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00 - Přeložky" sheetId="2" r:id="rId2"/>
    <sheet name="01.1 - Zabezpečovací zaří..." sheetId="3" r:id="rId3"/>
    <sheet name="01.2 - Zemní práce" sheetId="4" r:id="rId4"/>
    <sheet name="01.3 - Materiál objednate..." sheetId="5" r:id="rId5"/>
    <sheet name="01.4 - Kabelizace" sheetId="6" r:id="rId6"/>
    <sheet name="01.5 - Zkoušky a revize" sheetId="7" r:id="rId7"/>
    <sheet name="01.6 - VRN technologická ..." sheetId="8" r:id="rId8"/>
    <sheet name="01.7 - VRN stavební část" sheetId="9" r:id="rId9"/>
    <sheet name="PS 102 - Rozhlasový a inf..." sheetId="10" r:id="rId10"/>
    <sheet name="PS 103 - Kamerový systém" sheetId="11" r:id="rId11"/>
    <sheet name="SO 101 - Železniční svrše..." sheetId="12" r:id="rId12"/>
    <sheet name="SO101.1. - Materiál dodan..." sheetId="13" r:id="rId13"/>
    <sheet name="SO 102 - Nástupiště" sheetId="14" r:id="rId14"/>
    <sheet name="SO 103 - Přístupové komun..." sheetId="15" r:id="rId15"/>
    <sheet name="SO 104 - Orientační systém" sheetId="16" r:id="rId16"/>
    <sheet name="SO 105 - Služební přechod" sheetId="17" r:id="rId17"/>
    <sheet name="01 - Rozvody VO" sheetId="18" r:id="rId18"/>
    <sheet name="02 - Zemní práce " sheetId="19" r:id="rId19"/>
    <sheet name="03 - VRN" sheetId="20" r:id="rId20"/>
    <sheet name="04 - Kabelizace" sheetId="21" r:id="rId21"/>
    <sheet name="01 - Elektromontáže" sheetId="22" r:id="rId22"/>
    <sheet name="02 - VRN - Vedlejší rozpo..." sheetId="23" r:id="rId23"/>
    <sheet name="03 - Kabelizace" sheetId="24" r:id="rId24"/>
    <sheet name="VRN - VRN SO 101-105" sheetId="25" r:id="rId25"/>
  </sheets>
  <definedNames>
    <definedName name="_xlnm.Print_Area" localSheetId="0">'Rekapitulace stavby'!$D$4:$AO$36,'Rekapitulace stavby'!$C$42:$AQ$83</definedName>
    <definedName name="_xlnm.Print_Titles" localSheetId="0">'Rekapitulace stavby'!$52:$52</definedName>
    <definedName name="_xlnm._FilterDatabase" localSheetId="1" hidden="1">'000 - Přeložky'!$C$80:$K$141</definedName>
    <definedName name="_xlnm.Print_Area" localSheetId="1">'000 - Přeložky'!$C$68:$K$141</definedName>
    <definedName name="_xlnm.Print_Titles" localSheetId="1">'000 - Přeložky'!$80:$80</definedName>
    <definedName name="_xlnm._FilterDatabase" localSheetId="2" hidden="1">'01.1 - Zabezpečovací zaří...'!$C$89:$K$623</definedName>
    <definedName name="_xlnm.Print_Area" localSheetId="2">'01.1 - Zabezpečovací zaří...'!$C$75:$K$623</definedName>
    <definedName name="_xlnm.Print_Titles" localSheetId="2">'01.1 - Zabezpečovací zaří...'!$89:$89</definedName>
    <definedName name="_xlnm._FilterDatabase" localSheetId="3" hidden="1">'01.2 - Zemní práce'!$C$84:$K$121</definedName>
    <definedName name="_xlnm.Print_Area" localSheetId="3">'01.2 - Zemní práce'!$C$70:$K$121</definedName>
    <definedName name="_xlnm.Print_Titles" localSheetId="3">'01.2 - Zemní práce'!$84:$84</definedName>
    <definedName name="_xlnm._FilterDatabase" localSheetId="4" hidden="1">'01.3 - Materiál objednate...'!$C$84:$K$113</definedName>
    <definedName name="_xlnm.Print_Area" localSheetId="4">'01.3 - Materiál objednate...'!$C$70:$K$113</definedName>
    <definedName name="_xlnm.Print_Titles" localSheetId="4">'01.3 - Materiál objednate...'!$84:$84</definedName>
    <definedName name="_xlnm._FilterDatabase" localSheetId="5" hidden="1">'01.4 - Kabelizace'!$C$84:$K$221</definedName>
    <definedName name="_xlnm.Print_Area" localSheetId="5">'01.4 - Kabelizace'!$C$70:$K$221</definedName>
    <definedName name="_xlnm.Print_Titles" localSheetId="5">'01.4 - Kabelizace'!$84:$84</definedName>
    <definedName name="_xlnm._FilterDatabase" localSheetId="6" hidden="1">'01.5 - Zkoušky a revize'!$C$84:$K$123</definedName>
    <definedName name="_xlnm.Print_Area" localSheetId="6">'01.5 - Zkoušky a revize'!$C$70:$K$123</definedName>
    <definedName name="_xlnm.Print_Titles" localSheetId="6">'01.5 - Zkoušky a revize'!$84:$84</definedName>
    <definedName name="_xlnm._FilterDatabase" localSheetId="7" hidden="1">'01.6 - VRN technologická ...'!$C$84:$K$91</definedName>
    <definedName name="_xlnm.Print_Area" localSheetId="7">'01.6 - VRN technologická ...'!$C$70:$K$91</definedName>
    <definedName name="_xlnm.Print_Titles" localSheetId="7">'01.6 - VRN technologická ...'!$84:$84</definedName>
    <definedName name="_xlnm._FilterDatabase" localSheetId="8" hidden="1">'01.7 - VRN stavební část'!$C$84:$K$109</definedName>
    <definedName name="_xlnm.Print_Area" localSheetId="8">'01.7 - VRN stavební část'!$C$70:$K$109</definedName>
    <definedName name="_xlnm.Print_Titles" localSheetId="8">'01.7 - VRN stavební část'!$84:$84</definedName>
    <definedName name="_xlnm._FilterDatabase" localSheetId="9" hidden="1">'PS 102 - Rozhlasový a inf...'!$C$81:$K$259</definedName>
    <definedName name="_xlnm.Print_Area" localSheetId="9">'PS 102 - Rozhlasový a inf...'!$C$69:$K$259</definedName>
    <definedName name="_xlnm.Print_Titles" localSheetId="9">'PS 102 - Rozhlasový a inf...'!$81:$81</definedName>
    <definedName name="_xlnm._FilterDatabase" localSheetId="10" hidden="1">'PS 103 - Kamerový systém'!$C$80:$K$187</definedName>
    <definedName name="_xlnm.Print_Area" localSheetId="10">'PS 103 - Kamerový systém'!$C$68:$K$187</definedName>
    <definedName name="_xlnm.Print_Titles" localSheetId="10">'PS 103 - Kamerový systém'!$80:$80</definedName>
    <definedName name="_xlnm._FilterDatabase" localSheetId="11" hidden="1">'SO 101 - Železniční svrše...'!$C$81:$K$335</definedName>
    <definedName name="_xlnm.Print_Area" localSheetId="11">'SO 101 - Železniční svrše...'!$C$69:$K$335</definedName>
    <definedName name="_xlnm.Print_Titles" localSheetId="11">'SO 101 - Železniční svrše...'!$81:$81</definedName>
    <definedName name="_xlnm._FilterDatabase" localSheetId="12" hidden="1">'SO101.1. - Materiál dodan...'!$C$86:$K$179</definedName>
    <definedName name="_xlnm.Print_Area" localSheetId="12">'SO101.1. - Materiál dodan...'!$C$72:$K$179</definedName>
    <definedName name="_xlnm.Print_Titles" localSheetId="12">'SO101.1. - Materiál dodan...'!$86:$86</definedName>
    <definedName name="_xlnm._FilterDatabase" localSheetId="13" hidden="1">'SO 102 - Nástupiště'!$C$81:$K$153</definedName>
    <definedName name="_xlnm.Print_Area" localSheetId="13">'SO 102 - Nástupiště'!$C$69:$K$153</definedName>
    <definedName name="_xlnm.Print_Titles" localSheetId="13">'SO 102 - Nástupiště'!$81:$81</definedName>
    <definedName name="_xlnm._FilterDatabase" localSheetId="14" hidden="1">'SO 103 - Přístupové komun...'!$C$81:$K$137</definedName>
    <definedName name="_xlnm.Print_Area" localSheetId="14">'SO 103 - Přístupové komun...'!$C$69:$K$137</definedName>
    <definedName name="_xlnm.Print_Titles" localSheetId="14">'SO 103 - Přístupové komun...'!$81:$81</definedName>
    <definedName name="_xlnm._FilterDatabase" localSheetId="15" hidden="1">'SO 104 - Orientační systém'!$C$80:$K$101</definedName>
    <definedName name="_xlnm.Print_Area" localSheetId="15">'SO 104 - Orientační systém'!$C$68:$K$101</definedName>
    <definedName name="_xlnm.Print_Titles" localSheetId="15">'SO 104 - Orientační systém'!$80:$80</definedName>
    <definedName name="_xlnm._FilterDatabase" localSheetId="16" hidden="1">'SO 105 - Služební přechod'!$C$80:$K$117</definedName>
    <definedName name="_xlnm.Print_Area" localSheetId="16">'SO 105 - Služební přechod'!$C$68:$K$117</definedName>
    <definedName name="_xlnm.Print_Titles" localSheetId="16">'SO 105 - Služební přechod'!$80:$80</definedName>
    <definedName name="_xlnm._FilterDatabase" localSheetId="17" hidden="1">'01 - Rozvody VO'!$C$85:$K$147</definedName>
    <definedName name="_xlnm.Print_Area" localSheetId="17">'01 - Rozvody VO'!$C$71:$K$147</definedName>
    <definedName name="_xlnm.Print_Titles" localSheetId="17">'01 - Rozvody VO'!$85:$85</definedName>
    <definedName name="_xlnm._FilterDatabase" localSheetId="18" hidden="1">'02 - Zemní práce '!$C$86:$K$101</definedName>
    <definedName name="_xlnm.Print_Area" localSheetId="18">'02 - Zemní práce '!$C$72:$K$101</definedName>
    <definedName name="_xlnm.Print_Titles" localSheetId="18">'02 - Zemní práce '!$86:$86</definedName>
    <definedName name="_xlnm._FilterDatabase" localSheetId="19" hidden="1">'03 - VRN'!$C$89:$K$109</definedName>
    <definedName name="_xlnm.Print_Area" localSheetId="19">'03 - VRN'!$C$75:$K$109</definedName>
    <definedName name="_xlnm.Print_Titles" localSheetId="19">'03 - VRN'!$89:$89</definedName>
    <definedName name="_xlnm._FilterDatabase" localSheetId="20" hidden="1">'04 - Kabelizace'!$C$86:$K$207</definedName>
    <definedName name="_xlnm.Print_Area" localSheetId="20">'04 - Kabelizace'!$C$72:$K$207</definedName>
    <definedName name="_xlnm.Print_Titles" localSheetId="20">'04 - Kabelizace'!$86:$86</definedName>
    <definedName name="_xlnm._FilterDatabase" localSheetId="21" hidden="1">'01 - Elektromontáže'!$C$86:$K$151</definedName>
    <definedName name="_xlnm.Print_Area" localSheetId="21">'01 - Elektromontáže'!$C$72:$K$151</definedName>
    <definedName name="_xlnm.Print_Titles" localSheetId="21">'01 - Elektromontáže'!$86:$86</definedName>
    <definedName name="_xlnm._FilterDatabase" localSheetId="22" hidden="1">'02 - VRN - Vedlejší rozpo...'!$C$86:$K$93</definedName>
    <definedName name="_xlnm.Print_Area" localSheetId="22">'02 - VRN - Vedlejší rozpo...'!$C$72:$K$93</definedName>
    <definedName name="_xlnm.Print_Titles" localSheetId="22">'02 - VRN - Vedlejší rozpo...'!$86:$86</definedName>
    <definedName name="_xlnm._FilterDatabase" localSheetId="23" hidden="1">'03 - Kabelizace'!$C$87:$K$149</definedName>
    <definedName name="_xlnm.Print_Area" localSheetId="23">'03 - Kabelizace'!$C$73:$K$149</definedName>
    <definedName name="_xlnm.Print_Titles" localSheetId="23">'03 - Kabelizace'!$87:$87</definedName>
    <definedName name="_xlnm._FilterDatabase" localSheetId="24" hidden="1">'VRN - VRN SO 101-105'!$C$79:$K$101</definedName>
    <definedName name="_xlnm.Print_Area" localSheetId="24">'VRN - VRN SO 101-105'!$C$67:$K$101</definedName>
    <definedName name="_xlnm.Print_Titles" localSheetId="24">'VRN - VRN SO 101-105'!$79:$79</definedName>
  </definedNames>
  <calcPr/>
</workbook>
</file>

<file path=xl/calcChain.xml><?xml version="1.0" encoding="utf-8"?>
<calcChain xmlns="http://schemas.openxmlformats.org/spreadsheetml/2006/main">
  <c i="25" l="1" r="J37"/>
  <c r="J36"/>
  <c i="1" r="AY82"/>
  <c i="25" r="J35"/>
  <c i="1" r="AX82"/>
  <c i="25"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J77"/>
  <c r="J76"/>
  <c r="F76"/>
  <c r="F74"/>
  <c r="E72"/>
  <c r="J55"/>
  <c r="J54"/>
  <c r="F54"/>
  <c r="F52"/>
  <c r="E50"/>
  <c r="J18"/>
  <c r="E18"/>
  <c r="F77"/>
  <c r="J17"/>
  <c r="J12"/>
  <c r="J74"/>
  <c r="E7"/>
  <c r="E70"/>
  <c i="24" r="J39"/>
  <c r="J38"/>
  <c i="1" r="AY81"/>
  <c i="24" r="J37"/>
  <c i="1" r="AX81"/>
  <c i="24"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3"/>
  <c r="BH93"/>
  <c r="BG93"/>
  <c r="BF93"/>
  <c r="T93"/>
  <c r="R93"/>
  <c r="P93"/>
  <c r="BI91"/>
  <c r="BH91"/>
  <c r="BG91"/>
  <c r="BF91"/>
  <c r="T91"/>
  <c r="R91"/>
  <c r="P91"/>
  <c r="J85"/>
  <c r="J84"/>
  <c r="F84"/>
  <c r="F82"/>
  <c r="E80"/>
  <c r="J59"/>
  <c r="J58"/>
  <c r="F58"/>
  <c r="F56"/>
  <c r="E54"/>
  <c r="J20"/>
  <c r="E20"/>
  <c r="F85"/>
  <c r="J19"/>
  <c r="J14"/>
  <c r="J82"/>
  <c r="E7"/>
  <c r="E50"/>
  <c i="23" r="J39"/>
  <c r="J38"/>
  <c i="1" r="AY80"/>
  <c i="23" r="J37"/>
  <c i="1" r="AX80"/>
  <c i="23" r="BI92"/>
  <c r="BH92"/>
  <c r="BG92"/>
  <c r="BF92"/>
  <c r="T92"/>
  <c r="R92"/>
  <c r="P92"/>
  <c r="BI90"/>
  <c r="BH90"/>
  <c r="BG90"/>
  <c r="BF90"/>
  <c r="T90"/>
  <c r="R90"/>
  <c r="P90"/>
  <c r="J84"/>
  <c r="J83"/>
  <c r="F83"/>
  <c r="F81"/>
  <c r="E79"/>
  <c r="J59"/>
  <c r="J58"/>
  <c r="F58"/>
  <c r="F56"/>
  <c r="E54"/>
  <c r="J20"/>
  <c r="E20"/>
  <c r="F84"/>
  <c r="J19"/>
  <c r="J14"/>
  <c r="J81"/>
  <c r="E7"/>
  <c r="E75"/>
  <c i="22" r="J39"/>
  <c r="J38"/>
  <c i="1" r="AY79"/>
  <c i="22" r="J37"/>
  <c i="1" r="AX79"/>
  <c i="22" r="BI150"/>
  <c r="BH150"/>
  <c r="BG150"/>
  <c r="BF150"/>
  <c r="T150"/>
  <c r="R150"/>
  <c r="P150"/>
  <c r="BI148"/>
  <c r="BH148"/>
  <c r="BG148"/>
  <c r="BF148"/>
  <c r="T148"/>
  <c r="R148"/>
  <c r="P148"/>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J84"/>
  <c r="J83"/>
  <c r="F83"/>
  <c r="F81"/>
  <c r="E79"/>
  <c r="J59"/>
  <c r="J58"/>
  <c r="F58"/>
  <c r="F56"/>
  <c r="E54"/>
  <c r="J20"/>
  <c r="E20"/>
  <c r="F84"/>
  <c r="J19"/>
  <c r="J14"/>
  <c r="J56"/>
  <c r="E7"/>
  <c r="E75"/>
  <c i="21" r="J39"/>
  <c r="J38"/>
  <c i="1" r="AY77"/>
  <c i="21" r="J37"/>
  <c i="1" r="AX77"/>
  <c i="21"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J84"/>
  <c r="J83"/>
  <c r="F83"/>
  <c r="F81"/>
  <c r="E79"/>
  <c r="J59"/>
  <c r="J58"/>
  <c r="F58"/>
  <c r="F56"/>
  <c r="E54"/>
  <c r="J20"/>
  <c r="E20"/>
  <c r="F59"/>
  <c r="J19"/>
  <c r="J14"/>
  <c r="J81"/>
  <c r="E7"/>
  <c r="E75"/>
  <c i="20" r="J39"/>
  <c r="J38"/>
  <c i="1" r="AY76"/>
  <c i="20" r="J37"/>
  <c i="1" r="AX76"/>
  <c i="20" r="BI108"/>
  <c r="BH108"/>
  <c r="BG108"/>
  <c r="BF108"/>
  <c r="T108"/>
  <c r="R108"/>
  <c r="P108"/>
  <c r="BI106"/>
  <c r="BH106"/>
  <c r="BG106"/>
  <c r="BF106"/>
  <c r="T106"/>
  <c r="R106"/>
  <c r="P106"/>
  <c r="BI103"/>
  <c r="BH103"/>
  <c r="BG103"/>
  <c r="BF103"/>
  <c r="T103"/>
  <c r="T102"/>
  <c r="R103"/>
  <c r="R102"/>
  <c r="P103"/>
  <c r="P102"/>
  <c r="BI100"/>
  <c r="BH100"/>
  <c r="BG100"/>
  <c r="BF100"/>
  <c r="T100"/>
  <c r="T99"/>
  <c r="R100"/>
  <c r="R99"/>
  <c r="P100"/>
  <c r="P99"/>
  <c r="BI97"/>
  <c r="BH97"/>
  <c r="BG97"/>
  <c r="BF97"/>
  <c r="T97"/>
  <c r="R97"/>
  <c r="P97"/>
  <c r="BI95"/>
  <c r="BH95"/>
  <c r="BG95"/>
  <c r="BF95"/>
  <c r="T95"/>
  <c r="R95"/>
  <c r="P95"/>
  <c r="BI93"/>
  <c r="BH93"/>
  <c r="BG93"/>
  <c r="BF93"/>
  <c r="T93"/>
  <c r="R93"/>
  <c r="P93"/>
  <c r="J87"/>
  <c r="J86"/>
  <c r="F86"/>
  <c r="F84"/>
  <c r="E82"/>
  <c r="J59"/>
  <c r="J58"/>
  <c r="F58"/>
  <c r="F56"/>
  <c r="E54"/>
  <c r="J20"/>
  <c r="E20"/>
  <c r="F87"/>
  <c r="J19"/>
  <c r="J14"/>
  <c r="J84"/>
  <c r="E7"/>
  <c r="E78"/>
  <c i="19" r="J39"/>
  <c r="J38"/>
  <c i="1" r="AY75"/>
  <c i="19" r="J37"/>
  <c i="1" r="AX75"/>
  <c i="19"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J84"/>
  <c r="J83"/>
  <c r="F83"/>
  <c r="F81"/>
  <c r="E79"/>
  <c r="J59"/>
  <c r="J58"/>
  <c r="F58"/>
  <c r="F56"/>
  <c r="E54"/>
  <c r="J20"/>
  <c r="E20"/>
  <c r="F84"/>
  <c r="J19"/>
  <c r="J14"/>
  <c r="J81"/>
  <c r="E7"/>
  <c r="E75"/>
  <c i="18" r="J39"/>
  <c r="J38"/>
  <c i="1" r="AY74"/>
  <c i="18" r="J37"/>
  <c i="1" r="AX74"/>
  <c i="18"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J83"/>
  <c r="J82"/>
  <c r="F82"/>
  <c r="F80"/>
  <c r="E78"/>
  <c r="J59"/>
  <c r="J58"/>
  <c r="F58"/>
  <c r="F56"/>
  <c r="E54"/>
  <c r="J20"/>
  <c r="E20"/>
  <c r="F59"/>
  <c r="J19"/>
  <c r="J14"/>
  <c r="J80"/>
  <c r="E7"/>
  <c r="E74"/>
  <c i="17" r="J37"/>
  <c r="J36"/>
  <c i="1" r="AY72"/>
  <c i="17" r="J35"/>
  <c i="1" r="AX72"/>
  <c i="17" r="BI116"/>
  <c r="BH116"/>
  <c r="BG116"/>
  <c r="BF116"/>
  <c r="T116"/>
  <c r="R116"/>
  <c r="P116"/>
  <c r="BI114"/>
  <c r="BH114"/>
  <c r="BG114"/>
  <c r="BF114"/>
  <c r="T114"/>
  <c r="R114"/>
  <c r="P114"/>
  <c r="BI112"/>
  <c r="BH112"/>
  <c r="BG112"/>
  <c r="BF112"/>
  <c r="T112"/>
  <c r="R112"/>
  <c r="P112"/>
  <c r="BI110"/>
  <c r="BH110"/>
  <c r="BG110"/>
  <c r="BF110"/>
  <c r="T110"/>
  <c r="R110"/>
  <c r="P110"/>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BI85"/>
  <c r="BH85"/>
  <c r="BG85"/>
  <c r="BF85"/>
  <c r="T85"/>
  <c r="R85"/>
  <c r="P85"/>
  <c r="BI83"/>
  <c r="BH83"/>
  <c r="BG83"/>
  <c r="BF83"/>
  <c r="T83"/>
  <c r="R83"/>
  <c r="P83"/>
  <c r="J78"/>
  <c r="J77"/>
  <c r="F77"/>
  <c r="F75"/>
  <c r="E73"/>
  <c r="J55"/>
  <c r="J54"/>
  <c r="F54"/>
  <c r="F52"/>
  <c r="E50"/>
  <c r="J18"/>
  <c r="E18"/>
  <c r="F55"/>
  <c r="J17"/>
  <c r="J12"/>
  <c r="J75"/>
  <c r="E7"/>
  <c r="E71"/>
  <c i="16" r="J37"/>
  <c r="J36"/>
  <c i="1" r="AY71"/>
  <c i="16" r="J35"/>
  <c i="1" r="AX71"/>
  <c i="16" r="BI100"/>
  <c r="BH100"/>
  <c r="BG100"/>
  <c r="BF100"/>
  <c r="T100"/>
  <c r="R100"/>
  <c r="P100"/>
  <c r="BI98"/>
  <c r="BH98"/>
  <c r="BG98"/>
  <c r="BF98"/>
  <c r="T98"/>
  <c r="R98"/>
  <c r="P98"/>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J78"/>
  <c r="J77"/>
  <c r="F77"/>
  <c r="F75"/>
  <c r="E73"/>
  <c r="J55"/>
  <c r="J54"/>
  <c r="F54"/>
  <c r="F52"/>
  <c r="E50"/>
  <c r="J18"/>
  <c r="E18"/>
  <c r="F78"/>
  <c r="J17"/>
  <c r="J12"/>
  <c r="J52"/>
  <c r="E7"/>
  <c r="E71"/>
  <c i="15" r="J37"/>
  <c r="J36"/>
  <c i="1" r="AY70"/>
  <c i="15" r="J35"/>
  <c i="1" r="AX70"/>
  <c i="15" r="BI136"/>
  <c r="BH136"/>
  <c r="BG136"/>
  <c r="BF136"/>
  <c r="T136"/>
  <c r="R136"/>
  <c r="P136"/>
  <c r="BI134"/>
  <c r="BH134"/>
  <c r="BG134"/>
  <c r="BF134"/>
  <c r="T134"/>
  <c r="R134"/>
  <c r="P134"/>
  <c r="BI132"/>
  <c r="BH132"/>
  <c r="BG132"/>
  <c r="BF132"/>
  <c r="T132"/>
  <c r="R132"/>
  <c r="P132"/>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BI85"/>
  <c r="BH85"/>
  <c r="BG85"/>
  <c r="BF85"/>
  <c r="T85"/>
  <c r="R85"/>
  <c r="P85"/>
  <c r="J79"/>
  <c r="J78"/>
  <c r="F78"/>
  <c r="F76"/>
  <c r="E74"/>
  <c r="J55"/>
  <c r="J54"/>
  <c r="F54"/>
  <c r="F52"/>
  <c r="E50"/>
  <c r="J18"/>
  <c r="E18"/>
  <c r="F55"/>
  <c r="J17"/>
  <c r="J12"/>
  <c r="J76"/>
  <c r="E7"/>
  <c r="E72"/>
  <c i="14" r="J37"/>
  <c r="J36"/>
  <c i="1" r="AY69"/>
  <c i="14" r="J35"/>
  <c i="1" r="AX69"/>
  <c i="14"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BI85"/>
  <c r="BH85"/>
  <c r="BG85"/>
  <c r="BF85"/>
  <c r="T85"/>
  <c r="R85"/>
  <c r="P85"/>
  <c r="J79"/>
  <c r="J78"/>
  <c r="F78"/>
  <c r="F76"/>
  <c r="E74"/>
  <c r="J55"/>
  <c r="J54"/>
  <c r="F54"/>
  <c r="F52"/>
  <c r="E50"/>
  <c r="J18"/>
  <c r="E18"/>
  <c r="F79"/>
  <c r="J17"/>
  <c r="J12"/>
  <c r="J52"/>
  <c r="E7"/>
  <c r="E72"/>
  <c i="13" r="J39"/>
  <c r="J38"/>
  <c i="1" r="AY68"/>
  <c i="13" r="J37"/>
  <c i="1" r="AX68"/>
  <c i="13"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J84"/>
  <c r="J83"/>
  <c r="F83"/>
  <c r="F81"/>
  <c r="E79"/>
  <c r="J59"/>
  <c r="J58"/>
  <c r="F58"/>
  <c r="F56"/>
  <c r="E54"/>
  <c r="J20"/>
  <c r="E20"/>
  <c r="F59"/>
  <c r="J19"/>
  <c r="J14"/>
  <c r="J81"/>
  <c r="E7"/>
  <c r="E50"/>
  <c i="12" r="J37"/>
  <c r="J36"/>
  <c i="1" r="AY67"/>
  <c i="12" r="J35"/>
  <c i="1" r="AX67"/>
  <c i="12" r="BI334"/>
  <c r="BH334"/>
  <c r="BG334"/>
  <c r="BF334"/>
  <c r="T334"/>
  <c r="R334"/>
  <c r="P334"/>
  <c r="BI332"/>
  <c r="BH332"/>
  <c r="BG332"/>
  <c r="BF332"/>
  <c r="T332"/>
  <c r="R332"/>
  <c r="P332"/>
  <c r="BI330"/>
  <c r="BH330"/>
  <c r="BG330"/>
  <c r="BF330"/>
  <c r="T330"/>
  <c r="R330"/>
  <c r="P330"/>
  <c r="BI328"/>
  <c r="BH328"/>
  <c r="BG328"/>
  <c r="BF328"/>
  <c r="T328"/>
  <c r="R328"/>
  <c r="P328"/>
  <c r="BI326"/>
  <c r="BH326"/>
  <c r="BG326"/>
  <c r="BF326"/>
  <c r="T326"/>
  <c r="R326"/>
  <c r="P326"/>
  <c r="BI324"/>
  <c r="BH324"/>
  <c r="BG324"/>
  <c r="BF324"/>
  <c r="T324"/>
  <c r="R324"/>
  <c r="P324"/>
  <c r="BI322"/>
  <c r="BH322"/>
  <c r="BG322"/>
  <c r="BF322"/>
  <c r="T322"/>
  <c r="R322"/>
  <c r="P322"/>
  <c r="BI320"/>
  <c r="BH320"/>
  <c r="BG320"/>
  <c r="BF320"/>
  <c r="T320"/>
  <c r="R320"/>
  <c r="P320"/>
  <c r="BI318"/>
  <c r="BH318"/>
  <c r="BG318"/>
  <c r="BF318"/>
  <c r="T318"/>
  <c r="R318"/>
  <c r="P318"/>
  <c r="BI316"/>
  <c r="BH316"/>
  <c r="BG316"/>
  <c r="BF316"/>
  <c r="T316"/>
  <c r="R316"/>
  <c r="P316"/>
  <c r="BI314"/>
  <c r="BH314"/>
  <c r="BG314"/>
  <c r="BF314"/>
  <c r="T314"/>
  <c r="R314"/>
  <c r="P314"/>
  <c r="BI312"/>
  <c r="BH312"/>
  <c r="BG312"/>
  <c r="BF312"/>
  <c r="T312"/>
  <c r="R312"/>
  <c r="P312"/>
  <c r="BI310"/>
  <c r="BH310"/>
  <c r="BG310"/>
  <c r="BF310"/>
  <c r="T310"/>
  <c r="R310"/>
  <c r="P310"/>
  <c r="BI308"/>
  <c r="BH308"/>
  <c r="BG308"/>
  <c r="BF308"/>
  <c r="T308"/>
  <c r="R308"/>
  <c r="P308"/>
  <c r="BI306"/>
  <c r="BH306"/>
  <c r="BG306"/>
  <c r="BF306"/>
  <c r="T306"/>
  <c r="R306"/>
  <c r="P306"/>
  <c r="BI303"/>
  <c r="BH303"/>
  <c r="BG303"/>
  <c r="BF303"/>
  <c r="T303"/>
  <c r="R303"/>
  <c r="P303"/>
  <c r="BI301"/>
  <c r="BH301"/>
  <c r="BG301"/>
  <c r="BF301"/>
  <c r="T301"/>
  <c r="R301"/>
  <c r="P301"/>
  <c r="BI299"/>
  <c r="BH299"/>
  <c r="BG299"/>
  <c r="BF299"/>
  <c r="T299"/>
  <c r="R299"/>
  <c r="P299"/>
  <c r="BI297"/>
  <c r="BH297"/>
  <c r="BG297"/>
  <c r="BF297"/>
  <c r="T297"/>
  <c r="R297"/>
  <c r="P297"/>
  <c r="BI295"/>
  <c r="BH295"/>
  <c r="BG295"/>
  <c r="BF295"/>
  <c r="T295"/>
  <c r="R295"/>
  <c r="P295"/>
  <c r="BI293"/>
  <c r="BH293"/>
  <c r="BG293"/>
  <c r="BF293"/>
  <c r="T293"/>
  <c r="R293"/>
  <c r="P293"/>
  <c r="BI291"/>
  <c r="BH291"/>
  <c r="BG291"/>
  <c r="BF291"/>
  <c r="T291"/>
  <c r="R291"/>
  <c r="P291"/>
  <c r="BI289"/>
  <c r="BH289"/>
  <c r="BG289"/>
  <c r="BF289"/>
  <c r="T289"/>
  <c r="R289"/>
  <c r="P289"/>
  <c r="BI287"/>
  <c r="BH287"/>
  <c r="BG287"/>
  <c r="BF287"/>
  <c r="T287"/>
  <c r="R287"/>
  <c r="P287"/>
  <c r="BI285"/>
  <c r="BH285"/>
  <c r="BG285"/>
  <c r="BF285"/>
  <c r="T285"/>
  <c r="R285"/>
  <c r="P285"/>
  <c r="BI283"/>
  <c r="BH283"/>
  <c r="BG283"/>
  <c r="BF283"/>
  <c r="T283"/>
  <c r="R283"/>
  <c r="P283"/>
  <c r="BI281"/>
  <c r="BH281"/>
  <c r="BG281"/>
  <c r="BF281"/>
  <c r="T281"/>
  <c r="R281"/>
  <c r="P281"/>
  <c r="BI279"/>
  <c r="BH279"/>
  <c r="BG279"/>
  <c r="BF279"/>
  <c r="T279"/>
  <c r="R279"/>
  <c r="P279"/>
  <c r="BI277"/>
  <c r="BH277"/>
  <c r="BG277"/>
  <c r="BF277"/>
  <c r="T277"/>
  <c r="R277"/>
  <c r="P277"/>
  <c r="BI275"/>
  <c r="BH275"/>
  <c r="BG275"/>
  <c r="BF275"/>
  <c r="T275"/>
  <c r="R275"/>
  <c r="P275"/>
  <c r="BI273"/>
  <c r="BH273"/>
  <c r="BG273"/>
  <c r="BF273"/>
  <c r="T273"/>
  <c r="R273"/>
  <c r="P273"/>
  <c r="BI271"/>
  <c r="BH271"/>
  <c r="BG271"/>
  <c r="BF271"/>
  <c r="T271"/>
  <c r="R271"/>
  <c r="P271"/>
  <c r="BI269"/>
  <c r="BH269"/>
  <c r="BG269"/>
  <c r="BF269"/>
  <c r="T269"/>
  <c r="R269"/>
  <c r="P269"/>
  <c r="BI267"/>
  <c r="BH267"/>
  <c r="BG267"/>
  <c r="BF267"/>
  <c r="T267"/>
  <c r="R267"/>
  <c r="P267"/>
  <c r="BI265"/>
  <c r="BH265"/>
  <c r="BG265"/>
  <c r="BF265"/>
  <c r="T265"/>
  <c r="R265"/>
  <c r="P265"/>
  <c r="BI263"/>
  <c r="BH263"/>
  <c r="BG263"/>
  <c r="BF263"/>
  <c r="T263"/>
  <c r="R263"/>
  <c r="P263"/>
  <c r="BI261"/>
  <c r="BH261"/>
  <c r="BG261"/>
  <c r="BF261"/>
  <c r="T261"/>
  <c r="R261"/>
  <c r="P261"/>
  <c r="BI259"/>
  <c r="BH259"/>
  <c r="BG259"/>
  <c r="BF259"/>
  <c r="T259"/>
  <c r="R259"/>
  <c r="P259"/>
  <c r="BI257"/>
  <c r="BH257"/>
  <c r="BG257"/>
  <c r="BF257"/>
  <c r="T257"/>
  <c r="R257"/>
  <c r="P257"/>
  <c r="BI255"/>
  <c r="BH255"/>
  <c r="BG255"/>
  <c r="BF255"/>
  <c r="T255"/>
  <c r="R255"/>
  <c r="P255"/>
  <c r="BI253"/>
  <c r="BH253"/>
  <c r="BG253"/>
  <c r="BF253"/>
  <c r="T253"/>
  <c r="R253"/>
  <c r="P253"/>
  <c r="BI251"/>
  <c r="BH251"/>
  <c r="BG251"/>
  <c r="BF251"/>
  <c r="T251"/>
  <c r="R251"/>
  <c r="P251"/>
  <c r="BI249"/>
  <c r="BH249"/>
  <c r="BG249"/>
  <c r="BF249"/>
  <c r="T249"/>
  <c r="R249"/>
  <c r="P249"/>
  <c r="BI247"/>
  <c r="BH247"/>
  <c r="BG247"/>
  <c r="BF247"/>
  <c r="T247"/>
  <c r="R247"/>
  <c r="P247"/>
  <c r="BI245"/>
  <c r="BH245"/>
  <c r="BG245"/>
  <c r="BF245"/>
  <c r="T245"/>
  <c r="R245"/>
  <c r="P245"/>
  <c r="BI243"/>
  <c r="BH243"/>
  <c r="BG243"/>
  <c r="BF243"/>
  <c r="T243"/>
  <c r="R243"/>
  <c r="P243"/>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BI85"/>
  <c r="BH85"/>
  <c r="BG85"/>
  <c r="BF85"/>
  <c r="T85"/>
  <c r="R85"/>
  <c r="P85"/>
  <c r="J79"/>
  <c r="J78"/>
  <c r="F78"/>
  <c r="F76"/>
  <c r="E74"/>
  <c r="J55"/>
  <c r="J54"/>
  <c r="F54"/>
  <c r="F52"/>
  <c r="E50"/>
  <c r="J18"/>
  <c r="E18"/>
  <c r="F79"/>
  <c r="J17"/>
  <c r="J12"/>
  <c r="J76"/>
  <c r="E7"/>
  <c r="E72"/>
  <c i="11" r="J37"/>
  <c r="J36"/>
  <c i="1" r="AY65"/>
  <c i="11" r="J35"/>
  <c i="1" r="AX65"/>
  <c i="11"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BI85"/>
  <c r="BH85"/>
  <c r="BG85"/>
  <c r="BF85"/>
  <c r="T85"/>
  <c r="R85"/>
  <c r="P85"/>
  <c r="BI83"/>
  <c r="BH83"/>
  <c r="BG83"/>
  <c r="BF83"/>
  <c r="T83"/>
  <c r="R83"/>
  <c r="P83"/>
  <c r="J78"/>
  <c r="J77"/>
  <c r="F77"/>
  <c r="F75"/>
  <c r="E73"/>
  <c r="J55"/>
  <c r="J54"/>
  <c r="F54"/>
  <c r="F52"/>
  <c r="E50"/>
  <c r="J18"/>
  <c r="E18"/>
  <c r="F78"/>
  <c r="J17"/>
  <c r="J12"/>
  <c r="J75"/>
  <c r="E7"/>
  <c r="E48"/>
  <c i="10" r="J37"/>
  <c r="J36"/>
  <c i="1" r="AY64"/>
  <c i="10" r="J35"/>
  <c i="1" r="AX64"/>
  <c i="10" r="BI258"/>
  <c r="BH258"/>
  <c r="BG258"/>
  <c r="BF258"/>
  <c r="T258"/>
  <c r="R258"/>
  <c r="P258"/>
  <c r="BI256"/>
  <c r="BH256"/>
  <c r="BG256"/>
  <c r="BF256"/>
  <c r="T256"/>
  <c r="R256"/>
  <c r="P256"/>
  <c r="BI254"/>
  <c r="BH254"/>
  <c r="BG254"/>
  <c r="BF254"/>
  <c r="T254"/>
  <c r="R254"/>
  <c r="P254"/>
  <c r="BI252"/>
  <c r="BH252"/>
  <c r="BG252"/>
  <c r="BF252"/>
  <c r="T252"/>
  <c r="R252"/>
  <c r="P252"/>
  <c r="BI250"/>
  <c r="BH250"/>
  <c r="BG250"/>
  <c r="BF250"/>
  <c r="T250"/>
  <c r="R250"/>
  <c r="P250"/>
  <c r="BI248"/>
  <c r="BH248"/>
  <c r="BG248"/>
  <c r="BF248"/>
  <c r="T248"/>
  <c r="R248"/>
  <c r="P248"/>
  <c r="BI246"/>
  <c r="BH246"/>
  <c r="BG246"/>
  <c r="BF246"/>
  <c r="T246"/>
  <c r="R246"/>
  <c r="P246"/>
  <c r="BI244"/>
  <c r="BH244"/>
  <c r="BG244"/>
  <c r="BF244"/>
  <c r="T244"/>
  <c r="R244"/>
  <c r="P244"/>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J79"/>
  <c r="J78"/>
  <c r="F78"/>
  <c r="F76"/>
  <c r="E74"/>
  <c r="J55"/>
  <c r="J54"/>
  <c r="F54"/>
  <c r="F52"/>
  <c r="E50"/>
  <c r="J18"/>
  <c r="E18"/>
  <c r="F55"/>
  <c r="J17"/>
  <c r="J12"/>
  <c r="J76"/>
  <c r="E7"/>
  <c r="E72"/>
  <c i="9" r="J39"/>
  <c r="J38"/>
  <c i="1" r="AY63"/>
  <c i="9" r="J37"/>
  <c i="1" r="AX63"/>
  <c i="9"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J82"/>
  <c r="J81"/>
  <c r="F81"/>
  <c r="F79"/>
  <c r="E77"/>
  <c r="J59"/>
  <c r="J58"/>
  <c r="F58"/>
  <c r="F56"/>
  <c r="E54"/>
  <c r="J20"/>
  <c r="E20"/>
  <c r="F82"/>
  <c r="J19"/>
  <c r="J14"/>
  <c r="J79"/>
  <c r="E7"/>
  <c r="E73"/>
  <c i="8" r="J39"/>
  <c r="J38"/>
  <c i="1" r="AY62"/>
  <c i="8" r="J37"/>
  <c i="1" r="AX62"/>
  <c i="8" r="BI90"/>
  <c r="BH90"/>
  <c r="BG90"/>
  <c r="BF90"/>
  <c r="T90"/>
  <c r="R90"/>
  <c r="P90"/>
  <c r="BI88"/>
  <c r="BH88"/>
  <c r="BG88"/>
  <c r="BF88"/>
  <c r="T88"/>
  <c r="R88"/>
  <c r="P88"/>
  <c r="BI86"/>
  <c r="BH86"/>
  <c r="BG86"/>
  <c r="BF86"/>
  <c r="T86"/>
  <c r="R86"/>
  <c r="P86"/>
  <c r="J82"/>
  <c r="J81"/>
  <c r="F81"/>
  <c r="F79"/>
  <c r="E77"/>
  <c r="J59"/>
  <c r="J58"/>
  <c r="F58"/>
  <c r="F56"/>
  <c r="E54"/>
  <c r="J20"/>
  <c r="E20"/>
  <c r="F59"/>
  <c r="J19"/>
  <c r="J14"/>
  <c r="J56"/>
  <c r="E7"/>
  <c r="E50"/>
  <c i="7" r="J39"/>
  <c r="J38"/>
  <c i="1" r="AY61"/>
  <c i="7" r="J37"/>
  <c i="1" r="AX61"/>
  <c i="7"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J82"/>
  <c r="J81"/>
  <c r="F81"/>
  <c r="F79"/>
  <c r="E77"/>
  <c r="J59"/>
  <c r="J58"/>
  <c r="F58"/>
  <c r="F56"/>
  <c r="E54"/>
  <c r="J20"/>
  <c r="E20"/>
  <c r="F82"/>
  <c r="J19"/>
  <c r="J14"/>
  <c r="J79"/>
  <c r="E7"/>
  <c r="E73"/>
  <c i="6" r="J39"/>
  <c r="J38"/>
  <c i="1" r="AY60"/>
  <c i="6" r="J37"/>
  <c i="1" r="AX60"/>
  <c i="6"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J82"/>
  <c r="J81"/>
  <c r="F81"/>
  <c r="F79"/>
  <c r="E77"/>
  <c r="J59"/>
  <c r="J58"/>
  <c r="F58"/>
  <c r="F56"/>
  <c r="E54"/>
  <c r="J20"/>
  <c r="E20"/>
  <c r="F82"/>
  <c r="J19"/>
  <c r="J14"/>
  <c r="J79"/>
  <c r="E7"/>
  <c r="E50"/>
  <c i="5" r="J39"/>
  <c r="J38"/>
  <c i="1" r="AY59"/>
  <c i="5" r="J37"/>
  <c i="1" r="AX59"/>
  <c i="5"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J82"/>
  <c r="J81"/>
  <c r="F81"/>
  <c r="F79"/>
  <c r="E77"/>
  <c r="J59"/>
  <c r="J58"/>
  <c r="F58"/>
  <c r="F56"/>
  <c r="E54"/>
  <c r="J20"/>
  <c r="E20"/>
  <c r="F59"/>
  <c r="J19"/>
  <c r="J14"/>
  <c r="J79"/>
  <c r="E7"/>
  <c r="E73"/>
  <c i="4" r="J39"/>
  <c r="J38"/>
  <c i="1" r="AY58"/>
  <c i="4" r="J37"/>
  <c i="1" r="AX58"/>
  <c i="4"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J82"/>
  <c r="J81"/>
  <c r="F81"/>
  <c r="F79"/>
  <c r="E77"/>
  <c r="J59"/>
  <c r="J58"/>
  <c r="F58"/>
  <c r="F56"/>
  <c r="E54"/>
  <c r="J20"/>
  <c r="E20"/>
  <c r="F59"/>
  <c r="J19"/>
  <c r="J14"/>
  <c r="J79"/>
  <c r="E7"/>
  <c r="E73"/>
  <c i="3" r="J39"/>
  <c r="J38"/>
  <c i="1" r="AY57"/>
  <c i="3" r="J37"/>
  <c i="1" r="AX57"/>
  <c i="3" r="BI622"/>
  <c r="BH622"/>
  <c r="BG622"/>
  <c r="BF622"/>
  <c r="T622"/>
  <c r="T621"/>
  <c r="R622"/>
  <c r="R621"/>
  <c r="P622"/>
  <c r="P621"/>
  <c r="BI619"/>
  <c r="BH619"/>
  <c r="BG619"/>
  <c r="BF619"/>
  <c r="T619"/>
  <c r="R619"/>
  <c r="P619"/>
  <c r="BI617"/>
  <c r="BH617"/>
  <c r="BG617"/>
  <c r="BF617"/>
  <c r="T617"/>
  <c r="R617"/>
  <c r="P617"/>
  <c r="BI615"/>
  <c r="BH615"/>
  <c r="BG615"/>
  <c r="BF615"/>
  <c r="T615"/>
  <c r="R615"/>
  <c r="P615"/>
  <c r="BI613"/>
  <c r="BH613"/>
  <c r="BG613"/>
  <c r="BF613"/>
  <c r="T613"/>
  <c r="R613"/>
  <c r="P613"/>
  <c r="BI611"/>
  <c r="BH611"/>
  <c r="BG611"/>
  <c r="BF611"/>
  <c r="T611"/>
  <c r="R611"/>
  <c r="P611"/>
  <c r="BI609"/>
  <c r="BH609"/>
  <c r="BG609"/>
  <c r="BF609"/>
  <c r="T609"/>
  <c r="R609"/>
  <c r="P609"/>
  <c r="BI607"/>
  <c r="BH607"/>
  <c r="BG607"/>
  <c r="BF607"/>
  <c r="T607"/>
  <c r="R607"/>
  <c r="P607"/>
  <c r="BI605"/>
  <c r="BH605"/>
  <c r="BG605"/>
  <c r="BF605"/>
  <c r="T605"/>
  <c r="R605"/>
  <c r="P605"/>
  <c r="BI603"/>
  <c r="BH603"/>
  <c r="BG603"/>
  <c r="BF603"/>
  <c r="T603"/>
  <c r="R603"/>
  <c r="P603"/>
  <c r="BI601"/>
  <c r="BH601"/>
  <c r="BG601"/>
  <c r="BF601"/>
  <c r="T601"/>
  <c r="R601"/>
  <c r="P601"/>
  <c r="BI599"/>
  <c r="BH599"/>
  <c r="BG599"/>
  <c r="BF599"/>
  <c r="T599"/>
  <c r="R599"/>
  <c r="P599"/>
  <c r="BI597"/>
  <c r="BH597"/>
  <c r="BG597"/>
  <c r="BF597"/>
  <c r="T597"/>
  <c r="R597"/>
  <c r="P597"/>
  <c r="BI595"/>
  <c r="BH595"/>
  <c r="BG595"/>
  <c r="BF595"/>
  <c r="T595"/>
  <c r="R595"/>
  <c r="P595"/>
  <c r="BI593"/>
  <c r="BH593"/>
  <c r="BG593"/>
  <c r="BF593"/>
  <c r="T593"/>
  <c r="R593"/>
  <c r="P593"/>
  <c r="BI591"/>
  <c r="BH591"/>
  <c r="BG591"/>
  <c r="BF591"/>
  <c r="T591"/>
  <c r="R591"/>
  <c r="P591"/>
  <c r="BI589"/>
  <c r="BH589"/>
  <c r="BG589"/>
  <c r="BF589"/>
  <c r="T589"/>
  <c r="R589"/>
  <c r="P589"/>
  <c r="BI587"/>
  <c r="BH587"/>
  <c r="BG587"/>
  <c r="BF587"/>
  <c r="T587"/>
  <c r="R587"/>
  <c r="P587"/>
  <c r="BI585"/>
  <c r="BH585"/>
  <c r="BG585"/>
  <c r="BF585"/>
  <c r="T585"/>
  <c r="R585"/>
  <c r="P585"/>
  <c r="BI582"/>
  <c r="BH582"/>
  <c r="BG582"/>
  <c r="BF582"/>
  <c r="T582"/>
  <c r="R582"/>
  <c r="P582"/>
  <c r="BI580"/>
  <c r="BH580"/>
  <c r="BG580"/>
  <c r="BF580"/>
  <c r="T580"/>
  <c r="R580"/>
  <c r="P580"/>
  <c r="BI578"/>
  <c r="BH578"/>
  <c r="BG578"/>
  <c r="BF578"/>
  <c r="T578"/>
  <c r="R578"/>
  <c r="P578"/>
  <c r="BI576"/>
  <c r="BH576"/>
  <c r="BG576"/>
  <c r="BF576"/>
  <c r="T576"/>
  <c r="R576"/>
  <c r="P576"/>
  <c r="BI574"/>
  <c r="BH574"/>
  <c r="BG574"/>
  <c r="BF574"/>
  <c r="T574"/>
  <c r="R574"/>
  <c r="P574"/>
  <c r="BI572"/>
  <c r="BH572"/>
  <c r="BG572"/>
  <c r="BF572"/>
  <c r="T572"/>
  <c r="R572"/>
  <c r="P572"/>
  <c r="BI570"/>
  <c r="BH570"/>
  <c r="BG570"/>
  <c r="BF570"/>
  <c r="T570"/>
  <c r="R570"/>
  <c r="P570"/>
  <c r="BI568"/>
  <c r="BH568"/>
  <c r="BG568"/>
  <c r="BF568"/>
  <c r="T568"/>
  <c r="R568"/>
  <c r="P568"/>
  <c r="BI566"/>
  <c r="BH566"/>
  <c r="BG566"/>
  <c r="BF566"/>
  <c r="T566"/>
  <c r="R566"/>
  <c r="P566"/>
  <c r="BI564"/>
  <c r="BH564"/>
  <c r="BG564"/>
  <c r="BF564"/>
  <c r="T564"/>
  <c r="R564"/>
  <c r="P564"/>
  <c r="BI562"/>
  <c r="BH562"/>
  <c r="BG562"/>
  <c r="BF562"/>
  <c r="T562"/>
  <c r="R562"/>
  <c r="P562"/>
  <c r="BI560"/>
  <c r="BH560"/>
  <c r="BG560"/>
  <c r="BF560"/>
  <c r="T560"/>
  <c r="R560"/>
  <c r="P560"/>
  <c r="BI558"/>
  <c r="BH558"/>
  <c r="BG558"/>
  <c r="BF558"/>
  <c r="T558"/>
  <c r="R558"/>
  <c r="P558"/>
  <c r="BI556"/>
  <c r="BH556"/>
  <c r="BG556"/>
  <c r="BF556"/>
  <c r="T556"/>
  <c r="R556"/>
  <c r="P556"/>
  <c r="BI554"/>
  <c r="BH554"/>
  <c r="BG554"/>
  <c r="BF554"/>
  <c r="T554"/>
  <c r="R554"/>
  <c r="P554"/>
  <c r="BI552"/>
  <c r="BH552"/>
  <c r="BG552"/>
  <c r="BF552"/>
  <c r="T552"/>
  <c r="R552"/>
  <c r="P552"/>
  <c r="BI550"/>
  <c r="BH550"/>
  <c r="BG550"/>
  <c r="BF550"/>
  <c r="T550"/>
  <c r="R550"/>
  <c r="P550"/>
  <c r="BI548"/>
  <c r="BH548"/>
  <c r="BG548"/>
  <c r="BF548"/>
  <c r="T548"/>
  <c r="R548"/>
  <c r="P548"/>
  <c r="BI546"/>
  <c r="BH546"/>
  <c r="BG546"/>
  <c r="BF546"/>
  <c r="T546"/>
  <c r="R546"/>
  <c r="P546"/>
  <c r="BI544"/>
  <c r="BH544"/>
  <c r="BG544"/>
  <c r="BF544"/>
  <c r="T544"/>
  <c r="R544"/>
  <c r="P544"/>
  <c r="BI542"/>
  <c r="BH542"/>
  <c r="BG542"/>
  <c r="BF542"/>
  <c r="T542"/>
  <c r="R542"/>
  <c r="P542"/>
  <c r="BI540"/>
  <c r="BH540"/>
  <c r="BG540"/>
  <c r="BF540"/>
  <c r="T540"/>
  <c r="R540"/>
  <c r="P540"/>
  <c r="BI538"/>
  <c r="BH538"/>
  <c r="BG538"/>
  <c r="BF538"/>
  <c r="T538"/>
  <c r="R538"/>
  <c r="P538"/>
  <c r="BI536"/>
  <c r="BH536"/>
  <c r="BG536"/>
  <c r="BF536"/>
  <c r="T536"/>
  <c r="R536"/>
  <c r="P536"/>
  <c r="BI534"/>
  <c r="BH534"/>
  <c r="BG534"/>
  <c r="BF534"/>
  <c r="T534"/>
  <c r="R534"/>
  <c r="P534"/>
  <c r="BI532"/>
  <c r="BH532"/>
  <c r="BG532"/>
  <c r="BF532"/>
  <c r="T532"/>
  <c r="R532"/>
  <c r="P532"/>
  <c r="BI530"/>
  <c r="BH530"/>
  <c r="BG530"/>
  <c r="BF530"/>
  <c r="T530"/>
  <c r="R530"/>
  <c r="P530"/>
  <c r="BI528"/>
  <c r="BH528"/>
  <c r="BG528"/>
  <c r="BF528"/>
  <c r="T528"/>
  <c r="R528"/>
  <c r="P528"/>
  <c r="BI526"/>
  <c r="BH526"/>
  <c r="BG526"/>
  <c r="BF526"/>
  <c r="T526"/>
  <c r="R526"/>
  <c r="P526"/>
  <c r="BI524"/>
  <c r="BH524"/>
  <c r="BG524"/>
  <c r="BF524"/>
  <c r="T524"/>
  <c r="R524"/>
  <c r="P524"/>
  <c r="BI522"/>
  <c r="BH522"/>
  <c r="BG522"/>
  <c r="BF522"/>
  <c r="T522"/>
  <c r="R522"/>
  <c r="P522"/>
  <c r="BI520"/>
  <c r="BH520"/>
  <c r="BG520"/>
  <c r="BF520"/>
  <c r="T520"/>
  <c r="R520"/>
  <c r="P520"/>
  <c r="BI518"/>
  <c r="BH518"/>
  <c r="BG518"/>
  <c r="BF518"/>
  <c r="T518"/>
  <c r="R518"/>
  <c r="P518"/>
  <c r="BI516"/>
  <c r="BH516"/>
  <c r="BG516"/>
  <c r="BF516"/>
  <c r="T516"/>
  <c r="R516"/>
  <c r="P516"/>
  <c r="BI513"/>
  <c r="BH513"/>
  <c r="BG513"/>
  <c r="BF513"/>
  <c r="T513"/>
  <c r="R513"/>
  <c r="P513"/>
  <c r="BI511"/>
  <c r="BH511"/>
  <c r="BG511"/>
  <c r="BF511"/>
  <c r="T511"/>
  <c r="R511"/>
  <c r="P511"/>
  <c r="BI509"/>
  <c r="BH509"/>
  <c r="BG509"/>
  <c r="BF509"/>
  <c r="T509"/>
  <c r="R509"/>
  <c r="P509"/>
  <c r="BI507"/>
  <c r="BH507"/>
  <c r="BG507"/>
  <c r="BF507"/>
  <c r="T507"/>
  <c r="R507"/>
  <c r="P507"/>
  <c r="BI505"/>
  <c r="BH505"/>
  <c r="BG505"/>
  <c r="BF505"/>
  <c r="T505"/>
  <c r="R505"/>
  <c r="P505"/>
  <c r="BI503"/>
  <c r="BH503"/>
  <c r="BG503"/>
  <c r="BF503"/>
  <c r="T503"/>
  <c r="R503"/>
  <c r="P503"/>
  <c r="BI501"/>
  <c r="BH501"/>
  <c r="BG501"/>
  <c r="BF501"/>
  <c r="T501"/>
  <c r="R501"/>
  <c r="P501"/>
  <c r="BI499"/>
  <c r="BH499"/>
  <c r="BG499"/>
  <c r="BF499"/>
  <c r="T499"/>
  <c r="R499"/>
  <c r="P499"/>
  <c r="BI497"/>
  <c r="BH497"/>
  <c r="BG497"/>
  <c r="BF497"/>
  <c r="T497"/>
  <c r="R497"/>
  <c r="P497"/>
  <c r="BI495"/>
  <c r="BH495"/>
  <c r="BG495"/>
  <c r="BF495"/>
  <c r="T495"/>
  <c r="R495"/>
  <c r="P495"/>
  <c r="BI493"/>
  <c r="BH493"/>
  <c r="BG493"/>
  <c r="BF493"/>
  <c r="T493"/>
  <c r="R493"/>
  <c r="P493"/>
  <c r="BI491"/>
  <c r="BH491"/>
  <c r="BG491"/>
  <c r="BF491"/>
  <c r="T491"/>
  <c r="R491"/>
  <c r="P491"/>
  <c r="BI489"/>
  <c r="BH489"/>
  <c r="BG489"/>
  <c r="BF489"/>
  <c r="T489"/>
  <c r="R489"/>
  <c r="P489"/>
  <c r="BI487"/>
  <c r="BH487"/>
  <c r="BG487"/>
  <c r="BF487"/>
  <c r="T487"/>
  <c r="R487"/>
  <c r="P487"/>
  <c r="BI485"/>
  <c r="BH485"/>
  <c r="BG485"/>
  <c r="BF485"/>
  <c r="T485"/>
  <c r="R485"/>
  <c r="P485"/>
  <c r="BI483"/>
  <c r="BH483"/>
  <c r="BG483"/>
  <c r="BF483"/>
  <c r="T483"/>
  <c r="R483"/>
  <c r="P483"/>
  <c r="BI481"/>
  <c r="BH481"/>
  <c r="BG481"/>
  <c r="BF481"/>
  <c r="T481"/>
  <c r="R481"/>
  <c r="P481"/>
  <c r="BI479"/>
  <c r="BH479"/>
  <c r="BG479"/>
  <c r="BF479"/>
  <c r="T479"/>
  <c r="R479"/>
  <c r="P479"/>
  <c r="BI477"/>
  <c r="BH477"/>
  <c r="BG477"/>
  <c r="BF477"/>
  <c r="T477"/>
  <c r="R477"/>
  <c r="P477"/>
  <c r="BI475"/>
  <c r="BH475"/>
  <c r="BG475"/>
  <c r="BF475"/>
  <c r="T475"/>
  <c r="R475"/>
  <c r="P475"/>
  <c r="BI473"/>
  <c r="BH473"/>
  <c r="BG473"/>
  <c r="BF473"/>
  <c r="T473"/>
  <c r="R473"/>
  <c r="P473"/>
  <c r="BI471"/>
  <c r="BH471"/>
  <c r="BG471"/>
  <c r="BF471"/>
  <c r="T471"/>
  <c r="R471"/>
  <c r="P471"/>
  <c r="BI469"/>
  <c r="BH469"/>
  <c r="BG469"/>
  <c r="BF469"/>
  <c r="T469"/>
  <c r="R469"/>
  <c r="P469"/>
  <c r="BI467"/>
  <c r="BH467"/>
  <c r="BG467"/>
  <c r="BF467"/>
  <c r="T467"/>
  <c r="R467"/>
  <c r="P467"/>
  <c r="BI465"/>
  <c r="BH465"/>
  <c r="BG465"/>
  <c r="BF465"/>
  <c r="T465"/>
  <c r="R465"/>
  <c r="P465"/>
  <c r="BI463"/>
  <c r="BH463"/>
  <c r="BG463"/>
  <c r="BF463"/>
  <c r="T463"/>
  <c r="R463"/>
  <c r="P463"/>
  <c r="BI461"/>
  <c r="BH461"/>
  <c r="BG461"/>
  <c r="BF461"/>
  <c r="T461"/>
  <c r="R461"/>
  <c r="P461"/>
  <c r="BI459"/>
  <c r="BH459"/>
  <c r="BG459"/>
  <c r="BF459"/>
  <c r="T459"/>
  <c r="R459"/>
  <c r="P459"/>
  <c r="BI457"/>
  <c r="BH457"/>
  <c r="BG457"/>
  <c r="BF457"/>
  <c r="T457"/>
  <c r="R457"/>
  <c r="P457"/>
  <c r="BI455"/>
  <c r="BH455"/>
  <c r="BG455"/>
  <c r="BF455"/>
  <c r="T455"/>
  <c r="R455"/>
  <c r="P455"/>
  <c r="BI453"/>
  <c r="BH453"/>
  <c r="BG453"/>
  <c r="BF453"/>
  <c r="T453"/>
  <c r="R453"/>
  <c r="P453"/>
  <c r="BI451"/>
  <c r="BH451"/>
  <c r="BG451"/>
  <c r="BF451"/>
  <c r="T451"/>
  <c r="R451"/>
  <c r="P451"/>
  <c r="BI449"/>
  <c r="BH449"/>
  <c r="BG449"/>
  <c r="BF449"/>
  <c r="T449"/>
  <c r="R449"/>
  <c r="P449"/>
  <c r="BI447"/>
  <c r="BH447"/>
  <c r="BG447"/>
  <c r="BF447"/>
  <c r="T447"/>
  <c r="R447"/>
  <c r="P447"/>
  <c r="BI445"/>
  <c r="BH445"/>
  <c r="BG445"/>
  <c r="BF445"/>
  <c r="T445"/>
  <c r="R445"/>
  <c r="P445"/>
  <c r="BI443"/>
  <c r="BH443"/>
  <c r="BG443"/>
  <c r="BF443"/>
  <c r="T443"/>
  <c r="R443"/>
  <c r="P443"/>
  <c r="BI441"/>
  <c r="BH441"/>
  <c r="BG441"/>
  <c r="BF441"/>
  <c r="T441"/>
  <c r="R441"/>
  <c r="P441"/>
  <c r="BI439"/>
  <c r="BH439"/>
  <c r="BG439"/>
  <c r="BF439"/>
  <c r="T439"/>
  <c r="R439"/>
  <c r="P439"/>
  <c r="BI437"/>
  <c r="BH437"/>
  <c r="BG437"/>
  <c r="BF437"/>
  <c r="T437"/>
  <c r="R437"/>
  <c r="P437"/>
  <c r="BI435"/>
  <c r="BH435"/>
  <c r="BG435"/>
  <c r="BF435"/>
  <c r="T435"/>
  <c r="R435"/>
  <c r="P435"/>
  <c r="BI433"/>
  <c r="BH433"/>
  <c r="BG433"/>
  <c r="BF433"/>
  <c r="T433"/>
  <c r="R433"/>
  <c r="P433"/>
  <c r="BI431"/>
  <c r="BH431"/>
  <c r="BG431"/>
  <c r="BF431"/>
  <c r="T431"/>
  <c r="R431"/>
  <c r="P431"/>
  <c r="BI429"/>
  <c r="BH429"/>
  <c r="BG429"/>
  <c r="BF429"/>
  <c r="T429"/>
  <c r="R429"/>
  <c r="P429"/>
  <c r="BI427"/>
  <c r="BH427"/>
  <c r="BG427"/>
  <c r="BF427"/>
  <c r="T427"/>
  <c r="R427"/>
  <c r="P427"/>
  <c r="BI425"/>
  <c r="BH425"/>
  <c r="BG425"/>
  <c r="BF425"/>
  <c r="T425"/>
  <c r="R425"/>
  <c r="P425"/>
  <c r="BI423"/>
  <c r="BH423"/>
  <c r="BG423"/>
  <c r="BF423"/>
  <c r="T423"/>
  <c r="R423"/>
  <c r="P423"/>
  <c r="BI421"/>
  <c r="BH421"/>
  <c r="BG421"/>
  <c r="BF421"/>
  <c r="T421"/>
  <c r="R421"/>
  <c r="P421"/>
  <c r="BI419"/>
  <c r="BH419"/>
  <c r="BG419"/>
  <c r="BF419"/>
  <c r="T419"/>
  <c r="R419"/>
  <c r="P419"/>
  <c r="BI417"/>
  <c r="BH417"/>
  <c r="BG417"/>
  <c r="BF417"/>
  <c r="T417"/>
  <c r="R417"/>
  <c r="P417"/>
  <c r="BI415"/>
  <c r="BH415"/>
  <c r="BG415"/>
  <c r="BF415"/>
  <c r="T415"/>
  <c r="R415"/>
  <c r="P415"/>
  <c r="BI413"/>
  <c r="BH413"/>
  <c r="BG413"/>
  <c r="BF413"/>
  <c r="T413"/>
  <c r="R413"/>
  <c r="P413"/>
  <c r="BI411"/>
  <c r="BH411"/>
  <c r="BG411"/>
  <c r="BF411"/>
  <c r="T411"/>
  <c r="R411"/>
  <c r="P411"/>
  <c r="BI409"/>
  <c r="BH409"/>
  <c r="BG409"/>
  <c r="BF409"/>
  <c r="T409"/>
  <c r="R409"/>
  <c r="P409"/>
  <c r="BI407"/>
  <c r="BH407"/>
  <c r="BG407"/>
  <c r="BF407"/>
  <c r="T407"/>
  <c r="R407"/>
  <c r="P407"/>
  <c r="BI405"/>
  <c r="BH405"/>
  <c r="BG405"/>
  <c r="BF405"/>
  <c r="T405"/>
  <c r="R405"/>
  <c r="P405"/>
  <c r="BI403"/>
  <c r="BH403"/>
  <c r="BG403"/>
  <c r="BF403"/>
  <c r="T403"/>
  <c r="R403"/>
  <c r="P403"/>
  <c r="BI401"/>
  <c r="BH401"/>
  <c r="BG401"/>
  <c r="BF401"/>
  <c r="T401"/>
  <c r="R401"/>
  <c r="P401"/>
  <c r="BI399"/>
  <c r="BH399"/>
  <c r="BG399"/>
  <c r="BF399"/>
  <c r="T399"/>
  <c r="R399"/>
  <c r="P399"/>
  <c r="BI397"/>
  <c r="BH397"/>
  <c r="BG397"/>
  <c r="BF397"/>
  <c r="T397"/>
  <c r="R397"/>
  <c r="P397"/>
  <c r="BI395"/>
  <c r="BH395"/>
  <c r="BG395"/>
  <c r="BF395"/>
  <c r="T395"/>
  <c r="R395"/>
  <c r="P395"/>
  <c r="BI393"/>
  <c r="BH393"/>
  <c r="BG393"/>
  <c r="BF393"/>
  <c r="T393"/>
  <c r="R393"/>
  <c r="P393"/>
  <c r="BI391"/>
  <c r="BH391"/>
  <c r="BG391"/>
  <c r="BF391"/>
  <c r="T391"/>
  <c r="R391"/>
  <c r="P391"/>
  <c r="BI389"/>
  <c r="BH389"/>
  <c r="BG389"/>
  <c r="BF389"/>
  <c r="T389"/>
  <c r="R389"/>
  <c r="P389"/>
  <c r="BI387"/>
  <c r="BH387"/>
  <c r="BG387"/>
  <c r="BF387"/>
  <c r="T387"/>
  <c r="R387"/>
  <c r="P387"/>
  <c r="BI385"/>
  <c r="BH385"/>
  <c r="BG385"/>
  <c r="BF385"/>
  <c r="T385"/>
  <c r="R385"/>
  <c r="P385"/>
  <c r="BI383"/>
  <c r="BH383"/>
  <c r="BG383"/>
  <c r="BF383"/>
  <c r="T383"/>
  <c r="R383"/>
  <c r="P383"/>
  <c r="BI381"/>
  <c r="BH381"/>
  <c r="BG381"/>
  <c r="BF381"/>
  <c r="T381"/>
  <c r="R381"/>
  <c r="P381"/>
  <c r="BI379"/>
  <c r="BH379"/>
  <c r="BG379"/>
  <c r="BF379"/>
  <c r="T379"/>
  <c r="R379"/>
  <c r="P379"/>
  <c r="BI377"/>
  <c r="BH377"/>
  <c r="BG377"/>
  <c r="BF377"/>
  <c r="T377"/>
  <c r="R377"/>
  <c r="P377"/>
  <c r="BI375"/>
  <c r="BH375"/>
  <c r="BG375"/>
  <c r="BF375"/>
  <c r="T375"/>
  <c r="R375"/>
  <c r="P375"/>
  <c r="BI373"/>
  <c r="BH373"/>
  <c r="BG373"/>
  <c r="BF373"/>
  <c r="T373"/>
  <c r="R373"/>
  <c r="P373"/>
  <c r="BI371"/>
  <c r="BH371"/>
  <c r="BG371"/>
  <c r="BF371"/>
  <c r="T371"/>
  <c r="R371"/>
  <c r="P371"/>
  <c r="BI369"/>
  <c r="BH369"/>
  <c r="BG369"/>
  <c r="BF369"/>
  <c r="T369"/>
  <c r="R369"/>
  <c r="P369"/>
  <c r="BI367"/>
  <c r="BH367"/>
  <c r="BG367"/>
  <c r="BF367"/>
  <c r="T367"/>
  <c r="R367"/>
  <c r="P367"/>
  <c r="BI365"/>
  <c r="BH365"/>
  <c r="BG365"/>
  <c r="BF365"/>
  <c r="T365"/>
  <c r="R365"/>
  <c r="P365"/>
  <c r="BI363"/>
  <c r="BH363"/>
  <c r="BG363"/>
  <c r="BF363"/>
  <c r="T363"/>
  <c r="R363"/>
  <c r="P363"/>
  <c r="BI361"/>
  <c r="BH361"/>
  <c r="BG361"/>
  <c r="BF361"/>
  <c r="T361"/>
  <c r="R361"/>
  <c r="P361"/>
  <c r="BI359"/>
  <c r="BH359"/>
  <c r="BG359"/>
  <c r="BF359"/>
  <c r="T359"/>
  <c r="R359"/>
  <c r="P359"/>
  <c r="BI357"/>
  <c r="BH357"/>
  <c r="BG357"/>
  <c r="BF357"/>
  <c r="T357"/>
  <c r="R357"/>
  <c r="P357"/>
  <c r="BI355"/>
  <c r="BH355"/>
  <c r="BG355"/>
  <c r="BF355"/>
  <c r="T355"/>
  <c r="R355"/>
  <c r="P355"/>
  <c r="BI353"/>
  <c r="BH353"/>
  <c r="BG353"/>
  <c r="BF353"/>
  <c r="T353"/>
  <c r="R353"/>
  <c r="P353"/>
  <c r="BI351"/>
  <c r="BH351"/>
  <c r="BG351"/>
  <c r="BF351"/>
  <c r="T351"/>
  <c r="R351"/>
  <c r="P351"/>
  <c r="BI349"/>
  <c r="BH349"/>
  <c r="BG349"/>
  <c r="BF349"/>
  <c r="T349"/>
  <c r="R349"/>
  <c r="P349"/>
  <c r="BI347"/>
  <c r="BH347"/>
  <c r="BG347"/>
  <c r="BF347"/>
  <c r="T347"/>
  <c r="R347"/>
  <c r="P347"/>
  <c r="BI345"/>
  <c r="BH345"/>
  <c r="BG345"/>
  <c r="BF345"/>
  <c r="T345"/>
  <c r="R345"/>
  <c r="P345"/>
  <c r="BI343"/>
  <c r="BH343"/>
  <c r="BG343"/>
  <c r="BF343"/>
  <c r="T343"/>
  <c r="R343"/>
  <c r="P343"/>
  <c r="BI341"/>
  <c r="BH341"/>
  <c r="BG341"/>
  <c r="BF341"/>
  <c r="T341"/>
  <c r="R341"/>
  <c r="P341"/>
  <c r="BI339"/>
  <c r="BH339"/>
  <c r="BG339"/>
  <c r="BF339"/>
  <c r="T339"/>
  <c r="R339"/>
  <c r="P339"/>
  <c r="BI337"/>
  <c r="BH337"/>
  <c r="BG337"/>
  <c r="BF337"/>
  <c r="T337"/>
  <c r="R337"/>
  <c r="P337"/>
  <c r="BI335"/>
  <c r="BH335"/>
  <c r="BG335"/>
  <c r="BF335"/>
  <c r="T335"/>
  <c r="R335"/>
  <c r="P335"/>
  <c r="BI333"/>
  <c r="BH333"/>
  <c r="BG333"/>
  <c r="BF333"/>
  <c r="T333"/>
  <c r="R333"/>
  <c r="P333"/>
  <c r="BI331"/>
  <c r="BH331"/>
  <c r="BG331"/>
  <c r="BF331"/>
  <c r="T331"/>
  <c r="R331"/>
  <c r="P331"/>
  <c r="BI329"/>
  <c r="BH329"/>
  <c r="BG329"/>
  <c r="BF329"/>
  <c r="T329"/>
  <c r="R329"/>
  <c r="P329"/>
  <c r="BI327"/>
  <c r="BH327"/>
  <c r="BG327"/>
  <c r="BF327"/>
  <c r="T327"/>
  <c r="R327"/>
  <c r="P327"/>
  <c r="BI325"/>
  <c r="BH325"/>
  <c r="BG325"/>
  <c r="BF325"/>
  <c r="T325"/>
  <c r="R325"/>
  <c r="P325"/>
  <c r="BI323"/>
  <c r="BH323"/>
  <c r="BG323"/>
  <c r="BF323"/>
  <c r="T323"/>
  <c r="R323"/>
  <c r="P323"/>
  <c r="BI321"/>
  <c r="BH321"/>
  <c r="BG321"/>
  <c r="BF321"/>
  <c r="T321"/>
  <c r="R321"/>
  <c r="P321"/>
  <c r="BI319"/>
  <c r="BH319"/>
  <c r="BG319"/>
  <c r="BF319"/>
  <c r="T319"/>
  <c r="R319"/>
  <c r="P319"/>
  <c r="BI317"/>
  <c r="BH317"/>
  <c r="BG317"/>
  <c r="BF317"/>
  <c r="T317"/>
  <c r="R317"/>
  <c r="P317"/>
  <c r="BI315"/>
  <c r="BH315"/>
  <c r="BG315"/>
  <c r="BF315"/>
  <c r="T315"/>
  <c r="R315"/>
  <c r="P315"/>
  <c r="BI313"/>
  <c r="BH313"/>
  <c r="BG313"/>
  <c r="BF313"/>
  <c r="T313"/>
  <c r="R313"/>
  <c r="P313"/>
  <c r="BI311"/>
  <c r="BH311"/>
  <c r="BG311"/>
  <c r="BF311"/>
  <c r="T311"/>
  <c r="R311"/>
  <c r="P311"/>
  <c r="BI309"/>
  <c r="BH309"/>
  <c r="BG309"/>
  <c r="BF309"/>
  <c r="T309"/>
  <c r="R309"/>
  <c r="P309"/>
  <c r="BI307"/>
  <c r="BH307"/>
  <c r="BG307"/>
  <c r="BF307"/>
  <c r="T307"/>
  <c r="R307"/>
  <c r="P307"/>
  <c r="BI305"/>
  <c r="BH305"/>
  <c r="BG305"/>
  <c r="BF305"/>
  <c r="T305"/>
  <c r="R305"/>
  <c r="P305"/>
  <c r="BI303"/>
  <c r="BH303"/>
  <c r="BG303"/>
  <c r="BF303"/>
  <c r="T303"/>
  <c r="R303"/>
  <c r="P303"/>
  <c r="BI301"/>
  <c r="BH301"/>
  <c r="BG301"/>
  <c r="BF301"/>
  <c r="T301"/>
  <c r="R301"/>
  <c r="P301"/>
  <c r="BI299"/>
  <c r="BH299"/>
  <c r="BG299"/>
  <c r="BF299"/>
  <c r="T299"/>
  <c r="R299"/>
  <c r="P299"/>
  <c r="BI297"/>
  <c r="BH297"/>
  <c r="BG297"/>
  <c r="BF297"/>
  <c r="T297"/>
  <c r="R297"/>
  <c r="P297"/>
  <c r="BI295"/>
  <c r="BH295"/>
  <c r="BG295"/>
  <c r="BF295"/>
  <c r="T295"/>
  <c r="R295"/>
  <c r="P295"/>
  <c r="BI293"/>
  <c r="BH293"/>
  <c r="BG293"/>
  <c r="BF293"/>
  <c r="T293"/>
  <c r="R293"/>
  <c r="P293"/>
  <c r="BI291"/>
  <c r="BH291"/>
  <c r="BG291"/>
  <c r="BF291"/>
  <c r="T291"/>
  <c r="R291"/>
  <c r="P291"/>
  <c r="BI289"/>
  <c r="BH289"/>
  <c r="BG289"/>
  <c r="BF289"/>
  <c r="T289"/>
  <c r="R289"/>
  <c r="P289"/>
  <c r="BI287"/>
  <c r="BH287"/>
  <c r="BG287"/>
  <c r="BF287"/>
  <c r="T287"/>
  <c r="R287"/>
  <c r="P287"/>
  <c r="BI285"/>
  <c r="BH285"/>
  <c r="BG285"/>
  <c r="BF285"/>
  <c r="T285"/>
  <c r="R285"/>
  <c r="P285"/>
  <c r="BI283"/>
  <c r="BH283"/>
  <c r="BG283"/>
  <c r="BF283"/>
  <c r="T283"/>
  <c r="R283"/>
  <c r="P283"/>
  <c r="BI281"/>
  <c r="BH281"/>
  <c r="BG281"/>
  <c r="BF281"/>
  <c r="T281"/>
  <c r="R281"/>
  <c r="P281"/>
  <c r="BI279"/>
  <c r="BH279"/>
  <c r="BG279"/>
  <c r="BF279"/>
  <c r="T279"/>
  <c r="R279"/>
  <c r="P279"/>
  <c r="BI277"/>
  <c r="BH277"/>
  <c r="BG277"/>
  <c r="BF277"/>
  <c r="T277"/>
  <c r="R277"/>
  <c r="P277"/>
  <c r="BI275"/>
  <c r="BH275"/>
  <c r="BG275"/>
  <c r="BF275"/>
  <c r="T275"/>
  <c r="R275"/>
  <c r="P275"/>
  <c r="BI273"/>
  <c r="BH273"/>
  <c r="BG273"/>
  <c r="BF273"/>
  <c r="T273"/>
  <c r="R273"/>
  <c r="P273"/>
  <c r="BI271"/>
  <c r="BH271"/>
  <c r="BG271"/>
  <c r="BF271"/>
  <c r="T271"/>
  <c r="R271"/>
  <c r="P271"/>
  <c r="BI269"/>
  <c r="BH269"/>
  <c r="BG269"/>
  <c r="BF269"/>
  <c r="T269"/>
  <c r="R269"/>
  <c r="P269"/>
  <c r="BI267"/>
  <c r="BH267"/>
  <c r="BG267"/>
  <c r="BF267"/>
  <c r="T267"/>
  <c r="R267"/>
  <c r="P267"/>
  <c r="BI265"/>
  <c r="BH265"/>
  <c r="BG265"/>
  <c r="BF265"/>
  <c r="T265"/>
  <c r="R265"/>
  <c r="P265"/>
  <c r="BI263"/>
  <c r="BH263"/>
  <c r="BG263"/>
  <c r="BF263"/>
  <c r="T263"/>
  <c r="R263"/>
  <c r="P263"/>
  <c r="BI261"/>
  <c r="BH261"/>
  <c r="BG261"/>
  <c r="BF261"/>
  <c r="T261"/>
  <c r="R261"/>
  <c r="P261"/>
  <c r="BI259"/>
  <c r="BH259"/>
  <c r="BG259"/>
  <c r="BF259"/>
  <c r="T259"/>
  <c r="R259"/>
  <c r="P259"/>
  <c r="BI257"/>
  <c r="BH257"/>
  <c r="BG257"/>
  <c r="BF257"/>
  <c r="T257"/>
  <c r="R257"/>
  <c r="P257"/>
  <c r="BI255"/>
  <c r="BH255"/>
  <c r="BG255"/>
  <c r="BF255"/>
  <c r="T255"/>
  <c r="R255"/>
  <c r="P255"/>
  <c r="BI253"/>
  <c r="BH253"/>
  <c r="BG253"/>
  <c r="BF253"/>
  <c r="T253"/>
  <c r="R253"/>
  <c r="P253"/>
  <c r="BI251"/>
  <c r="BH251"/>
  <c r="BG251"/>
  <c r="BF251"/>
  <c r="T251"/>
  <c r="R251"/>
  <c r="P251"/>
  <c r="BI249"/>
  <c r="BH249"/>
  <c r="BG249"/>
  <c r="BF249"/>
  <c r="T249"/>
  <c r="R249"/>
  <c r="P249"/>
  <c r="BI247"/>
  <c r="BH247"/>
  <c r="BG247"/>
  <c r="BF247"/>
  <c r="T247"/>
  <c r="R247"/>
  <c r="P247"/>
  <c r="BI245"/>
  <c r="BH245"/>
  <c r="BG245"/>
  <c r="BF245"/>
  <c r="T245"/>
  <c r="R245"/>
  <c r="P245"/>
  <c r="BI243"/>
  <c r="BH243"/>
  <c r="BG243"/>
  <c r="BF243"/>
  <c r="T243"/>
  <c r="R243"/>
  <c r="P243"/>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J87"/>
  <c r="J86"/>
  <c r="F86"/>
  <c r="F84"/>
  <c r="E82"/>
  <c r="J59"/>
  <c r="J58"/>
  <c r="F58"/>
  <c r="F56"/>
  <c r="E54"/>
  <c r="J20"/>
  <c r="E20"/>
  <c r="F87"/>
  <c r="J19"/>
  <c r="J14"/>
  <c r="J84"/>
  <c r="E7"/>
  <c r="E78"/>
  <c i="2" r="J37"/>
  <c r="J36"/>
  <c i="1" r="AY55"/>
  <c i="2" r="J35"/>
  <c i="1" r="AX55"/>
  <c i="2"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BI85"/>
  <c r="BH85"/>
  <c r="BG85"/>
  <c r="BF85"/>
  <c r="T85"/>
  <c r="R85"/>
  <c r="P85"/>
  <c r="BI83"/>
  <c r="BH83"/>
  <c r="BG83"/>
  <c r="BF83"/>
  <c r="T83"/>
  <c r="R83"/>
  <c r="P83"/>
  <c r="J78"/>
  <c r="J77"/>
  <c r="F77"/>
  <c r="F75"/>
  <c r="E73"/>
  <c r="J55"/>
  <c r="J54"/>
  <c r="F54"/>
  <c r="F52"/>
  <c r="E50"/>
  <c r="J18"/>
  <c r="E18"/>
  <c r="F55"/>
  <c r="J17"/>
  <c r="J12"/>
  <c r="J75"/>
  <c r="E7"/>
  <c r="E71"/>
  <c i="1" r="L50"/>
  <c r="AM50"/>
  <c r="AM49"/>
  <c r="L49"/>
  <c r="AM47"/>
  <c r="L47"/>
  <c r="L45"/>
  <c r="L44"/>
  <c i="25" r="J94"/>
  <c r="J90"/>
  <c i="21" r="BK206"/>
  <c r="J206"/>
  <c r="J204"/>
  <c r="BK200"/>
  <c r="J196"/>
  <c r="BK194"/>
  <c r="J192"/>
  <c r="J190"/>
  <c r="BK188"/>
  <c r="BK186"/>
  <c r="BK182"/>
  <c r="BK180"/>
  <c r="J178"/>
  <c r="BK176"/>
  <c r="BK174"/>
  <c r="BK172"/>
  <c r="BK168"/>
  <c r="BK166"/>
  <c r="J164"/>
  <c r="BK162"/>
  <c r="BK156"/>
  <c r="J154"/>
  <c r="BK152"/>
  <c r="J150"/>
  <c r="J148"/>
  <c r="BK146"/>
  <c r="J144"/>
  <c r="BK142"/>
  <c r="J140"/>
  <c r="BK138"/>
  <c r="BK136"/>
  <c r="BK134"/>
  <c r="BK132"/>
  <c r="J130"/>
  <c r="J128"/>
  <c r="J126"/>
  <c r="J124"/>
  <c r="J122"/>
  <c r="BK120"/>
  <c i="20" r="J100"/>
  <c r="BK97"/>
  <c i="19" r="J100"/>
  <c r="BK98"/>
  <c r="BK96"/>
  <c r="J94"/>
  <c r="BK90"/>
  <c i="18" r="J146"/>
  <c r="J144"/>
  <c r="J142"/>
  <c r="BK140"/>
  <c r="BK138"/>
  <c r="BK136"/>
  <c r="BK134"/>
  <c r="J132"/>
  <c r="J126"/>
  <c r="J110"/>
  <c r="J108"/>
  <c r="J104"/>
  <c r="BK102"/>
  <c r="BK100"/>
  <c r="BK98"/>
  <c r="J96"/>
  <c r="J92"/>
  <c i="17" r="BK116"/>
  <c r="J114"/>
  <c r="J112"/>
  <c r="BK110"/>
  <c r="BK101"/>
  <c r="BK99"/>
  <c r="BK97"/>
  <c r="BK95"/>
  <c r="BK93"/>
  <c r="BK91"/>
  <c r="J89"/>
  <c r="J87"/>
  <c i="16" r="J100"/>
  <c r="J98"/>
  <c r="BK94"/>
  <c r="BK86"/>
  <c i="15" r="BK136"/>
  <c r="BK129"/>
  <c r="BK127"/>
  <c r="J125"/>
  <c r="BK121"/>
  <c r="J119"/>
  <c r="J109"/>
  <c r="BK105"/>
  <c r="J103"/>
  <c r="BK99"/>
  <c r="J91"/>
  <c r="J85"/>
  <c i="14" r="BK152"/>
  <c r="BK146"/>
  <c r="BK142"/>
  <c r="BK137"/>
  <c r="J135"/>
  <c r="BK129"/>
  <c r="J127"/>
  <c r="BK125"/>
  <c r="BK119"/>
  <c r="BK117"/>
  <c r="J107"/>
  <c r="BK101"/>
  <c r="BK99"/>
  <c r="J97"/>
  <c r="BK89"/>
  <c r="BK87"/>
  <c i="13" r="BK176"/>
  <c r="BK174"/>
  <c r="BK172"/>
  <c r="BK170"/>
  <c r="J168"/>
  <c r="BK162"/>
  <c r="J160"/>
  <c r="J150"/>
  <c r="J142"/>
  <c r="BK140"/>
  <c r="BK138"/>
  <c r="J136"/>
  <c r="BK130"/>
  <c r="BK128"/>
  <c r="BK122"/>
  <c r="BK120"/>
  <c r="J116"/>
  <c r="J114"/>
  <c r="BK112"/>
  <c r="J108"/>
  <c r="J106"/>
  <c r="J104"/>
  <c r="BK94"/>
  <c r="J92"/>
  <c i="12" r="BK334"/>
  <c r="J334"/>
  <c r="BK332"/>
  <c r="J332"/>
  <c r="J324"/>
  <c r="J322"/>
  <c r="BK318"/>
  <c r="BK316"/>
  <c r="BK314"/>
  <c r="J310"/>
  <c r="BK308"/>
  <c r="J303"/>
  <c r="BK297"/>
  <c r="J289"/>
  <c r="J285"/>
  <c r="J283"/>
  <c r="J281"/>
  <c r="J275"/>
  <c r="BK273"/>
  <c r="J271"/>
  <c r="BK269"/>
  <c r="J267"/>
  <c r="J263"/>
  <c r="J261"/>
  <c r="BK259"/>
  <c r="BK257"/>
  <c r="J251"/>
  <c r="J245"/>
  <c r="BK243"/>
  <c r="BK235"/>
  <c r="BK233"/>
  <c r="J211"/>
  <c r="BK207"/>
  <c r="J205"/>
  <c r="BK203"/>
  <c r="J195"/>
  <c r="BK187"/>
  <c r="J185"/>
  <c r="J179"/>
  <c r="J175"/>
  <c r="BK165"/>
  <c r="BK163"/>
  <c r="J153"/>
  <c r="BK145"/>
  <c r="J139"/>
  <c r="J133"/>
  <c r="BK131"/>
  <c r="J129"/>
  <c r="BK123"/>
  <c r="BK121"/>
  <c r="J121"/>
  <c r="BK119"/>
  <c r="BK117"/>
  <c r="J107"/>
  <c r="J103"/>
  <c r="BK95"/>
  <c r="J93"/>
  <c r="J91"/>
  <c r="BK85"/>
  <c i="11" r="BK186"/>
  <c r="J186"/>
  <c r="BK180"/>
  <c r="BK176"/>
  <c r="J174"/>
  <c r="BK169"/>
  <c r="J167"/>
  <c r="BK165"/>
  <c r="BK163"/>
  <c r="J161"/>
  <c r="J155"/>
  <c r="J153"/>
  <c r="BK151"/>
  <c r="J149"/>
  <c r="BK137"/>
  <c r="J133"/>
  <c r="BK131"/>
  <c r="J129"/>
  <c r="BK115"/>
  <c r="J113"/>
  <c r="BK109"/>
  <c r="BK107"/>
  <c r="J101"/>
  <c r="J99"/>
  <c r="BK97"/>
  <c r="BK87"/>
  <c r="J85"/>
  <c i="10" r="J233"/>
  <c r="BK223"/>
  <c r="J219"/>
  <c r="BK211"/>
  <c r="J209"/>
  <c r="J207"/>
  <c r="BK205"/>
  <c r="J200"/>
  <c r="BK198"/>
  <c r="BK196"/>
  <c r="J194"/>
  <c r="BK192"/>
  <c r="J190"/>
  <c r="BK186"/>
  <c r="BK184"/>
  <c r="BK182"/>
  <c r="J180"/>
  <c r="BK178"/>
  <c r="J176"/>
  <c r="BK172"/>
  <c r="BK170"/>
  <c r="BK168"/>
  <c r="BK164"/>
  <c r="J162"/>
  <c r="BK160"/>
  <c r="J158"/>
  <c r="BK146"/>
  <c r="J144"/>
  <c r="J142"/>
  <c r="J140"/>
  <c r="BK134"/>
  <c r="J130"/>
  <c r="J128"/>
  <c r="J122"/>
  <c r="BK120"/>
  <c r="BK110"/>
  <c r="J106"/>
  <c r="BK100"/>
  <c r="J96"/>
  <c r="BK94"/>
  <c r="BK92"/>
  <c r="BK90"/>
  <c r="BK88"/>
  <c i="9" r="J108"/>
  <c r="BK104"/>
  <c r="BK100"/>
  <c r="J98"/>
  <c r="J96"/>
  <c r="BK92"/>
  <c r="BK88"/>
  <c i="8" r="J90"/>
  <c r="BK86"/>
  <c i="7" r="BK122"/>
  <c r="BK120"/>
  <c r="BK114"/>
  <c r="J102"/>
  <c r="BK100"/>
  <c r="BK92"/>
  <c i="6" r="J218"/>
  <c r="J216"/>
  <c r="J214"/>
  <c r="BK210"/>
  <c r="J208"/>
  <c r="BK196"/>
  <c r="J194"/>
  <c r="J184"/>
  <c r="J182"/>
  <c r="J176"/>
  <c r="BK174"/>
  <c r="J168"/>
  <c r="BK164"/>
  <c r="J162"/>
  <c r="J156"/>
  <c r="J152"/>
  <c r="BK150"/>
  <c r="BK148"/>
  <c r="BK146"/>
  <c r="J144"/>
  <c r="J132"/>
  <c r="J130"/>
  <c r="BK126"/>
  <c r="J122"/>
  <c r="BK120"/>
  <c r="BK118"/>
  <c r="BK110"/>
  <c r="J108"/>
  <c r="BK106"/>
  <c r="J104"/>
  <c r="BK102"/>
  <c i="5" r="BK110"/>
  <c r="BK108"/>
  <c r="BK102"/>
  <c r="J100"/>
  <c r="BK96"/>
  <c r="J94"/>
  <c r="BK88"/>
  <c r="J86"/>
  <c i="4" r="BK100"/>
  <c r="J98"/>
  <c r="BK94"/>
  <c r="J94"/>
  <c r="BK92"/>
  <c r="J92"/>
  <c r="BK90"/>
  <c r="J90"/>
  <c r="BK88"/>
  <c r="J88"/>
  <c r="BK86"/>
  <c i="3" r="J613"/>
  <c r="J611"/>
  <c r="BK607"/>
  <c r="BK605"/>
  <c r="BK603"/>
  <c r="J601"/>
  <c r="J587"/>
  <c r="J585"/>
  <c r="J578"/>
  <c r="J576"/>
  <c r="BK574"/>
  <c r="BK572"/>
  <c r="J570"/>
  <c r="J562"/>
  <c r="BK560"/>
  <c r="J558"/>
  <c r="BK550"/>
  <c r="J548"/>
  <c r="BK544"/>
  <c r="BK540"/>
  <c r="BK538"/>
  <c r="J534"/>
  <c r="J532"/>
  <c r="J526"/>
  <c r="J524"/>
  <c r="J520"/>
  <c r="J518"/>
  <c r="J513"/>
  <c r="BK511"/>
  <c r="BK509"/>
  <c r="J501"/>
  <c r="J499"/>
  <c r="J497"/>
  <c r="BK487"/>
  <c r="BK485"/>
  <c r="BK483"/>
  <c r="J479"/>
  <c r="BK477"/>
  <c r="BK475"/>
  <c r="J473"/>
  <c r="J471"/>
  <c r="J469"/>
  <c r="J465"/>
  <c r="BK463"/>
  <c r="J461"/>
  <c r="J453"/>
  <c r="J449"/>
  <c r="BK441"/>
  <c r="J439"/>
  <c r="J435"/>
  <c r="BK433"/>
  <c r="J431"/>
  <c r="BK429"/>
  <c r="BK427"/>
  <c r="BK425"/>
  <c r="J423"/>
  <c r="BK421"/>
  <c r="J419"/>
  <c r="J417"/>
  <c r="BK413"/>
  <c r="J411"/>
  <c r="J409"/>
  <c r="J407"/>
  <c r="BK405"/>
  <c r="J403"/>
  <c r="BK401"/>
  <c r="BK397"/>
  <c r="J393"/>
  <c r="BK391"/>
  <c r="BK389"/>
  <c r="J387"/>
  <c r="J385"/>
  <c r="J383"/>
  <c r="BK381"/>
  <c r="BK379"/>
  <c r="J377"/>
  <c r="BK375"/>
  <c r="BK373"/>
  <c r="BK371"/>
  <c r="BK369"/>
  <c r="J367"/>
  <c r="BK365"/>
  <c r="J363"/>
  <c r="BK361"/>
  <c r="BK359"/>
  <c r="J351"/>
  <c r="BK345"/>
  <c r="BK343"/>
  <c r="J341"/>
  <c r="BK339"/>
  <c r="J337"/>
  <c r="J335"/>
  <c r="BK333"/>
  <c r="J331"/>
  <c r="BK329"/>
  <c r="J327"/>
  <c r="BK323"/>
  <c r="BK321"/>
  <c r="BK315"/>
  <c r="J313"/>
  <c r="BK311"/>
  <c r="J309"/>
  <c r="J305"/>
  <c r="BK301"/>
  <c r="J299"/>
  <c r="J295"/>
  <c r="J289"/>
  <c r="J287"/>
  <c r="J285"/>
  <c r="J283"/>
  <c r="J279"/>
  <c r="J277"/>
  <c r="BK273"/>
  <c r="J271"/>
  <c r="BK269"/>
  <c r="BK265"/>
  <c r="J259"/>
  <c r="J257"/>
  <c r="BK253"/>
  <c r="J249"/>
  <c r="BK243"/>
  <c r="BK239"/>
  <c r="J235"/>
  <c r="BK231"/>
  <c r="BK229"/>
  <c r="J227"/>
  <c r="J223"/>
  <c r="BK217"/>
  <c r="BK215"/>
  <c r="BK213"/>
  <c r="J209"/>
  <c r="BK207"/>
  <c r="BK205"/>
  <c r="J203"/>
  <c r="J199"/>
  <c r="J195"/>
  <c r="J191"/>
  <c r="BK189"/>
  <c r="BK187"/>
  <c r="J185"/>
  <c r="BK183"/>
  <c r="BK181"/>
  <c r="J179"/>
  <c r="BK177"/>
  <c r="J175"/>
  <c r="J173"/>
  <c r="BK169"/>
  <c r="J167"/>
  <c r="J165"/>
  <c r="J163"/>
  <c r="BK161"/>
  <c r="BK159"/>
  <c r="J157"/>
  <c r="BK155"/>
  <c r="BK153"/>
  <c r="BK149"/>
  <c r="J147"/>
  <c r="BK144"/>
  <c r="J140"/>
  <c r="J138"/>
  <c r="J136"/>
  <c r="BK134"/>
  <c r="J130"/>
  <c r="BK128"/>
  <c r="BK126"/>
  <c r="BK124"/>
  <c r="BK122"/>
  <c r="BK120"/>
  <c r="BK118"/>
  <c r="J116"/>
  <c r="J114"/>
  <c r="BK112"/>
  <c r="J110"/>
  <c r="BK106"/>
  <c r="J100"/>
  <c r="J96"/>
  <c r="BK94"/>
  <c r="BK92"/>
  <c i="2" r="BK140"/>
  <c r="J138"/>
  <c r="J136"/>
  <c r="BK134"/>
  <c r="J130"/>
  <c r="J128"/>
  <c r="J109"/>
  <c r="J107"/>
  <c r="BK103"/>
  <c r="BK101"/>
  <c r="J97"/>
  <c r="BK83"/>
  <c i="1" r="AS56"/>
  <c i="24" r="J148"/>
  <c r="J146"/>
  <c r="BK144"/>
  <c r="J144"/>
  <c r="BK142"/>
  <c r="J142"/>
  <c r="BK140"/>
  <c r="J140"/>
  <c r="BK138"/>
  <c r="J138"/>
  <c r="BK136"/>
  <c r="J136"/>
  <c r="BK134"/>
  <c r="J134"/>
  <c r="BK132"/>
  <c r="J132"/>
  <c r="BK130"/>
  <c r="J130"/>
  <c r="BK128"/>
  <c r="J128"/>
  <c r="BK126"/>
  <c r="J126"/>
  <c r="BK124"/>
  <c r="J120"/>
  <c r="J118"/>
  <c r="J114"/>
  <c r="BK112"/>
  <c r="BK110"/>
  <c r="BK108"/>
  <c r="J104"/>
  <c r="J100"/>
  <c r="J98"/>
  <c r="BK96"/>
  <c r="J93"/>
  <c r="BK91"/>
  <c i="23" r="J92"/>
  <c i="22" r="J150"/>
  <c r="BK148"/>
  <c r="BK145"/>
  <c r="BK143"/>
  <c r="J141"/>
  <c r="J139"/>
  <c r="J137"/>
  <c r="BK135"/>
  <c r="J133"/>
  <c r="BK131"/>
  <c r="BK129"/>
  <c r="J125"/>
  <c r="BK123"/>
  <c r="J121"/>
  <c r="BK119"/>
  <c r="BK115"/>
  <c r="BK113"/>
  <c r="J111"/>
  <c r="BK109"/>
  <c r="J107"/>
  <c r="BK105"/>
  <c r="J103"/>
  <c r="J101"/>
  <c r="BK95"/>
  <c r="BK89"/>
  <c i="21" r="J202"/>
  <c i="18" r="BK144"/>
  <c r="J134"/>
  <c r="BK132"/>
  <c r="BK130"/>
  <c r="J128"/>
  <c r="J124"/>
  <c r="J122"/>
  <c r="J120"/>
  <c r="BK118"/>
  <c r="BK116"/>
  <c r="J114"/>
  <c r="BK112"/>
  <c r="J98"/>
  <c r="J94"/>
  <c r="BK90"/>
  <c r="BK88"/>
  <c i="17" r="J110"/>
  <c r="BK107"/>
  <c r="J107"/>
  <c r="BK105"/>
  <c r="J105"/>
  <c r="BK103"/>
  <c r="J97"/>
  <c r="J93"/>
  <c r="BK83"/>
  <c i="16" r="J94"/>
  <c r="J92"/>
  <c r="J86"/>
  <c i="15" r="J136"/>
  <c r="J132"/>
  <c r="J129"/>
  <c r="BK123"/>
  <c r="J121"/>
  <c r="BK119"/>
  <c r="BK115"/>
  <c r="BK113"/>
  <c r="J111"/>
  <c r="J105"/>
  <c r="J99"/>
  <c r="J97"/>
  <c r="BK89"/>
  <c i="14" r="J152"/>
  <c r="BK150"/>
  <c r="J148"/>
  <c r="J144"/>
  <c r="J137"/>
  <c r="BK133"/>
  <c r="J129"/>
  <c r="BK127"/>
  <c r="J125"/>
  <c r="BK123"/>
  <c r="J121"/>
  <c r="J119"/>
  <c r="J117"/>
  <c r="J115"/>
  <c r="BK113"/>
  <c r="BK109"/>
  <c r="BK107"/>
  <c r="J105"/>
  <c r="BK103"/>
  <c r="J99"/>
  <c r="BK95"/>
  <c r="J93"/>
  <c r="J85"/>
  <c i="13" r="BK178"/>
  <c r="J176"/>
  <c r="J174"/>
  <c r="J172"/>
  <c r="J170"/>
  <c r="BK168"/>
  <c r="J166"/>
  <c r="BK160"/>
  <c r="BK156"/>
  <c r="J154"/>
  <c r="BK152"/>
  <c r="BK146"/>
  <c r="J132"/>
  <c r="J130"/>
  <c r="J126"/>
  <c r="BK124"/>
  <c r="J120"/>
  <c r="J118"/>
  <c r="BK116"/>
  <c r="J110"/>
  <c r="BK108"/>
  <c r="J102"/>
  <c r="J94"/>
  <c i="12" r="BK330"/>
  <c r="J328"/>
  <c r="BK326"/>
  <c r="J320"/>
  <c r="J314"/>
  <c r="BK312"/>
  <c r="BK310"/>
  <c r="BK295"/>
  <c r="BK293"/>
  <c r="BK291"/>
  <c r="BK289"/>
  <c r="J287"/>
  <c r="J279"/>
  <c r="J277"/>
  <c r="BK275"/>
  <c r="BK271"/>
  <c r="BK267"/>
  <c r="BK265"/>
  <c r="J253"/>
  <c r="BK251"/>
  <c r="BK247"/>
  <c r="J241"/>
  <c r="J237"/>
  <c r="BK231"/>
  <c r="BK227"/>
  <c r="J225"/>
  <c r="J219"/>
  <c r="BK217"/>
  <c r="J215"/>
  <c r="J213"/>
  <c r="BK211"/>
  <c r="BK209"/>
  <c r="J203"/>
  <c r="BK201"/>
  <c r="BK199"/>
  <c r="J193"/>
  <c r="BK191"/>
  <c r="J187"/>
  <c r="BK185"/>
  <c r="BK181"/>
  <c r="BK179"/>
  <c r="J177"/>
  <c r="J173"/>
  <c r="J169"/>
  <c r="BK161"/>
  <c r="BK159"/>
  <c r="BK155"/>
  <c r="J151"/>
  <c r="BK149"/>
  <c r="J109"/>
  <c r="BK105"/>
  <c r="J97"/>
  <c r="BK91"/>
  <c r="BK89"/>
  <c r="BK87"/>
  <c i="11" r="BK184"/>
  <c r="BK172"/>
  <c r="BK167"/>
  <c r="BK159"/>
  <c r="BK147"/>
  <c r="BK143"/>
  <c r="J141"/>
  <c r="BK139"/>
  <c r="J137"/>
  <c r="BK135"/>
  <c r="J121"/>
  <c r="BK119"/>
  <c r="BK117"/>
  <c r="J111"/>
  <c r="J109"/>
  <c r="BK103"/>
  <c r="BK101"/>
  <c r="BK95"/>
  <c r="BK93"/>
  <c i="10" r="J229"/>
  <c r="BK225"/>
  <c r="BK221"/>
  <c r="J217"/>
  <c r="J213"/>
  <c r="BK194"/>
  <c r="BK188"/>
  <c r="J186"/>
  <c r="J184"/>
  <c r="J182"/>
  <c r="BK180"/>
  <c r="J168"/>
  <c r="J166"/>
  <c r="J164"/>
  <c r="BK162"/>
  <c r="BK158"/>
  <c r="J156"/>
  <c r="BK154"/>
  <c r="J152"/>
  <c r="J148"/>
  <c r="BK140"/>
  <c r="J138"/>
  <c r="J136"/>
  <c r="J134"/>
  <c r="J132"/>
  <c r="BK130"/>
  <c r="BK128"/>
  <c r="BK126"/>
  <c r="BK124"/>
  <c r="BK122"/>
  <c r="J120"/>
  <c r="J118"/>
  <c r="J114"/>
  <c r="J112"/>
  <c r="J110"/>
  <c r="BK106"/>
  <c r="BK104"/>
  <c r="J102"/>
  <c r="J100"/>
  <c r="BK98"/>
  <c r="BK96"/>
  <c r="J94"/>
  <c r="J92"/>
  <c r="J88"/>
  <c r="J84"/>
  <c i="9" r="J106"/>
  <c r="J104"/>
  <c r="BK102"/>
  <c r="BK98"/>
  <c r="BK96"/>
  <c r="BK94"/>
  <c r="BK86"/>
  <c i="8" r="BK88"/>
  <c i="7" r="J120"/>
  <c r="J118"/>
  <c r="BK116"/>
  <c r="J108"/>
  <c r="J106"/>
  <c r="J98"/>
  <c r="J96"/>
  <c r="J90"/>
  <c i="6" r="BK218"/>
  <c r="BK214"/>
  <c r="BK206"/>
  <c r="BK204"/>
  <c r="J202"/>
  <c r="BK200"/>
  <c r="BK198"/>
  <c r="J196"/>
  <c r="J186"/>
  <c r="BK182"/>
  <c r="J180"/>
  <c r="J178"/>
  <c r="J174"/>
  <c r="BK172"/>
  <c r="J170"/>
  <c r="BK168"/>
  <c r="J166"/>
  <c r="J164"/>
  <c r="J160"/>
  <c r="BK158"/>
  <c r="BK156"/>
  <c r="BK154"/>
  <c r="BK140"/>
  <c r="BK138"/>
  <c r="J136"/>
  <c r="BK134"/>
  <c r="BK132"/>
  <c r="BK130"/>
  <c r="J128"/>
  <c r="J126"/>
  <c r="J124"/>
  <c r="BK122"/>
  <c r="J116"/>
  <c r="J114"/>
  <c r="J112"/>
  <c r="BK100"/>
  <c r="BK94"/>
  <c r="J92"/>
  <c r="BK90"/>
  <c r="BK86"/>
  <c i="5" r="J108"/>
  <c r="BK104"/>
  <c r="J98"/>
  <c r="BK86"/>
  <c i="4" r="BK120"/>
  <c r="J118"/>
  <c r="BK116"/>
  <c r="BK110"/>
  <c r="J106"/>
  <c r="J86"/>
  <c i="3" r="BK609"/>
  <c r="J607"/>
  <c r="J605"/>
  <c r="BK601"/>
  <c r="J597"/>
  <c r="BK595"/>
  <c r="J593"/>
  <c r="J591"/>
  <c r="BK589"/>
  <c r="BK582"/>
  <c r="BK580"/>
  <c r="BK578"/>
  <c r="J572"/>
  <c r="BK570"/>
  <c r="BK568"/>
  <c r="BK566"/>
  <c r="BK564"/>
  <c r="BK558"/>
  <c r="BK556"/>
  <c r="J554"/>
  <c r="BK552"/>
  <c r="J550"/>
  <c r="BK546"/>
  <c r="J542"/>
  <c r="J540"/>
  <c r="J538"/>
  <c r="J528"/>
  <c r="BK524"/>
  <c r="J516"/>
  <c r="J511"/>
  <c r="J509"/>
  <c r="J507"/>
  <c r="BK499"/>
  <c r="J495"/>
  <c r="J493"/>
  <c r="BK491"/>
  <c r="BK489"/>
  <c r="J487"/>
  <c r="BK467"/>
  <c r="BK465"/>
  <c r="J459"/>
  <c r="BK457"/>
  <c r="J455"/>
  <c r="J451"/>
  <c r="BK449"/>
  <c r="BK447"/>
  <c r="J445"/>
  <c r="J441"/>
  <c r="BK437"/>
  <c r="J433"/>
  <c r="BK431"/>
  <c r="J429"/>
  <c r="J427"/>
  <c r="BK423"/>
  <c r="BK419"/>
  <c r="BK415"/>
  <c r="J413"/>
  <c r="BK411"/>
  <c r="BK409"/>
  <c r="J405"/>
  <c r="BK403"/>
  <c r="J399"/>
  <c r="J397"/>
  <c r="BK395"/>
  <c r="BK393"/>
  <c r="J391"/>
  <c r="J389"/>
  <c r="BK387"/>
  <c r="BK385"/>
  <c r="BK383"/>
  <c r="J381"/>
  <c r="BK377"/>
  <c r="J373"/>
  <c r="J369"/>
  <c r="J365"/>
  <c r="J361"/>
  <c r="J359"/>
  <c r="J357"/>
  <c r="BK355"/>
  <c r="BK353"/>
  <c r="BK349"/>
  <c r="J347"/>
  <c r="J343"/>
  <c r="BK341"/>
  <c r="BK337"/>
  <c r="BK331"/>
  <c r="J325"/>
  <c r="J323"/>
  <c r="J321"/>
  <c r="BK319"/>
  <c r="J317"/>
  <c r="J315"/>
  <c r="BK313"/>
  <c r="J311"/>
  <c r="BK309"/>
  <c r="J307"/>
  <c r="BK303"/>
  <c r="J301"/>
  <c r="J297"/>
  <c r="BK295"/>
  <c r="J293"/>
  <c r="BK291"/>
  <c r="BK289"/>
  <c r="BK285"/>
  <c r="BK283"/>
  <c r="J281"/>
  <c r="BK277"/>
  <c r="J275"/>
  <c r="J273"/>
  <c r="BK271"/>
  <c r="J267"/>
  <c r="J265"/>
  <c r="BK263"/>
  <c r="J261"/>
  <c r="BK259"/>
  <c r="BK257"/>
  <c r="J255"/>
  <c r="J253"/>
  <c r="J251"/>
  <c r="BK249"/>
  <c r="J247"/>
  <c r="J245"/>
  <c r="J243"/>
  <c r="J241"/>
  <c r="J239"/>
  <c r="BK237"/>
  <c r="BK233"/>
  <c r="BK227"/>
  <c r="BK225"/>
  <c r="BK221"/>
  <c r="J219"/>
  <c r="J217"/>
  <c r="J215"/>
  <c r="J213"/>
  <c r="J211"/>
  <c r="J207"/>
  <c r="J205"/>
  <c r="BK201"/>
  <c r="J197"/>
  <c r="J193"/>
  <c r="BK191"/>
  <c r="J189"/>
  <c r="BK185"/>
  <c r="J181"/>
  <c r="BK179"/>
  <c r="BK171"/>
  <c r="J169"/>
  <c r="BK165"/>
  <c r="J161"/>
  <c r="BK157"/>
  <c r="J155"/>
  <c r="J151"/>
  <c r="J149"/>
  <c r="J144"/>
  <c r="BK142"/>
  <c r="BK140"/>
  <c r="BK136"/>
  <c r="J132"/>
  <c r="BK130"/>
  <c r="J126"/>
  <c r="J122"/>
  <c r="J118"/>
  <c r="BK114"/>
  <c r="J112"/>
  <c r="BK110"/>
  <c r="BK108"/>
  <c r="BK102"/>
  <c r="BK100"/>
  <c r="BK98"/>
  <c r="J92"/>
  <c i="2" r="J140"/>
  <c r="BK132"/>
  <c r="BK118"/>
  <c r="J115"/>
  <c r="J105"/>
  <c r="J103"/>
  <c r="BK95"/>
  <c r="J93"/>
  <c r="BK89"/>
  <c r="BK85"/>
  <c i="1" r="AS73"/>
  <c i="25" r="BK90"/>
  <c i="24" r="BK122"/>
  <c r="BK120"/>
  <c r="BK118"/>
  <c r="BK116"/>
  <c r="BK114"/>
  <c r="BK106"/>
  <c r="BK104"/>
  <c r="BK102"/>
  <c r="BK100"/>
  <c r="BK98"/>
  <c r="J91"/>
  <c i="23" r="BK92"/>
  <c r="BK90"/>
  <c r="J90"/>
  <c i="22" r="BK150"/>
  <c r="J148"/>
  <c r="J145"/>
  <c r="J143"/>
  <c r="BK141"/>
  <c r="BK139"/>
  <c r="BK137"/>
  <c r="BK133"/>
  <c r="J131"/>
  <c r="J129"/>
  <c r="BK127"/>
  <c r="BK125"/>
  <c r="J123"/>
  <c r="BK121"/>
  <c r="J119"/>
  <c r="BK117"/>
  <c r="J115"/>
  <c r="J113"/>
  <c r="BK111"/>
  <c r="J109"/>
  <c r="BK107"/>
  <c r="J105"/>
  <c r="BK103"/>
  <c r="BK99"/>
  <c r="BK97"/>
  <c r="J95"/>
  <c r="J93"/>
  <c r="J91"/>
  <c r="J89"/>
  <c i="21" r="BK204"/>
  <c r="BK202"/>
  <c r="J200"/>
  <c r="J198"/>
  <c r="BK196"/>
  <c r="J194"/>
  <c r="BK192"/>
  <c r="BK190"/>
  <c r="J188"/>
  <c r="J186"/>
  <c r="J184"/>
  <c r="J180"/>
  <c r="BK178"/>
  <c r="J176"/>
  <c r="J174"/>
  <c r="J172"/>
  <c r="J170"/>
  <c r="BK164"/>
  <c r="BK160"/>
  <c r="BK158"/>
  <c r="J156"/>
  <c r="BK154"/>
  <c r="J152"/>
  <c r="BK150"/>
  <c r="BK148"/>
  <c r="J146"/>
  <c r="BK144"/>
  <c r="J142"/>
  <c r="BK140"/>
  <c r="J138"/>
  <c r="J136"/>
  <c r="J132"/>
  <c r="BK130"/>
  <c r="BK128"/>
  <c r="BK126"/>
  <c r="BK124"/>
  <c r="BK122"/>
  <c r="J112"/>
  <c r="J110"/>
  <c r="BK93"/>
  <c r="BK91"/>
  <c r="J89"/>
  <c i="20" r="J108"/>
  <c r="BK106"/>
  <c r="BK103"/>
  <c r="J103"/>
  <c r="J95"/>
  <c r="BK93"/>
  <c i="19" r="J92"/>
  <c r="J90"/>
  <c i="18" r="BK142"/>
  <c r="J136"/>
  <c r="BK122"/>
  <c r="BK120"/>
  <c r="J118"/>
  <c r="J116"/>
  <c r="BK114"/>
  <c r="J112"/>
  <c r="J106"/>
  <c r="BK94"/>
  <c i="17" r="J116"/>
  <c r="J103"/>
  <c r="J101"/>
  <c r="J99"/>
  <c r="BK89"/>
  <c r="BK85"/>
  <c i="16" r="BK100"/>
  <c r="BK98"/>
  <c r="BK92"/>
  <c r="J90"/>
  <c r="J88"/>
  <c r="BK84"/>
  <c r="J82"/>
  <c i="15" r="J134"/>
  <c r="BK132"/>
  <c r="J127"/>
  <c r="BK125"/>
  <c r="J123"/>
  <c r="J117"/>
  <c r="J113"/>
  <c r="BK111"/>
  <c r="BK109"/>
  <c r="BK107"/>
  <c r="BK103"/>
  <c r="J101"/>
  <c r="BK97"/>
  <c r="BK95"/>
  <c r="BK93"/>
  <c r="BK91"/>
  <c r="J89"/>
  <c r="BK87"/>
  <c i="14" r="J150"/>
  <c r="BK148"/>
  <c r="J146"/>
  <c r="J139"/>
  <c r="BK135"/>
  <c r="J133"/>
  <c r="J131"/>
  <c r="J123"/>
  <c r="BK121"/>
  <c r="BK115"/>
  <c r="J113"/>
  <c r="J111"/>
  <c r="BK105"/>
  <c r="J103"/>
  <c r="BK97"/>
  <c r="J95"/>
  <c r="BK91"/>
  <c r="J89"/>
  <c r="J87"/>
  <c r="BK85"/>
  <c i="13" r="J178"/>
  <c r="BK164"/>
  <c r="J158"/>
  <c r="BK154"/>
  <c r="J152"/>
  <c r="BK150"/>
  <c r="BK148"/>
  <c r="J144"/>
  <c r="J140"/>
  <c r="J138"/>
  <c r="J134"/>
  <c r="BK132"/>
  <c r="J128"/>
  <c r="BK126"/>
  <c r="J124"/>
  <c r="J122"/>
  <c r="J100"/>
  <c r="BK98"/>
  <c r="J96"/>
  <c r="BK92"/>
  <c r="BK90"/>
  <c i="12" r="J330"/>
  <c r="BK328"/>
  <c r="BK324"/>
  <c r="J306"/>
  <c r="BK303"/>
  <c r="J301"/>
  <c r="J299"/>
  <c r="J297"/>
  <c r="J293"/>
  <c r="J291"/>
  <c r="BK287"/>
  <c r="BK277"/>
  <c r="J273"/>
  <c r="J269"/>
  <c r="J265"/>
  <c r="BK263"/>
  <c r="BK261"/>
  <c r="J255"/>
  <c r="J249"/>
  <c r="J247"/>
  <c r="BK241"/>
  <c r="J239"/>
  <c r="BK237"/>
  <c r="J229"/>
  <c r="BK225"/>
  <c r="J223"/>
  <c r="J221"/>
  <c r="J217"/>
  <c r="BK215"/>
  <c r="BK213"/>
  <c r="J207"/>
  <c r="J201"/>
  <c r="J199"/>
  <c r="J197"/>
  <c r="BK195"/>
  <c r="BK193"/>
  <c r="J191"/>
  <c r="J189"/>
  <c r="J183"/>
  <c r="J181"/>
  <c r="BK177"/>
  <c r="BK175"/>
  <c r="BK173"/>
  <c r="BK171"/>
  <c r="BK169"/>
  <c r="BK167"/>
  <c r="J165"/>
  <c r="J163"/>
  <c r="J161"/>
  <c r="J157"/>
  <c r="J155"/>
  <c r="BK147"/>
  <c r="J143"/>
  <c r="BK141"/>
  <c r="BK139"/>
  <c r="BK137"/>
  <c r="J135"/>
  <c r="BK133"/>
  <c r="J131"/>
  <c r="BK129"/>
  <c r="J127"/>
  <c r="J125"/>
  <c r="J123"/>
  <c r="J119"/>
  <c r="J117"/>
  <c r="BK115"/>
  <c r="BK113"/>
  <c r="BK111"/>
  <c r="BK107"/>
  <c r="J101"/>
  <c r="J99"/>
  <c r="BK97"/>
  <c r="J95"/>
  <c r="BK93"/>
  <c r="J87"/>
  <c r="J85"/>
  <c i="11" r="J184"/>
  <c r="BK182"/>
  <c r="J180"/>
  <c r="BK178"/>
  <c r="J172"/>
  <c r="J169"/>
  <c r="BK161"/>
  <c r="J159"/>
  <c r="BK157"/>
  <c r="BK155"/>
  <c r="J147"/>
  <c r="BK145"/>
  <c r="BK133"/>
  <c r="J131"/>
  <c r="J127"/>
  <c r="J125"/>
  <c r="BK123"/>
  <c r="J115"/>
  <c r="BK113"/>
  <c r="BK111"/>
  <c r="BK105"/>
  <c r="BK99"/>
  <c r="J97"/>
  <c r="J95"/>
  <c r="J93"/>
  <c r="BK91"/>
  <c r="J89"/>
  <c r="BK83"/>
  <c i="10" r="BK258"/>
  <c r="J258"/>
  <c r="BK256"/>
  <c r="J254"/>
  <c r="BK252"/>
  <c r="BK250"/>
  <c r="BK248"/>
  <c r="J246"/>
  <c r="BK244"/>
  <c r="BK241"/>
  <c r="BK239"/>
  <c r="BK237"/>
  <c r="BK235"/>
  <c r="BK233"/>
  <c r="J231"/>
  <c r="J227"/>
  <c r="J225"/>
  <c r="BK217"/>
  <c r="J215"/>
  <c r="BK213"/>
  <c r="J203"/>
  <c r="J192"/>
  <c r="BK190"/>
  <c r="J178"/>
  <c r="BK176"/>
  <c r="J174"/>
  <c r="J170"/>
  <c r="BK166"/>
  <c r="J160"/>
  <c r="J154"/>
  <c r="BK152"/>
  <c r="J150"/>
  <c r="BK148"/>
  <c r="J146"/>
  <c r="BK138"/>
  <c r="BK136"/>
  <c r="BK132"/>
  <c r="J126"/>
  <c r="BK116"/>
  <c r="J108"/>
  <c r="BK102"/>
  <c r="J98"/>
  <c r="BK86"/>
  <c i="9" r="BK108"/>
  <c r="BK106"/>
  <c r="J102"/>
  <c r="J90"/>
  <c i="7" r="BK118"/>
  <c r="J116"/>
  <c r="BK112"/>
  <c r="J110"/>
  <c r="BK108"/>
  <c r="BK104"/>
  <c r="BK102"/>
  <c r="J100"/>
  <c r="BK98"/>
  <c r="BK96"/>
  <c r="J94"/>
  <c r="BK90"/>
  <c r="BK88"/>
  <c r="BK86"/>
  <c i="6" r="BK220"/>
  <c r="BK216"/>
  <c r="J212"/>
  <c r="BK208"/>
  <c r="J206"/>
  <c r="J200"/>
  <c r="J192"/>
  <c r="J190"/>
  <c r="J188"/>
  <c r="BK186"/>
  <c r="BK184"/>
  <c r="BK180"/>
  <c r="BK178"/>
  <c r="BK176"/>
  <c r="BK166"/>
  <c r="BK160"/>
  <c r="J158"/>
  <c r="J154"/>
  <c r="BK152"/>
  <c r="J150"/>
  <c r="J148"/>
  <c r="J146"/>
  <c r="BK144"/>
  <c r="J142"/>
  <c r="BK124"/>
  <c r="J120"/>
  <c r="J118"/>
  <c r="BK112"/>
  <c r="J106"/>
  <c r="J100"/>
  <c r="BK98"/>
  <c r="BK96"/>
  <c r="J94"/>
  <c r="BK92"/>
  <c r="J90"/>
  <c r="J88"/>
  <c r="J86"/>
  <c i="5" r="BK112"/>
  <c r="J110"/>
  <c r="J106"/>
  <c r="J104"/>
  <c r="J102"/>
  <c r="BK100"/>
  <c r="J92"/>
  <c r="BK90"/>
  <c i="4" r="J120"/>
  <c r="J116"/>
  <c r="J114"/>
  <c r="BK112"/>
  <c r="J108"/>
  <c r="BK106"/>
  <c r="J104"/>
  <c r="J102"/>
  <c r="J96"/>
  <c i="3" r="J609"/>
  <c r="J603"/>
  <c r="J599"/>
  <c r="J595"/>
  <c r="BK585"/>
  <c r="BK576"/>
  <c r="J568"/>
  <c r="J560"/>
  <c r="J556"/>
  <c r="J552"/>
  <c r="J544"/>
  <c r="BK536"/>
  <c r="BK532"/>
  <c r="J530"/>
  <c r="BK528"/>
  <c r="BK526"/>
  <c r="BK522"/>
  <c r="BK520"/>
  <c r="J505"/>
  <c r="BK503"/>
  <c r="BK501"/>
  <c r="BK497"/>
  <c r="BK495"/>
  <c r="J485"/>
  <c r="J483"/>
  <c r="BK481"/>
  <c r="J477"/>
  <c r="BK473"/>
  <c r="BK471"/>
  <c r="BK469"/>
  <c r="J467"/>
  <c r="J463"/>
  <c r="BK461"/>
  <c r="BK459"/>
  <c r="J457"/>
  <c r="BK455"/>
  <c r="BK451"/>
  <c r="J447"/>
  <c r="BK445"/>
  <c r="J443"/>
  <c r="J104"/>
  <c r="J98"/>
  <c r="J94"/>
  <c i="2" r="BK136"/>
  <c r="BK130"/>
  <c r="BK128"/>
  <c r="J126"/>
  <c r="J124"/>
  <c r="J122"/>
  <c r="J120"/>
  <c r="J118"/>
  <c r="BK115"/>
  <c r="BK113"/>
  <c r="BK111"/>
  <c r="BK109"/>
  <c r="J99"/>
  <c r="J95"/>
  <c r="BK93"/>
  <c r="J91"/>
  <c r="BK87"/>
  <c r="J85"/>
  <c r="J83"/>
  <c i="1" r="AS66"/>
  <c i="25" r="BK100"/>
  <c r="J100"/>
  <c r="BK98"/>
  <c r="J98"/>
  <c r="BK96"/>
  <c r="J96"/>
  <c r="BK94"/>
  <c r="BK92"/>
  <c r="J92"/>
  <c r="BK88"/>
  <c r="J88"/>
  <c r="BK86"/>
  <c r="J86"/>
  <c r="BK84"/>
  <c r="J84"/>
  <c r="BK82"/>
  <c r="J82"/>
  <c i="24" r="BK148"/>
  <c r="BK146"/>
  <c r="J124"/>
  <c r="J122"/>
  <c r="J116"/>
  <c r="J112"/>
  <c r="J110"/>
  <c r="J108"/>
  <c r="J106"/>
  <c r="J102"/>
  <c r="J96"/>
  <c r="BK93"/>
  <c i="22" r="J135"/>
  <c r="J127"/>
  <c r="J117"/>
  <c r="BK101"/>
  <c r="J99"/>
  <c r="J97"/>
  <c r="BK93"/>
  <c r="BK91"/>
  <c i="21" r="BK198"/>
  <c r="BK184"/>
  <c r="J182"/>
  <c r="BK170"/>
  <c r="J168"/>
  <c r="J166"/>
  <c r="J162"/>
  <c r="J160"/>
  <c r="J158"/>
  <c r="J134"/>
  <c r="J120"/>
  <c r="BK118"/>
  <c r="J118"/>
  <c r="BK116"/>
  <c r="J116"/>
  <c r="BK114"/>
  <c r="J114"/>
  <c r="BK112"/>
  <c r="BK110"/>
  <c r="BK108"/>
  <c r="J108"/>
  <c r="BK106"/>
  <c r="J106"/>
  <c r="BK103"/>
  <c r="J103"/>
  <c r="BK101"/>
  <c r="J101"/>
  <c r="BK99"/>
  <c r="J99"/>
  <c r="BK97"/>
  <c r="J97"/>
  <c r="BK95"/>
  <c r="J95"/>
  <c r="J93"/>
  <c r="J91"/>
  <c r="BK89"/>
  <c i="20" r="BK108"/>
  <c r="J106"/>
  <c r="BK100"/>
  <c r="J97"/>
  <c r="BK95"/>
  <c r="J93"/>
  <c i="19" r="BK100"/>
  <c r="J98"/>
  <c r="J96"/>
  <c r="BK94"/>
  <c r="BK92"/>
  <c i="18" r="BK146"/>
  <c r="J140"/>
  <c r="J138"/>
  <c r="J130"/>
  <c r="BK128"/>
  <c r="BK126"/>
  <c r="BK124"/>
  <c r="BK110"/>
  <c r="BK108"/>
  <c r="BK106"/>
  <c r="BK104"/>
  <c r="J102"/>
  <c r="J100"/>
  <c r="BK96"/>
  <c r="BK92"/>
  <c r="J90"/>
  <c r="J88"/>
  <c i="17" r="BK114"/>
  <c r="BK112"/>
  <c r="J95"/>
  <c r="J91"/>
  <c r="BK87"/>
  <c r="J85"/>
  <c r="J83"/>
  <c i="16" r="BK90"/>
  <c r="BK88"/>
  <c r="J84"/>
  <c r="BK82"/>
  <c i="15" r="BK134"/>
  <c r="BK117"/>
  <c r="J115"/>
  <c r="J107"/>
  <c r="BK101"/>
  <c r="J95"/>
  <c r="J93"/>
  <c r="J87"/>
  <c r="BK85"/>
  <c i="14" r="BK144"/>
  <c r="J142"/>
  <c r="BK139"/>
  <c r="BK131"/>
  <c r="BK111"/>
  <c r="J109"/>
  <c r="J101"/>
  <c r="BK93"/>
  <c r="J91"/>
  <c i="13" r="BK166"/>
  <c r="J164"/>
  <c r="J162"/>
  <c r="BK158"/>
  <c r="J156"/>
  <c r="J148"/>
  <c r="J146"/>
  <c r="BK144"/>
  <c r="BK142"/>
  <c r="BK136"/>
  <c r="BK134"/>
  <c r="BK118"/>
  <c r="BK114"/>
  <c r="J112"/>
  <c r="BK110"/>
  <c r="BK106"/>
  <c r="BK104"/>
  <c r="BK102"/>
  <c r="BK100"/>
  <c r="J98"/>
  <c r="BK96"/>
  <c r="J90"/>
  <c i="12" r="J326"/>
  <c r="BK322"/>
  <c r="BK320"/>
  <c r="J318"/>
  <c r="J316"/>
  <c r="J312"/>
  <c r="J308"/>
  <c r="BK306"/>
  <c r="BK301"/>
  <c r="BK299"/>
  <c r="J295"/>
  <c r="BK285"/>
  <c r="BK283"/>
  <c r="BK281"/>
  <c r="BK279"/>
  <c r="J259"/>
  <c r="J257"/>
  <c r="BK255"/>
  <c r="BK253"/>
  <c r="BK249"/>
  <c r="BK245"/>
  <c r="J243"/>
  <c r="BK239"/>
  <c r="J235"/>
  <c r="J233"/>
  <c r="J231"/>
  <c r="BK229"/>
  <c r="J227"/>
  <c r="BK223"/>
  <c r="BK221"/>
  <c r="BK219"/>
  <c r="J209"/>
  <c r="BK205"/>
  <c r="BK197"/>
  <c r="BK189"/>
  <c r="BK183"/>
  <c r="J171"/>
  <c r="J167"/>
  <c r="J159"/>
  <c r="BK157"/>
  <c r="BK153"/>
  <c r="BK151"/>
  <c r="J149"/>
  <c r="J147"/>
  <c r="J145"/>
  <c r="BK143"/>
  <c r="J141"/>
  <c r="J137"/>
  <c r="BK135"/>
  <c r="BK127"/>
  <c r="BK125"/>
  <c r="J115"/>
  <c r="J113"/>
  <c r="J111"/>
  <c r="BK109"/>
  <c r="J105"/>
  <c r="BK103"/>
  <c r="BK101"/>
  <c r="BK99"/>
  <c r="J89"/>
  <c i="11" r="J182"/>
  <c r="J178"/>
  <c r="J176"/>
  <c r="BK174"/>
  <c r="J165"/>
  <c r="J163"/>
  <c r="J157"/>
  <c r="BK153"/>
  <c r="J151"/>
  <c r="BK149"/>
  <c r="J145"/>
  <c r="J143"/>
  <c r="BK141"/>
  <c r="J139"/>
  <c r="J135"/>
  <c r="BK129"/>
  <c r="BK127"/>
  <c r="BK125"/>
  <c r="J123"/>
  <c r="BK121"/>
  <c r="J119"/>
  <c r="J117"/>
  <c r="J107"/>
  <c r="J105"/>
  <c r="J103"/>
  <c r="J91"/>
  <c r="BK89"/>
  <c r="J87"/>
  <c r="BK85"/>
  <c r="J83"/>
  <c i="10" r="J256"/>
  <c r="BK254"/>
  <c r="J252"/>
  <c r="J250"/>
  <c r="J248"/>
  <c r="BK246"/>
  <c r="J244"/>
  <c r="J241"/>
  <c r="J239"/>
  <c r="J237"/>
  <c r="J235"/>
  <c r="BK231"/>
  <c r="BK229"/>
  <c r="BK227"/>
  <c r="J223"/>
  <c r="J221"/>
  <c r="BK219"/>
  <c r="BK215"/>
  <c r="J211"/>
  <c r="BK209"/>
  <c r="BK207"/>
  <c r="J205"/>
  <c r="BK203"/>
  <c r="BK200"/>
  <c r="J198"/>
  <c r="J196"/>
  <c r="J188"/>
  <c r="BK174"/>
  <c r="J172"/>
  <c r="BK156"/>
  <c r="BK150"/>
  <c r="BK144"/>
  <c r="BK142"/>
  <c r="J124"/>
  <c r="BK118"/>
  <c r="J116"/>
  <c r="BK114"/>
  <c r="BK112"/>
  <c r="BK108"/>
  <c r="J104"/>
  <c r="J90"/>
  <c r="J86"/>
  <c r="BK84"/>
  <c i="9" r="J100"/>
  <c r="J94"/>
  <c r="J92"/>
  <c r="BK90"/>
  <c r="J88"/>
  <c r="J86"/>
  <c i="8" r="BK90"/>
  <c r="J88"/>
  <c r="J86"/>
  <c i="7" r="J122"/>
  <c r="J114"/>
  <c r="J112"/>
  <c r="BK110"/>
  <c r="BK106"/>
  <c r="J104"/>
  <c r="BK94"/>
  <c r="J92"/>
  <c r="J88"/>
  <c r="J86"/>
  <c i="6" r="J220"/>
  <c r="BK212"/>
  <c r="J210"/>
  <c r="J204"/>
  <c r="BK202"/>
  <c r="J198"/>
  <c r="BK194"/>
  <c r="BK192"/>
  <c r="BK190"/>
  <c r="BK188"/>
  <c r="J172"/>
  <c r="BK170"/>
  <c r="BK162"/>
  <c r="BK142"/>
  <c r="J140"/>
  <c r="J138"/>
  <c r="BK136"/>
  <c r="J134"/>
  <c r="BK128"/>
  <c r="BK116"/>
  <c r="BK114"/>
  <c r="J110"/>
  <c r="BK108"/>
  <c r="BK104"/>
  <c r="J102"/>
  <c r="J98"/>
  <c r="J96"/>
  <c r="BK88"/>
  <c i="5" r="J112"/>
  <c r="BK106"/>
  <c r="BK98"/>
  <c r="J96"/>
  <c r="BK94"/>
  <c r="BK92"/>
  <c r="J90"/>
  <c r="J88"/>
  <c i="4" r="BK118"/>
  <c r="BK114"/>
  <c r="J112"/>
  <c r="J110"/>
  <c r="BK108"/>
  <c r="BK104"/>
  <c r="BK102"/>
  <c r="J100"/>
  <c r="BK98"/>
  <c r="BK96"/>
  <c i="3" r="BK622"/>
  <c r="J622"/>
  <c r="BK619"/>
  <c r="J619"/>
  <c r="BK617"/>
  <c r="J617"/>
  <c r="BK615"/>
  <c r="J615"/>
  <c r="BK613"/>
  <c r="BK611"/>
  <c r="BK599"/>
  <c r="BK597"/>
  <c r="BK593"/>
  <c r="BK591"/>
  <c r="J589"/>
  <c r="BK587"/>
  <c r="J582"/>
  <c r="J580"/>
  <c r="J574"/>
  <c r="J566"/>
  <c r="J564"/>
  <c r="BK562"/>
  <c r="BK554"/>
  <c r="BK548"/>
  <c r="J546"/>
  <c r="BK542"/>
  <c r="J536"/>
  <c r="BK534"/>
  <c r="BK530"/>
  <c r="J522"/>
  <c r="BK518"/>
  <c r="BK516"/>
  <c r="BK513"/>
  <c r="BK507"/>
  <c r="BK505"/>
  <c r="J503"/>
  <c r="BK493"/>
  <c r="J491"/>
  <c r="J489"/>
  <c r="J481"/>
  <c r="BK479"/>
  <c r="J475"/>
  <c r="BK453"/>
  <c r="BK443"/>
  <c r="BK439"/>
  <c r="J437"/>
  <c r="BK435"/>
  <c r="J425"/>
  <c r="J421"/>
  <c r="BK417"/>
  <c r="J415"/>
  <c r="BK407"/>
  <c r="J401"/>
  <c r="BK399"/>
  <c r="J395"/>
  <c r="J379"/>
  <c r="J375"/>
  <c r="J371"/>
  <c r="BK367"/>
  <c r="BK363"/>
  <c r="BK357"/>
  <c r="J355"/>
  <c r="J353"/>
  <c r="BK351"/>
  <c r="J349"/>
  <c r="BK347"/>
  <c r="J345"/>
  <c r="J339"/>
  <c r="BK335"/>
  <c r="J333"/>
  <c r="J329"/>
  <c r="BK327"/>
  <c r="BK325"/>
  <c r="J319"/>
  <c r="BK317"/>
  <c r="BK307"/>
  <c r="BK305"/>
  <c r="J303"/>
  <c r="BK299"/>
  <c r="BK297"/>
  <c r="BK293"/>
  <c r="J291"/>
  <c r="BK287"/>
  <c r="BK281"/>
  <c r="BK279"/>
  <c r="BK275"/>
  <c r="J269"/>
  <c r="BK267"/>
  <c r="J263"/>
  <c r="BK261"/>
  <c r="BK255"/>
  <c r="BK251"/>
  <c r="BK247"/>
  <c r="BK245"/>
  <c r="BK241"/>
  <c r="J237"/>
  <c r="BK235"/>
  <c r="J233"/>
  <c r="J231"/>
  <c r="J229"/>
  <c r="J225"/>
  <c r="BK223"/>
  <c r="J221"/>
  <c r="BK219"/>
  <c r="BK211"/>
  <c r="BK209"/>
  <c r="BK203"/>
  <c r="J201"/>
  <c r="BK199"/>
  <c r="BK197"/>
  <c r="BK195"/>
  <c r="BK193"/>
  <c r="J187"/>
  <c r="J183"/>
  <c r="J177"/>
  <c r="BK175"/>
  <c r="BK173"/>
  <c r="J171"/>
  <c r="BK167"/>
  <c r="BK163"/>
  <c r="J159"/>
  <c r="J153"/>
  <c r="BK151"/>
  <c r="BK147"/>
  <c r="J142"/>
  <c r="BK138"/>
  <c r="J134"/>
  <c r="BK132"/>
  <c r="J128"/>
  <c r="J124"/>
  <c r="J120"/>
  <c r="BK116"/>
  <c r="J108"/>
  <c r="J106"/>
  <c r="BK104"/>
  <c r="J102"/>
  <c r="BK96"/>
  <c i="2" r="BK138"/>
  <c r="J134"/>
  <c r="J132"/>
  <c r="BK126"/>
  <c r="BK124"/>
  <c r="BK122"/>
  <c r="BK120"/>
  <c r="J113"/>
  <c r="J111"/>
  <c r="BK107"/>
  <c r="BK105"/>
  <c r="J101"/>
  <c r="BK99"/>
  <c r="BK97"/>
  <c r="BK91"/>
  <c r="J89"/>
  <c r="J87"/>
  <c i="1" r="AS78"/>
  <c i="2" l="1" r="BK82"/>
  <c r="BK81"/>
  <c r="J81"/>
  <c r="J59"/>
  <c r="BK117"/>
  <c r="J117"/>
  <c r="J61"/>
  <c i="3" r="P91"/>
  <c r="R146"/>
  <c r="R515"/>
  <c r="R584"/>
  <c i="4" r="T85"/>
  <c i="5" r="P85"/>
  <c i="1" r="AU59"/>
  <c i="6" r="T85"/>
  <c i="7" r="BK85"/>
  <c r="J85"/>
  <c r="J63"/>
  <c i="8" r="P85"/>
  <c i="1" r="AU62"/>
  <c i="9" r="T85"/>
  <c i="10" r="P83"/>
  <c r="T202"/>
  <c r="R243"/>
  <c i="11" r="BK82"/>
  <c r="BK81"/>
  <c r="J81"/>
  <c r="BK171"/>
  <c r="J171"/>
  <c r="J61"/>
  <c i="12" r="R84"/>
  <c r="R83"/>
  <c r="T305"/>
  <c i="13" r="T89"/>
  <c r="T88"/>
  <c r="T87"/>
  <c i="14" r="BK84"/>
  <c r="BK83"/>
  <c r="J83"/>
  <c r="J60"/>
  <c r="BK141"/>
  <c r="J141"/>
  <c r="J62"/>
  <c i="15" r="BK84"/>
  <c r="BK83"/>
  <c r="J83"/>
  <c r="J60"/>
  <c r="BK131"/>
  <c r="J131"/>
  <c r="J62"/>
  <c i="16" r="P97"/>
  <c r="P96"/>
  <c r="P81"/>
  <c i="1" r="AU71"/>
  <c i="17" r="T82"/>
  <c r="P109"/>
  <c i="18" r="BK87"/>
  <c r="J87"/>
  <c r="J64"/>
  <c r="T87"/>
  <c r="T86"/>
  <c i="19" r="T89"/>
  <c r="T88"/>
  <c r="T87"/>
  <c i="20" r="P92"/>
  <c r="T92"/>
  <c r="T91"/>
  <c r="T90"/>
  <c r="P105"/>
  <c r="T105"/>
  <c i="21" r="BK88"/>
  <c r="P88"/>
  <c r="T88"/>
  <c r="P105"/>
  <c i="22" r="R88"/>
  <c r="P147"/>
  <c i="23" r="P89"/>
  <c r="P88"/>
  <c r="P87"/>
  <c i="1" r="AU80"/>
  <c i="24" r="BK90"/>
  <c r="J90"/>
  <c r="J65"/>
  <c r="P90"/>
  <c r="P89"/>
  <c r="R90"/>
  <c r="R89"/>
  <c r="T90"/>
  <c r="T89"/>
  <c r="BK95"/>
  <c r="J95"/>
  <c r="J66"/>
  <c r="P95"/>
  <c r="R95"/>
  <c r="T95"/>
  <c i="25" r="R81"/>
  <c r="R80"/>
  <c i="2" r="P82"/>
  <c r="T117"/>
  <c i="3" r="T91"/>
  <c r="BK146"/>
  <c r="J146"/>
  <c r="J65"/>
  <c r="T515"/>
  <c r="T584"/>
  <c i="4" r="R85"/>
  <c i="5" r="R85"/>
  <c i="6" r="P85"/>
  <c i="1" r="AU60"/>
  <c i="7" r="P85"/>
  <c i="1" r="AU61"/>
  <c i="8" r="BK85"/>
  <c r="J85"/>
  <c i="9" r="BK85"/>
  <c r="J85"/>
  <c r="J63"/>
  <c i="10" r="R83"/>
  <c r="P202"/>
  <c r="T243"/>
  <c i="11" r="P82"/>
  <c r="P81"/>
  <c i="1" r="AU65"/>
  <c i="11" r="P171"/>
  <c i="12" r="T84"/>
  <c r="T83"/>
  <c r="T82"/>
  <c r="P305"/>
  <c i="13" r="R89"/>
  <c r="R88"/>
  <c r="R87"/>
  <c i="14" r="R84"/>
  <c r="R83"/>
  <c r="R141"/>
  <c i="15" r="T84"/>
  <c r="T83"/>
  <c r="P131"/>
  <c i="16" r="T97"/>
  <c r="T96"/>
  <c r="T81"/>
  <c i="17" r="P82"/>
  <c r="P81"/>
  <c i="1" r="AU72"/>
  <c i="17" r="T109"/>
  <c i="18" r="R87"/>
  <c r="R86"/>
  <c i="19" r="R89"/>
  <c r="R88"/>
  <c r="R87"/>
  <c i="20" r="BK92"/>
  <c r="J92"/>
  <c r="J65"/>
  <c r="BK105"/>
  <c r="J105"/>
  <c r="J68"/>
  <c r="R105"/>
  <c i="21" r="BK105"/>
  <c r="J105"/>
  <c r="J65"/>
  <c r="R105"/>
  <c i="22" r="T88"/>
  <c r="R147"/>
  <c i="23" r="R89"/>
  <c r="R88"/>
  <c r="R87"/>
  <c i="25" r="BK81"/>
  <c r="BK80"/>
  <c r="J80"/>
  <c r="J59"/>
  <c i="2" r="R82"/>
  <c r="P117"/>
  <c i="3" r="R91"/>
  <c r="R90"/>
  <c r="P146"/>
  <c r="BK515"/>
  <c r="J515"/>
  <c r="J66"/>
  <c r="P584"/>
  <c i="4" r="P85"/>
  <c i="1" r="AU58"/>
  <c i="5" r="BK85"/>
  <c r="J85"/>
  <c r="J63"/>
  <c i="6" r="R85"/>
  <c i="7" r="R85"/>
  <c i="8" r="R85"/>
  <c i="9" r="R85"/>
  <c i="10" r="BK83"/>
  <c r="BK202"/>
  <c r="J202"/>
  <c r="J61"/>
  <c r="BK243"/>
  <c r="J243"/>
  <c r="J62"/>
  <c i="11" r="T82"/>
  <c r="R171"/>
  <c i="12" r="BK84"/>
  <c r="J84"/>
  <c r="J61"/>
  <c r="BK305"/>
  <c r="J305"/>
  <c r="J62"/>
  <c i="13" r="P89"/>
  <c r="P88"/>
  <c r="P87"/>
  <c i="1" r="AU68"/>
  <c i="14" r="P84"/>
  <c r="P83"/>
  <c r="P82"/>
  <c i="1" r="AU69"/>
  <c i="14" r="P141"/>
  <c i="15" r="P84"/>
  <c r="P83"/>
  <c r="P82"/>
  <c i="1" r="AU70"/>
  <c i="15" r="T131"/>
  <c i="16" r="R97"/>
  <c r="R96"/>
  <c r="R81"/>
  <c i="17" r="R82"/>
  <c r="R81"/>
  <c r="R109"/>
  <c i="21" r="R88"/>
  <c r="R87"/>
  <c r="T105"/>
  <c i="22" r="BK88"/>
  <c r="J88"/>
  <c r="J64"/>
  <c r="P88"/>
  <c r="P87"/>
  <c i="1" r="AU79"/>
  <c i="22" r="BK147"/>
  <c r="J147"/>
  <c r="J65"/>
  <c r="T147"/>
  <c i="23" r="BK89"/>
  <c r="J89"/>
  <c r="J65"/>
  <c r="T89"/>
  <c r="T88"/>
  <c r="T87"/>
  <c i="25" r="P81"/>
  <c r="P80"/>
  <c i="1" r="AU82"/>
  <c i="2" r="T82"/>
  <c r="T81"/>
  <c r="R117"/>
  <c i="3" r="BK91"/>
  <c r="J91"/>
  <c r="J64"/>
  <c r="T146"/>
  <c r="P515"/>
  <c r="BK584"/>
  <c r="J584"/>
  <c r="J67"/>
  <c i="4" r="BK85"/>
  <c r="J85"/>
  <c r="J63"/>
  <c i="5" r="T85"/>
  <c i="6" r="BK85"/>
  <c r="J85"/>
  <c r="J63"/>
  <c i="7" r="T85"/>
  <c i="8" r="T85"/>
  <c i="9" r="P85"/>
  <c i="1" r="AU63"/>
  <c i="10" r="T83"/>
  <c r="T82"/>
  <c r="R202"/>
  <c r="P243"/>
  <c i="11" r="R82"/>
  <c r="R81"/>
  <c r="T171"/>
  <c i="12" r="P84"/>
  <c r="P83"/>
  <c r="P82"/>
  <c i="1" r="AU67"/>
  <c i="12" r="R305"/>
  <c i="13" r="BK89"/>
  <c r="J89"/>
  <c r="J65"/>
  <c i="14" r="T84"/>
  <c r="T83"/>
  <c r="T82"/>
  <c r="T141"/>
  <c i="15" r="R84"/>
  <c r="R83"/>
  <c r="R82"/>
  <c r="R131"/>
  <c i="16" r="BK97"/>
  <c r="J97"/>
  <c r="J61"/>
  <c i="17" r="BK82"/>
  <c r="J82"/>
  <c r="J60"/>
  <c r="BK109"/>
  <c r="J109"/>
  <c r="J61"/>
  <c i="18" r="P87"/>
  <c r="P86"/>
  <c i="1" r="AU74"/>
  <c i="19" r="BK89"/>
  <c r="J89"/>
  <c r="J65"/>
  <c r="P89"/>
  <c r="P88"/>
  <c r="P87"/>
  <c i="1" r="AU75"/>
  <c i="20" r="R92"/>
  <c r="R91"/>
  <c r="R90"/>
  <c i="25" r="T81"/>
  <c r="T80"/>
  <c i="2" r="F78"/>
  <c r="BE83"/>
  <c r="BE109"/>
  <c r="BE128"/>
  <c i="3" r="J56"/>
  <c r="BE92"/>
  <c r="BE98"/>
  <c r="BE100"/>
  <c r="BE118"/>
  <c r="BE122"/>
  <c r="BE126"/>
  <c r="BE130"/>
  <c r="BE161"/>
  <c r="BE165"/>
  <c r="BE179"/>
  <c r="BE181"/>
  <c r="BE189"/>
  <c r="BE191"/>
  <c r="BE207"/>
  <c r="BE213"/>
  <c r="BE215"/>
  <c r="BE217"/>
  <c r="BE239"/>
  <c r="BE243"/>
  <c r="BE249"/>
  <c r="BE253"/>
  <c r="BE259"/>
  <c r="BE265"/>
  <c r="BE273"/>
  <c r="BE277"/>
  <c r="BE283"/>
  <c r="BE291"/>
  <c r="BE313"/>
  <c r="BE315"/>
  <c r="BE323"/>
  <c r="BE355"/>
  <c r="BE359"/>
  <c r="BE361"/>
  <c r="BE365"/>
  <c r="BE373"/>
  <c r="BE375"/>
  <c r="BE389"/>
  <c r="BE391"/>
  <c r="BE403"/>
  <c r="BE413"/>
  <c r="BE423"/>
  <c r="BE431"/>
  <c r="BE441"/>
  <c r="BE445"/>
  <c r="BE447"/>
  <c r="BE485"/>
  <c r="BE495"/>
  <c r="BE497"/>
  <c r="BE524"/>
  <c r="BE530"/>
  <c r="BE536"/>
  <c r="BE540"/>
  <c r="BE546"/>
  <c r="BE548"/>
  <c r="BE550"/>
  <c r="BE552"/>
  <c r="BE556"/>
  <c r="BE558"/>
  <c r="BE568"/>
  <c r="BE570"/>
  <c r="BE576"/>
  <c r="BE601"/>
  <c r="BE603"/>
  <c r="BE607"/>
  <c r="BE609"/>
  <c r="BE613"/>
  <c r="BE615"/>
  <c r="BE617"/>
  <c r="BE619"/>
  <c r="BE622"/>
  <c i="4" r="J56"/>
  <c r="BE94"/>
  <c i="5" r="E50"/>
  <c r="BE100"/>
  <c r="BE102"/>
  <c r="BE108"/>
  <c i="6" r="J56"/>
  <c r="BE92"/>
  <c r="BE110"/>
  <c r="BE118"/>
  <c r="BE120"/>
  <c r="BE122"/>
  <c r="BE124"/>
  <c r="BE132"/>
  <c r="BE144"/>
  <c r="BE146"/>
  <c r="BE150"/>
  <c r="BE154"/>
  <c r="BE164"/>
  <c r="BE172"/>
  <c r="BE176"/>
  <c r="BE178"/>
  <c r="BE180"/>
  <c r="BE182"/>
  <c r="BE206"/>
  <c r="BE208"/>
  <c r="BE214"/>
  <c r="BE216"/>
  <c i="7" r="E50"/>
  <c r="F59"/>
  <c r="BE98"/>
  <c r="BE114"/>
  <c r="BE122"/>
  <c i="8" r="J79"/>
  <c i="9" r="BE96"/>
  <c r="BE98"/>
  <c r="BE100"/>
  <c r="BE102"/>
  <c r="BE104"/>
  <c r="BE106"/>
  <c r="BE108"/>
  <c i="10" r="E48"/>
  <c r="F79"/>
  <c r="BE92"/>
  <c r="BE96"/>
  <c r="BE100"/>
  <c r="BE120"/>
  <c r="BE122"/>
  <c r="BE124"/>
  <c r="BE130"/>
  <c r="BE132"/>
  <c r="BE134"/>
  <c r="BE136"/>
  <c r="BE146"/>
  <c r="BE152"/>
  <c r="BE158"/>
  <c r="BE160"/>
  <c r="BE164"/>
  <c r="BE166"/>
  <c r="BE168"/>
  <c r="BE176"/>
  <c r="BE178"/>
  <c r="BE182"/>
  <c r="BE186"/>
  <c r="BE188"/>
  <c r="BE192"/>
  <c r="BE231"/>
  <c r="BE239"/>
  <c r="BE244"/>
  <c r="BE246"/>
  <c r="BE252"/>
  <c i="11" r="E71"/>
  <c r="BE93"/>
  <c r="BE97"/>
  <c r="BE109"/>
  <c r="BE131"/>
  <c r="BE155"/>
  <c r="BE159"/>
  <c r="BE167"/>
  <c r="BE169"/>
  <c r="BE178"/>
  <c r="BE184"/>
  <c i="12" r="BE85"/>
  <c r="BE91"/>
  <c r="BE95"/>
  <c r="BE113"/>
  <c r="BE137"/>
  <c r="BE139"/>
  <c r="BE145"/>
  <c r="BE147"/>
  <c r="BE155"/>
  <c r="BE167"/>
  <c r="BE171"/>
  <c r="BE173"/>
  <c r="BE179"/>
  <c r="BE189"/>
  <c r="BE193"/>
  <c r="BE201"/>
  <c r="BE203"/>
  <c r="BE207"/>
  <c r="BE211"/>
  <c r="BE215"/>
  <c r="BE253"/>
  <c r="BE265"/>
  <c r="BE267"/>
  <c r="BE275"/>
  <c r="BE287"/>
  <c r="BE291"/>
  <c r="BE293"/>
  <c r="BE324"/>
  <c i="13" r="E75"/>
  <c r="BE96"/>
  <c r="BE114"/>
  <c r="BE120"/>
  <c r="BE124"/>
  <c r="BE128"/>
  <c r="BE130"/>
  <c r="BE138"/>
  <c r="BE150"/>
  <c r="BE160"/>
  <c r="BE172"/>
  <c i="14" r="BE85"/>
  <c r="BE87"/>
  <c r="BE89"/>
  <c r="BE95"/>
  <c r="BE101"/>
  <c r="BE103"/>
  <c r="BE115"/>
  <c r="BE119"/>
  <c r="BE125"/>
  <c r="BE127"/>
  <c r="BE133"/>
  <c i="15" r="BE89"/>
  <c r="BE97"/>
  <c r="BE103"/>
  <c r="BE125"/>
  <c r="BE127"/>
  <c i="16" r="F55"/>
  <c r="BE92"/>
  <c r="BE98"/>
  <c i="17" r="E48"/>
  <c r="BE101"/>
  <c r="BE116"/>
  <c i="18" r="BE98"/>
  <c r="BE100"/>
  <c r="BE104"/>
  <c r="BE112"/>
  <c r="BE114"/>
  <c r="BE122"/>
  <c r="BE134"/>
  <c r="BE140"/>
  <c i="19" r="E50"/>
  <c r="F59"/>
  <c r="BE94"/>
  <c r="BE98"/>
  <c i="20" r="E50"/>
  <c r="F59"/>
  <c r="BE93"/>
  <c r="BE100"/>
  <c r="BE106"/>
  <c r="BE108"/>
  <c i="21" r="E50"/>
  <c r="F84"/>
  <c r="BE89"/>
  <c r="BE93"/>
  <c r="BE95"/>
  <c r="BE97"/>
  <c r="BE99"/>
  <c r="BE101"/>
  <c r="BE103"/>
  <c r="BE106"/>
  <c r="BE108"/>
  <c r="BE110"/>
  <c r="BE112"/>
  <c r="BE114"/>
  <c r="BE116"/>
  <c r="BE124"/>
  <c r="BE132"/>
  <c r="BE142"/>
  <c r="BE146"/>
  <c r="BE164"/>
  <c r="BE172"/>
  <c r="BE176"/>
  <c r="BE180"/>
  <c i="22" r="F59"/>
  <c r="BE105"/>
  <c r="BE113"/>
  <c r="BE121"/>
  <c r="BE125"/>
  <c r="BE133"/>
  <c r="BE141"/>
  <c r="BE143"/>
  <c i="24" r="J56"/>
  <c r="BE100"/>
  <c r="BE104"/>
  <c r="BE114"/>
  <c r="BE120"/>
  <c i="25" r="E48"/>
  <c r="J52"/>
  <c r="F55"/>
  <c r="BE82"/>
  <c r="BE84"/>
  <c r="BE86"/>
  <c r="BE88"/>
  <c r="BE92"/>
  <c r="BE96"/>
  <c r="BE98"/>
  <c r="BE100"/>
  <c i="2" r="BE101"/>
  <c r="BE103"/>
  <c r="BE105"/>
  <c r="BE132"/>
  <c r="BE138"/>
  <c r="BE140"/>
  <c i="3" r="F59"/>
  <c r="BE96"/>
  <c r="BE106"/>
  <c r="BE455"/>
  <c r="BE457"/>
  <c r="BE459"/>
  <c r="BE461"/>
  <c r="BE465"/>
  <c r="BE475"/>
  <c r="BE477"/>
  <c r="BE487"/>
  <c r="BE489"/>
  <c r="BE493"/>
  <c r="BE499"/>
  <c r="BE507"/>
  <c r="BE509"/>
  <c r="BE516"/>
  <c r="BE518"/>
  <c r="BE538"/>
  <c r="BE542"/>
  <c r="BE544"/>
  <c r="BE554"/>
  <c r="BE562"/>
  <c r="BE564"/>
  <c r="BE566"/>
  <c r="BE572"/>
  <c r="BE578"/>
  <c r="BE582"/>
  <c r="BE587"/>
  <c r="BE589"/>
  <c r="BE591"/>
  <c r="BE593"/>
  <c r="BE595"/>
  <c r="BE599"/>
  <c r="BE605"/>
  <c r="BE611"/>
  <c i="4" r="F82"/>
  <c r="BE116"/>
  <c i="5" r="F82"/>
  <c r="BE86"/>
  <c r="BE94"/>
  <c r="BE96"/>
  <c i="6" r="BE100"/>
  <c r="BE104"/>
  <c r="BE108"/>
  <c r="BE114"/>
  <c r="BE128"/>
  <c r="BE130"/>
  <c r="BE134"/>
  <c r="BE138"/>
  <c r="BE156"/>
  <c r="BE162"/>
  <c r="BE168"/>
  <c r="BE170"/>
  <c r="BE174"/>
  <c r="BE194"/>
  <c r="BE200"/>
  <c r="BE202"/>
  <c r="BE218"/>
  <c r="BE220"/>
  <c i="7" r="BE90"/>
  <c r="BE120"/>
  <c i="8" r="E73"/>
  <c r="F82"/>
  <c r="BE86"/>
  <c i="9" r="E50"/>
  <c i="10" r="BE94"/>
  <c r="BE98"/>
  <c r="BE104"/>
  <c r="BE106"/>
  <c r="BE108"/>
  <c r="BE110"/>
  <c r="BE118"/>
  <c r="BE126"/>
  <c r="BE128"/>
  <c r="BE140"/>
  <c r="BE142"/>
  <c r="BE154"/>
  <c r="BE156"/>
  <c r="BE162"/>
  <c r="BE172"/>
  <c r="BE180"/>
  <c r="BE184"/>
  <c r="BE196"/>
  <c r="BE205"/>
  <c r="BE221"/>
  <c r="BE229"/>
  <c r="BE241"/>
  <c r="BE248"/>
  <c r="BE250"/>
  <c r="BE254"/>
  <c r="BE256"/>
  <c r="BE258"/>
  <c i="11" r="J52"/>
  <c r="BE95"/>
  <c r="BE101"/>
  <c r="BE107"/>
  <c r="BE115"/>
  <c r="BE117"/>
  <c r="BE137"/>
  <c r="BE143"/>
  <c r="BE147"/>
  <c r="BE149"/>
  <c r="BE151"/>
  <c r="BE163"/>
  <c r="BE165"/>
  <c r="BE172"/>
  <c i="12" r="BE89"/>
  <c r="BE109"/>
  <c r="BE117"/>
  <c r="BE119"/>
  <c r="BE121"/>
  <c r="BE125"/>
  <c r="BE127"/>
  <c r="BE129"/>
  <c r="BE131"/>
  <c r="BE133"/>
  <c r="BE135"/>
  <c r="BE141"/>
  <c r="BE143"/>
  <c r="BE149"/>
  <c r="BE157"/>
  <c r="BE175"/>
  <c r="BE183"/>
  <c r="BE185"/>
  <c r="BE205"/>
  <c r="BE217"/>
  <c r="BE227"/>
  <c r="BE229"/>
  <c r="BE233"/>
  <c r="BE235"/>
  <c r="BE241"/>
  <c r="BE243"/>
  <c r="BE263"/>
  <c r="BE269"/>
  <c r="BE271"/>
  <c r="BE273"/>
  <c r="BE279"/>
  <c r="BE301"/>
  <c r="BE312"/>
  <c r="BE314"/>
  <c r="BE322"/>
  <c r="BE326"/>
  <c i="13" r="J56"/>
  <c r="F84"/>
  <c r="BE104"/>
  <c r="BE110"/>
  <c r="BE112"/>
  <c r="BE116"/>
  <c r="BE118"/>
  <c r="BE122"/>
  <c r="BE144"/>
  <c r="BE154"/>
  <c r="BE166"/>
  <c r="BE168"/>
  <c r="BE170"/>
  <c r="BE174"/>
  <c r="BE176"/>
  <c r="BE178"/>
  <c i="14" r="F55"/>
  <c r="BE99"/>
  <c r="BE107"/>
  <c r="BE117"/>
  <c r="BE123"/>
  <c r="BE137"/>
  <c r="BE139"/>
  <c r="BE142"/>
  <c i="15" r="F79"/>
  <c r="BE117"/>
  <c r="BE119"/>
  <c r="BE121"/>
  <c r="BE134"/>
  <c r="BE136"/>
  <c i="16" r="E48"/>
  <c r="J75"/>
  <c r="BE94"/>
  <c i="17" r="J52"/>
  <c r="F78"/>
  <c r="BE93"/>
  <c r="BE95"/>
  <c i="18" r="E50"/>
  <c r="J56"/>
  <c r="BE88"/>
  <c r="BE90"/>
  <c r="BE92"/>
  <c r="BE96"/>
  <c r="BE120"/>
  <c r="BE124"/>
  <c r="BE128"/>
  <c r="BE130"/>
  <c r="BE142"/>
  <c r="BE144"/>
  <c i="20" r="BE97"/>
  <c r="BE103"/>
  <c r="BK102"/>
  <c r="J102"/>
  <c r="J67"/>
  <c i="21" r="J56"/>
  <c r="BE91"/>
  <c r="BE126"/>
  <c r="BE130"/>
  <c r="BE134"/>
  <c r="BE140"/>
  <c r="BE144"/>
  <c r="BE148"/>
  <c r="BE154"/>
  <c r="BE156"/>
  <c r="BE158"/>
  <c r="BE160"/>
  <c r="BE178"/>
  <c r="BE182"/>
  <c r="BE184"/>
  <c r="BE186"/>
  <c r="BE192"/>
  <c r="BE196"/>
  <c r="BE202"/>
  <c r="BE204"/>
  <c i="22" r="J81"/>
  <c r="BE89"/>
  <c r="BE91"/>
  <c r="BE95"/>
  <c r="BE97"/>
  <c r="BE101"/>
  <c r="BE103"/>
  <c r="BE107"/>
  <c r="BE111"/>
  <c r="BE115"/>
  <c r="BE117"/>
  <c r="BE129"/>
  <c r="BE145"/>
  <c r="BE148"/>
  <c i="23" r="E50"/>
  <c r="J56"/>
  <c r="F59"/>
  <c r="BE90"/>
  <c i="24" r="F59"/>
  <c r="E76"/>
  <c r="BE93"/>
  <c r="BE102"/>
  <c i="25" r="BE90"/>
  <c i="2" r="E48"/>
  <c r="BE91"/>
  <c r="BE97"/>
  <c r="BE99"/>
  <c r="BE107"/>
  <c r="BE113"/>
  <c r="BE120"/>
  <c r="BE124"/>
  <c r="BE126"/>
  <c r="BE130"/>
  <c r="BE134"/>
  <c r="BE136"/>
  <c i="3" r="E50"/>
  <c r="BE94"/>
  <c r="BE110"/>
  <c r="BE116"/>
  <c r="BE134"/>
  <c r="BE140"/>
  <c r="BE144"/>
  <c r="BE149"/>
  <c r="BE153"/>
  <c r="BE155"/>
  <c r="BE159"/>
  <c r="BE167"/>
  <c r="BE177"/>
  <c r="BE183"/>
  <c r="BE185"/>
  <c r="BE187"/>
  <c r="BE193"/>
  <c r="BE195"/>
  <c r="BE199"/>
  <c r="BE205"/>
  <c r="BE209"/>
  <c r="BE219"/>
  <c r="BE221"/>
  <c r="BE223"/>
  <c r="BE229"/>
  <c r="BE231"/>
  <c r="BE235"/>
  <c r="BE237"/>
  <c r="BE241"/>
  <c r="BE245"/>
  <c r="BE247"/>
  <c r="BE257"/>
  <c r="BE261"/>
  <c r="BE267"/>
  <c r="BE269"/>
  <c r="BE275"/>
  <c r="BE287"/>
  <c r="BE293"/>
  <c r="BE295"/>
  <c r="BE297"/>
  <c r="BE299"/>
  <c r="BE301"/>
  <c r="BE305"/>
  <c r="BE309"/>
  <c r="BE317"/>
  <c r="BE319"/>
  <c r="BE321"/>
  <c r="BE329"/>
  <c r="BE333"/>
  <c r="BE335"/>
  <c r="BE339"/>
  <c r="BE345"/>
  <c r="BE347"/>
  <c r="BE351"/>
  <c r="BE353"/>
  <c r="BE371"/>
  <c r="BE379"/>
  <c r="BE393"/>
  <c r="BE399"/>
  <c r="BE405"/>
  <c r="BE411"/>
  <c r="BE417"/>
  <c r="BE421"/>
  <c r="BE427"/>
  <c r="BE439"/>
  <c r="BE451"/>
  <c r="BE453"/>
  <c r="BE463"/>
  <c r="BE471"/>
  <c r="BE479"/>
  <c r="BE481"/>
  <c r="BE483"/>
  <c r="BE503"/>
  <c r="BE511"/>
  <c r="BE520"/>
  <c r="BE532"/>
  <c r="BE534"/>
  <c r="BE560"/>
  <c r="BE574"/>
  <c r="BE585"/>
  <c i="4" r="E50"/>
  <c r="BE98"/>
  <c r="BE100"/>
  <c r="BE104"/>
  <c r="BE106"/>
  <c r="BE112"/>
  <c i="5" r="J56"/>
  <c r="BE88"/>
  <c r="BE92"/>
  <c r="BE98"/>
  <c r="BE106"/>
  <c r="BE110"/>
  <c r="BE112"/>
  <c i="6" r="E73"/>
  <c r="BE102"/>
  <c r="BE106"/>
  <c r="BE116"/>
  <c r="BE142"/>
  <c r="BE148"/>
  <c r="BE160"/>
  <c r="BE184"/>
  <c r="BE188"/>
  <c r="BE190"/>
  <c r="BE192"/>
  <c r="BE196"/>
  <c r="BE210"/>
  <c r="BE212"/>
  <c i="7" r="BE86"/>
  <c r="BE88"/>
  <c r="BE92"/>
  <c r="BE100"/>
  <c r="BE102"/>
  <c r="BE112"/>
  <c i="8" r="BE90"/>
  <c i="9" r="F59"/>
  <c r="BE88"/>
  <c r="BE90"/>
  <c r="BE92"/>
  <c i="10" r="BE84"/>
  <c r="BE88"/>
  <c r="BE90"/>
  <c r="BE144"/>
  <c r="BE170"/>
  <c r="BE174"/>
  <c r="BE190"/>
  <c r="BE194"/>
  <c r="BE198"/>
  <c r="BE209"/>
  <c r="BE211"/>
  <c r="BE215"/>
  <c r="BE217"/>
  <c r="BE223"/>
  <c r="BE227"/>
  <c r="BE233"/>
  <c r="BE237"/>
  <c i="11" r="F55"/>
  <c r="BE85"/>
  <c r="BE87"/>
  <c r="BE99"/>
  <c r="BE105"/>
  <c r="BE113"/>
  <c r="BE125"/>
  <c r="BE127"/>
  <c r="BE129"/>
  <c r="BE135"/>
  <c r="BE141"/>
  <c r="BE145"/>
  <c r="BE153"/>
  <c r="BE161"/>
  <c r="BE176"/>
  <c r="BE180"/>
  <c i="12" r="E48"/>
  <c r="F55"/>
  <c r="BE93"/>
  <c r="BE101"/>
  <c r="BE103"/>
  <c r="BE107"/>
  <c r="BE153"/>
  <c r="BE163"/>
  <c r="BE165"/>
  <c r="BE181"/>
  <c r="BE187"/>
  <c r="BE209"/>
  <c r="BE221"/>
  <c r="BE231"/>
  <c r="BE237"/>
  <c r="BE245"/>
  <c r="BE255"/>
  <c r="BE259"/>
  <c r="BE281"/>
  <c r="BE283"/>
  <c r="BE289"/>
  <c r="BE297"/>
  <c r="BE299"/>
  <c r="BE303"/>
  <c r="BE308"/>
  <c r="BE316"/>
  <c r="BE318"/>
  <c r="BE320"/>
  <c i="13" r="BE92"/>
  <c r="BE94"/>
  <c r="BE98"/>
  <c r="BE102"/>
  <c r="BE106"/>
  <c r="BE134"/>
  <c r="BE136"/>
  <c r="BE140"/>
  <c r="BE146"/>
  <c r="BE148"/>
  <c r="BE162"/>
  <c i="14" r="E48"/>
  <c r="J76"/>
  <c r="BE97"/>
  <c r="BE113"/>
  <c r="BE129"/>
  <c r="BE135"/>
  <c i="15" r="E48"/>
  <c r="BE91"/>
  <c r="BE93"/>
  <c r="BE99"/>
  <c r="BE107"/>
  <c r="BE129"/>
  <c r="BE132"/>
  <c i="16" r="BE84"/>
  <c r="BE86"/>
  <c r="BE100"/>
  <c i="17" r="BE85"/>
  <c r="BE87"/>
  <c r="BE89"/>
  <c r="BE91"/>
  <c r="BE97"/>
  <c r="BE105"/>
  <c r="BE110"/>
  <c r="BE112"/>
  <c r="BE114"/>
  <c i="18" r="F83"/>
  <c r="BE136"/>
  <c r="BE138"/>
  <c r="BE146"/>
  <c i="22" r="E50"/>
  <c r="BE93"/>
  <c r="BE99"/>
  <c r="BE109"/>
  <c r="BE119"/>
  <c r="BE123"/>
  <c r="BE127"/>
  <c r="BE131"/>
  <c r="BE135"/>
  <c r="BE137"/>
  <c r="BE139"/>
  <c r="BE150"/>
  <c i="23" r="BE92"/>
  <c i="24" r="BE91"/>
  <c r="BE96"/>
  <c r="BE98"/>
  <c r="BE106"/>
  <c r="BE108"/>
  <c r="BE110"/>
  <c r="BE112"/>
  <c r="BE116"/>
  <c r="BE118"/>
  <c r="BE122"/>
  <c r="BE124"/>
  <c r="BE126"/>
  <c r="BE128"/>
  <c r="BE130"/>
  <c r="BE132"/>
  <c r="BE134"/>
  <c r="BE136"/>
  <c r="BE138"/>
  <c r="BE140"/>
  <c r="BE142"/>
  <c r="BE144"/>
  <c r="BE146"/>
  <c r="BE148"/>
  <c i="2" r="J52"/>
  <c r="BE85"/>
  <c r="BE87"/>
  <c r="BE89"/>
  <c r="BE93"/>
  <c r="BE95"/>
  <c r="BE111"/>
  <c r="BE115"/>
  <c r="BE118"/>
  <c r="BE122"/>
  <c i="3" r="BE102"/>
  <c r="BE104"/>
  <c r="BE108"/>
  <c r="BE112"/>
  <c r="BE114"/>
  <c r="BE120"/>
  <c r="BE124"/>
  <c r="BE128"/>
  <c r="BE132"/>
  <c r="BE136"/>
  <c r="BE138"/>
  <c r="BE142"/>
  <c r="BE147"/>
  <c r="BE151"/>
  <c r="BE157"/>
  <c r="BE163"/>
  <c r="BE169"/>
  <c r="BE171"/>
  <c r="BE173"/>
  <c r="BE175"/>
  <c r="BE197"/>
  <c r="BE201"/>
  <c r="BE203"/>
  <c r="BE211"/>
  <c r="BE225"/>
  <c r="BE227"/>
  <c r="BE233"/>
  <c r="BE251"/>
  <c r="BE255"/>
  <c r="BE263"/>
  <c r="BE271"/>
  <c r="BE279"/>
  <c r="BE281"/>
  <c r="BE285"/>
  <c r="BE289"/>
  <c r="BE303"/>
  <c r="BE307"/>
  <c r="BE311"/>
  <c r="BE325"/>
  <c r="BE327"/>
  <c r="BE331"/>
  <c r="BE337"/>
  <c r="BE341"/>
  <c r="BE343"/>
  <c r="BE349"/>
  <c r="BE357"/>
  <c r="BE363"/>
  <c r="BE367"/>
  <c r="BE369"/>
  <c r="BE377"/>
  <c r="BE381"/>
  <c r="BE383"/>
  <c r="BE385"/>
  <c r="BE387"/>
  <c r="BE395"/>
  <c r="BE397"/>
  <c r="BE401"/>
  <c r="BE407"/>
  <c r="BE409"/>
  <c r="BE415"/>
  <c r="BE419"/>
  <c r="BE425"/>
  <c r="BE429"/>
  <c r="BE433"/>
  <c r="BE435"/>
  <c r="BE437"/>
  <c r="BE443"/>
  <c r="BE449"/>
  <c r="BE467"/>
  <c r="BE469"/>
  <c r="BE473"/>
  <c r="BE491"/>
  <c r="BE501"/>
  <c r="BE505"/>
  <c r="BE513"/>
  <c r="BE522"/>
  <c r="BE526"/>
  <c r="BE528"/>
  <c r="BE580"/>
  <c r="BE597"/>
  <c r="BK621"/>
  <c r="J621"/>
  <c r="J68"/>
  <c i="4" r="BE86"/>
  <c r="BE88"/>
  <c r="BE90"/>
  <c r="BE92"/>
  <c r="BE96"/>
  <c r="BE102"/>
  <c r="BE108"/>
  <c r="BE110"/>
  <c r="BE114"/>
  <c r="BE118"/>
  <c r="BE120"/>
  <c i="5" r="BE90"/>
  <c r="BE104"/>
  <c i="6" r="F59"/>
  <c r="BE86"/>
  <c r="BE88"/>
  <c r="BE90"/>
  <c r="BE94"/>
  <c r="BE96"/>
  <c r="BE98"/>
  <c r="BE112"/>
  <c r="BE126"/>
  <c r="BE136"/>
  <c r="BE140"/>
  <c r="BE152"/>
  <c r="BE158"/>
  <c r="BE166"/>
  <c r="BE186"/>
  <c r="BE198"/>
  <c r="BE204"/>
  <c i="7" r="J56"/>
  <c r="BE94"/>
  <c r="BE96"/>
  <c r="BE104"/>
  <c r="BE106"/>
  <c r="BE108"/>
  <c r="BE110"/>
  <c r="BE116"/>
  <c r="BE118"/>
  <c i="8" r="BE88"/>
  <c i="9" r="J56"/>
  <c r="BE86"/>
  <c r="BE94"/>
  <c i="10" r="J52"/>
  <c r="BE86"/>
  <c r="BE102"/>
  <c r="BE112"/>
  <c r="BE114"/>
  <c r="BE116"/>
  <c r="BE138"/>
  <c r="BE148"/>
  <c r="BE150"/>
  <c r="BE200"/>
  <c r="BE203"/>
  <c r="BE207"/>
  <c r="BE213"/>
  <c r="BE219"/>
  <c r="BE225"/>
  <c r="BE235"/>
  <c i="11" r="BE83"/>
  <c r="BE89"/>
  <c r="BE91"/>
  <c r="BE103"/>
  <c r="BE111"/>
  <c r="BE119"/>
  <c r="BE121"/>
  <c r="BE123"/>
  <c r="BE133"/>
  <c r="BE139"/>
  <c r="BE157"/>
  <c r="BE174"/>
  <c r="BE182"/>
  <c r="BE186"/>
  <c i="12" r="J52"/>
  <c r="BE87"/>
  <c r="BE97"/>
  <c r="BE99"/>
  <c r="BE105"/>
  <c r="BE111"/>
  <c r="BE115"/>
  <c r="BE123"/>
  <c r="BE151"/>
  <c r="BE159"/>
  <c r="BE161"/>
  <c r="BE169"/>
  <c r="BE177"/>
  <c r="BE191"/>
  <c r="BE195"/>
  <c r="BE197"/>
  <c r="BE199"/>
  <c r="BE213"/>
  <c r="BE219"/>
  <c r="BE223"/>
  <c r="BE225"/>
  <c r="BE239"/>
  <c r="BE247"/>
  <c r="BE249"/>
  <c r="BE251"/>
  <c r="BE257"/>
  <c r="BE261"/>
  <c r="BE277"/>
  <c r="BE285"/>
  <c r="BE295"/>
  <c r="BE306"/>
  <c r="BE310"/>
  <c r="BE328"/>
  <c r="BE330"/>
  <c r="BE332"/>
  <c r="BE334"/>
  <c i="13" r="BE90"/>
  <c r="BE100"/>
  <c r="BE108"/>
  <c r="BE126"/>
  <c r="BE132"/>
  <c r="BE142"/>
  <c r="BE152"/>
  <c r="BE156"/>
  <c r="BE158"/>
  <c r="BE164"/>
  <c i="14" r="BE91"/>
  <c r="BE93"/>
  <c r="BE105"/>
  <c r="BE109"/>
  <c r="BE111"/>
  <c r="BE121"/>
  <c r="BE131"/>
  <c r="BE144"/>
  <c r="BE146"/>
  <c r="BE148"/>
  <c r="BE150"/>
  <c r="BE152"/>
  <c i="15" r="J52"/>
  <c r="BE85"/>
  <c r="BE87"/>
  <c r="BE95"/>
  <c r="BE101"/>
  <c r="BE105"/>
  <c r="BE109"/>
  <c r="BE111"/>
  <c r="BE113"/>
  <c r="BE115"/>
  <c r="BE123"/>
  <c i="16" r="BE82"/>
  <c r="BE88"/>
  <c r="BE90"/>
  <c i="17" r="BE83"/>
  <c r="BE99"/>
  <c r="BE103"/>
  <c r="BE107"/>
  <c i="18" r="BE94"/>
  <c r="BE102"/>
  <c r="BE106"/>
  <c r="BE108"/>
  <c r="BE110"/>
  <c r="BE116"/>
  <c r="BE118"/>
  <c r="BE126"/>
  <c r="BE132"/>
  <c i="19" r="J56"/>
  <c r="BE90"/>
  <c r="BE92"/>
  <c r="BE96"/>
  <c r="BE100"/>
  <c i="20" r="J56"/>
  <c r="BE95"/>
  <c r="BK99"/>
  <c r="J99"/>
  <c r="J66"/>
  <c i="21" r="BE118"/>
  <c r="BE120"/>
  <c r="BE122"/>
  <c r="BE128"/>
  <c r="BE136"/>
  <c r="BE138"/>
  <c r="BE150"/>
  <c r="BE152"/>
  <c r="BE162"/>
  <c r="BE166"/>
  <c r="BE168"/>
  <c r="BE170"/>
  <c r="BE174"/>
  <c r="BE188"/>
  <c r="BE190"/>
  <c r="BE194"/>
  <c r="BE198"/>
  <c r="BE200"/>
  <c r="BE206"/>
  <c i="25" r="BE94"/>
  <c i="3" r="F39"/>
  <c i="1" r="BD57"/>
  <c i="4" r="F38"/>
  <c i="1" r="BC58"/>
  <c i="5" r="F37"/>
  <c i="1" r="BB59"/>
  <c i="6" r="F37"/>
  <c i="1" r="BB60"/>
  <c i="8" r="F36"/>
  <c i="1" r="BA62"/>
  <c i="11" r="F36"/>
  <c i="1" r="BC65"/>
  <c i="12" r="F34"/>
  <c i="1" r="BA67"/>
  <c i="20" r="F36"/>
  <c i="1" r="BA76"/>
  <c i="21" r="J36"/>
  <c i="1" r="AW77"/>
  <c i="23" r="F39"/>
  <c i="1" r="BD80"/>
  <c i="24" r="J36"/>
  <c i="1" r="AW81"/>
  <c i="24" r="F39"/>
  <c i="1" r="BD81"/>
  <c i="2" r="F35"/>
  <c i="1" r="BB55"/>
  <c i="5" r="F39"/>
  <c i="1" r="BD59"/>
  <c i="6" r="J36"/>
  <c i="1" r="AW60"/>
  <c i="7" r="J36"/>
  <c i="1" r="AW61"/>
  <c i="8" r="F37"/>
  <c i="1" r="BB62"/>
  <c i="8" r="J32"/>
  <c i="1" r="AG62"/>
  <c i="9" r="F37"/>
  <c i="1" r="BB63"/>
  <c i="18" r="F39"/>
  <c i="1" r="BD74"/>
  <c i="3" r="J36"/>
  <c i="1" r="AW57"/>
  <c i="12" r="J34"/>
  <c i="1" r="AW67"/>
  <c i="13" r="F36"/>
  <c i="1" r="BA68"/>
  <c i="15" r="F35"/>
  <c i="1" r="BB70"/>
  <c i="16" r="F35"/>
  <c i="1" r="BB71"/>
  <c i="21" r="F39"/>
  <c i="1" r="BD77"/>
  <c i="2" r="J34"/>
  <c i="1" r="AW55"/>
  <c i="8" r="J36"/>
  <c i="1" r="AW62"/>
  <c i="9" r="F39"/>
  <c i="1" r="BD63"/>
  <c i="16" r="F34"/>
  <c i="1" r="BA71"/>
  <c i="17" r="F36"/>
  <c i="1" r="BC72"/>
  <c i="19" r="F39"/>
  <c i="1" r="BD75"/>
  <c i="20" r="F38"/>
  <c i="1" r="BC76"/>
  <c r="AS54"/>
  <c i="22" r="F39"/>
  <c i="1" r="BD79"/>
  <c i="24" r="F36"/>
  <c i="1" r="BA81"/>
  <c i="3" r="F38"/>
  <c i="1" r="BC57"/>
  <c i="11" r="F37"/>
  <c i="1" r="BD65"/>
  <c i="15" r="F36"/>
  <c i="1" r="BC70"/>
  <c i="23" r="F36"/>
  <c i="1" r="BA80"/>
  <c i="2" r="F34"/>
  <c i="1" r="BA55"/>
  <c i="6" r="F38"/>
  <c i="1" r="BC60"/>
  <c i="7" r="F38"/>
  <c i="1" r="BC61"/>
  <c i="8" r="F38"/>
  <c i="1" r="BC62"/>
  <c i="9" r="J36"/>
  <c i="1" r="AW63"/>
  <c i="10" r="F34"/>
  <c i="1" r="BA64"/>
  <c i="13" r="F39"/>
  <c i="1" r="BD68"/>
  <c i="17" r="J34"/>
  <c i="1" r="AW72"/>
  <c i="18" r="J36"/>
  <c i="1" r="AW74"/>
  <c i="23" r="J36"/>
  <c i="1" r="AW80"/>
  <c i="4" r="F39"/>
  <c i="1" r="BD58"/>
  <c i="5" r="F38"/>
  <c i="1" r="BC59"/>
  <c i="6" r="F39"/>
  <c i="1" r="BD60"/>
  <c i="7" r="F37"/>
  <c i="1" r="BB61"/>
  <c i="9" r="F36"/>
  <c i="1" r="BA63"/>
  <c i="10" r="F37"/>
  <c i="1" r="BD64"/>
  <c i="18" r="F37"/>
  <c i="1" r="BB74"/>
  <c i="21" r="F37"/>
  <c i="1" r="BB77"/>
  <c i="2" r="F36"/>
  <c i="1" r="BC55"/>
  <c i="16" r="J34"/>
  <c i="1" r="AW71"/>
  <c i="17" r="F37"/>
  <c i="1" r="BD72"/>
  <c i="18" r="F36"/>
  <c i="1" r="BA74"/>
  <c i="24" r="F37"/>
  <c i="1" r="BB81"/>
  <c i="25" r="F36"/>
  <c i="1" r="BC82"/>
  <c i="10" r="F36"/>
  <c i="1" r="BC64"/>
  <c i="12" r="F37"/>
  <c i="1" r="BD67"/>
  <c i="17" r="F35"/>
  <c i="1" r="BB72"/>
  <c i="19" r="F38"/>
  <c i="1" r="BC75"/>
  <c i="20" r="F37"/>
  <c i="1" r="BB76"/>
  <c i="21" r="F38"/>
  <c i="1" r="BC77"/>
  <c i="23" r="F38"/>
  <c i="1" r="BC80"/>
  <c i="11" r="F35"/>
  <c i="1" r="BB65"/>
  <c i="14" r="F34"/>
  <c i="1" r="BA69"/>
  <c i="14" r="J34"/>
  <c i="1" r="AW69"/>
  <c i="22" r="F36"/>
  <c i="1" r="BA79"/>
  <c i="23" r="F37"/>
  <c i="1" r="BB80"/>
  <c i="3" r="F36"/>
  <c i="1" r="BA57"/>
  <c i="4" r="F36"/>
  <c i="1" r="BA58"/>
  <c i="11" r="J34"/>
  <c i="1" r="AW65"/>
  <c i="13" r="F37"/>
  <c i="1" r="BB68"/>
  <c i="14" r="F37"/>
  <c i="1" r="BD69"/>
  <c i="19" r="J36"/>
  <c i="1" r="AW75"/>
  <c i="20" r="J36"/>
  <c i="1" r="AW76"/>
  <c i="25" r="F34"/>
  <c i="1" r="BA82"/>
  <c i="6" r="F36"/>
  <c i="1" r="BA60"/>
  <c i="7" r="F36"/>
  <c i="1" r="BA61"/>
  <c i="7" r="F39"/>
  <c i="1" r="BD61"/>
  <c i="8" r="F39"/>
  <c i="1" r="BD62"/>
  <c i="9" r="F38"/>
  <c i="1" r="BC63"/>
  <c i="10" r="F35"/>
  <c i="1" r="BB64"/>
  <c i="11" r="F34"/>
  <c i="1" r="BA65"/>
  <c i="11" r="J30"/>
  <c i="1" r="AG65"/>
  <c i="12" r="F36"/>
  <c i="1" r="BC67"/>
  <c i="13" r="F38"/>
  <c i="1" r="BC68"/>
  <c i="14" r="F36"/>
  <c i="1" r="BC69"/>
  <c i="15" r="F34"/>
  <c i="1" r="BA70"/>
  <c i="15" r="F37"/>
  <c i="1" r="BD70"/>
  <c i="17" r="F34"/>
  <c i="1" r="BA72"/>
  <c i="18" r="F38"/>
  <c i="1" r="BC74"/>
  <c i="19" r="F36"/>
  <c i="1" r="BA75"/>
  <c i="19" r="F37"/>
  <c i="1" r="BB75"/>
  <c i="20" r="F39"/>
  <c i="1" r="BD76"/>
  <c i="21" r="F36"/>
  <c i="1" r="BA77"/>
  <c i="24" r="F38"/>
  <c i="1" r="BC81"/>
  <c i="25" r="J34"/>
  <c i="1" r="AW82"/>
  <c i="4" r="F37"/>
  <c i="1" r="BB58"/>
  <c i="5" r="F36"/>
  <c i="1" r="BA59"/>
  <c i="13" r="J36"/>
  <c i="1" r="AW68"/>
  <c i="14" r="F35"/>
  <c i="1" r="BB69"/>
  <c i="16" r="F36"/>
  <c i="1" r="BC71"/>
  <c i="22" r="J36"/>
  <c i="1" r="AW79"/>
  <c i="22" r="F38"/>
  <c i="1" r="BC79"/>
  <c i="25" r="F35"/>
  <c i="1" r="BB82"/>
  <c i="2" r="F37"/>
  <c i="1" r="BD55"/>
  <c i="4" r="J36"/>
  <c i="1" r="AW58"/>
  <c i="5" r="J36"/>
  <c i="1" r="AW59"/>
  <c i="10" r="J34"/>
  <c i="1" r="AW64"/>
  <c i="22" r="F37"/>
  <c i="1" r="BB79"/>
  <c i="3" r="F37"/>
  <c i="1" r="BB57"/>
  <c i="12" r="F35"/>
  <c i="1" r="BB67"/>
  <c i="15" r="J34"/>
  <c i="1" r="AW70"/>
  <c i="16" r="F37"/>
  <c i="1" r="BD71"/>
  <c i="25" r="F37"/>
  <c i="1" r="BD82"/>
  <c i="3" l="1" r="T90"/>
  <c i="24" r="P88"/>
  <c i="1" r="AU81"/>
  <c i="22" r="R87"/>
  <c i="17" r="T81"/>
  <c i="10" r="BK82"/>
  <c r="J82"/>
  <c r="J59"/>
  <c i="2" r="R81"/>
  <c r="P81"/>
  <c i="1" r="AU55"/>
  <c i="24" r="R88"/>
  <c i="21" r="T87"/>
  <c r="P87"/>
  <c i="1" r="AU77"/>
  <c i="21" r="BK87"/>
  <c r="J87"/>
  <c r="J63"/>
  <c i="20" r="P91"/>
  <c r="P90"/>
  <c i="1" r="AU76"/>
  <c i="3" r="P90"/>
  <c i="1" r="AU57"/>
  <c i="11" r="T81"/>
  <c i="14" r="R82"/>
  <c i="24" r="T88"/>
  <c i="22" r="T87"/>
  <c i="15" r="T82"/>
  <c i="10" r="R82"/>
  <c i="12" r="R82"/>
  <c i="10" r="P82"/>
  <c i="1" r="AU64"/>
  <c i="2" r="J82"/>
  <c r="J60"/>
  <c i="11" r="J59"/>
  <c r="J82"/>
  <c r="J60"/>
  <c i="14" r="BK82"/>
  <c r="J82"/>
  <c r="J59"/>
  <c r="J84"/>
  <c r="J61"/>
  <c i="15" r="J84"/>
  <c r="J61"/>
  <c i="19" r="BK88"/>
  <c r="J88"/>
  <c r="J64"/>
  <c i="20" r="BK91"/>
  <c r="J91"/>
  <c r="J64"/>
  <c i="21" r="J88"/>
  <c r="J64"/>
  <c i="23" r="BK88"/>
  <c r="BK87"/>
  <c r="J87"/>
  <c r="J63"/>
  <c i="24" r="BK89"/>
  <c r="J89"/>
  <c r="J64"/>
  <c i="3" r="BK90"/>
  <c r="J90"/>
  <c r="J63"/>
  <c i="8" r="J63"/>
  <c i="17" r="BK81"/>
  <c r="J81"/>
  <c i="22" r="BK87"/>
  <c r="J87"/>
  <c i="25" r="J81"/>
  <c r="J60"/>
  <c i="10" r="J83"/>
  <c r="J60"/>
  <c i="12" r="BK83"/>
  <c r="J83"/>
  <c r="J60"/>
  <c i="15" r="BK82"/>
  <c r="J82"/>
  <c i="16" r="BK96"/>
  <c r="J96"/>
  <c r="J60"/>
  <c i="13" r="BK88"/>
  <c r="BK87"/>
  <c r="J87"/>
  <c r="J63"/>
  <c i="18" r="BK86"/>
  <c r="J86"/>
  <c i="2" r="J30"/>
  <c i="1" r="AG55"/>
  <c i="4" r="J32"/>
  <c i="1" r="AG58"/>
  <c i="6" r="J32"/>
  <c i="1" r="AG60"/>
  <c i="7" r="J32"/>
  <c i="1" r="AG61"/>
  <c i="2" r="J33"/>
  <c i="1" r="AV55"/>
  <c r="AT55"/>
  <c i="20" r="F35"/>
  <c i="1" r="AZ76"/>
  <c i="22" r="J35"/>
  <c i="1" r="AV79"/>
  <c r="AT79"/>
  <c i="25" r="J33"/>
  <c i="1" r="AV82"/>
  <c r="AT82"/>
  <c r="BD66"/>
  <c r="BC78"/>
  <c r="AY78"/>
  <c i="11" r="J33"/>
  <c i="1" r="AV65"/>
  <c r="AT65"/>
  <c i="19" r="J35"/>
  <c i="1" r="AV75"/>
  <c r="AT75"/>
  <c i="20" r="J35"/>
  <c i="1" r="AV76"/>
  <c r="AT76"/>
  <c i="21" r="F35"/>
  <c i="1" r="AZ77"/>
  <c i="7" r="F35"/>
  <c i="1" r="AZ61"/>
  <c i="8" r="J35"/>
  <c i="1" r="AV62"/>
  <c r="AT62"/>
  <c i="9" r="F35"/>
  <c i="1" r="AZ63"/>
  <c i="11" r="F33"/>
  <c i="1" r="AZ65"/>
  <c i="15" r="J33"/>
  <c i="1" r="AV70"/>
  <c r="AT70"/>
  <c r="BC56"/>
  <c r="AY56"/>
  <c r="BA66"/>
  <c r="AW66"/>
  <c r="BB73"/>
  <c r="AX73"/>
  <c i="2" r="F33"/>
  <c i="1" r="AZ55"/>
  <c i="6" r="J35"/>
  <c i="1" r="AV60"/>
  <c r="AT60"/>
  <c i="13" r="J35"/>
  <c i="1" r="AV68"/>
  <c r="AT68"/>
  <c r="AU78"/>
  <c r="AU56"/>
  <c i="9" r="J32"/>
  <c i="1" r="AG63"/>
  <c i="17" r="J30"/>
  <c i="1" r="AG72"/>
  <c i="25" r="J30"/>
  <c i="1" r="AG82"/>
  <c r="AN82"/>
  <c i="4" r="F35"/>
  <c i="1" r="AZ58"/>
  <c i="10" r="F33"/>
  <c i="1" r="AZ64"/>
  <c i="3" r="J35"/>
  <c i="1" r="AV57"/>
  <c r="AT57"/>
  <c i="10" r="J33"/>
  <c i="1" r="AV64"/>
  <c r="AT64"/>
  <c i="18" r="J35"/>
  <c i="1" r="AV74"/>
  <c r="AT74"/>
  <c i="22" r="J32"/>
  <c i="1" r="AG79"/>
  <c r="AN79"/>
  <c i="18" r="J32"/>
  <c i="1" r="AG74"/>
  <c r="AN74"/>
  <c i="5" r="F35"/>
  <c i="1" r="AZ59"/>
  <c i="13" r="F35"/>
  <c i="1" r="AZ68"/>
  <c i="24" r="F35"/>
  <c i="1" r="AZ81"/>
  <c r="AU66"/>
  <c r="BA73"/>
  <c r="AW73"/>
  <c i="12" r="F33"/>
  <c i="1" r="AZ67"/>
  <c i="6" r="F35"/>
  <c i="1" r="AZ60"/>
  <c i="12" r="J33"/>
  <c i="1" r="AV67"/>
  <c r="AT67"/>
  <c i="16" r="J33"/>
  <c i="1" r="AV71"/>
  <c r="AT71"/>
  <c i="21" r="J35"/>
  <c i="1" r="AV77"/>
  <c r="AT77"/>
  <c r="BA56"/>
  <c r="AW56"/>
  <c r="BB56"/>
  <c r="AX56"/>
  <c r="BD56"/>
  <c r="BB66"/>
  <c r="AX66"/>
  <c r="BA78"/>
  <c r="AW78"/>
  <c i="5" r="J35"/>
  <c i="1" r="AV59"/>
  <c r="AT59"/>
  <c i="7" r="J35"/>
  <c i="1" r="AV61"/>
  <c r="AT61"/>
  <c i="17" r="J33"/>
  <c i="1" r="AV72"/>
  <c r="AT72"/>
  <c i="25" r="F33"/>
  <c i="1" r="AZ82"/>
  <c i="5" r="J32"/>
  <c i="1" r="AG59"/>
  <c r="AN59"/>
  <c i="15" r="J30"/>
  <c i="1" r="AG70"/>
  <c r="AN70"/>
  <c r="BD78"/>
  <c i="9" r="J35"/>
  <c i="1" r="AV63"/>
  <c r="AT63"/>
  <c i="14" r="F33"/>
  <c i="1" r="AZ69"/>
  <c i="23" r="J35"/>
  <c i="1" r="AV80"/>
  <c r="AT80"/>
  <c i="24" r="J35"/>
  <c i="1" r="AV81"/>
  <c r="AT81"/>
  <c r="BC66"/>
  <c r="AY66"/>
  <c r="BD73"/>
  <c i="4" r="J35"/>
  <c i="1" r="AV58"/>
  <c r="AT58"/>
  <c i="14" r="J33"/>
  <c i="1" r="AV69"/>
  <c r="AT69"/>
  <c i="16" r="F33"/>
  <c i="1" r="AZ71"/>
  <c i="17" r="F33"/>
  <c i="1" r="AZ72"/>
  <c i="18" r="F35"/>
  <c i="1" r="AZ74"/>
  <c i="22" r="F35"/>
  <c i="1" r="AZ79"/>
  <c i="23" r="F35"/>
  <c i="1" r="AZ80"/>
  <c r="BC73"/>
  <c r="AY73"/>
  <c r="BB78"/>
  <c r="AX78"/>
  <c i="3" r="F35"/>
  <c i="1" r="AZ57"/>
  <c i="8" r="F35"/>
  <c i="1" r="AZ62"/>
  <c i="15" r="F33"/>
  <c i="1" r="AZ70"/>
  <c i="19" r="F35"/>
  <c i="1" r="AZ75"/>
  <c i="2" l="1" r="J39"/>
  <c i="9" r="J41"/>
  <c i="15" r="J39"/>
  <c i="22" r="J41"/>
  <c i="25" r="J39"/>
  <c i="7" r="J41"/>
  <c i="5" r="J41"/>
  <c i="6" r="J41"/>
  <c i="4" r="J41"/>
  <c i="17" r="J39"/>
  <c i="18" r="J41"/>
  <c i="8" r="J41"/>
  <c i="17" r="J59"/>
  <c i="19" r="BK87"/>
  <c r="J87"/>
  <c r="J63"/>
  <c i="20" r="BK90"/>
  <c r="J90"/>
  <c r="J63"/>
  <c i="22" r="J63"/>
  <c i="24" r="BK88"/>
  <c r="J88"/>
  <c r="J63"/>
  <c i="1" r="AN55"/>
  <c i="16" r="BK81"/>
  <c r="J81"/>
  <c i="12" r="BK82"/>
  <c r="J82"/>
  <c i="15" r="J59"/>
  <c i="23" r="J88"/>
  <c r="J64"/>
  <c i="11" r="J39"/>
  <c i="13" r="J88"/>
  <c r="J64"/>
  <c i="18" r="J63"/>
  <c i="1" r="BB54"/>
  <c r="W31"/>
  <c r="AN62"/>
  <c r="BA54"/>
  <c r="W30"/>
  <c r="BC54"/>
  <c r="W32"/>
  <c r="AN65"/>
  <c r="BD54"/>
  <c r="W33"/>
  <c r="AN58"/>
  <c r="AN60"/>
  <c r="AN61"/>
  <c r="AN63"/>
  <c r="AN72"/>
  <c r="AZ56"/>
  <c r="AV56"/>
  <c r="AT56"/>
  <c i="14" r="J30"/>
  <c i="1" r="AG69"/>
  <c r="AN69"/>
  <c r="AZ78"/>
  <c r="AV78"/>
  <c r="AT78"/>
  <c r="AZ73"/>
  <c r="AV73"/>
  <c r="AT73"/>
  <c i="3" r="J32"/>
  <c i="1" r="AG57"/>
  <c r="AN57"/>
  <c i="13" r="J32"/>
  <c i="1" r="AG68"/>
  <c r="AN68"/>
  <c i="21" r="J32"/>
  <c i="1" r="AG77"/>
  <c r="AN77"/>
  <c r="AZ66"/>
  <c r="AV66"/>
  <c r="AT66"/>
  <c r="AU73"/>
  <c i="23" r="J32"/>
  <c i="1" r="AG80"/>
  <c r="AN80"/>
  <c i="10" r="J30"/>
  <c i="1" r="AG64"/>
  <c r="AN64"/>
  <c i="12" r="J30"/>
  <c i="1" r="AG67"/>
  <c r="AN67"/>
  <c i="16" r="J30"/>
  <c i="1" r="AG71"/>
  <c r="AN71"/>
  <c i="3" l="1" r="J41"/>
  <c i="16" r="J39"/>
  <c r="J59"/>
  <c i="23" r="J41"/>
  <c i="10" r="J39"/>
  <c i="12" r="J39"/>
  <c r="J59"/>
  <c i="13" r="J41"/>
  <c i="21" r="J41"/>
  <c i="14" r="J39"/>
  <c i="1" r="AZ54"/>
  <c r="W29"/>
  <c r="AU54"/>
  <c r="AY54"/>
  <c i="24" r="J32"/>
  <c i="1" r="AG81"/>
  <c r="AN81"/>
  <c r="AG66"/>
  <c r="AN66"/>
  <c r="AW54"/>
  <c r="AK30"/>
  <c r="AX54"/>
  <c r="AG56"/>
  <c r="AN56"/>
  <c i="19" r="J32"/>
  <c i="1" r="AG75"/>
  <c r="AN75"/>
  <c i="20" r="J32"/>
  <c i="1" r="AG76"/>
  <c r="AN76"/>
  <c i="24" l="1" r="J41"/>
  <c i="20" r="J41"/>
  <c i="19" r="J41"/>
  <c i="1" r="AG73"/>
  <c r="AN73"/>
  <c r="AV54"/>
  <c r="AK29"/>
  <c r="AG78"/>
  <c r="AN78"/>
  <c l="1" r="AG54"/>
  <c r="AK26"/>
  <c r="AK35"/>
  <c r="AT54"/>
  <c l="1" r="AN54"/>
</calcChain>
</file>

<file path=xl/sharedStrings.xml><?xml version="1.0" encoding="utf-8"?>
<sst xmlns="http://schemas.openxmlformats.org/spreadsheetml/2006/main">
  <si>
    <t>Export Komplet</t>
  </si>
  <si>
    <t>VZ</t>
  </si>
  <si>
    <t>2.0</t>
  </si>
  <si>
    <t>ZAMOK</t>
  </si>
  <si>
    <t>False</t>
  </si>
  <si>
    <t>{65d0c70d-4142-408d-9c66-0222dbe65ca8}</t>
  </si>
  <si>
    <t>0,01</t>
  </si>
  <si>
    <t>21</t>
  </si>
  <si>
    <t>15</t>
  </si>
  <si>
    <t>REKAPITULACE STAVBY</t>
  </si>
  <si>
    <t xml:space="preserve">v ---  níže se nacházejí doplnkové a pomocné údaje k sestavám  --- v</t>
  </si>
  <si>
    <t>Návod na vyplnění</t>
  </si>
  <si>
    <t>0,001</t>
  </si>
  <si>
    <t>Kód:</t>
  </si>
  <si>
    <t>65020127</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</si>
  <si>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</si>
  <si>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</si>
  <si>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 xml:space="preserve">Oprava staničních kolejí 1 - 8  a výhybek v žst. Bečov nad Teplou (2. část)</t>
  </si>
  <si>
    <t>KSO:</t>
  </si>
  <si>
    <t/>
  </si>
  <si>
    <t>CC-CZ:</t>
  </si>
  <si>
    <t>Místo:</t>
  </si>
  <si>
    <t>žst. Bečov nad Teplou</t>
  </si>
  <si>
    <t>Datum:</t>
  </si>
  <si>
    <t>11. 2. 2020</t>
  </si>
  <si>
    <t>Zadavatel:</t>
  </si>
  <si>
    <t>IČ:</t>
  </si>
  <si>
    <t>709 94 234</t>
  </si>
  <si>
    <t xml:space="preserve"> Správa železnic, OŘ ÚNL</t>
  </si>
  <si>
    <t>DIČ:</t>
  </si>
  <si>
    <t>CZ70994234</t>
  </si>
  <si>
    <t>Uchazeč:</t>
  </si>
  <si>
    <t>Vyplň údaj</t>
  </si>
  <si>
    <t>Projektant:</t>
  </si>
  <si>
    <t xml:space="preserve">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</si>
  <si>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</si>
  <si>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</si>
  <si>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</si>
  <si>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</si>
  <si>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</si>
  <si>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</si>
  <si>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</si>
  <si>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</si>
  <si>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</si>
  <si>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</si>
  <si>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</si>
  <si>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</si>
  <si>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</si>
  <si>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</si>
  <si>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</si>
  <si>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</si>
  <si>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</si>
  <si>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</si>
  <si>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</si>
  <si>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</si>
  <si>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</si>
  <si>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</si>
  <si>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</si>
  <si>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</si>
  <si>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</si>
  <si>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</si>
  <si>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</si>
  <si>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</si>
  <si>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</si>
  <si>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</si>
  <si>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</si>
  <si>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</si>
  <si>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</si>
  <si>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</si>
  <si>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</si>
  <si>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</si>
  <si>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</si>
  <si>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</si>
  <si>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</si>
  <si>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</si>
  <si>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</si>
  <si>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</si>
  <si>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</si>
  <si>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000</t>
  </si>
  <si>
    <t>Přeložky</t>
  </si>
  <si>
    <t>STA</t>
  </si>
  <si>
    <t>1</t>
  </si>
  <si>
    <t>{230b3c29-fb3f-460b-8c22-12c0fe995113}</t>
  </si>
  <si>
    <t>2</t>
  </si>
  <si>
    <t>PS 101</t>
  </si>
  <si>
    <t>Úpravy staničního zabezpečovacího zařízení</t>
  </si>
  <si>
    <t>PRO</t>
  </si>
  <si>
    <t>{6e631b91-3713-4eea-aa06-fa1f470170b0}</t>
  </si>
  <si>
    <t>01.1</t>
  </si>
  <si>
    <t>Zabezpečovací zařízení</t>
  </si>
  <si>
    <t>Soupis</t>
  </si>
  <si>
    <t>{0eb9fe40-4844-4d47-a553-78a4c01f5bc6}</t>
  </si>
  <si>
    <t>01.2</t>
  </si>
  <si>
    <t>Zemní práce</t>
  </si>
  <si>
    <t>{ba149e9c-4dbf-4225-bb61-c4b68e95ab3d}</t>
  </si>
  <si>
    <t>01.3</t>
  </si>
  <si>
    <t>Materiál objednatele - NEOCEŇOVAT</t>
  </si>
  <si>
    <t>{9a5ed032-067d-4f49-8569-a94793c73e7e}</t>
  </si>
  <si>
    <t>01.4</t>
  </si>
  <si>
    <t>Kabelizace</t>
  </si>
  <si>
    <t>{2896d01d-6313-43ba-a965-bfbce0fd65dd}</t>
  </si>
  <si>
    <t>01.5</t>
  </si>
  <si>
    <t>Zkoušky a revize</t>
  </si>
  <si>
    <t>{a253c7b2-4dd9-4969-9c9b-fa81aea46680}</t>
  </si>
  <si>
    <t>01.6</t>
  </si>
  <si>
    <t>VRN technologická část</t>
  </si>
  <si>
    <t>{e6a65201-fc17-4c94-b1d3-3d2b61bf4657}</t>
  </si>
  <si>
    <t>01.7</t>
  </si>
  <si>
    <t>VRN stavební část</t>
  </si>
  <si>
    <t>{ae017836-5a46-44f2-ab33-0cc59361554a}</t>
  </si>
  <si>
    <t>PS 102</t>
  </si>
  <si>
    <t>Rozhlasový a informační systém</t>
  </si>
  <si>
    <t>{5ad6a486-4c57-4df5-8623-253b1d9f19ea}</t>
  </si>
  <si>
    <t>PS 103</t>
  </si>
  <si>
    <t>Kamerový systém</t>
  </si>
  <si>
    <t>{9cb42016-7ab8-4969-8cb4-2d4137a4303c}</t>
  </si>
  <si>
    <t>SO 101</t>
  </si>
  <si>
    <t>Železniční svršek a spodek</t>
  </si>
  <si>
    <t>{1b495190-7cea-4ead-991e-764219803701}</t>
  </si>
  <si>
    <t>###NOINSERT###</t>
  </si>
  <si>
    <t>SO101.1.</t>
  </si>
  <si>
    <t>Materiál dodaný objednatelem (NEOCEŇOVAT)</t>
  </si>
  <si>
    <t>{56b798fa-674c-48dd-995f-13645d1d3c49}</t>
  </si>
  <si>
    <t>SO 102</t>
  </si>
  <si>
    <t>Nástupiště</t>
  </si>
  <si>
    <t>{3e547b1a-955b-4347-a066-5213b88e8693}</t>
  </si>
  <si>
    <t>SO 103</t>
  </si>
  <si>
    <t>Přístupové komunikace</t>
  </si>
  <si>
    <t>{07bb1aba-21bc-4a47-9781-34e5e15ba16f}</t>
  </si>
  <si>
    <t>SO 104</t>
  </si>
  <si>
    <t>Orientační systém</t>
  </si>
  <si>
    <t>{14eb7715-3df7-491a-8427-dddb849bda49}</t>
  </si>
  <si>
    <t>SO 105</t>
  </si>
  <si>
    <t>Služební přechod</t>
  </si>
  <si>
    <t>{65fdd280-e98d-487e-85be-5eed8d9f126d}</t>
  </si>
  <si>
    <t>SO 201</t>
  </si>
  <si>
    <t>Osvětlení nástupišť</t>
  </si>
  <si>
    <t>{5f24a2ad-b455-4b6b-a73d-9d9c38f315c2}</t>
  </si>
  <si>
    <t>01</t>
  </si>
  <si>
    <t>Rozvody VO</t>
  </si>
  <si>
    <t>{c1776b58-fcc9-40b2-90cf-da8a5fe21314}</t>
  </si>
  <si>
    <t>02</t>
  </si>
  <si>
    <t xml:space="preserve">Zemní práce </t>
  </si>
  <si>
    <t>{34379db6-90d5-4cbc-9393-20aa9a33104e}</t>
  </si>
  <si>
    <t>03</t>
  </si>
  <si>
    <t>VRN</t>
  </si>
  <si>
    <t>{c0afde17-0535-4b4d-b78b-06b9bedf14ac}</t>
  </si>
  <si>
    <t>04</t>
  </si>
  <si>
    <t>{99b34cd6-f4d7-4d34-a4a0-70d8d9631395}</t>
  </si>
  <si>
    <t>SO 202</t>
  </si>
  <si>
    <t>Úpravy EOV</t>
  </si>
  <si>
    <t>{8bafed8b-97e2-4c21-9d94-5c668009e496}</t>
  </si>
  <si>
    <t>Elektromontáže</t>
  </si>
  <si>
    <t>{21edced9-2c54-4bd9-8b9f-412cf3bb2641}</t>
  </si>
  <si>
    <t>VRN - Vedlejší rozpočtové náklady</t>
  </si>
  <si>
    <t>{bd282d9b-8b5f-4e78-9b81-b393fb2101b5}</t>
  </si>
  <si>
    <t>{c9fc0ef1-bb6c-4674-a25f-067d31f9346d}</t>
  </si>
  <si>
    <t>VRN SO 101-105</t>
  </si>
  <si>
    <t>{253887bb-9026-4154-a4ee-7e31283d3793}</t>
  </si>
  <si>
    <t>KRYCÍ LIST SOUPISU PRACÍ</t>
  </si>
  <si>
    <t>Objekt:</t>
  </si>
  <si>
    <t>000 - Přeložky</t>
  </si>
  <si>
    <t>REKAPITULACE ČLENĚNÍ SOUPISU PRACÍ</t>
  </si>
  <si>
    <t>Kód dílu - Popis</t>
  </si>
  <si>
    <t>Cena celkem [CZK]</t>
  </si>
  <si>
    <t>-1</t>
  </si>
  <si>
    <t>OST - Přeložky</t>
  </si>
  <si>
    <t>2 - Všeobecné a zemní práce</t>
  </si>
  <si>
    <t>SOUPIS PRACÍ</t>
  </si>
  <si>
    <t>PČ</t>
  </si>
  <si>
    <t>MJ</t>
  </si>
  <si>
    <t>Množství</t>
  </si>
  <si>
    <t>J.cena [CZK]</t>
  </si>
  <si>
    <t>Cenová soustava</t>
  </si>
  <si>
    <t>J. Nh [h]</t>
  </si>
  <si>
    <t>Nh celkem [h]</t>
  </si>
  <si>
    <t>J. hmotnost [t]</t>
  </si>
  <si>
    <t>Hmotnost celkem [t]</t>
  </si>
  <si>
    <t>J. suť [t]</t>
  </si>
  <si>
    <t>Suť Celkem [t]</t>
  </si>
  <si>
    <t>Náklady soupisu celkem</t>
  </si>
  <si>
    <t>OST</t>
  </si>
  <si>
    <t>4</t>
  </si>
  <si>
    <t>ROZPOCET</t>
  </si>
  <si>
    <t>M</t>
  </si>
  <si>
    <t>7590520219</t>
  </si>
  <si>
    <t>Venkovní vedení kabelová - metalické sítě Neplněné 4x0,8 TCEKFLE 5 x 4 x 0,8</t>
  </si>
  <si>
    <t>m</t>
  </si>
  <si>
    <t>128</t>
  </si>
  <si>
    <t>-1637126487</t>
  </si>
  <si>
    <t>PP</t>
  </si>
  <si>
    <t>K</t>
  </si>
  <si>
    <t>7590525231</t>
  </si>
  <si>
    <t>Montáž kabelu návěstního volně uloženého s jádrem 1 mm Cu TCEKEZE, TCEKFE, TCEKPFLEY, TCEKPFLEZE do 16 P</t>
  </si>
  <si>
    <t>512</t>
  </si>
  <si>
    <t>1052828885</t>
  </si>
  <si>
    <t>3</t>
  </si>
  <si>
    <t>7590541454</t>
  </si>
  <si>
    <t>Slaboproudé rozvody, kabely pro přívod a vnitřní instalaci Spojky metalických kabelů a příslušenství Teplem smrštitelná zesílená spojka pro netlakované kabely XAGA 500-55/12-300/EY</t>
  </si>
  <si>
    <t>kus</t>
  </si>
  <si>
    <t>-1480242893</t>
  </si>
  <si>
    <t>7590525448</t>
  </si>
  <si>
    <t>Montáž spojky rovné pro plastové kabely párové Raychem XAGA s konektory UDW2 na 1 plášť bez pancíře do 48 žil</t>
  </si>
  <si>
    <t>1201521912</t>
  </si>
  <si>
    <t>5</t>
  </si>
  <si>
    <t>7492756030</t>
  </si>
  <si>
    <t>Pomocné práce pro montáž kabelů vyhledání stávajících kabelů ( měření, sonda )</t>
  </si>
  <si>
    <t>730600988</t>
  </si>
  <si>
    <t>6</t>
  </si>
  <si>
    <t>7590525126</t>
  </si>
  <si>
    <t>Montáž kabelu metalického zatažení do chráničky přes 2 do 4 kg/m</t>
  </si>
  <si>
    <t>407341393</t>
  </si>
  <si>
    <t>7</t>
  </si>
  <si>
    <t>7590560044</t>
  </si>
  <si>
    <t>Optické kabely Optické kabely střední konstrukce pro záfuk, přifuk do HDPE chráničky 24 vl. 4x6 vl./trubička, HDPE plášť 8,1 mm (6 el.)</t>
  </si>
  <si>
    <t>-2072117398</t>
  </si>
  <si>
    <t>8</t>
  </si>
  <si>
    <t>7593505310</t>
  </si>
  <si>
    <t>Zatažení optického kabelu do ochranné HDPE trubky</t>
  </si>
  <si>
    <t>1740473197</t>
  </si>
  <si>
    <t>9</t>
  </si>
  <si>
    <t>7492104620</t>
  </si>
  <si>
    <t>Spojovací vedení, podpěrné izolátory Spojky, ukončení pasu, ostatní Spojka HDPE 05040 pr.40</t>
  </si>
  <si>
    <t>-1467562183</t>
  </si>
  <si>
    <t>10</t>
  </si>
  <si>
    <t>7593505220</t>
  </si>
  <si>
    <t>Montáž spojky Plasson na HDPE trubce rovné nebo redukční</t>
  </si>
  <si>
    <t>-724448717</t>
  </si>
  <si>
    <t>11</t>
  </si>
  <si>
    <t>7590525688</t>
  </si>
  <si>
    <t>Montáž ukončení celoplastového kabelu v závěru nebo rozvaděči se zářezovými svorkovnicemi bez pancíře do 40 žil</t>
  </si>
  <si>
    <t>-779107822</t>
  </si>
  <si>
    <t>12</t>
  </si>
  <si>
    <t>7598015185</t>
  </si>
  <si>
    <t>Jednosměrné měření kabelu místního</t>
  </si>
  <si>
    <t>pár</t>
  </si>
  <si>
    <t>-1961430867</t>
  </si>
  <si>
    <t>13</t>
  </si>
  <si>
    <t>7598025010</t>
  </si>
  <si>
    <t>Měření dálkových kabelů závěrečné zkrácené v obou směrech za provozu 5 čtyřek</t>
  </si>
  <si>
    <t>úsek</t>
  </si>
  <si>
    <t>-609740521</t>
  </si>
  <si>
    <t>14</t>
  </si>
  <si>
    <t>7598035040</t>
  </si>
  <si>
    <t>Měření útlumu optického kabelu na skládce, kabelu s 96 vlákny</t>
  </si>
  <si>
    <t>1811739577</t>
  </si>
  <si>
    <t>7598035060</t>
  </si>
  <si>
    <t>Měření útlumu optického kabelu po položení nebo zavěšení, kabelu se 24 vlákny</t>
  </si>
  <si>
    <t>94990963</t>
  </si>
  <si>
    <t>16</t>
  </si>
  <si>
    <t>7598035160</t>
  </si>
  <si>
    <t>Oživení systému</t>
  </si>
  <si>
    <t>64</t>
  </si>
  <si>
    <t>-411381166</t>
  </si>
  <si>
    <t>17</t>
  </si>
  <si>
    <t>7598095700</t>
  </si>
  <si>
    <t>Dozor pracovníků provozovatele při práci na živém zařízení</t>
  </si>
  <si>
    <t>hod</t>
  </si>
  <si>
    <t>1026943081</t>
  </si>
  <si>
    <t>Všeobecné a zemní práce</t>
  </si>
  <si>
    <t>18</t>
  </si>
  <si>
    <t>5915005020</t>
  </si>
  <si>
    <t>Hloubení rýh nebo jam na železničním spodku II. třídy</t>
  </si>
  <si>
    <t>m3</t>
  </si>
  <si>
    <t>-44776362</t>
  </si>
  <si>
    <t>19</t>
  </si>
  <si>
    <t>263506389</t>
  </si>
  <si>
    <t>20</t>
  </si>
  <si>
    <t>174101101</t>
  </si>
  <si>
    <t>Zásyp jam, šachet rýh nebo kolem objektů sypaninou se zhutněním</t>
  </si>
  <si>
    <t>-654281057</t>
  </si>
  <si>
    <t>1320010031-R</t>
  </si>
  <si>
    <t>Pokládka výstražné folie ve stávající kabelové trase</t>
  </si>
  <si>
    <t>1145960711</t>
  </si>
  <si>
    <t>22</t>
  </si>
  <si>
    <t>1320010051-R</t>
  </si>
  <si>
    <t>Povrchová úprava po záhozu ve stávající kabelové trase</t>
  </si>
  <si>
    <t>-1845663920</t>
  </si>
  <si>
    <t>23</t>
  </si>
  <si>
    <t>7593501215</t>
  </si>
  <si>
    <t>Trasy kabelového vedení Kabelové komory 420 x 1080 mm</t>
  </si>
  <si>
    <t>712827619</t>
  </si>
  <si>
    <t>24</t>
  </si>
  <si>
    <t>7593500150</t>
  </si>
  <si>
    <t>Trasy kabelového vedení Kabelové žlaby (200x126) spodní + vrchní díl plast</t>
  </si>
  <si>
    <t>-1415391066</t>
  </si>
  <si>
    <t>25</t>
  </si>
  <si>
    <t>7593501160</t>
  </si>
  <si>
    <t xml:space="preserve">Trasy kabelového vedení Chránička dělená 06110/2 průměr 110/100 mm  délka 300 mm</t>
  </si>
  <si>
    <t>-1441431197</t>
  </si>
  <si>
    <t>26</t>
  </si>
  <si>
    <t>460470011</t>
  </si>
  <si>
    <t>Provizorní zajištění kabelů ve výkopech při jejich křížení</t>
  </si>
  <si>
    <t>-1914506903</t>
  </si>
  <si>
    <t>27</t>
  </si>
  <si>
    <t>7497300240</t>
  </si>
  <si>
    <t>Vodiče trakčního vedení Křížení sestav</t>
  </si>
  <si>
    <t>246601551</t>
  </si>
  <si>
    <t>28</t>
  </si>
  <si>
    <t>7499151010</t>
  </si>
  <si>
    <t>Dokončovací práce na elektrickém zařízení</t>
  </si>
  <si>
    <t>374089232</t>
  </si>
  <si>
    <t>29</t>
  </si>
  <si>
    <t>012002000</t>
  </si>
  <si>
    <t>Geodetické práce</t>
  </si>
  <si>
    <t>KUS</t>
  </si>
  <si>
    <t>1024</t>
  </si>
  <si>
    <t>-1501046900</t>
  </si>
  <si>
    <t>PS 101 - Úpravy staničního zabezpečovacího zařízení</t>
  </si>
  <si>
    <t>Soupis:</t>
  </si>
  <si>
    <t>01.1 - Zabezpečovací zařízení</t>
  </si>
  <si>
    <t>001 - Venkovní prvky SZZ a PZZ</t>
  </si>
  <si>
    <t>002 - Vnitřní prvky SZZ, PZZ, TZZ, přezkoušení</t>
  </si>
  <si>
    <t>004 - Počítače náprav</t>
  </si>
  <si>
    <t>006 - Demontáže</t>
  </si>
  <si>
    <t>OST - Ostatní</t>
  </si>
  <si>
    <t>001</t>
  </si>
  <si>
    <t>Venkovní prvky SZZ a PZZ</t>
  </si>
  <si>
    <t>7591090110</t>
  </si>
  <si>
    <t>Díly pro zemní montáž přestavníků Ohrádka přestavníku POP KPS (HM0321859992206)</t>
  </si>
  <si>
    <t>-1266741172</t>
  </si>
  <si>
    <t>7593320429</t>
  </si>
  <si>
    <t>Prvky Jednotka časová CJP (CV755139005)</t>
  </si>
  <si>
    <t>256</t>
  </si>
  <si>
    <t>-10604954</t>
  </si>
  <si>
    <t>7593320426</t>
  </si>
  <si>
    <t>Prvky Jednotka časová CJS (CV755139004)</t>
  </si>
  <si>
    <t>11672231</t>
  </si>
  <si>
    <t>7591090010</t>
  </si>
  <si>
    <t xml:space="preserve">Díly pro zemní montáž přestavníků Deska základ.pod přestav. 700x460  (HM0592139997046)</t>
  </si>
  <si>
    <t>-137571896</t>
  </si>
  <si>
    <t>7590920050</t>
  </si>
  <si>
    <t>Součásti výkolejek Táhlo krátké norma 04070DS013 (CV040705013)</t>
  </si>
  <si>
    <t>-1870604248</t>
  </si>
  <si>
    <t>7590415416</t>
  </si>
  <si>
    <t>Montáž tabule na zavěšování klíčů</t>
  </si>
  <si>
    <t>985200801</t>
  </si>
  <si>
    <t>7590417416</t>
  </si>
  <si>
    <t>Demontáž tabule na zavěšování klíčů</t>
  </si>
  <si>
    <t>68858585</t>
  </si>
  <si>
    <t>7590535080</t>
  </si>
  <si>
    <t>Montáž bleskojistek</t>
  </si>
  <si>
    <t>-1574856274</t>
  </si>
  <si>
    <t>7590715034</t>
  </si>
  <si>
    <t>Montáž světelného návěstidla jednostranného stožárového se 3 svítilnami</t>
  </si>
  <si>
    <t>-469282878</t>
  </si>
  <si>
    <t>7590715036</t>
  </si>
  <si>
    <t>Montáž světelného návěstidla jednostranného stožárového se 4 svítilnami</t>
  </si>
  <si>
    <t>-608250194</t>
  </si>
  <si>
    <t>7590715122</t>
  </si>
  <si>
    <t>Montáž světelného návěstidla trpasličího na betonový základ se 2 svítilnami</t>
  </si>
  <si>
    <t>-502037708</t>
  </si>
  <si>
    <t>7590725070</t>
  </si>
  <si>
    <t>Zatmelení skříně návěstního transformátoru</t>
  </si>
  <si>
    <t>-1654400676</t>
  </si>
  <si>
    <t>7590725140</t>
  </si>
  <si>
    <t>Situování stožáru návěstidla nebo výstražníku přejezdového zařízení</t>
  </si>
  <si>
    <t>453513357</t>
  </si>
  <si>
    <t>7590725150</t>
  </si>
  <si>
    <t>Montáž přepěťové ochrany pro návěstidlo</t>
  </si>
  <si>
    <t>-873102573</t>
  </si>
  <si>
    <t>7591015034</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</si>
  <si>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t>
  </si>
  <si>
    <t>-1565566370</t>
  </si>
  <si>
    <t>-1574050980</t>
  </si>
  <si>
    <t>7591015062</t>
  </si>
  <si>
    <t>Připojení elektromotorického přestavníku na výhybku s kontrolou jazyků - připojení a seřízení přestavníkové spojnice, montáž a seřízení kontrolního ústrojí</t>
  </si>
  <si>
    <t>-1235504813</t>
  </si>
  <si>
    <t>7591015080</t>
  </si>
  <si>
    <t>Dodatečná montáž ohrazení pro elekromotorický přestavník s plastovou ohrádkou</t>
  </si>
  <si>
    <t>-763480653</t>
  </si>
  <si>
    <t>7591015102</t>
  </si>
  <si>
    <t>Montáž upevňovací soupravy s upevněním na koleji</t>
  </si>
  <si>
    <t>158490099</t>
  </si>
  <si>
    <t>7591305010</t>
  </si>
  <si>
    <t>Montáž zámku výměnového jednoduchého - úprava štěrkového lože, rozebrání zámku, uvolnění závěrného háku, montáž ochranné skříňky a kostry zámku, regulace závěrného háku, přetypování a sestavení zámku, nasazení krytu a jeho zajištění, oštítkování klíčů a k</t>
  </si>
  <si>
    <t>-2063248480</t>
  </si>
  <si>
    <t>7591305016</t>
  </si>
  <si>
    <t>Montáž zámku výměnového kontrolního odtlačného</t>
  </si>
  <si>
    <t>158859286</t>
  </si>
  <si>
    <t>7591305040</t>
  </si>
  <si>
    <t>Montáž zámku výkolekového kontrolního - rozebrání, přetypování a sestavení zámku, oštítkování klíčů, přišroubování zámku na odlitek tělesa držáku klínu výkolejky</t>
  </si>
  <si>
    <t>941467830</t>
  </si>
  <si>
    <t>7590140040</t>
  </si>
  <si>
    <t>Závěry Příruba pro závěr UPM 24 norma 73124D-066 (CV731240066)</t>
  </si>
  <si>
    <t>1590549173</t>
  </si>
  <si>
    <t>7590140030</t>
  </si>
  <si>
    <t>Závěry Příruba pro závěr UKM 12 norma 73124D-065 (CV731240065)</t>
  </si>
  <si>
    <t>1839486751</t>
  </si>
  <si>
    <t>7590140020</t>
  </si>
  <si>
    <t>Závěry Víko kabel.závěru UPM 24 dvojité norma 73107D-023 (CV731070023)</t>
  </si>
  <si>
    <t>-1765831406</t>
  </si>
  <si>
    <t>7590140010</t>
  </si>
  <si>
    <t>Závěry Víko kabel.závěru UKM 12 jednoduché norma 73107D-020 (CV731070020)</t>
  </si>
  <si>
    <t>820186162</t>
  </si>
  <si>
    <t>7598095060</t>
  </si>
  <si>
    <t>Přezkoušení tabule na zavěšování klíčů - přezkoušení činnosti podle závěrové tabulky, uzavření a zaplombování</t>
  </si>
  <si>
    <t>-987857649</t>
  </si>
  <si>
    <t>002</t>
  </si>
  <si>
    <t>Vnitřní prvky SZZ, PZZ, TZZ, přezkoušení</t>
  </si>
  <si>
    <t>7592810920</t>
  </si>
  <si>
    <t>Reléový stojan SZZ nevystrojený univerzální - kategorie SZZ dle TNŽ 34 2620:2002: SZZ 1., 2.nebo 3.kategorie</t>
  </si>
  <si>
    <t>komplet</t>
  </si>
  <si>
    <t>-678214444</t>
  </si>
  <si>
    <t>7593310860</t>
  </si>
  <si>
    <t>Konstrukční díly a prvky Konstrukční díly Stojan pod baterie norma 62184A (CV621849001)</t>
  </si>
  <si>
    <t>1031332164</t>
  </si>
  <si>
    <t>30</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</si>
  <si>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</si>
  <si>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t>
  </si>
  <si>
    <t>-485213658</t>
  </si>
  <si>
    <t>31</t>
  </si>
  <si>
    <t>7491652042</t>
  </si>
  <si>
    <t>Montáž vnějšího uzemnění zemnící tyče z pozinkované oceli (FeZn), délky přes 2,1 do 4,5 m - zemnící tyče (horní konec tyče min. 80 cm pod povrchem) včetně připojení tyče k pásku</t>
  </si>
  <si>
    <t>1278529387</t>
  </si>
  <si>
    <t>32</t>
  </si>
  <si>
    <t>7492551010</t>
  </si>
  <si>
    <t>Montáž vodičů jednožílových Cu do 16 mm2 - uložení na rošty, pod omítku, do rozvaděče apod.</t>
  </si>
  <si>
    <t>-542763611</t>
  </si>
  <si>
    <t>33</t>
  </si>
  <si>
    <t>7492551012</t>
  </si>
  <si>
    <t>Montáž vodičů jednožílových Cu do 50 mm2 - uložení na rošty, pod omítku, do rozvaděče apod.</t>
  </si>
  <si>
    <t>-1088001179</t>
  </si>
  <si>
    <t>34</t>
  </si>
  <si>
    <t>7494151010</t>
  </si>
  <si>
    <t>Montáž modulárních rozvodnic min. IP 30, počet modulů do 72 - do zdi, na zeď nebo konstrukci, včetně montáže nosné konstrukce, kotevní, spojovací prvků, provedení zkoušek, dodání atestů, revizní zprávy včetně kusové zkoušky. Neobsahuje elektrovýzbroj</t>
  </si>
  <si>
    <t>-697357818</t>
  </si>
  <si>
    <t>35</t>
  </si>
  <si>
    <t>7593323100</t>
  </si>
  <si>
    <t>Oprava časové jednotky CJP</t>
  </si>
  <si>
    <t>-545187972</t>
  </si>
  <si>
    <t>36</t>
  </si>
  <si>
    <t>7593323105</t>
  </si>
  <si>
    <t>Oprava časové jednotky CJS</t>
  </si>
  <si>
    <t>162169427</t>
  </si>
  <si>
    <t>37</t>
  </si>
  <si>
    <t>7494351020</t>
  </si>
  <si>
    <t>Montáž jističů (do 10 kA) dvoupólových nebo 1+N pólových do 20 A</t>
  </si>
  <si>
    <t>-939707717</t>
  </si>
  <si>
    <t>38</t>
  </si>
  <si>
    <t>7494353040</t>
  </si>
  <si>
    <t>Montáž příslušenství pro jističe do 630 A spouště napěťové</t>
  </si>
  <si>
    <t>1642616986</t>
  </si>
  <si>
    <t>39</t>
  </si>
  <si>
    <t>7494353055</t>
  </si>
  <si>
    <t>Montáž příslušenství pro jističe do 630 A pomocných kontaktů do 4 kusů</t>
  </si>
  <si>
    <t>1796337164</t>
  </si>
  <si>
    <t>40</t>
  </si>
  <si>
    <t>7494651015</t>
  </si>
  <si>
    <t>Montáž ovládacích tlačítek nouzového zastavení</t>
  </si>
  <si>
    <t>1565386174</t>
  </si>
  <si>
    <t>41</t>
  </si>
  <si>
    <t>7494753012</t>
  </si>
  <si>
    <t>Montáž svodičů přepětí pro sítě nn - typ 2 (třída C) pro jednofázové sítě - do rozvaděče nebo skříně</t>
  </si>
  <si>
    <t>1500731858</t>
  </si>
  <si>
    <t>42</t>
  </si>
  <si>
    <t>7496755010</t>
  </si>
  <si>
    <t>Montáž SKŘ-DŘT, čidla dveřního kontaktu signalizačního - montáž zařízení, instalaci a uvedení do provozu, předepsaných zkoušek a vystavení protokolů a výchozí revize, účast na komplexním vyzkoušení ŘS jako celku, cenu dodavatelské dokumentace</t>
  </si>
  <si>
    <t>-1097933211</t>
  </si>
  <si>
    <t>43</t>
  </si>
  <si>
    <t>7590125015</t>
  </si>
  <si>
    <t>Montáž skříně napájecí - usazení na základy, zatažení kabelů a zřízení kabelové rezervy, opravný nátěr. Neobsahuje výkop a zához jam</t>
  </si>
  <si>
    <t>1578111967</t>
  </si>
  <si>
    <t>44</t>
  </si>
  <si>
    <t>7590135060</t>
  </si>
  <si>
    <t>Montáž rozdělovače kabelového zabezpečovacího KR 24 svorek pro 1+3 kabely</t>
  </si>
  <si>
    <t>1228636709</t>
  </si>
  <si>
    <t>45</t>
  </si>
  <si>
    <t>7590145044</t>
  </si>
  <si>
    <t>Montáž závěru kabelového zabezpečovacího na zemní podpěru UKMP - úplná montáž závěru, zatažení kabelu, měření izolačního stavu, jednostranné číslování. Bez provedení zemních prací, zhotovení a zapojení kabelové formy</t>
  </si>
  <si>
    <t>1799564192</t>
  </si>
  <si>
    <t>46</t>
  </si>
  <si>
    <t>7590155040</t>
  </si>
  <si>
    <t>Montáž pasivní ochrany pro omezení atmosférických vlivů u neelektrizovaných tratí jednoduché včetně uzemnění</t>
  </si>
  <si>
    <t>176425509</t>
  </si>
  <si>
    <t>47</t>
  </si>
  <si>
    <t>7590155044</t>
  </si>
  <si>
    <t>Montáž pasivní ochrany pro omezení atmosférických vlivů u neelektrizovaných tratí jednoduché bez uzemnění</t>
  </si>
  <si>
    <t>-1740347331</t>
  </si>
  <si>
    <t>48</t>
  </si>
  <si>
    <t>7590185025</t>
  </si>
  <si>
    <t>Montáž klimatizační jednotky včetně rozvodů nad 5 kW</t>
  </si>
  <si>
    <t>1262502784</t>
  </si>
  <si>
    <t>49</t>
  </si>
  <si>
    <t>7590525235</t>
  </si>
  <si>
    <t>Montáž kabelu návěstního zataženého do tvárnic NCEY s jádrem 1 mm, NCYY s jádrem 1,5 mm, CYAY s jádrem 2,5 mm počet žil do 12 žil</t>
  </si>
  <si>
    <t>224268098</t>
  </si>
  <si>
    <t>50</t>
  </si>
  <si>
    <t>7590525790</t>
  </si>
  <si>
    <t>Montáž sady svorkovnic WAGO na DIN lištu</t>
  </si>
  <si>
    <t>1997941667</t>
  </si>
  <si>
    <t>51</t>
  </si>
  <si>
    <t>7590545040</t>
  </si>
  <si>
    <t>Uložení propojovací šňůry do žlabového rozvodu zabezpečovací ústředny</t>
  </si>
  <si>
    <t>-1684263674</t>
  </si>
  <si>
    <t>52</t>
  </si>
  <si>
    <t>7590545060</t>
  </si>
  <si>
    <t>Ukončení kabelu TCEKY pomocí rozvodného žlábku v ovládacím pultu</t>
  </si>
  <si>
    <t>-1908618741</t>
  </si>
  <si>
    <t>53</t>
  </si>
  <si>
    <t>7590545080</t>
  </si>
  <si>
    <t>Ukončení vodičů a lan do D 16 mm2</t>
  </si>
  <si>
    <t>-875626978</t>
  </si>
  <si>
    <t>54</t>
  </si>
  <si>
    <t>7590555130</t>
  </si>
  <si>
    <t>Montáž forma pro kabely TCEKPFLE, TCEKPFLEY, TCEKPFLEZE, TCEKPFLEZY do 2 P 1,0</t>
  </si>
  <si>
    <t>-401503033</t>
  </si>
  <si>
    <t>55</t>
  </si>
  <si>
    <t>7590555240</t>
  </si>
  <si>
    <t>Ukončení kabel CMSM na svorkovnici WAGO do 4 žil</t>
  </si>
  <si>
    <t>1473205166</t>
  </si>
  <si>
    <t>56</t>
  </si>
  <si>
    <t>7590615040</t>
  </si>
  <si>
    <t>Montáž tlačítka, světelné buňky, počitadla, zvonku, relé, R, C do kolejové desky nebo pultu za provozu - rozměření a vyznačení místa montáže, vyvrtání a začištění otvoru, montáž prvku, zapojení a vyzkoušení včetně vyvázání vodičů do formy</t>
  </si>
  <si>
    <t>800638755</t>
  </si>
  <si>
    <t>57</t>
  </si>
  <si>
    <t>7590625020</t>
  </si>
  <si>
    <t>Montáž pultu nouzové obsluhy</t>
  </si>
  <si>
    <t>-88161542</t>
  </si>
  <si>
    <t>58</t>
  </si>
  <si>
    <t>7590625070</t>
  </si>
  <si>
    <t>Montáž počítačového ovládání stanice včetně instalace HW a SW TPC</t>
  </si>
  <si>
    <t>771809218</t>
  </si>
  <si>
    <t>59</t>
  </si>
  <si>
    <t>7592305020</t>
  </si>
  <si>
    <t>Montáž transformátoru síťového do 500 VA - usazení a zapojení</t>
  </si>
  <si>
    <t>1303622741</t>
  </si>
  <si>
    <t>60</t>
  </si>
  <si>
    <t>7592305030</t>
  </si>
  <si>
    <t>Montáž transformátoru oddělovacího do 5 kVA - usazení a zapojení</t>
  </si>
  <si>
    <t>1461521973</t>
  </si>
  <si>
    <t>61</t>
  </si>
  <si>
    <t>7592305032</t>
  </si>
  <si>
    <t>Montáž transformátoru oddělovacího od 5 do 25 kVA - usazení a zapojení</t>
  </si>
  <si>
    <t>1411930704</t>
  </si>
  <si>
    <t>62</t>
  </si>
  <si>
    <t>7592503010</t>
  </si>
  <si>
    <t>Úprava adresného SW stanice TEDIS, ústředny MEDIS</t>
  </si>
  <si>
    <t>-1552084229</t>
  </si>
  <si>
    <t>63</t>
  </si>
  <si>
    <t>7592505050</t>
  </si>
  <si>
    <t>Montáž připojení diagnostiky automatického bloku do jednotného obslužného pracoviště (JOP)</t>
  </si>
  <si>
    <t>965820703</t>
  </si>
  <si>
    <t>7592905022</t>
  </si>
  <si>
    <t>Montáž bloku baterie niklokadmiové kapacity přes 200 Ah - postavení článku, připojení vodičů, ochrana svorek vazelinou, změření napětí, u tekutých baterií kontrola elektrolytu s případným doplněním destilovanou vodou</t>
  </si>
  <si>
    <t>-697667959</t>
  </si>
  <si>
    <t>65</t>
  </si>
  <si>
    <t>7592905072</t>
  </si>
  <si>
    <t>Montáž rekombinační zátky nad 300 Ah</t>
  </si>
  <si>
    <t>2039262821</t>
  </si>
  <si>
    <t>66</t>
  </si>
  <si>
    <t>7593320120</t>
  </si>
  <si>
    <t>Konstrukční díly a prvky Prvky Pásek zdíř.pro zástrč.poj. 0,16A norma 71902I (CV719029009)</t>
  </si>
  <si>
    <t>-869398680</t>
  </si>
  <si>
    <t>67</t>
  </si>
  <si>
    <t>7593320147</t>
  </si>
  <si>
    <t>Konstrukční díly a prvky Prvky Pojistka zástrčková 0,16A norma 71903I (CV719039009)</t>
  </si>
  <si>
    <t>750286113</t>
  </si>
  <si>
    <t>68</t>
  </si>
  <si>
    <t>7593311050</t>
  </si>
  <si>
    <t>Konstrukční díly a prvky Konstrukční díly Svorkovnice WAGO 12-ti dílná norma 72122DS082 (CV721225082)</t>
  </si>
  <si>
    <t>-291121655</t>
  </si>
  <si>
    <t>69</t>
  </si>
  <si>
    <t>7593320129</t>
  </si>
  <si>
    <t>Konstrukční díly a prvky Prvky Pojistka zástrčková 1A norma 71903B (CV719039002)</t>
  </si>
  <si>
    <t>1040439898</t>
  </si>
  <si>
    <t>70</t>
  </si>
  <si>
    <t>7593320102</t>
  </si>
  <si>
    <t>Konstrukční díly a prvky Prvky Pásek zdíř.pro zástrč.poj. 1,0A norma 71902B (CV719029002)</t>
  </si>
  <si>
    <t>743487686</t>
  </si>
  <si>
    <t>71</t>
  </si>
  <si>
    <t>7593320099</t>
  </si>
  <si>
    <t>Konstrukční díly a prvky Prvky Pásek zdíř.pro zástrč.poj. 0,5A norma 71902A (CV719029001)</t>
  </si>
  <si>
    <t>-490534227</t>
  </si>
  <si>
    <t>72</t>
  </si>
  <si>
    <t>7593320126</t>
  </si>
  <si>
    <t>Konstrukční díly a prvky Prvky Pojistka zástrčková 0,5A norma 71903A (CV719039001)</t>
  </si>
  <si>
    <t>533727725</t>
  </si>
  <si>
    <t>73</t>
  </si>
  <si>
    <t>7593311060</t>
  </si>
  <si>
    <t>Konstrukční díly a prvky Konstrukční díly Svorkovnice WAGO 20-ti dílná norma 72122DS083 (CV721225083)</t>
  </si>
  <si>
    <t>-1542513438</t>
  </si>
  <si>
    <t>74</t>
  </si>
  <si>
    <t>7593311040</t>
  </si>
  <si>
    <t>Konstrukční díly a prvky Konstrukční díly Svorkovnice WAGO 10-ti dílná norma 72122DS081 (CV721225081)</t>
  </si>
  <si>
    <t>1611360281</t>
  </si>
  <si>
    <t>75</t>
  </si>
  <si>
    <t>7593330410</t>
  </si>
  <si>
    <t>Konstrukční díly a prvky Výměnné díly Relé dohlížecí napětí baterie DRB 19V norma 719729001 (HM0404221990501)</t>
  </si>
  <si>
    <t>-2118619437</t>
  </si>
  <si>
    <t>76</t>
  </si>
  <si>
    <t>7491207830</t>
  </si>
  <si>
    <t>Elektroinstalační materiál, ocelové konstrukce, uzemnění Elektroinstalační materiál Kabelové rošty pozinkované R I kabelový 400mm-délka 3m S</t>
  </si>
  <si>
    <t>631708086</t>
  </si>
  <si>
    <t>77</t>
  </si>
  <si>
    <t>7494003006</t>
  </si>
  <si>
    <t>Rozvaděče nn Modulární přístroje Jističe do 63 A; 6 kA In 2 A, Ue AC 230 V / DC 72 V, charakteristika C, 1pól, Icn 6 kA 1-pólové</t>
  </si>
  <si>
    <t>-1166070183</t>
  </si>
  <si>
    <t>78</t>
  </si>
  <si>
    <t>7494003050</t>
  </si>
  <si>
    <t>Rozvaděče nn Modulární přístroje Jističe do 63 A; 6 kA In 2 A, Ue AC 230/400 V / DC 144 V, charakteristika C, 2pól, Icn 6 kA 2-pólové</t>
  </si>
  <si>
    <t>628118816</t>
  </si>
  <si>
    <t>79</t>
  </si>
  <si>
    <t>7494003312</t>
  </si>
  <si>
    <t>Rozvaděče nn Modulární přístroje Jističe do 80 A; 10 kA In 0,5 A, Ue AC 230/400 V / DC 144 V, charakteristika C, 2pól, Icn 10 kA 2-pólové</t>
  </si>
  <si>
    <t>643650296</t>
  </si>
  <si>
    <t>80</t>
  </si>
  <si>
    <t>7494003326</t>
  </si>
  <si>
    <t>Rozvaděče nn Modulární přístroje Jističe do 80 A; 10 kA In 10 A, Ue AC 230/400 V / DC 144 V, charakteristika C, 2pól, Icn 10 kA 2-pólové</t>
  </si>
  <si>
    <t>918393545</t>
  </si>
  <si>
    <t>81</t>
  </si>
  <si>
    <t>7494000012</t>
  </si>
  <si>
    <t>Rozvaděče nn Rozvodnicové a rozváděčové skříně Distri Rozvodnicové skříně DistriTon Plastové pro nástěnnou montáž, průhledné dveře, počet řad 1, počet modulů v řadě 8, krytí IP40, PE+N, barva bílá, materiál: plast Nástěnné (IP40)</t>
  </si>
  <si>
    <t>610288161</t>
  </si>
  <si>
    <t>82</t>
  </si>
  <si>
    <t>7494003332</t>
  </si>
  <si>
    <t>Rozvaděče nn Modulární přístroje Jističe do 80 A; 10 kA In 20 A, Ue AC 230/400 V / DC 144 V, charakteristika C, 2pól, Icn 10 kA 2-pólové</t>
  </si>
  <si>
    <t>-1946866471</t>
  </si>
  <si>
    <t>83</t>
  </si>
  <si>
    <t>7494009678</t>
  </si>
  <si>
    <t>Rozvaděče nn Přístroje pro spínání a ovládání Spouštěče motoru Příslušenství Uc AC/DC 20 ÷ 24 V Napěťové spouště</t>
  </si>
  <si>
    <t>1673805323</t>
  </si>
  <si>
    <t>84</t>
  </si>
  <si>
    <t>7494003658</t>
  </si>
  <si>
    <t>Rozvaděče nn Modulární přístroje Jističe Příslušenství 1x zapínací kontakt, 1x rozpínací kontakt, např. pro LTE, LTN, LVN, MSO</t>
  </si>
  <si>
    <t>1926402525</t>
  </si>
  <si>
    <t>85</t>
  </si>
  <si>
    <t>7492501010</t>
  </si>
  <si>
    <t>Silnoproudé rozvody Kabely, vodiče, šňůry Cu - nn Vodič jednožílový Cu, plastová izolace H07V-K 25 rudý (CYA)</t>
  </si>
  <si>
    <t>633604540</t>
  </si>
  <si>
    <t>86</t>
  </si>
  <si>
    <t>7492501270</t>
  </si>
  <si>
    <t>Silnoproudé rozvody Kabely, vodiče, šňůry Cu - nn Vodič jednožílový Cu, plastová izolace H07V-K 6 rudý (CYA)</t>
  </si>
  <si>
    <t>-2048958365</t>
  </si>
  <si>
    <t>87</t>
  </si>
  <si>
    <t>7492501280</t>
  </si>
  <si>
    <t>Silnoproudé rozvody Kabely, vodiče, šňůry Cu - nn Vodič jednožílový Cu, plastová izolace H07V-K 6 sv.modrý (CYA)</t>
  </si>
  <si>
    <t>-859508262</t>
  </si>
  <si>
    <t>88</t>
  </si>
  <si>
    <t>7492501020</t>
  </si>
  <si>
    <t>Silnoproudé rozvody Kabely, vodiče, šňůry Cu - nn Vodič jednožílový Cu, plastová izolace H07V-K 25 sv.modrý (CYA)</t>
  </si>
  <si>
    <t>-475542583</t>
  </si>
  <si>
    <t>89</t>
  </si>
  <si>
    <t>7492500880</t>
  </si>
  <si>
    <t>Silnoproudé rozvody Kabely, vodiče, šňůry Cu - nn Vodič jednožílový Cu, plastová izolace H07V-K 16 žz (CYA)</t>
  </si>
  <si>
    <t>1084067490</t>
  </si>
  <si>
    <t>90</t>
  </si>
  <si>
    <t>7593310100</t>
  </si>
  <si>
    <t>Konstrukční díly a prvky Konstrukční díly Izolace stojanu úplná norma 72368DS005 (CV723685005M)</t>
  </si>
  <si>
    <t>-1223563964</t>
  </si>
  <si>
    <t>91</t>
  </si>
  <si>
    <t>7590140190</t>
  </si>
  <si>
    <t>Objekty zabezpečovacích zařízení Závěry Závěr kabelový UKMP-WM norma 73671A (CV736719001)</t>
  </si>
  <si>
    <t>1698875077</t>
  </si>
  <si>
    <t>92</t>
  </si>
  <si>
    <t>7491209250</t>
  </si>
  <si>
    <t>Elektroinstalační materiál, ocelové konstrukce, uzemnění Elektroinstalační materiál Kabelové rošty drátěné Ohebná spojka PG</t>
  </si>
  <si>
    <t>1202582341</t>
  </si>
  <si>
    <t>93</t>
  </si>
  <si>
    <t>7593310550</t>
  </si>
  <si>
    <t>Konstrukční díly a prvky Konstrukční díly Police dvojitá (velká) norma 72482C (CV724829003)</t>
  </si>
  <si>
    <t>-1249764261</t>
  </si>
  <si>
    <t>94</t>
  </si>
  <si>
    <t>7593320534</t>
  </si>
  <si>
    <t>Konstrukční díly a prvky Prvky Trafo TOC F5056-034 3kVA 3x400/230V//3x400/230V norma YyONn (HM0374255990005)</t>
  </si>
  <si>
    <t>1727202323</t>
  </si>
  <si>
    <t>95</t>
  </si>
  <si>
    <t>7593320018</t>
  </si>
  <si>
    <t>Konstrukční díly a prvky Prvky Hlídač izol.stavu HIS-B pro stř.soust. norma 60052B (CV600529002)</t>
  </si>
  <si>
    <t>490169429</t>
  </si>
  <si>
    <t>96</t>
  </si>
  <si>
    <t>7593330040</t>
  </si>
  <si>
    <t>Konstrukční díly a prvky Výměnné díly Relé NMŠ 1-2000 AgNi (HM0404221990407)</t>
  </si>
  <si>
    <t>-1832311273</t>
  </si>
  <si>
    <t>97</t>
  </si>
  <si>
    <t>7593330100</t>
  </si>
  <si>
    <t>Konstrukční díly a prvky Výměnné díly Relé NMŠ 1-3,4 AgNi (HM0404221990413)</t>
  </si>
  <si>
    <t>-616144073</t>
  </si>
  <si>
    <t>98</t>
  </si>
  <si>
    <t>7593330120</t>
  </si>
  <si>
    <t xml:space="preserve">Výměnné díly Relé NMŠ 1-1500 AgNi  (HM0404221990415)</t>
  </si>
  <si>
    <t>187650720</t>
  </si>
  <si>
    <t>99</t>
  </si>
  <si>
    <t>7593330160</t>
  </si>
  <si>
    <t xml:space="preserve">Výměnné díly Relé NMŠ 2-4000 AgNi  (HM0404221990419)</t>
  </si>
  <si>
    <t>1367307656</t>
  </si>
  <si>
    <t>100</t>
  </si>
  <si>
    <t>7593330300</t>
  </si>
  <si>
    <t xml:space="preserve">Výměnné díly Relé NMŠ 2-60 AgNi  (HM0404221990433)</t>
  </si>
  <si>
    <t>1487104334</t>
  </si>
  <si>
    <t>101</t>
  </si>
  <si>
    <t>7593330150</t>
  </si>
  <si>
    <t>Výměnné díly Relé NMŠM 1-10 (HM0404221990418)</t>
  </si>
  <si>
    <t>-1564344103</t>
  </si>
  <si>
    <t>102</t>
  </si>
  <si>
    <t>7593330140</t>
  </si>
  <si>
    <t>Výměnné díly Relé NMŠM 2-1,7 (HM0404221990417)</t>
  </si>
  <si>
    <t>-1386323695</t>
  </si>
  <si>
    <t>103</t>
  </si>
  <si>
    <t>7593310450</t>
  </si>
  <si>
    <t>Konstrukční díly a prvky Konstrukční díly Panel volné vazby úplný norma 72571C (CV725719003M)</t>
  </si>
  <si>
    <t>-1318835158</t>
  </si>
  <si>
    <t>104</t>
  </si>
  <si>
    <t>7592600080</t>
  </si>
  <si>
    <t>Počítače, SW Počítače, SW Systémový software aplikace, spojující funkci jednotného obslužného pracoviště (s bezpečným snímáním informací a povelováním) a diagnostického zařízení</t>
  </si>
  <si>
    <t>-35310322</t>
  </si>
  <si>
    <t>105</t>
  </si>
  <si>
    <t>7590180030</t>
  </si>
  <si>
    <t>Klimatizace Podstropní klimatizační jednotka (venkovní i vnitřní jednotka) nad 7 kW</t>
  </si>
  <si>
    <t>-444216658</t>
  </si>
  <si>
    <t>106</t>
  </si>
  <si>
    <t>7590180040</t>
  </si>
  <si>
    <t>Klimatizace Klimatizace - Ovladač</t>
  </si>
  <si>
    <t>344720179</t>
  </si>
  <si>
    <t>107</t>
  </si>
  <si>
    <t>7597110338</t>
  </si>
  <si>
    <t>EZS LCD klávesnice pro ústředny GD</t>
  </si>
  <si>
    <t>851096326</t>
  </si>
  <si>
    <t>108</t>
  </si>
  <si>
    <t>7596810540</t>
  </si>
  <si>
    <t>Telefonní zapojovače Malá sdělovací technika pro ČD Baterie 12V, 17Ah - 2ks</t>
  </si>
  <si>
    <t>-527105948</t>
  </si>
  <si>
    <t>109</t>
  </si>
  <si>
    <t>7596470320</t>
  </si>
  <si>
    <t>ASHS Sigma XT+ 4+1, hasicí ústředna (4 smyčky, 1 hasební úsek)</t>
  </si>
  <si>
    <t>960445476</t>
  </si>
  <si>
    <t>110</t>
  </si>
  <si>
    <t>7593321215</t>
  </si>
  <si>
    <t>Konstrukční díly a prvky Prvky Bezp.zdroj kmit.signalu BZKS20-1.8S norma 728455008 (HM0404229990277)</t>
  </si>
  <si>
    <t>-1190551766</t>
  </si>
  <si>
    <t>111</t>
  </si>
  <si>
    <t>7593320588</t>
  </si>
  <si>
    <t>Konstrukční díly a prvky Prvky TDI8s – Jednotka 8 bezpečných digitálních vstupů</t>
  </si>
  <si>
    <t>-1056946426</t>
  </si>
  <si>
    <t>112</t>
  </si>
  <si>
    <t>7593320597</t>
  </si>
  <si>
    <t>Konstrukční díly a prvky Prvky TDO8s – Jednotka 8 bezpečných digitálních výstupů</t>
  </si>
  <si>
    <t>-61032884</t>
  </si>
  <si>
    <t>113</t>
  </si>
  <si>
    <t>7593320594</t>
  </si>
  <si>
    <t>Konstrukční díly a prvky Prvky TDO8 – Jednotka 8 digitálních výstupů</t>
  </si>
  <si>
    <t>-1275984389</t>
  </si>
  <si>
    <t>114</t>
  </si>
  <si>
    <t>7593320993</t>
  </si>
  <si>
    <t>Konstrukční díly a prvky Prvky RDN1H F - reléová deska návěstidel hlavních</t>
  </si>
  <si>
    <t>-1252525719</t>
  </si>
  <si>
    <t>115</t>
  </si>
  <si>
    <t>7593320600</t>
  </si>
  <si>
    <t>Konstrukční díly a prvky Prvky Jednotka BPS4 F</t>
  </si>
  <si>
    <t>799417712</t>
  </si>
  <si>
    <t>116</t>
  </si>
  <si>
    <t>7593321005</t>
  </si>
  <si>
    <t>Konstrukční díly a prvky Prvky RDV1 F - reléová deska výměn</t>
  </si>
  <si>
    <t>-673589015</t>
  </si>
  <si>
    <t>117</t>
  </si>
  <si>
    <t>7593320747</t>
  </si>
  <si>
    <t>Konstrukční díly a prvky Prvky ESB2 F - elektronický střed baterie</t>
  </si>
  <si>
    <t>411334924</t>
  </si>
  <si>
    <t>118</t>
  </si>
  <si>
    <t>7593320633</t>
  </si>
  <si>
    <t>Konstrukční díly a prvky Prvky Modul externí TM04 pro TAI8 300V</t>
  </si>
  <si>
    <t>823091444</t>
  </si>
  <si>
    <t>119</t>
  </si>
  <si>
    <t>7593320639</t>
  </si>
  <si>
    <t>Konstrukční díly a prvky Prvky Modul externí TM06 pro TAR31 3x400V do hvězdy</t>
  </si>
  <si>
    <t>-436456802</t>
  </si>
  <si>
    <t>120</t>
  </si>
  <si>
    <t>7593320645</t>
  </si>
  <si>
    <t>Konstrukční díly a prvky Prvky Modul externí TR10 pro TAR31 35V DC</t>
  </si>
  <si>
    <t>-1364815610</t>
  </si>
  <si>
    <t>121</t>
  </si>
  <si>
    <t>7596001540</t>
  </si>
  <si>
    <t>Rádiová zařízení Rádiová zařízení Translátor inkový 600:600 Ω, 4kV</t>
  </si>
  <si>
    <t>-1841060190</t>
  </si>
  <si>
    <t>122</t>
  </si>
  <si>
    <t>7593320576</t>
  </si>
  <si>
    <t>Konstrukční díly a prvky Prvky TBRP - Jednotka napáječe a opakovače sběrnice</t>
  </si>
  <si>
    <t>-1557277983</t>
  </si>
  <si>
    <t>123</t>
  </si>
  <si>
    <t>7593320579</t>
  </si>
  <si>
    <t>Konstrukční díly a prvky Prvky TDCC – řídící jednotka sběrnice</t>
  </si>
  <si>
    <t>753428775</t>
  </si>
  <si>
    <t>124</t>
  </si>
  <si>
    <t>7593320582</t>
  </si>
  <si>
    <t>Konstrukční díly a prvky Prvky TDCD – Komunikační datová jednotka</t>
  </si>
  <si>
    <t>-1764381916</t>
  </si>
  <si>
    <t>125</t>
  </si>
  <si>
    <t>7593320585</t>
  </si>
  <si>
    <t>Konstrukční díly a prvky Prvky TDMD – Komunikační modemová jednotka</t>
  </si>
  <si>
    <t>-57521833</t>
  </si>
  <si>
    <t>126</t>
  </si>
  <si>
    <t>7593320606</t>
  </si>
  <si>
    <t>Konstrukční díly a prvky Prvky TAI8 – Jednotka 8 analogových napěťových vstupů</t>
  </si>
  <si>
    <t>-609554285</t>
  </si>
  <si>
    <t>127</t>
  </si>
  <si>
    <t>7593320798</t>
  </si>
  <si>
    <t>Konstrukční díly a prvky Prvky MPS3D - jednotka napáječe a opakovače sběrnice</t>
  </si>
  <si>
    <t>-1312017626</t>
  </si>
  <si>
    <t>7593320828</t>
  </si>
  <si>
    <t>Konstrukční díly a prvky Prvky CDU3 - komunikační a diagnostická jednotka</t>
  </si>
  <si>
    <t>1413841885</t>
  </si>
  <si>
    <t>129</t>
  </si>
  <si>
    <t>7593320813</t>
  </si>
  <si>
    <t>Konstrukční díly a prvky Prvky MVI3 – jednotka analogových napěťových vstupů</t>
  </si>
  <si>
    <t>-539166876</t>
  </si>
  <si>
    <t>130</t>
  </si>
  <si>
    <t>7593320819</t>
  </si>
  <si>
    <t>Konstrukční díly a prvky Prvky MIS3 - jednotka hlídání izolačního stavu</t>
  </si>
  <si>
    <t>-224434938</t>
  </si>
  <si>
    <t>131</t>
  </si>
  <si>
    <t>7593320822</t>
  </si>
  <si>
    <t>Konstrukční díly a prvky Prvky MIR3 – jednotka měření izolačních odporů</t>
  </si>
  <si>
    <t>-559937732</t>
  </si>
  <si>
    <t>132</t>
  </si>
  <si>
    <t>7593320801</t>
  </si>
  <si>
    <t>Konstrukční díly a prvky Prvky MCI3 – jednotka 12 digitálních vstupů</t>
  </si>
  <si>
    <t>1690460742</t>
  </si>
  <si>
    <t>133</t>
  </si>
  <si>
    <t>7593320591</t>
  </si>
  <si>
    <t>Konstrukční díly a prvky Prvky TDI16 – Jednotka 16 digitálních vstupů</t>
  </si>
  <si>
    <t>290896548</t>
  </si>
  <si>
    <t>134</t>
  </si>
  <si>
    <t>7593320573</t>
  </si>
  <si>
    <t>Konstrukční díly a prvky Prvky Kazeta TEDIS21 v provedení 19"eurocard</t>
  </si>
  <si>
    <t>-1376096577</t>
  </si>
  <si>
    <t>135</t>
  </si>
  <si>
    <t>7593320153</t>
  </si>
  <si>
    <t>Konstrukční díly a prvky Prvky Rezistor regulační 2,2Ohm norma 71910F (CV719109006)</t>
  </si>
  <si>
    <t>-1973452650</t>
  </si>
  <si>
    <t>136</t>
  </si>
  <si>
    <t>7491200270</t>
  </si>
  <si>
    <t>Elektroinstalační materiál, ocelové konstrukce, uzemnění Elektroinstalační materiál Elektroinstalační lišty a kabelové žlaby Lišta LH 60x40 vkládací bílá 3m</t>
  </si>
  <si>
    <t>-590911672</t>
  </si>
  <si>
    <t>137</t>
  </si>
  <si>
    <t>7494004150</t>
  </si>
  <si>
    <t>Rozvaděče nn Modulární přístroje Přepěťové ochrany Svodiče přepětí typ 2, náhradní díl, Imax 20 kA, Uc AC 230 V, pouze výměnný modul, varistor, např. pro SVM-275-Z, SVM-275-ZS</t>
  </si>
  <si>
    <t>1395253418</t>
  </si>
  <si>
    <t>138</t>
  </si>
  <si>
    <t>7593321455</t>
  </si>
  <si>
    <t>Konstrukční díly a prvky Prvky Rázová oddělovací tlumivka 16A</t>
  </si>
  <si>
    <t>-1922804257</t>
  </si>
  <si>
    <t>139</t>
  </si>
  <si>
    <t>7593320216</t>
  </si>
  <si>
    <t>Konstrukční díly a prvky Prvky Tlačítko norma 72729DS002 (CV727295002)</t>
  </si>
  <si>
    <t>-1468884857</t>
  </si>
  <si>
    <t>140</t>
  </si>
  <si>
    <t>7593320417</t>
  </si>
  <si>
    <t>Konstrukční díly a prvky Prvky Jednotka časová CJS norma 75513A (CV755139001)</t>
  </si>
  <si>
    <t>1654500632</t>
  </si>
  <si>
    <t>141</t>
  </si>
  <si>
    <t>7593320420</t>
  </si>
  <si>
    <t>Konstrukční díly a prvky Prvky Jednotka časová CJP norma 75513B (CV755139002)</t>
  </si>
  <si>
    <t>802275592</t>
  </si>
  <si>
    <t>142</t>
  </si>
  <si>
    <t>7492500570</t>
  </si>
  <si>
    <t>Silnoproudé rozvody Kabely, vodiče, šňůry Cu - nn Vodič jednožílový Cu, plastová izolace H05V-K 0,75 černý (CYA)</t>
  </si>
  <si>
    <t>1216048902</t>
  </si>
  <si>
    <t>143</t>
  </si>
  <si>
    <t>7492501760</t>
  </si>
  <si>
    <t>Silnoproudé rozvody Kabely, vodiče, šňůry Cu - nn Kabel silový 2 a 3-žílový Cu, plastová izolace CYKY 3J1,5 (3Cx 1,5)</t>
  </si>
  <si>
    <t>-1624787658</t>
  </si>
  <si>
    <t>144</t>
  </si>
  <si>
    <t>7593100880</t>
  </si>
  <si>
    <t>Měniče Elektronický měnič napětí EM 50/250 a EM 50/250.2</t>
  </si>
  <si>
    <t>409127190</t>
  </si>
  <si>
    <t>145</t>
  </si>
  <si>
    <t>7593320969</t>
  </si>
  <si>
    <t>Konstrukční díly a prvky Prvky Translátor TRN</t>
  </si>
  <si>
    <t>1300003048</t>
  </si>
  <si>
    <t>146</t>
  </si>
  <si>
    <t>7494009287</t>
  </si>
  <si>
    <t>Rozvaděče nn Přístroje pro spínání a ovládání Stykače a nadproudová relé Stykače Pomocné relé Finder 60.13.8.230.00.40 Velikost 12</t>
  </si>
  <si>
    <t>-101452537</t>
  </si>
  <si>
    <t>147</t>
  </si>
  <si>
    <t>7593320414</t>
  </si>
  <si>
    <t>Konstrukční díly a prvky Prvky Deska propojovací DPN norma 75513DS004 (CV755135004)</t>
  </si>
  <si>
    <t>442649424</t>
  </si>
  <si>
    <t>148</t>
  </si>
  <si>
    <t>7593330470</t>
  </si>
  <si>
    <t>Konstrukční díly a prvky Výměnné díly Filtr časové jednotky norma A39101 (HM0404229990227)</t>
  </si>
  <si>
    <t>-872982476</t>
  </si>
  <si>
    <t>149</t>
  </si>
  <si>
    <t>7593310490</t>
  </si>
  <si>
    <t>Konstrukční díly a prvky Konstrukční díly Plechová skříň dolní PRO ZR47 - horní norma 578029001 (HM0383889990237)</t>
  </si>
  <si>
    <t>1352252195</t>
  </si>
  <si>
    <t>150</t>
  </si>
  <si>
    <t>7590610030</t>
  </si>
  <si>
    <t>Indikační desky a ovládací pulty Indikační a kolejové desky a ovládací pulty Buňka světelná dvoužárov. norma 72045A (CV720459001)</t>
  </si>
  <si>
    <t>1830721587</t>
  </si>
  <si>
    <t>151</t>
  </si>
  <si>
    <t>7590610260</t>
  </si>
  <si>
    <t>Indikační desky a ovládací pulty Indikační a kolejové desky a ovládací pulty Tlačítko třípol.vratné prosvětlovací norma 72079A (CV720799001)</t>
  </si>
  <si>
    <t>975498643</t>
  </si>
  <si>
    <t>152</t>
  </si>
  <si>
    <t>7590610150</t>
  </si>
  <si>
    <t>Indikační desky a ovládací pulty Indikační a kolejové desky a ovládací pulty Řadič třípolohový 2x45st. norma 72068A (CV720689001)</t>
  </si>
  <si>
    <t>-1045601872</t>
  </si>
  <si>
    <t>153</t>
  </si>
  <si>
    <t>7593310910</t>
  </si>
  <si>
    <t>Konstrukční díly a prvky Konstrukční díly Stojanova řada pro 2 stoj. - 19POLI INOV. norma 723679019 (HM0404215990312)</t>
  </si>
  <si>
    <t>-1435161210</t>
  </si>
  <si>
    <t>154</t>
  </si>
  <si>
    <t>7593330420</t>
  </si>
  <si>
    <t>Konstrukční díly a prvky Výměnné díly Hlídač napětí baterie HNB/24V norma 719729002 (HM0404221990502)</t>
  </si>
  <si>
    <t>1648116753</t>
  </si>
  <si>
    <t>155</t>
  </si>
  <si>
    <t>7492501750</t>
  </si>
  <si>
    <t>Silnoproudé rozvody Kabely, vodiče, šňůry Cu - nn Kabel silový 2 a 3-žílový Cu, plastová izolace CYKY 3O2,5 (3Ax2,5)</t>
  </si>
  <si>
    <t>1745825456</t>
  </si>
  <si>
    <t>156</t>
  </si>
  <si>
    <t>7593005012</t>
  </si>
  <si>
    <t>Montáž dobíječe, usměrňovače, napáječe nástěnného - včetně připojení vodičů elektrické sítě ss rozvodu a uzemnění, přezkoušení funkce</t>
  </si>
  <si>
    <t>-1780540694</t>
  </si>
  <si>
    <t>157</t>
  </si>
  <si>
    <t>7593105012</t>
  </si>
  <si>
    <t>Montáž měniče (zdroje) statického řady EZ1, EZ2 a BZS1-R96 - včetně připojení vodičů elektrické sítě ss rozvodu a uzemnění, přezkoušení funkce</t>
  </si>
  <si>
    <t>-872622727</t>
  </si>
  <si>
    <t>158</t>
  </si>
  <si>
    <t>7593315100</t>
  </si>
  <si>
    <t>Montáž zabezpečovacího stojanu reléového - upevnění stojanu do stojanové řady, připojení ochranného uzemnění a informativní kontrola zapojení</t>
  </si>
  <si>
    <t>1372343444</t>
  </si>
  <si>
    <t>159</t>
  </si>
  <si>
    <t>7593315104</t>
  </si>
  <si>
    <t>Montáž zabezpečovacího stojanu napájecího - upevnění stojanu do stojanové řady, připojení ochranného uzemnění a informativní kontrola zapojení</t>
  </si>
  <si>
    <t>-1543654840</t>
  </si>
  <si>
    <t>160</t>
  </si>
  <si>
    <t>7593315106</t>
  </si>
  <si>
    <t>Montáž zabezpečovacího stojanu s elektronickými prvky a panely</t>
  </si>
  <si>
    <t>321677322</t>
  </si>
  <si>
    <t>161</t>
  </si>
  <si>
    <t>7593315210</t>
  </si>
  <si>
    <t>Montáž skříně 19" - usazení skříně na místě určení, zapojení</t>
  </si>
  <si>
    <t>-1768353263</t>
  </si>
  <si>
    <t>162</t>
  </si>
  <si>
    <t>7593315330</t>
  </si>
  <si>
    <t>Montáž datové skříně rack</t>
  </si>
  <si>
    <t>-1746527056</t>
  </si>
  <si>
    <t>163</t>
  </si>
  <si>
    <t>7593315380</t>
  </si>
  <si>
    <t>Montáž panelu reléového</t>
  </si>
  <si>
    <t>1385224586</t>
  </si>
  <si>
    <t>164</t>
  </si>
  <si>
    <t>7593315382</t>
  </si>
  <si>
    <t>Montáž panelu se svorkovnicemi</t>
  </si>
  <si>
    <t>-260909143</t>
  </si>
  <si>
    <t>165</t>
  </si>
  <si>
    <t>7593315384</t>
  </si>
  <si>
    <t>Montáž panelu pro ústřednu MEDIS</t>
  </si>
  <si>
    <t>219911485</t>
  </si>
  <si>
    <t>166</t>
  </si>
  <si>
    <t>7593315386</t>
  </si>
  <si>
    <t>Montáž panelu pro stanici TEDIS</t>
  </si>
  <si>
    <t>-1173250331</t>
  </si>
  <si>
    <t>167</t>
  </si>
  <si>
    <t>7593315390</t>
  </si>
  <si>
    <t>Montáž panelu (kazety, vany desek plošných spojů) plast do RACKU 19"</t>
  </si>
  <si>
    <t>1191828588</t>
  </si>
  <si>
    <t>168</t>
  </si>
  <si>
    <t>7593315410</t>
  </si>
  <si>
    <t>Montáž propojovacího kabelu mezi deskami</t>
  </si>
  <si>
    <t>-1531493071</t>
  </si>
  <si>
    <t>169</t>
  </si>
  <si>
    <t>7593315425</t>
  </si>
  <si>
    <t>Zhotovení jednoho zapojení při volné vazbě - naměření vodiče, zatažení a připojení</t>
  </si>
  <si>
    <t>206690612</t>
  </si>
  <si>
    <t>170</t>
  </si>
  <si>
    <t>7593315435</t>
  </si>
  <si>
    <t>Montáž translátoru včetně bleskojistek</t>
  </si>
  <si>
    <t>1869409452</t>
  </si>
  <si>
    <t>171</t>
  </si>
  <si>
    <t>7593317010</t>
  </si>
  <si>
    <t>Zrušení jednoho zapojení při volné vazbě</t>
  </si>
  <si>
    <t>1123209450</t>
  </si>
  <si>
    <t>172</t>
  </si>
  <si>
    <t>7593325030</t>
  </si>
  <si>
    <t>Montáž zásuvné jednotky elektroniky</t>
  </si>
  <si>
    <t>1764018550</t>
  </si>
  <si>
    <t>173</t>
  </si>
  <si>
    <t>7593325080</t>
  </si>
  <si>
    <t>Montáž stavěcího odporu nebo kondenzátoru - včetně zapojení a označení</t>
  </si>
  <si>
    <t>1629241591</t>
  </si>
  <si>
    <t>174</t>
  </si>
  <si>
    <t>7593333010</t>
  </si>
  <si>
    <t>Testování relé malorozměrového řada NMŠ(M)1 - očištění vnějších částí relé, upnutí relé do zásuvky testovací soupravy, zadání identifikačních údajů relé do programu testovací soupravy, zadání a provedení dvacetinásobného přítahu a odpadu relé, provedení t</t>
  </si>
  <si>
    <t>1425919184</t>
  </si>
  <si>
    <t>175</t>
  </si>
  <si>
    <t>7593333990</t>
  </si>
  <si>
    <t>Hodinová zúčtovací sazba pro opravu elektronických prvků a zařízení</t>
  </si>
  <si>
    <t>-1726654781</t>
  </si>
  <si>
    <t>176</t>
  </si>
  <si>
    <t>7593335040</t>
  </si>
  <si>
    <t>Montáž malorozměrného relé</t>
  </si>
  <si>
    <t>-1389285725</t>
  </si>
  <si>
    <t>177</t>
  </si>
  <si>
    <t>7593335110</t>
  </si>
  <si>
    <t>Montáž zdroje kmitavých signálů - včetně zapojení a označení</t>
  </si>
  <si>
    <t>1661709892</t>
  </si>
  <si>
    <t>178</t>
  </si>
  <si>
    <t>7593335130</t>
  </si>
  <si>
    <t>Montáž hlídače izolačního stavu - včetně zapojení a označení</t>
  </si>
  <si>
    <t>-1164296144</t>
  </si>
  <si>
    <t>179</t>
  </si>
  <si>
    <t>7593335170</t>
  </si>
  <si>
    <t>Montáž universální časovací jednotky - včetně zapojení a označení</t>
  </si>
  <si>
    <t>1753249642</t>
  </si>
  <si>
    <t>180</t>
  </si>
  <si>
    <t>7596415015</t>
  </si>
  <si>
    <t>Montáž ústředny EPS konvenční do 8 smyček - na určené místo, zapojení vodičů a linky, vedlejší signalizace, připojení sítě, akumulátorové baterie, uzemnění, akustické a světelné signalizace, zapojení vnitřních forem, seřízení a přezkoušení ústředny bez ko</t>
  </si>
  <si>
    <t>-1090009708</t>
  </si>
  <si>
    <t>181</t>
  </si>
  <si>
    <t>7596455010</t>
  </si>
  <si>
    <t>Montáž prvku pro EPS, ASHS (čidlo, hlásič, spínač atd.)</t>
  </si>
  <si>
    <t>1931161884</t>
  </si>
  <si>
    <t>182</t>
  </si>
  <si>
    <t>7596615010</t>
  </si>
  <si>
    <t>Montáž přijímače DCF - úplná montáž na předem připravené úchytné body nebo na konstrukci, zapojení přívodů, přezkoušení funkce</t>
  </si>
  <si>
    <t>473047981</t>
  </si>
  <si>
    <t>183</t>
  </si>
  <si>
    <t>7596725130</t>
  </si>
  <si>
    <t>Montáž zařízení FAK</t>
  </si>
  <si>
    <t>-637492650</t>
  </si>
  <si>
    <t>184</t>
  </si>
  <si>
    <t>7597115020</t>
  </si>
  <si>
    <t>Montáž ústředny konvenční do 8 smyček - na určené místo, zapojení a vyvážení poplachových a ochranných smyček, připojení sítě, akumulátorové baterie, vnější a dálkové signalizace a uzemnění, oživení, uvedení do provozu, provedení zkoušek, vystavení dokume</t>
  </si>
  <si>
    <t>1895139861</t>
  </si>
  <si>
    <t>185</t>
  </si>
  <si>
    <t>7597125035</t>
  </si>
  <si>
    <t>Montáž příšlušenství pro EZS oživení a nastavení systému EZS - včetně připojení, seřízení a přezkoušení funkce</t>
  </si>
  <si>
    <t>soubor</t>
  </si>
  <si>
    <t>-1197880942</t>
  </si>
  <si>
    <t>186</t>
  </si>
  <si>
    <t>7597125040</t>
  </si>
  <si>
    <t>Montáž příšlušenství pro EZS naprogramování ústředny EZS - včetně připojení, seřízení a přezkoušení funkce</t>
  </si>
  <si>
    <t>1194765321</t>
  </si>
  <si>
    <t>187</t>
  </si>
  <si>
    <t>7597135010</t>
  </si>
  <si>
    <t>Montáž prvku pro EZS (čidlo, snímač, siréna)</t>
  </si>
  <si>
    <t>-92123867</t>
  </si>
  <si>
    <t>188</t>
  </si>
  <si>
    <t>1001758510</t>
  </si>
  <si>
    <t>189</t>
  </si>
  <si>
    <t>7598095070</t>
  </si>
  <si>
    <t>Přezkoušení a regulace elektromotorového přestavníku</t>
  </si>
  <si>
    <t>1712630681</t>
  </si>
  <si>
    <t>190</t>
  </si>
  <si>
    <t>7598095210</t>
  </si>
  <si>
    <t>Měření zabezpečovacího relé před uvedením do provozu</t>
  </si>
  <si>
    <t>1153895417</t>
  </si>
  <si>
    <t>191</t>
  </si>
  <si>
    <t>7598095385</t>
  </si>
  <si>
    <t>Oživení a funkční zkoušení centrály DOZZ s JOP</t>
  </si>
  <si>
    <t>2029276427</t>
  </si>
  <si>
    <t>192</t>
  </si>
  <si>
    <t>7598095170</t>
  </si>
  <si>
    <t>Přezkoušení a regulace obvodů souhlasu</t>
  </si>
  <si>
    <t>649024057</t>
  </si>
  <si>
    <t>193</t>
  </si>
  <si>
    <t>7598095215</t>
  </si>
  <si>
    <t>Přezkoušení závěru výměn pojížděných a odvratných - za jednu výměnovou jednotku</t>
  </si>
  <si>
    <t>1814713609</t>
  </si>
  <si>
    <t>194</t>
  </si>
  <si>
    <t>7598095220</t>
  </si>
  <si>
    <t>Přezkoušení závěru jízdních cest za 1 závěrný úsek</t>
  </si>
  <si>
    <t>1128737184</t>
  </si>
  <si>
    <t>195</t>
  </si>
  <si>
    <t>7598095390</t>
  </si>
  <si>
    <t>Příprava ke komplexním zkouškám za 1 jízdní cestu do 30 výhybek</t>
  </si>
  <si>
    <t>-335087600</t>
  </si>
  <si>
    <t>196</t>
  </si>
  <si>
    <t>7598095500</t>
  </si>
  <si>
    <t>Komplexní zkouška statických měničů za 1 napájecí systém</t>
  </si>
  <si>
    <t>-1275538535</t>
  </si>
  <si>
    <t>197</t>
  </si>
  <si>
    <t>7598095546</t>
  </si>
  <si>
    <t>Vyhotovení protokolu UTZ pro SZZ reléové a elektronické do 10 výhybkových jednotek</t>
  </si>
  <si>
    <t>1379881624</t>
  </si>
  <si>
    <t>198</t>
  </si>
  <si>
    <t>7598095547</t>
  </si>
  <si>
    <t>Vyhotovení protokolu UTZ pro SZZ reléové a elektronické za každých dalších 10 výhybkových jednotek</t>
  </si>
  <si>
    <t>-387577718</t>
  </si>
  <si>
    <t>199</t>
  </si>
  <si>
    <t>7598095075</t>
  </si>
  <si>
    <t>Přezkoušení a regulace proudokruhu světelných návěstidel</t>
  </si>
  <si>
    <t>-2036864264</t>
  </si>
  <si>
    <t>200</t>
  </si>
  <si>
    <t>7598095635</t>
  </si>
  <si>
    <t>Vyhotovení revizní správy PZZ - vykonání prohlídky a  zkoušky pro napájení elektrického zařízení včetně vyhotovení revizní zprávy podle vyhl. 100/1995 Sb. a norem ČSN</t>
  </si>
  <si>
    <t>358101451</t>
  </si>
  <si>
    <t>201</t>
  </si>
  <si>
    <t>7598095430</t>
  </si>
  <si>
    <t>Příprava ke komplexním zkouškám statických měničů za 1 napájecí systém - oživení, seřízení a nastavení zařízení s ohledem na postup jeho uvádění do provozu</t>
  </si>
  <si>
    <t>-1820257728</t>
  </si>
  <si>
    <t>202</t>
  </si>
  <si>
    <t>7598095621</t>
  </si>
  <si>
    <t>Vyhotovení revizní správy SZZ reléové do 20 přestavníků</t>
  </si>
  <si>
    <t>-908884216</t>
  </si>
  <si>
    <t>203</t>
  </si>
  <si>
    <t>7598095185</t>
  </si>
  <si>
    <t>Přezkoušení vlakových cest (vlakových i posunových) za 1 vlakovou cestu</t>
  </si>
  <si>
    <t>435991795</t>
  </si>
  <si>
    <t>204</t>
  </si>
  <si>
    <t>7598095460</t>
  </si>
  <si>
    <t>Komplexní zkouška za 1 jízdní cestu do 30 výhybek</t>
  </si>
  <si>
    <t>2131052784</t>
  </si>
  <si>
    <t>205</t>
  </si>
  <si>
    <t>7598095040</t>
  </si>
  <si>
    <t>Zapojení zkušebního kolejového reliéfu pro jedno návěstidlo</t>
  </si>
  <si>
    <t>-1884266709</t>
  </si>
  <si>
    <t>206</t>
  </si>
  <si>
    <t>7598095045</t>
  </si>
  <si>
    <t>Zapojení zkušebního kolejového reliéfu pro jeden přestavník</t>
  </si>
  <si>
    <t>1601554585</t>
  </si>
  <si>
    <t>207</t>
  </si>
  <si>
    <t>7598095050</t>
  </si>
  <si>
    <t>Zapojení zkušebního kolejového reliéfu pro kolejový úsek</t>
  </si>
  <si>
    <t>1526280603</t>
  </si>
  <si>
    <t>208</t>
  </si>
  <si>
    <t>7598095055</t>
  </si>
  <si>
    <t>Zapojení zkušebního kolejového reliéfu pro přejezd, obvody souhlasu, pomocné stavědlo</t>
  </si>
  <si>
    <t>-1306687971</t>
  </si>
  <si>
    <t>209</t>
  </si>
  <si>
    <t>7598095125</t>
  </si>
  <si>
    <t>Přezkoušení a regulace diagnostiky</t>
  </si>
  <si>
    <t>1144994663</t>
  </si>
  <si>
    <t>210</t>
  </si>
  <si>
    <t>7598095175</t>
  </si>
  <si>
    <t>Přezkoušení a regulace obvodů hlídače izolačního stavu</t>
  </si>
  <si>
    <t>429773860</t>
  </si>
  <si>
    <t>211</t>
  </si>
  <si>
    <t>7598095225</t>
  </si>
  <si>
    <t>Kapacitní zkouška baterie staniční (bez ohledu na počet článků)</t>
  </si>
  <si>
    <t>-1912136996</t>
  </si>
  <si>
    <t>004</t>
  </si>
  <si>
    <t>Počítače náprav</t>
  </si>
  <si>
    <t>212</t>
  </si>
  <si>
    <t>7594300104</t>
  </si>
  <si>
    <t>Počítače náprav Vnitřní prvky PN ACS 2000 Montážní skříňka BGT06 šíře 126TE</t>
  </si>
  <si>
    <t>-872896905</t>
  </si>
  <si>
    <t>213</t>
  </si>
  <si>
    <t>7594300018</t>
  </si>
  <si>
    <t>Počítače náprav Vnitřní prvky PN AZF Přepěťová ochrana vyhodnocovací jednotky BSI002 (BSI003, BSI004)</t>
  </si>
  <si>
    <t>260341740</t>
  </si>
  <si>
    <t>214</t>
  </si>
  <si>
    <t>7594300136</t>
  </si>
  <si>
    <t>Počítače náprav Vnitřní prvky PN ACS 2000 Sběrnicová jednotka ABP002-2 21TE GS02</t>
  </si>
  <si>
    <t>198891184</t>
  </si>
  <si>
    <t>215</t>
  </si>
  <si>
    <t>7594300078</t>
  </si>
  <si>
    <t>Počítače náprav Vnitřní prvky PN ACS 2000 Čítačová jednotka ACB119 GS04</t>
  </si>
  <si>
    <t>-918127251</t>
  </si>
  <si>
    <t>216</t>
  </si>
  <si>
    <t>7594300084</t>
  </si>
  <si>
    <t>Počítače náprav Vnitřní prvky PN ACS 2000 Vyhodnocovací jednotka IMC003 GS03</t>
  </si>
  <si>
    <t>2037708298</t>
  </si>
  <si>
    <t>217</t>
  </si>
  <si>
    <t>7594300108</t>
  </si>
  <si>
    <t>Počítače náprav Vnitřní prvky PN ACS 2000 Jednotka jištění SIC006 GS01</t>
  </si>
  <si>
    <t>-2089966643</t>
  </si>
  <si>
    <t>218</t>
  </si>
  <si>
    <t>7594300296</t>
  </si>
  <si>
    <t>Počítače náprav Vnitřní prvky PN Frauscher RJ45 interface pro 1 směrový výstup</t>
  </si>
  <si>
    <t>-896270995</t>
  </si>
  <si>
    <t>219</t>
  </si>
  <si>
    <t>7594300318</t>
  </si>
  <si>
    <t>Počítače náprav Vnitřní prvky PN Frauscher Panel pro uchycení skříně 126TE do stojanu</t>
  </si>
  <si>
    <t>861527439</t>
  </si>
  <si>
    <t>220</t>
  </si>
  <si>
    <t>7592010102</t>
  </si>
  <si>
    <t>Kolové senzory a snímače počítačů náprav Snímač průjezdu kola RSR 180 (5 m kabel)</t>
  </si>
  <si>
    <t>-1325025543</t>
  </si>
  <si>
    <t>221</t>
  </si>
  <si>
    <t>7592010142</t>
  </si>
  <si>
    <t>Kolové senzory a snímače počítačů náprav Neoprénová ochr. hadice 4,8 m</t>
  </si>
  <si>
    <t>-286079679</t>
  </si>
  <si>
    <t>222</t>
  </si>
  <si>
    <t>7592010152</t>
  </si>
  <si>
    <t>Kolové senzory a snímače počítačů náprav Montážní sada neoprénové ochr.hadice</t>
  </si>
  <si>
    <t>-738429811</t>
  </si>
  <si>
    <t>223</t>
  </si>
  <si>
    <t>7592010166</t>
  </si>
  <si>
    <t>Kolové senzory a snímače počítačů náprav Upevňovací souprava SK140</t>
  </si>
  <si>
    <t>-329388991</t>
  </si>
  <si>
    <t>224</t>
  </si>
  <si>
    <t>7592010172</t>
  </si>
  <si>
    <t>Kolové senzory a snímače počítačů náprav Připevňovací čep BBK pro upevňovací soupravu SK140</t>
  </si>
  <si>
    <t>777176274</t>
  </si>
  <si>
    <t>225</t>
  </si>
  <si>
    <t>7590140080</t>
  </si>
  <si>
    <t>Závěry Závěr kab.univerz.UPM-24 norma 73611A (CV736119001)</t>
  </si>
  <si>
    <t>1140971802</t>
  </si>
  <si>
    <t>226</t>
  </si>
  <si>
    <t>7590140090</t>
  </si>
  <si>
    <t>Závěry Závěr kab.univerzál.UKM12 norma 73612A (CV736129001)</t>
  </si>
  <si>
    <t>-799856035</t>
  </si>
  <si>
    <t>227</t>
  </si>
  <si>
    <t>7491600190</t>
  </si>
  <si>
    <t>Uzemnění Vnější Uzemňovací vedení v zemi, kruhovým vodičem FeZn do D=10 mm</t>
  </si>
  <si>
    <t>-715345437</t>
  </si>
  <si>
    <t>228</t>
  </si>
  <si>
    <t>7491600200</t>
  </si>
  <si>
    <t>Uzemnění Vnější Pásek pozink. FeZn 30x4</t>
  </si>
  <si>
    <t>kg</t>
  </si>
  <si>
    <t>568584056</t>
  </si>
  <si>
    <t>229</t>
  </si>
  <si>
    <t>7499151030</t>
  </si>
  <si>
    <t>Dokončovací práce zkušební provoz</t>
  </si>
  <si>
    <t>1080054409</t>
  </si>
  <si>
    <t>230</t>
  </si>
  <si>
    <t>7592005050</t>
  </si>
  <si>
    <t>Montáž počítacího bodu RSR 180 - uložení a připevnění na určené místo, seřízení polohy, přezkoušení</t>
  </si>
  <si>
    <t>-1816565649</t>
  </si>
  <si>
    <t>231</t>
  </si>
  <si>
    <t>7592010184</t>
  </si>
  <si>
    <t>Kolové senzory a snímače počítačů náprav Přepěťová ochrana napájení POKO94</t>
  </si>
  <si>
    <t>-920176698</t>
  </si>
  <si>
    <t>232</t>
  </si>
  <si>
    <t>7594305010</t>
  </si>
  <si>
    <t>Montáž součástí počítače náprav vyhodnocovací části</t>
  </si>
  <si>
    <t>-474527448</t>
  </si>
  <si>
    <t>233</t>
  </si>
  <si>
    <t>7594305015</t>
  </si>
  <si>
    <t>Montáž součástí počítače náprav neoprénové ochranné hadice se soupravou pro upevnění k pražci</t>
  </si>
  <si>
    <t>1915422875</t>
  </si>
  <si>
    <t>234</t>
  </si>
  <si>
    <t>7594305020</t>
  </si>
  <si>
    <t>Montáž součástí počítače náprav přepěťové ochrany napájení</t>
  </si>
  <si>
    <t>991644217</t>
  </si>
  <si>
    <t>235</t>
  </si>
  <si>
    <t>7594305025</t>
  </si>
  <si>
    <t>Montáž součástí počítače náprav kabelového závěru KSL-F pro RSR</t>
  </si>
  <si>
    <t>-2142021194</t>
  </si>
  <si>
    <t>236</t>
  </si>
  <si>
    <t>7594305030</t>
  </si>
  <si>
    <t>-1121070194</t>
  </si>
  <si>
    <t>237</t>
  </si>
  <si>
    <t>7594305035</t>
  </si>
  <si>
    <t>Montáž součástí počítače náprav upevňovací kolejnicové čelisti SK 140</t>
  </si>
  <si>
    <t>2090587419</t>
  </si>
  <si>
    <t>238</t>
  </si>
  <si>
    <t>7594305055</t>
  </si>
  <si>
    <t>Montáž součástí počítače náprav bloku pro počítače náprav</t>
  </si>
  <si>
    <t>1890593356</t>
  </si>
  <si>
    <t>239</t>
  </si>
  <si>
    <t>7594305075</t>
  </si>
  <si>
    <t>Montáž součástí počítače náprav skříně pro bloky šíře 126TE BGT 03</t>
  </si>
  <si>
    <t>-372442765</t>
  </si>
  <si>
    <t>240</t>
  </si>
  <si>
    <t>7594305095</t>
  </si>
  <si>
    <t>Montáž součástí počítače náprav drátové formy pro skříň 126TE</t>
  </si>
  <si>
    <t>-2027042322</t>
  </si>
  <si>
    <t>241</t>
  </si>
  <si>
    <t>7594305100</t>
  </si>
  <si>
    <t>Montáž součástí počítače náprav desky filtru</t>
  </si>
  <si>
    <t>84805921</t>
  </si>
  <si>
    <t>242</t>
  </si>
  <si>
    <t>7598095005</t>
  </si>
  <si>
    <t>Změření zemního odporu</t>
  </si>
  <si>
    <t>-2034764881</t>
  </si>
  <si>
    <t>243</t>
  </si>
  <si>
    <t>7598095065</t>
  </si>
  <si>
    <t>Přezkoušení a regulace napájecího obvodu za 1 napájecí sběrnici - kontrola zapojení, regulace a přezkoušení sběrnice</t>
  </si>
  <si>
    <t>126014203</t>
  </si>
  <si>
    <t>244</t>
  </si>
  <si>
    <t>7598095085</t>
  </si>
  <si>
    <t>Přezkoušení a regulace senzoru počítacího bodu - kontrola (nastavení) mechanických parametrů polohy, regulace napájení, kalibrace, kontrola funkce a započítávání, kontrola indikace</t>
  </si>
  <si>
    <t>-882196463</t>
  </si>
  <si>
    <t>245</t>
  </si>
  <si>
    <t>7598095090</t>
  </si>
  <si>
    <t>Přezkoušení a regulace počítače náprav včetně vyhotovení protokolu za 1 úsek - provedení příslušných měření, nastavení zařízení, přezkoušení funkce a vyhotovení protokolu</t>
  </si>
  <si>
    <t>-794335811</t>
  </si>
  <si>
    <t>006</t>
  </si>
  <si>
    <t>Demontáže</t>
  </si>
  <si>
    <t>246</t>
  </si>
  <si>
    <t>7592907020</t>
  </si>
  <si>
    <t>Demontáž bloku baterie niklokadmiové kapacity do 200 Ah</t>
  </si>
  <si>
    <t>1507576039</t>
  </si>
  <si>
    <t>247</t>
  </si>
  <si>
    <t>7593007012</t>
  </si>
  <si>
    <t>Demontáž dobíječe, usměrňovače, napáječe nástěnného</t>
  </si>
  <si>
    <t>503671386</t>
  </si>
  <si>
    <t>248</t>
  </si>
  <si>
    <t>7593317160</t>
  </si>
  <si>
    <t>Demontáž žlabu pro staniční zabezpečovací zařízení, skříňové provedení řadového</t>
  </si>
  <si>
    <t>-722286869</t>
  </si>
  <si>
    <t>249</t>
  </si>
  <si>
    <t>7593317380</t>
  </si>
  <si>
    <t>Demontáž panelu reléového</t>
  </si>
  <si>
    <t>647955332</t>
  </si>
  <si>
    <t>250</t>
  </si>
  <si>
    <t>7593317382</t>
  </si>
  <si>
    <t>Demontáž panelu se svorkovnicemi</t>
  </si>
  <si>
    <t>-1771391425</t>
  </si>
  <si>
    <t>251</t>
  </si>
  <si>
    <t>7593337020</t>
  </si>
  <si>
    <t>Demontáž reléové sady</t>
  </si>
  <si>
    <t>-483585498</t>
  </si>
  <si>
    <t>252</t>
  </si>
  <si>
    <t>7593337040</t>
  </si>
  <si>
    <t>Demontáž malorozměrného relé</t>
  </si>
  <si>
    <t>-977571299</t>
  </si>
  <si>
    <t>253</t>
  </si>
  <si>
    <t>7593337080</t>
  </si>
  <si>
    <t>Demontáž kmitače</t>
  </si>
  <si>
    <t>-347182049</t>
  </si>
  <si>
    <t>254</t>
  </si>
  <si>
    <t>7593337110</t>
  </si>
  <si>
    <t>Demontáž zdroje kmitavých signálů</t>
  </si>
  <si>
    <t>-579211789</t>
  </si>
  <si>
    <t>255</t>
  </si>
  <si>
    <t>7593337130</t>
  </si>
  <si>
    <t>Demontáž hlídače izolačního stavu</t>
  </si>
  <si>
    <t>856611283</t>
  </si>
  <si>
    <t>7593337150</t>
  </si>
  <si>
    <t>Demontáž reléové jednotky</t>
  </si>
  <si>
    <t>1691611724</t>
  </si>
  <si>
    <t>257</t>
  </si>
  <si>
    <t>7593337170</t>
  </si>
  <si>
    <t>Demontáž universální časovací jednotky</t>
  </si>
  <si>
    <t>-1602978662</t>
  </si>
  <si>
    <t>258</t>
  </si>
  <si>
    <t>7590717032</t>
  </si>
  <si>
    <t>Demontáž světelného návěstidla jednostranného stožárového se 2 svítilnami</t>
  </si>
  <si>
    <t>-1739247846</t>
  </si>
  <si>
    <t>259</t>
  </si>
  <si>
    <t>7590717036</t>
  </si>
  <si>
    <t>Demontáž světelného návěstidla jednostranného stožárového se 4 svítilnami</t>
  </si>
  <si>
    <t>29973867</t>
  </si>
  <si>
    <t>260</t>
  </si>
  <si>
    <t>7591017030</t>
  </si>
  <si>
    <t>Demontáž elektromotorického přestavníku z výhybky s kontrolou jazyků</t>
  </si>
  <si>
    <t>114478623</t>
  </si>
  <si>
    <t>261</t>
  </si>
  <si>
    <t>7591017060</t>
  </si>
  <si>
    <t>Odpojení elektromotorického přestavníku z výhybky</t>
  </si>
  <si>
    <t>-1294030788</t>
  </si>
  <si>
    <t>262</t>
  </si>
  <si>
    <t>7590307010</t>
  </si>
  <si>
    <t>Demontáž pomocného stavědla</t>
  </si>
  <si>
    <t>-531363712</t>
  </si>
  <si>
    <t>263</t>
  </si>
  <si>
    <t>7590917012</t>
  </si>
  <si>
    <t>Demontáž výkolejky bez návěstního tělesa se zámkem kontrolním</t>
  </si>
  <si>
    <t>1672653405</t>
  </si>
  <si>
    <t>Ostatní</t>
  </si>
  <si>
    <t>264</t>
  </si>
  <si>
    <t>7590555092</t>
  </si>
  <si>
    <t>Montáž formy pro kabel TCEKY, TCEKE pro vnitřní část RZZ pro vnitřní část RZZ na kabelu 6 p 1,0 na svorkovnici WAGO</t>
  </si>
  <si>
    <t>-750084882</t>
  </si>
  <si>
    <t>01.2 - Zemní práce</t>
  </si>
  <si>
    <t>460010021</t>
  </si>
  <si>
    <t>Vytyčení trasy vedení podzemního v obvodu železniční stanice</t>
  </si>
  <si>
    <t>km</t>
  </si>
  <si>
    <t>-1063977186</t>
  </si>
  <si>
    <t>460421001</t>
  </si>
  <si>
    <t>Kabelové lože včetně podsypu, zhutnění a urovnání povrchu z písku nebo štěrkopísku tloušťky 5 cm nad kabel bez zakrytí, šířky do 65 cm</t>
  </si>
  <si>
    <t>-1945865556</t>
  </si>
  <si>
    <t>132202601</t>
  </si>
  <si>
    <t>Hloubení rýh vedle kolejí šířky do 600 mm ručně zapažených i nezapažených hloubky do 1,5 m, s urovnáním dna do předepsaného profilu a spádu, s přehozením výkopku na přilehlém terénu na vzdálenost do 3 m od podélné osy rýhy nebo s naložením na dopravní pro</t>
  </si>
  <si>
    <t>-575066902</t>
  </si>
  <si>
    <t>345751310</t>
  </si>
  <si>
    <t>žlab kabelový PVC ZEKAN1 (100x100) žlab s víkem</t>
  </si>
  <si>
    <t>525623573</t>
  </si>
  <si>
    <t>133351011</t>
  </si>
  <si>
    <t>Hloubení šachet při překopech inženýrských sítí objemu do 10 m3 zapažených nebo nezapažených s případným nutným přemístěním výkopku ve výkopišti v hornině tř. 4</t>
  </si>
  <si>
    <t>-1393696161</t>
  </si>
  <si>
    <t>460561801</t>
  </si>
  <si>
    <t>Zásyp kabelových rýh strojně bez zhutnění ve volném terénu</t>
  </si>
  <si>
    <t>132212730</t>
  </si>
  <si>
    <t>28610006</t>
  </si>
  <si>
    <t>trubka PVC tlaková hrdlovaná vodovodní dl 6m DN 200</t>
  </si>
  <si>
    <t>-2110351034</t>
  </si>
  <si>
    <t>120001101</t>
  </si>
  <si>
    <t>Příplatek za ztížení vykopávky v blízkosti podzemního vedení</t>
  </si>
  <si>
    <t>-1363150683</t>
  </si>
  <si>
    <t>131312501</t>
  </si>
  <si>
    <t xml:space="preserve">Hloubení jam pro sloupky u železnic ručně do 0,5 m3 v soudržných  horninách tř. 4</t>
  </si>
  <si>
    <t>-569005942</t>
  </si>
  <si>
    <t>Hloubení jam pro sloupky u železnic ručně do 0,5 m3 v soudržných horninách tř. 4</t>
  </si>
  <si>
    <t>151103101</t>
  </si>
  <si>
    <t>Zřízení příložného pažení a rozepření stěn kolejového lože do 20 m2 hl do 2 m</t>
  </si>
  <si>
    <t>m2</t>
  </si>
  <si>
    <t>43837156</t>
  </si>
  <si>
    <t>151103111</t>
  </si>
  <si>
    <t>Odstranění příložného pažení a rozepření stěn kolejového lože do 20 m2 hl do 2 m</t>
  </si>
  <si>
    <t>1202728531</t>
  </si>
  <si>
    <t>171111111</t>
  </si>
  <si>
    <t>Hutnění zeminy pro spodní stavbu železnic tl do 20 cm</t>
  </si>
  <si>
    <t>-1569740430</t>
  </si>
  <si>
    <t>181301102</t>
  </si>
  <si>
    <t>Rozprostření ornice tl vrstvy do 150 mm pl do 500 m2 v rovině nebo ve svahu do 1:5</t>
  </si>
  <si>
    <t>1832342212</t>
  </si>
  <si>
    <t>741910401</t>
  </si>
  <si>
    <t>Montáž žlab plastový šířky do 100 mm s víkem</t>
  </si>
  <si>
    <t>-1067296506</t>
  </si>
  <si>
    <t>220110341</t>
  </si>
  <si>
    <t>Montáž objímky kabelové značkovací - koncová</t>
  </si>
  <si>
    <t>-1135763286</t>
  </si>
  <si>
    <t>220110346</t>
  </si>
  <si>
    <t>Montáž štítku kabelového průběžného</t>
  </si>
  <si>
    <t>-990822179</t>
  </si>
  <si>
    <t>220111721</t>
  </si>
  <si>
    <t>Montáž tyče uzemňovací</t>
  </si>
  <si>
    <t>-510406271</t>
  </si>
  <si>
    <t>220060313</t>
  </si>
  <si>
    <t>Přeměření izolačního stavu a kontinuity kabelu závlačného 30 žil</t>
  </si>
  <si>
    <t>1630114750</t>
  </si>
  <si>
    <t>01.3 - Materiál objednatele - NEOCEŇOVAT</t>
  </si>
  <si>
    <t>7590710700</t>
  </si>
  <si>
    <t>Návěstidla světelná Návěstidlo stožár. 3sv. typ:5016 (CV012525516)</t>
  </si>
  <si>
    <t>-1629027138</t>
  </si>
  <si>
    <t>7590710710</t>
  </si>
  <si>
    <t>Návěstidla světelná Návěstidlo stožár. 4sv. typ:5029 (CV012525529)</t>
  </si>
  <si>
    <t>-1668116310</t>
  </si>
  <si>
    <t>7590711003</t>
  </si>
  <si>
    <t>Návěstidla světelná Návěstidlo trpasl. 2 sv. typ:8603 (CV012528603)</t>
  </si>
  <si>
    <t>1208537221</t>
  </si>
  <si>
    <t>7590720570</t>
  </si>
  <si>
    <t xml:space="preserve">Součásti světelných návěstidel Trafo ST 3 R1  (HM0374215010000)</t>
  </si>
  <si>
    <t>-1106350533</t>
  </si>
  <si>
    <t>7590720030</t>
  </si>
  <si>
    <t>Součásti světelných návěstidel Deska transformátoru ST3-R (CV012299001)</t>
  </si>
  <si>
    <t>-594279981</t>
  </si>
  <si>
    <t>7590720535</t>
  </si>
  <si>
    <t>Součásti světelných návěstidel Žárovka SIG 1220UE 12V 20W BA 20D (HM0347260100000)</t>
  </si>
  <si>
    <t>579626433</t>
  </si>
  <si>
    <t>7590720200</t>
  </si>
  <si>
    <t>Součásti světelných návěstidel Pás označovací velký - plast bílá - červená (CV012449006)</t>
  </si>
  <si>
    <t>-748640378</t>
  </si>
  <si>
    <t>7590720210</t>
  </si>
  <si>
    <t>Součásti světelných návěstidel Pás označovací velký - plast červená - bílá - červená (CV012449008)</t>
  </si>
  <si>
    <t>-471367100</t>
  </si>
  <si>
    <t>7590720435</t>
  </si>
  <si>
    <t>Návěstidla světelná Součásti světelných návěstidel Základ TIIIZ 53x73x170cm norma AZZ 6-100 (HM0592110140000)</t>
  </si>
  <si>
    <t>-2015536472</t>
  </si>
  <si>
    <t>7590720445</t>
  </si>
  <si>
    <t>Návěstidla světelná Součásti světelných návěstidel Základ trp.TRIN 40x40x100cm norma ABZ 27-100 (HM0592111120000)</t>
  </si>
  <si>
    <t>-1537734531</t>
  </si>
  <si>
    <t>7591020262R</t>
  </si>
  <si>
    <t>Kryt kontrolních pravítek úplný (CV201515006)</t>
  </si>
  <si>
    <t>-160678526</t>
  </si>
  <si>
    <t>7591010010</t>
  </si>
  <si>
    <t>Přestavníky elekromotorické Přestavník elektromotorický EP 621.1/P (CV200219001)</t>
  </si>
  <si>
    <t>-2076842519</t>
  </si>
  <si>
    <t>7591010020</t>
  </si>
  <si>
    <t>Přestavníky Přestavník elektromotorický EP 621.2/L (CV200219002)</t>
  </si>
  <si>
    <t>-2120318827</t>
  </si>
  <si>
    <t>7591010180</t>
  </si>
  <si>
    <t>Přestavníky Přestavník elektromotorický EP 681.2/L (CV200819002)</t>
  </si>
  <si>
    <t>1726122927</t>
  </si>
  <si>
    <t>01.4 - Kabelizace</t>
  </si>
  <si>
    <t>7590125030</t>
  </si>
  <si>
    <t>Montáž skříně PSK, SKP, SPP - postavení na betonový základ, montáž rámu do skříně, propojení prvků rámu s panelem svorkovnic drátovou formou, zatažení kabelů bez zhotovení a zapojení kabelových forem. Bez kabelových příchytek</t>
  </si>
  <si>
    <t>-1748876486</t>
  </si>
  <si>
    <t>7593505120</t>
  </si>
  <si>
    <t>Oddělení při křižování trasy se silovým kabelem žlabem plastovým 120x110mm včetně žlabu</t>
  </si>
  <si>
    <t>1002008603</t>
  </si>
  <si>
    <t>7590120080</t>
  </si>
  <si>
    <t>Skříně Skříň kabelová pomocná SKP 76 norma 49044K (CV490449011)</t>
  </si>
  <si>
    <t>-457459278</t>
  </si>
  <si>
    <t>7590521589</t>
  </si>
  <si>
    <t>Venkovní vedení kabelová - metalické sítě Plněné, párované s ochr. vodičem, armované Al dráty TCEKPFLEZE 3 P 1,0 D</t>
  </si>
  <si>
    <t>-830023144</t>
  </si>
  <si>
    <t>7590521594</t>
  </si>
  <si>
    <t>Venkovní vedení kabelová - metalické sítě Plněné, párované s ochr. vodičem, armované Al dráty TCEKPFLEZE 4 P 1,0 D</t>
  </si>
  <si>
    <t>812626131</t>
  </si>
  <si>
    <t>7590521604</t>
  </si>
  <si>
    <t>Venkovní vedení kabelová - metalické sítě Plněné, párované s ochr. vodičem, armované Al dráty TCEKPFLEZE 7 P 1,0 D</t>
  </si>
  <si>
    <t>1252355413</t>
  </si>
  <si>
    <t>7590521609</t>
  </si>
  <si>
    <t>Venkovní vedení kabelová - metalické sítě Plněné, párované s ochr. vodičem, armované Al dráty TCEKPFLEZE 12 P 1,0 D</t>
  </si>
  <si>
    <t>166874897</t>
  </si>
  <si>
    <t>7590521614</t>
  </si>
  <si>
    <t>Venkovní vedení kabelová - metalické sítě Plněné, párované s ochr. vodičem, armované Al dráty TCEKPFLEZE 16 P 1,0 D</t>
  </si>
  <si>
    <t>994329805</t>
  </si>
  <si>
    <t>7590521619</t>
  </si>
  <si>
    <t>Venkovní vedení kabelová - metalické sítě Plněné, párované s ochr. vodičem, armované Al dráty TCEKPFLEZE 24 P 1,0 D</t>
  </si>
  <si>
    <t>1673527536</t>
  </si>
  <si>
    <t>7590521624</t>
  </si>
  <si>
    <t>Venkovní vedení kabelová - metalické sítě Plněné, párované s ochr. vodičem, armované Al dráty TCEKPFLEZE 30 P 1,0 D</t>
  </si>
  <si>
    <t>-966321210</t>
  </si>
  <si>
    <t>-1439960488</t>
  </si>
  <si>
    <t>7590525233</t>
  </si>
  <si>
    <t>Montáž kabelu návěstního volně uloženého s jádrem 1 mm Cu TCEKEZE, TCEKFE, TCEKPFLEY, TCEKPFLEZE do 61 P</t>
  </si>
  <si>
    <t>1976922338</t>
  </si>
  <si>
    <t>7590525055</t>
  </si>
  <si>
    <t>Příprava kabelového bubnu a uzavření konců kabelu do 100 žil</t>
  </si>
  <si>
    <t>-2007709274</t>
  </si>
  <si>
    <t>7590525128</t>
  </si>
  <si>
    <t>Montáž kabelu metalického zatažení do chráničky přes 6 do 9 kg/m</t>
  </si>
  <si>
    <t>285577339</t>
  </si>
  <si>
    <t>7590525129</t>
  </si>
  <si>
    <t>Montáž kabelu metalického zatažení do chráničky přes 9 kg/m</t>
  </si>
  <si>
    <t>461961316</t>
  </si>
  <si>
    <t>7590541294</t>
  </si>
  <si>
    <t>Slaboproudé rozvody, kabely pro přívod a vnitřní instalaci Spojky metalických kabelů a příslušenství Teplem smrštitelná zesílená spojka s hliníkovou kostrou pro tlakované kabely XAGA 1000-160/55-650</t>
  </si>
  <si>
    <t>-1477944784</t>
  </si>
  <si>
    <t>7590541419</t>
  </si>
  <si>
    <t>Slaboproudé rozvody, kabely pro přívod a vnitřní instalaci Spojky metalických kabelů a příslušenství Teplem smrštitelná zesílená spojka pro netlakované kabely XAGA 500-125/30-460/EY</t>
  </si>
  <si>
    <t>902818968</t>
  </si>
  <si>
    <t>7590525565</t>
  </si>
  <si>
    <t>Montáž smršťovací spojky Raychem bez pancíře na dvouplášťovém celoplastovém kabelu do 122 žil</t>
  </si>
  <si>
    <t>-1453210252</t>
  </si>
  <si>
    <t>7590527042</t>
  </si>
  <si>
    <t>Demontáž kabelu volně uloženého</t>
  </si>
  <si>
    <t>230542331</t>
  </si>
  <si>
    <t>7590527046</t>
  </si>
  <si>
    <t>Demontáž kabelu uloženého v roštu</t>
  </si>
  <si>
    <t>-986144523</t>
  </si>
  <si>
    <t>7593505270</t>
  </si>
  <si>
    <t>Montáž kabelového označníku Ball Marker</t>
  </si>
  <si>
    <t>-1863749220</t>
  </si>
  <si>
    <t>-10708228</t>
  </si>
  <si>
    <t>-1110819646</t>
  </si>
  <si>
    <t>7590120120</t>
  </si>
  <si>
    <t>Objekty zabezpečovacích zařízení Skříně Základ betonový PSK norma ABZ 26-80 (HM0592111090000)</t>
  </si>
  <si>
    <t>1318481756</t>
  </si>
  <si>
    <t>7590155024</t>
  </si>
  <si>
    <t>Montáž uzemnění návěstního kabelu v kabelovém objektu</t>
  </si>
  <si>
    <t>1003363156</t>
  </si>
  <si>
    <t>7590525222</t>
  </si>
  <si>
    <t>Montáž kabelu návěstního s jádrem 0,8 mm Cu TCEKEZE do 50 XN</t>
  </si>
  <si>
    <t>1194168119</t>
  </si>
  <si>
    <t>7590550310</t>
  </si>
  <si>
    <t>Forma kabelová, drátová a doplňky vnitřní instalace LSA lišty LSA-PLUS lišta rozpojovací 2/8</t>
  </si>
  <si>
    <t>-2068817388</t>
  </si>
  <si>
    <t>7590525670</t>
  </si>
  <si>
    <t>Montáž ukončení celoplastového kabelu v závěru nebo rozvaděči se zářezovými svorkovnicemi zářezová technologie LSA do 10 čtyřek</t>
  </si>
  <si>
    <t>-1562742181</t>
  </si>
  <si>
    <t>7590550200</t>
  </si>
  <si>
    <t>Forma kabelová, drátová a doplňky vnitřní instalace Montážní rám pro LSA lišty hloubky 50,10 pozic</t>
  </si>
  <si>
    <t>-2017912593</t>
  </si>
  <si>
    <t>528084420</t>
  </si>
  <si>
    <t>7593315010</t>
  </si>
  <si>
    <t>Montáž montážního rámu LSA-PLUS</t>
  </si>
  <si>
    <t>-873775292</t>
  </si>
  <si>
    <t>7593315020</t>
  </si>
  <si>
    <t>Montáž zářezové lišty LSA-PLUS</t>
  </si>
  <si>
    <t>-959059285</t>
  </si>
  <si>
    <t>7593315030</t>
  </si>
  <si>
    <t>Montáž označovacích štítků LSA-PLUS včetně popisu</t>
  </si>
  <si>
    <t>621877186</t>
  </si>
  <si>
    <t>7593325010</t>
  </si>
  <si>
    <t>Montáž do LSA pásku bleskojistky</t>
  </si>
  <si>
    <t>195207070</t>
  </si>
  <si>
    <t>7593325015</t>
  </si>
  <si>
    <t>Montáž do LSA pásku přepěťové ochrany</t>
  </si>
  <si>
    <t>-1030644583</t>
  </si>
  <si>
    <t>7590555074</t>
  </si>
  <si>
    <t>Montáž formy pro kabel TCEKE, TCEKES přes délku 0,5 m 10 XN</t>
  </si>
  <si>
    <t>-1540178430</t>
  </si>
  <si>
    <t>7590555198</t>
  </si>
  <si>
    <t>Montáž forma pro kabely TCEKPFLE, TCEKPFLEY, TCEKPFLEZE, TCEKPFLEZY svorkovice WAGO do 12 P 1,0</t>
  </si>
  <si>
    <t>1472181039</t>
  </si>
  <si>
    <t>7590555208</t>
  </si>
  <si>
    <t>Montáž forma pro kabely TCEKPFLE, TCEKPFLEY, TCEKPFLEZE, TCEKPFLEZY svorkovice WAGO do 61 P 1,0</t>
  </si>
  <si>
    <t>-519555631</t>
  </si>
  <si>
    <t>7590140160</t>
  </si>
  <si>
    <t>Závěry Závěr kabelový UPMP-WM II. norma 73670B (CV736709002)</t>
  </si>
  <si>
    <t>-419229773</t>
  </si>
  <si>
    <t>Konstrukční díly Svorkovnice WAGO 12-ti dílná norma 72122DS082 (CV721225082)</t>
  </si>
  <si>
    <t>-1278281818</t>
  </si>
  <si>
    <t>Konstrukční díly Svorkovnice WAGO 20-ti dílná norma 72122DS083 (CV721225083)</t>
  </si>
  <si>
    <t>57653483</t>
  </si>
  <si>
    <t>7590555320</t>
  </si>
  <si>
    <t>1674239884</t>
  </si>
  <si>
    <t>7491210160</t>
  </si>
  <si>
    <t>Elektroinstalační materiál Kabelové žlaby plechové, pozinkované Víko MARS EKO 250 5152</t>
  </si>
  <si>
    <t>-255441121</t>
  </si>
  <si>
    <t>7491209970</t>
  </si>
  <si>
    <t>Elektroinstalační materiál Kabelové žlaby plechové, pozinkované MARS EKO 250/100 5106</t>
  </si>
  <si>
    <t>-2100212411</t>
  </si>
  <si>
    <t>7492400460</t>
  </si>
  <si>
    <t>Kabely, vodiče - vn Kabely nad 22kV Označovací štítek na kabel (100 ks)</t>
  </si>
  <si>
    <t>sada</t>
  </si>
  <si>
    <t>-142228248</t>
  </si>
  <si>
    <t>741128002</t>
  </si>
  <si>
    <t>Ostatní práce při montáži vodičů a kabelů - označení dalším štítkem</t>
  </si>
  <si>
    <t>1832640230</t>
  </si>
  <si>
    <t>7491210050</t>
  </si>
  <si>
    <t>Elektroinstalační materiál Kabelové žlaby plechové, pozinkované Koleno MARS EKO 250/100 45° 5054</t>
  </si>
  <si>
    <t>-740262989</t>
  </si>
  <si>
    <t>7491210230</t>
  </si>
  <si>
    <t>Elektroinstalační materiál Kabelové žlaby plechové, pozinkované Víko kolena MARS EKO 250 5160</t>
  </si>
  <si>
    <t>299723888</t>
  </si>
  <si>
    <t>7491455017</t>
  </si>
  <si>
    <t>Montáž plechových pozinkovaných kabelových žlabů (včetně příslušenství) šířky 250-500/100 mm včetně víka a nosníků</t>
  </si>
  <si>
    <t>-658806545</t>
  </si>
  <si>
    <t>7491600120</t>
  </si>
  <si>
    <t>Uzemnění Vnější Sada pro společné uzemnění vodičů (2 montážní lišty, 1 m uzemňovací tyč) bez svorek</t>
  </si>
  <si>
    <t>-2063965652</t>
  </si>
  <si>
    <t>7590150010</t>
  </si>
  <si>
    <t xml:space="preserve">Uzemnění, ukolejnění Sběrnice uzemňovací  (CV452119003)</t>
  </si>
  <si>
    <t>-154263070</t>
  </si>
  <si>
    <t>7491600110</t>
  </si>
  <si>
    <t>Uzemnění Vnitřní Svorka OBO 1801 ekvipotenciální</t>
  </si>
  <si>
    <t>-1161898859</t>
  </si>
  <si>
    <t>7491600180</t>
  </si>
  <si>
    <t>Uzemnění Vnější Uzemňovací vedení v zemi, páskem FeZn do 120 mm2</t>
  </si>
  <si>
    <t>-1452508012</t>
  </si>
  <si>
    <t>Montáž vnějšího uzemnění uzemňovacích vodičů v zemi z pozinkované oceli (FeZn) do 120 mm2</t>
  </si>
  <si>
    <t>219138620</t>
  </si>
  <si>
    <t>7491651044</t>
  </si>
  <si>
    <t>Montáž vnitřního uzemnění ostatní svorka zkušební, spojovací, odbočná a upevňovací</t>
  </si>
  <si>
    <t>-664977225</t>
  </si>
  <si>
    <t>741854911</t>
  </si>
  <si>
    <t>Změření zemního odporu zkušební svorky</t>
  </si>
  <si>
    <t>779533362</t>
  </si>
  <si>
    <t>7590155080</t>
  </si>
  <si>
    <t>Zhotovení uzemňovací sběrnice</t>
  </si>
  <si>
    <t>1435206660</t>
  </si>
  <si>
    <t>7590525758</t>
  </si>
  <si>
    <t>Zřízení vývodu od pláště pro měření</t>
  </si>
  <si>
    <t>-1358935232</t>
  </si>
  <si>
    <t>-879344828</t>
  </si>
  <si>
    <t>7598015180</t>
  </si>
  <si>
    <t>Měření útlumu přeslechu na blízkém konci na místním sdělovacím kabelu za 1 čtyřku XN měřeného úseku</t>
  </si>
  <si>
    <t>-1297864165</t>
  </si>
  <si>
    <t>1517993864</t>
  </si>
  <si>
    <t>1320010001-R</t>
  </si>
  <si>
    <t>Výkop a odkop zeminy ke stávajícím kabelům ručně, zabezpečení výkopu</t>
  </si>
  <si>
    <t>-554367674</t>
  </si>
  <si>
    <t>1320010011-R</t>
  </si>
  <si>
    <t>Ochrana štěrkového lože kolejí při souběžné trase s kolejemi</t>
  </si>
  <si>
    <t>808879073</t>
  </si>
  <si>
    <t>1320010021-R</t>
  </si>
  <si>
    <t>Opětovné zřízení kabelového lože z prosáté zeminy ve stávající kabelové trase</t>
  </si>
  <si>
    <t>-669967670</t>
  </si>
  <si>
    <t>-1210277922</t>
  </si>
  <si>
    <t>1320010035-R</t>
  </si>
  <si>
    <t>Odstranění výstražné folie ve stávající kabelové trase</t>
  </si>
  <si>
    <t>1833660251</t>
  </si>
  <si>
    <t>1320010041-R</t>
  </si>
  <si>
    <t>Zához osazené kabelové trasy ručně včetně hutnění</t>
  </si>
  <si>
    <t>-1987875294</t>
  </si>
  <si>
    <t>-432274854</t>
  </si>
  <si>
    <t>01.5 - Zkoušky a revize</t>
  </si>
  <si>
    <t>7598095035</t>
  </si>
  <si>
    <t>Usazení a demontáž zkušebního kolejového reliéfu 1 díl - usazení a připevnění zkušebního reliéfu, úprava zadní části pro připevnění kabelu, demontáž zkušebního kolejového reliéfu po vyzkoušení zabezpečovacího zařízení</t>
  </si>
  <si>
    <t>-1930953960</t>
  </si>
  <si>
    <t>Zapojení zkušebního kolejového reliéfu pro jedno návěstidlo - položení a zapojení provizorních kabelů na svorky zkušebního reliéfu a reléových stojanů a vyzkoušení, odpojení kabelů po vyzkoušení zařízení</t>
  </si>
  <si>
    <t>1756401305</t>
  </si>
  <si>
    <t>Zapojení zkušebního kolejového reliéfu pro jeden přestavník - položení a zapojení provizorních kabelů na svorky zkušebního reliéfu a reléových stojanů a vyzkoušení, odpojení kabelů po vyzkoušení zařízení</t>
  </si>
  <si>
    <t>1955395625</t>
  </si>
  <si>
    <t>Zapojení zkušebního kolejového reliéfu pro kolejové obvody, kódování 1 KO - položení a zapojení provizorních kabelů na svorky zkušebního reliéfu a reléových stojanů a vyzkoušení, odpojení kabelů po vyzkoušení zařízení</t>
  </si>
  <si>
    <t>328343310</t>
  </si>
  <si>
    <t>Zapojení zkušebního kolejového reliéfu pro přejezd, obvody souhlasu, pomocné stavědlo - položení a zapojení provizorních kabelů na svorky zkušebního reliéfu a reléových stojanů a vyzkoušení, odpojení kabelů po vyzkoušení zařízení</t>
  </si>
  <si>
    <t>-996483716</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</si>
  <si>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</si>
  <si>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403757379</t>
  </si>
  <si>
    <t>Přezkoušení a regulace diagnostiky - kontrola zapojení včetně příslušného zkoušení hodnot zařízení</t>
  </si>
  <si>
    <t>668003162</t>
  </si>
  <si>
    <t>7598095155</t>
  </si>
  <si>
    <t>Regulovaní a aktivování automatického přejezdového zařízení bez závor - regulování proudokruhů výstražníku, závorových břeven, regulování chodu břeven, směrovaní výstražníku, kontrola napájecích zdrojů a relé, přezkoušení činnosti zařízení a kontrolní skř</t>
  </si>
  <si>
    <t>374042987</t>
  </si>
  <si>
    <t>Přezkoušení a regulace obvodů hlídače izolačního stavu - kontrola zapojení, provedení příslušných měření, nastavení parametrů, přezkoušení funkce</t>
  </si>
  <si>
    <t>-696905049</t>
  </si>
  <si>
    <t>Přezkoušení vlakových cest (vlakových i posunových) za 1 vlakovou cestu - postavení vlakových cest a přezkoušení návěstních znaků návěstidel po přeložení řadiče, přezkoušení změny návěstního pojmu z povolovacího na zakazující po odpadnutí kotvy kolejového</t>
  </si>
  <si>
    <t>804039458</t>
  </si>
  <si>
    <t>7598095205</t>
  </si>
  <si>
    <t>Prověření funkčnosti a regulace relé výměnových ovládacích - kontrola zapojení, provedení příslušných měření, přezkoušení funkce</t>
  </si>
  <si>
    <t>-977660608</t>
  </si>
  <si>
    <t>Přezkoušení závěru výměn pojížděných a odvratných - za jednu výměnovou jednotku - kontrola zapojení, provedení příslušných měření, přezkoušení funkce</t>
  </si>
  <si>
    <t>1597511339</t>
  </si>
  <si>
    <t>Přezkoušení závěru jízdních cest za 1 závěrný úsek - kontrola zapojení, provedení příslušných měření, přezkoušení funkce</t>
  </si>
  <si>
    <t>-977002092</t>
  </si>
  <si>
    <t>Příprava ke komplexním zkouškám za 1 jízdní cestu do 30 výhybek - oživení, seřízení a nastavení zařízení s ohledem na postup jeho uvádění do provozu</t>
  </si>
  <si>
    <t>-1154770799</t>
  </si>
  <si>
    <t>7598095445</t>
  </si>
  <si>
    <t>Příprava ke komplexním zkouškám automatických přejezdových zabezpečovacích zařízení bez závor jednokolejné - oživení, seřízení a nastavení zařízení s ohledem na postup jeho uvádění do provozu</t>
  </si>
  <si>
    <t>-381043821</t>
  </si>
  <si>
    <t>Komplexní zkouška za 1 jízdní cestu do 30 výhybek - vyzkoušení zařízení podle projektové dokumentace, provedení funkčních zkoušek zařízení dle předpisu SŽDC T200, včetně zkoušek vzájemných vazeb jednotlivých zařízení, provedení dalších specifických zkouše</t>
  </si>
  <si>
    <t>1040779750</t>
  </si>
  <si>
    <t>7598095515</t>
  </si>
  <si>
    <t>Komplexní zkouška automatických přejezdových zabezpečovacích zařízení bez závor jednokolejné - vyzkoušení zařízení podle projektové dokumentace, provedení funkčních zkoušek zařízení dle předpisu SŽDC T200, včetně zkoušek vzájemných vazeb jednotlivých zaří</t>
  </si>
  <si>
    <t>1808684003</t>
  </si>
  <si>
    <t>Vyhotovení protokolu UTZ pro SZZ reléové a elektronické do 10 výhybkových jednotek - vykonání prohlídky a zkoušky včetně vyhotovení protokolu podle vyhl. 100/1995 Sb., Výhybkovou jednotkou (VJ) je jednoduchá výhybka bez rozlišení počtu přestavníků, spojka</t>
  </si>
  <si>
    <t>1135428740</t>
  </si>
  <si>
    <t>2101427800</t>
  </si>
  <si>
    <t>01.6 - VRN technologická část</t>
  </si>
  <si>
    <t>9901000600</t>
  </si>
  <si>
    <t xml:space="preserve">Doprava dodávek zhotovitele, dodávek objednatele nebo výzisku mechanizací o nosnosti do 3,5 t do 80 km Poznámka: V cenách jsou započteny náklady přepravu materiálu ze skladů nebo skládek výrobce nebo dodavatele nebo z vlastních zásob objednatele na místo </t>
  </si>
  <si>
    <t>1228932812</t>
  </si>
  <si>
    <t>9902200600</t>
  </si>
  <si>
    <t>Doprava dodávek zhotovitele, dodávek objednatele nebo výzisku mechanizací přes 3,5 t objemnějšího kusového materiálu do 80 km Poznámka: V cenách jsou započteny náklady přepravu materiálu ze skladů nebo skládek výrobce nebo dodavatele nebo z vlastních záso</t>
  </si>
  <si>
    <t>t</t>
  </si>
  <si>
    <t>933997183</t>
  </si>
  <si>
    <t>9903100100</t>
  </si>
  <si>
    <t>Přeprava mechanizace na místo prováděných prací o hmotnosti do 12 t přes 50 do 100 km Poznámka: Ceny jsou určeny pro dopravu mechanizmů na místo prováděných prací po silnici i po kolejích.V ceně jsou započteny i náklady na zpáteční cestu dopravního prostř</t>
  </si>
  <si>
    <t>-454429485</t>
  </si>
  <si>
    <t>01.7 - VRN stavební část</t>
  </si>
  <si>
    <t>011002000</t>
  </si>
  <si>
    <t>Průzkumné práce</t>
  </si>
  <si>
    <t>%</t>
  </si>
  <si>
    <t>-2067456599</t>
  </si>
  <si>
    <t>16208879</t>
  </si>
  <si>
    <t>013254000</t>
  </si>
  <si>
    <t>Dokumentace skutečného provedení stavby</t>
  </si>
  <si>
    <t>Kč</t>
  </si>
  <si>
    <t>-353127051</t>
  </si>
  <si>
    <t>030001000</t>
  </si>
  <si>
    <t>Zařízení staveniště</t>
  </si>
  <si>
    <t>-567611086</t>
  </si>
  <si>
    <t>031002000</t>
  </si>
  <si>
    <t>Související práce pro zařízení staveniště</t>
  </si>
  <si>
    <t>-707570948</t>
  </si>
  <si>
    <t>032002000</t>
  </si>
  <si>
    <t>Vybavení staveniště</t>
  </si>
  <si>
    <t>-124008823</t>
  </si>
  <si>
    <t>033002000</t>
  </si>
  <si>
    <t>Připojení staveniště na inženýrské sítě</t>
  </si>
  <si>
    <t>-602032186</t>
  </si>
  <si>
    <t>034002000</t>
  </si>
  <si>
    <t>Zabezpečení staveniště</t>
  </si>
  <si>
    <t>-780920006</t>
  </si>
  <si>
    <t>039002000</t>
  </si>
  <si>
    <t>Zrušení zařízení staveniště</t>
  </si>
  <si>
    <t>1814675899</t>
  </si>
  <si>
    <t>061002000</t>
  </si>
  <si>
    <t>Vliv klimatických podmínek</t>
  </si>
  <si>
    <t>-865945981</t>
  </si>
  <si>
    <t>081002000</t>
  </si>
  <si>
    <t>Doprava zaměstnanců</t>
  </si>
  <si>
    <t>-1898656467</t>
  </si>
  <si>
    <t>090001000</t>
  </si>
  <si>
    <t>Ostatní náklady</t>
  </si>
  <si>
    <t>1183424542</t>
  </si>
  <si>
    <t>PS 102 - Rozhlasový a informační systém</t>
  </si>
  <si>
    <t>1 - Rozhlasový systém</t>
  </si>
  <si>
    <t>2 - Informační systém</t>
  </si>
  <si>
    <t>3 - Všeobecné a zemní práce</t>
  </si>
  <si>
    <t>Rozhlasový systém</t>
  </si>
  <si>
    <t>7492502570</t>
  </si>
  <si>
    <t>Kabely, vodiče, šňůry Cu - nn Kabel silový Cu, ostatní NYY-J 3x1,5</t>
  </si>
  <si>
    <t>583657416</t>
  </si>
  <si>
    <t>Montáž vodičů jednožílových Cu do 16 mm2</t>
  </si>
  <si>
    <t>-111693905</t>
  </si>
  <si>
    <t>7492501340</t>
  </si>
  <si>
    <t>Kabely, vodiče, šňůry Cu - nn Kabel jednožílový Cu, plastová izolace 1-YY do 1 x 35 mm2</t>
  </si>
  <si>
    <t>-966314757</t>
  </si>
  <si>
    <t>Montáž vodičů jednožílových Cu do 50 mm2</t>
  </si>
  <si>
    <t>1137421557</t>
  </si>
  <si>
    <t>7492501700</t>
  </si>
  <si>
    <t>Kabely, vodiče, šňůry Cu - nn Kabel silový 2 a 3-žílový Cu, plastová izolace CYKY 2O2,5 (2Dx2,5)</t>
  </si>
  <si>
    <t>-94873217</t>
  </si>
  <si>
    <t>7492751020</t>
  </si>
  <si>
    <t>Montáž ukončení kabelů nn v rozvaděči nebo na přístroji izolovaných s označením 2 - 5-ti žílových do 2,5 mm2</t>
  </si>
  <si>
    <t>-362194276</t>
  </si>
  <si>
    <t>7590130242</t>
  </si>
  <si>
    <t>Rozdělovače, rozváděče SIS 2 sloupkový rozvaděč</t>
  </si>
  <si>
    <t>-1976515853</t>
  </si>
  <si>
    <t>7590135022</t>
  </si>
  <si>
    <t>Montáž pojistkového rozvaděče nástěnného (BRD) 3 okruhového</t>
  </si>
  <si>
    <t>335365089</t>
  </si>
  <si>
    <t>7496700190</t>
  </si>
  <si>
    <t>DŘT, SKŘ, Elektrodispečink, DDTS DŘT a SKŘ skříně pro automatizaci Napájecí zdroje Napájecí zdroj externí 110V DC/48V 350W, DIN</t>
  </si>
  <si>
    <t>-418135565</t>
  </si>
  <si>
    <t>7593005042</t>
  </si>
  <si>
    <t>Montáž zdroje napájecího</t>
  </si>
  <si>
    <t>1989884150</t>
  </si>
  <si>
    <t>7593100800</t>
  </si>
  <si>
    <t>Měniče Měnič pro BZ1-24/220V-univerz. (HM0404229990101)</t>
  </si>
  <si>
    <t>1114958259</t>
  </si>
  <si>
    <t>Montáž měniče (zdroje) statického řady EZ1, EZ2 a BZS1-R96</t>
  </si>
  <si>
    <t>495565008</t>
  </si>
  <si>
    <t>7496600720</t>
  </si>
  <si>
    <t>Vlastní spotřeba Akumulátory Staniční olověné ventilem řízené gelové baterie (záložní baterie VRLA) 12V/150 Ah</t>
  </si>
  <si>
    <t>-709156543</t>
  </si>
  <si>
    <t>7496655040</t>
  </si>
  <si>
    <t>Montáž staničních baterií (akumulátorů) olověných přes 100 do 200 Ah</t>
  </si>
  <si>
    <t>1845168512</t>
  </si>
  <si>
    <t>7593100601</t>
  </si>
  <si>
    <t>Měniče UPS 3 kVA jednofázová, včetně baterie, Bypassu</t>
  </si>
  <si>
    <t>-2048376827</t>
  </si>
  <si>
    <t>7593005062</t>
  </si>
  <si>
    <t>Montáž záložního napájecího zdroje instalace UPS rackmount</t>
  </si>
  <si>
    <t>-1110968406</t>
  </si>
  <si>
    <t>7593100900</t>
  </si>
  <si>
    <t>Měniče Měnič DC 24V/24V spínaný, s galvanickýmoddělením, stabilizovaný</t>
  </si>
  <si>
    <t>668952737</t>
  </si>
  <si>
    <t>7496653015</t>
  </si>
  <si>
    <t>Montáž měničů do 110 V DC/230 V AC od 10 do 15 kVA</t>
  </si>
  <si>
    <t>-2004200262</t>
  </si>
  <si>
    <t>7496600390</t>
  </si>
  <si>
    <t>Vlastní spotřeba Měniče 110/24V DC 20A</t>
  </si>
  <si>
    <t>-1669695600</t>
  </si>
  <si>
    <t>7496653010</t>
  </si>
  <si>
    <t>Montáž měničů do 110/24 V DC</t>
  </si>
  <si>
    <t>-691872324</t>
  </si>
  <si>
    <t>7496600840</t>
  </si>
  <si>
    <t>Vlastní spotřeba Trakční baterie 12V/140 Ah</t>
  </si>
  <si>
    <t>398786485</t>
  </si>
  <si>
    <t>7496654010</t>
  </si>
  <si>
    <t>Montáž UPS 230/230V AC do 230 V</t>
  </si>
  <si>
    <t>-1423937154</t>
  </si>
  <si>
    <t>7595600430</t>
  </si>
  <si>
    <t xml:space="preserve">Datové -  switch L2 24 portů 10 / 100, PoE, 2x SFP</t>
  </si>
  <si>
    <t>1359372861</t>
  </si>
  <si>
    <t>7595605185</t>
  </si>
  <si>
    <t>Montáž routeru (směrovače), switche (přepínače) a huby (rozbočovače) instalace a konfigurace switche L2 upevněného - expertní</t>
  </si>
  <si>
    <t>-1547144441</t>
  </si>
  <si>
    <t>7596410280</t>
  </si>
  <si>
    <t>Ústředny Prvky linkové vstupně výstupní Jednotka vstupně/výstupní (4xIN/4xOUT), v krabici</t>
  </si>
  <si>
    <t>1395039731</t>
  </si>
  <si>
    <t>7596001670</t>
  </si>
  <si>
    <t>Rádiová zařízení Sdružovač, zátěž apod. Rozhlasová ústředna RU6IP</t>
  </si>
  <si>
    <t>1393341074</t>
  </si>
  <si>
    <t>7596315020</t>
  </si>
  <si>
    <t>Montáž rozhlasové ústředny AŽD RU85 do stojanové řady</t>
  </si>
  <si>
    <t>1525112939</t>
  </si>
  <si>
    <t>7596810575</t>
  </si>
  <si>
    <t>Telefonní zapojovače Malá sdělovací technika pro ČD Zálohovaný zdroj DC24 s třemi samostatně jištěnými výstupy a funkcemi dálkového dohledu pro zapojovač/přepojovač ALFA</t>
  </si>
  <si>
    <t>-402988927</t>
  </si>
  <si>
    <t>7596815040</t>
  </si>
  <si>
    <t>Montáž zapojovače elektronického ALFA</t>
  </si>
  <si>
    <t>2040294765</t>
  </si>
  <si>
    <t>7596310290</t>
  </si>
  <si>
    <t xml:space="preserve">Rozhlasové ústředny Spojovací modul pro  hlášení do Z 300W s dálkovým ovládáním pomocí modulu PC-DO.V5</t>
  </si>
  <si>
    <t>-730941533</t>
  </si>
  <si>
    <t>7596315075</t>
  </si>
  <si>
    <t>Montáž spojovacího modulu pro hlášení do Z 300 W s dálkovým ovládáním</t>
  </si>
  <si>
    <t>1356471720</t>
  </si>
  <si>
    <t>7597111201</t>
  </si>
  <si>
    <t>EZS Modul spínaného zdroje 13,8Vss / 10A</t>
  </si>
  <si>
    <t>-490324944</t>
  </si>
  <si>
    <t>7592500355</t>
  </si>
  <si>
    <t>Diagnostická zařízení Jednotka upínacích odporů pro linky komunikace RS422 nebo RS485 - modul DMS-RU (CV805425020)</t>
  </si>
  <si>
    <t>-2145847079</t>
  </si>
  <si>
    <t>7494754020</t>
  </si>
  <si>
    <t>Montáž svodičů přepětí pro sítě nn - typ 3 (třída D) modulární pro sdělovací vedení 2 páry nebo duplexní linka (RS232, RS422, RS485, Ethernet apod.)</t>
  </si>
  <si>
    <t>1403413776</t>
  </si>
  <si>
    <t>7596320430</t>
  </si>
  <si>
    <t>Ovládací skříně rozhlasových ústředen Zásuvný modul pro řízení rozhlasové ústředny RRU-U-3M</t>
  </si>
  <si>
    <t>-448291995</t>
  </si>
  <si>
    <t>7596825015</t>
  </si>
  <si>
    <t>Montáž ovládací skříňky zapojovačů pro ovládání 40 telefonních linek</t>
  </si>
  <si>
    <t>-1147023417</t>
  </si>
  <si>
    <t>7596000705</t>
  </si>
  <si>
    <t>Rádiová zařízení Příslušenství digitální radiostanice Montážní konzola</t>
  </si>
  <si>
    <t>-550191866</t>
  </si>
  <si>
    <t>7596335090</t>
  </si>
  <si>
    <t>Montáž konzoly pro reproduktor do stěny</t>
  </si>
  <si>
    <t>2108902312</t>
  </si>
  <si>
    <t>7596440305</t>
  </si>
  <si>
    <t>Hlásiče Zásuvky, svorkovnice Svorkovnice - IP 65, EXE</t>
  </si>
  <si>
    <t>-675109614</t>
  </si>
  <si>
    <t>7596445005</t>
  </si>
  <si>
    <t>-1766232539</t>
  </si>
  <si>
    <t>7491201330</t>
  </si>
  <si>
    <t>Elektroinstalační materiál Elektroinstalační krabice a rozvodky Bez zapojení Krabice KT 250L rozvodná do sádrokartonu</t>
  </si>
  <si>
    <t>-1600361437</t>
  </si>
  <si>
    <t>7491252015</t>
  </si>
  <si>
    <t>Montáž krabic elektroinstalačních, rozvodek - bez zapojení krabice odbočné do sádrokartonových konstrukcí s víčkem a svorkovnicí</t>
  </si>
  <si>
    <t>-925910230</t>
  </si>
  <si>
    <t>7596330290</t>
  </si>
  <si>
    <t>Větve rozhlasového zařízení Standardní 100V reproduktory 2-pásmové výkonné tlakové reproduktory 32W @ 100V, woofer 6.5", tweeter 1"</t>
  </si>
  <si>
    <t>-921143006</t>
  </si>
  <si>
    <t>7596945320</t>
  </si>
  <si>
    <t>Montáž výstroje stožárů konzoly pro reproduktor L 50x32x350 mm</t>
  </si>
  <si>
    <t>-72008420</t>
  </si>
  <si>
    <t>7596330130</t>
  </si>
  <si>
    <t>Větve rozhlasového zařízení Standardní 100V reproduktory Podhledové 2pásmový koaxiální stropní 6,5"+1", 60W @ 16 Ohm / 6W @ 100V</t>
  </si>
  <si>
    <t>733572068</t>
  </si>
  <si>
    <t>7596335045</t>
  </si>
  <si>
    <t>Montáž reproduktoru směrového, tlakového</t>
  </si>
  <si>
    <t>628026158</t>
  </si>
  <si>
    <t>7494003172</t>
  </si>
  <si>
    <t>Modulární přístroje Jističe do 80 A; 10 kA 1-pólové In 40 A, Ue AC 230 V / DC 72 V, charakteristika C, 1pól, Icn 10 kA</t>
  </si>
  <si>
    <t>-711869598</t>
  </si>
  <si>
    <t>7494003126</t>
  </si>
  <si>
    <t>Modulární přístroje Jističe do 80 A; 10 kA 1-pólové In 13 A, Ue AC 230 V / DC 72 V, charakteristika B, 1pól, Icn 10 kA</t>
  </si>
  <si>
    <t>1635030723</t>
  </si>
  <si>
    <t>7494351010</t>
  </si>
  <si>
    <t>Montáž jističů (do 10 kA) jednopólových do 20 A</t>
  </si>
  <si>
    <t>-1171534195</t>
  </si>
  <si>
    <t>7494003124</t>
  </si>
  <si>
    <t>Modulární přístroje Jističe do 80 A; 10 kA 1-pólové In 10 A, Ue AC 230 V / DC 72 V, charakteristika B, 1pól, Icn 10 kA</t>
  </si>
  <si>
    <t>-1909694894</t>
  </si>
  <si>
    <t>7494351012</t>
  </si>
  <si>
    <t>Montáž jističů (do 10 kA) jednopólových přes 20 do 63 A</t>
  </si>
  <si>
    <t>1252764435</t>
  </si>
  <si>
    <t>7598055010</t>
  </si>
  <si>
    <t>Měření rozhlasového zařízení bez měření ZR do 200 W</t>
  </si>
  <si>
    <t>642133868</t>
  </si>
  <si>
    <t>7596310560</t>
  </si>
  <si>
    <t>Rozhlasové ústředny Modul automatického hlášení pro rozhlasovou ústřednu RRU</t>
  </si>
  <si>
    <t>1279448469</t>
  </si>
  <si>
    <t>7596315070</t>
  </si>
  <si>
    <t>Montáž spojovacího modulu pro hlášení do Z 300 W s možností hlášení prostřednictvím zařízení MICROVOX, telefonní ústředny SIEMENS-HICOM a pultu OP 5.DTMF</t>
  </si>
  <si>
    <t>1714243769</t>
  </si>
  <si>
    <t>-2066392606</t>
  </si>
  <si>
    <t>7499151020</t>
  </si>
  <si>
    <t>Dokončovací práce úprava zapojení stávajících kabelových skříní/rozvaděčů</t>
  </si>
  <si>
    <t>2037417494</t>
  </si>
  <si>
    <t>9903100200</t>
  </si>
  <si>
    <t>Přeprava mechanizace na místo prováděných prací o hmotnosti do 12 t do 200 km</t>
  </si>
  <si>
    <t>689640170</t>
  </si>
  <si>
    <t>7496756102</t>
  </si>
  <si>
    <t>Montáž dálkové diagnostiky TS ŽDC zaškolení obsluhy</t>
  </si>
  <si>
    <t>1219111871</t>
  </si>
  <si>
    <t>451678127</t>
  </si>
  <si>
    <t>Informační systém</t>
  </si>
  <si>
    <t>-831540901</t>
  </si>
  <si>
    <t>7492751020.1</t>
  </si>
  <si>
    <t>301293015</t>
  </si>
  <si>
    <t>7591500230</t>
  </si>
  <si>
    <t>Přejezdová zařízení světelná BUES 2000 Rozšíření o zař. pro nevidomé (bez vlastního zař. pro nevidomé) pro výstražníky SSB 200L.</t>
  </si>
  <si>
    <t>-207332930</t>
  </si>
  <si>
    <t>7592825085</t>
  </si>
  <si>
    <t>Montáž součástí výstražníku zdroje akustického signálu pro nevidomé</t>
  </si>
  <si>
    <t>-1333528271</t>
  </si>
  <si>
    <t>7496700370</t>
  </si>
  <si>
    <t>DŘT, SKŘ, Elektrodispečink, DDTS DŘT a SKŘ skříně pro automatizaci Ethernet sériová linka,ethernet optika, sériová linka optika, převodníky mezi sériovými linkami RS-232,422,485 Převodník ETHERNET/RS 232, RS422, RS485</t>
  </si>
  <si>
    <t>80915217</t>
  </si>
  <si>
    <t>7592500415</t>
  </si>
  <si>
    <t>Diagnostická zařízení SW systémový pro diagnostiku DLS moduly</t>
  </si>
  <si>
    <t>-1071967810</t>
  </si>
  <si>
    <t>-1394242273</t>
  </si>
  <si>
    <t>7496731010</t>
  </si>
  <si>
    <t>Úprava nebo rozšíření SW na elektrodispečinku založeném na systému Reliance do serveru</t>
  </si>
  <si>
    <t>1873595010</t>
  </si>
  <si>
    <t>7596811200</t>
  </si>
  <si>
    <t>Telefonní zapojovače Malá sdělovací technika pro ČD Multiplexer pro 15 kanálů PSE1-M15-S, řízený bod dálkového ovládání systémů ALFA</t>
  </si>
  <si>
    <t>-174110597</t>
  </si>
  <si>
    <t>7495153045</t>
  </si>
  <si>
    <t>Montáž rozvaděčů 3 kV pro EPZ vývodového pole - ŘS-HW+SW včetně licence, nastavení logiky, uvedení do provozu, zaškolení včetně komunikace (pouze nástavba pole, místní řízení, 1- a 2- systém)</t>
  </si>
  <si>
    <t>2011435417</t>
  </si>
  <si>
    <t>7494002984</t>
  </si>
  <si>
    <t>Modulární přístroje Jističe do 63 A; 6 kA 1-pólové In 4 A, Ue AC 230 V / DC 72 V, charakteristika B, 1pól, Icn 6 kA</t>
  </si>
  <si>
    <t>-855006472</t>
  </si>
  <si>
    <t>1682158183</t>
  </si>
  <si>
    <t>-1222478147</t>
  </si>
  <si>
    <t>-556921344</t>
  </si>
  <si>
    <t>R75L321</t>
  </si>
  <si>
    <t>ODJEZDOVÁ NEBO PŘÍJEZDOVÁ TABULE IS OBOUSTRANNÁ DO 6-TI ŘÁDKŮ</t>
  </si>
  <si>
    <t>1998677893</t>
  </si>
  <si>
    <t>R75L32X</t>
  </si>
  <si>
    <t>ODJEZDOVÁ NEBO PŘÍJEZDOVÁ TABULE IS - MONTÁŽ</t>
  </si>
  <si>
    <t>572027798</t>
  </si>
  <si>
    <t>R75L3A1</t>
  </si>
  <si>
    <t>Informační prvek,hlasový modul pro nevidomé</t>
  </si>
  <si>
    <t>1067940483</t>
  </si>
  <si>
    <t>R75L3A4</t>
  </si>
  <si>
    <t>Informační prvek, závěs pro informační tabule</t>
  </si>
  <si>
    <t>-2145223860</t>
  </si>
  <si>
    <t>R75L3A7</t>
  </si>
  <si>
    <t>Informační prvek. sloup pro jednu informační tabuli se zastřešením</t>
  </si>
  <si>
    <t>-963313644</t>
  </si>
  <si>
    <t>R75L3AX</t>
  </si>
  <si>
    <t>INFORMAČNÍ PRVEK, - MONTÁŽ</t>
  </si>
  <si>
    <t>337576018</t>
  </si>
  <si>
    <t>1040105544</t>
  </si>
  <si>
    <t>-1747469092</t>
  </si>
  <si>
    <t>7593505134</t>
  </si>
  <si>
    <t>Zakrytí kabelu resp. trubek výstražnou folií (bez folie)</t>
  </si>
  <si>
    <t>766814801</t>
  </si>
  <si>
    <t>7491208330</t>
  </si>
  <si>
    <t>Elektroinstalační materiál Kabelové rošty drátěné 70x300 SS</t>
  </si>
  <si>
    <t>-2109304173</t>
  </si>
  <si>
    <t>7491454010</t>
  </si>
  <si>
    <t>Montáž drátěných kabelových roštů výšky 60 mm, šířky 75 mm</t>
  </si>
  <si>
    <t>-934435002</t>
  </si>
  <si>
    <t>7491200070</t>
  </si>
  <si>
    <t>Elektroinstalační materiál Elektroinstalační lišty a kabelové žlaby Lišta 5820/21 NIEDAX s otv.pozink.</t>
  </si>
  <si>
    <t>598423006</t>
  </si>
  <si>
    <t>7590545120</t>
  </si>
  <si>
    <t>Upevnění NIEDAX lišty</t>
  </si>
  <si>
    <t>630427446</t>
  </si>
  <si>
    <t>7499700550</t>
  </si>
  <si>
    <t xml:space="preserve">Kabely trakčního vedení, Různé TV Chránička z roury PP 160 mm  bez výkopu</t>
  </si>
  <si>
    <t>107776399</t>
  </si>
  <si>
    <t>PS 103 - Kamerový systém</t>
  </si>
  <si>
    <t>1 - Kamerový systém</t>
  </si>
  <si>
    <t>-1508401249</t>
  </si>
  <si>
    <t>7492553010</t>
  </si>
  <si>
    <t>Montáž kabelů 2- a 3-žílových Cu do 16 mm2</t>
  </si>
  <si>
    <t>-1724904262</t>
  </si>
  <si>
    <t>7590540519</t>
  </si>
  <si>
    <t xml:space="preserve">Slaboproudé rozvody, kabely pro přívod a vnitřní instalaci UTP/FTP kategorie 5e 100Mhz  1 Gbps UTP Nestíněný vnitřní, drát, nehořlavý, bezhalogenní, nízkodýmavý</t>
  </si>
  <si>
    <t>-553653764</t>
  </si>
  <si>
    <t>7590545010</t>
  </si>
  <si>
    <t>Montáž vodiče sdělovacího izolovaného na zeď</t>
  </si>
  <si>
    <t>1426818467</t>
  </si>
  <si>
    <t>-1099588581</t>
  </si>
  <si>
    <t>101902631</t>
  </si>
  <si>
    <t>42191119</t>
  </si>
  <si>
    <t>7590560244</t>
  </si>
  <si>
    <t>Optické kabely Optické mikrokabely Pro záfuk do trubičky 8 mm 2x12 vl./trubička,HDPE plášť 5,8 mm (6 el.),</t>
  </si>
  <si>
    <t>-748247634</t>
  </si>
  <si>
    <t>7590565030</t>
  </si>
  <si>
    <t>Spojování a ukončení kabelů optických instalace do spojky nebo rozvaděče</t>
  </si>
  <si>
    <t>vlákno</t>
  </si>
  <si>
    <t>1809713550</t>
  </si>
  <si>
    <t>7590560519</t>
  </si>
  <si>
    <t>Optické kabely Spojky a příslušenství pro optické sítě Ostatní Rezerva optického kabelu do 500mm</t>
  </si>
  <si>
    <t>2079872349</t>
  </si>
  <si>
    <t>7590565154</t>
  </si>
  <si>
    <t>Montáž optického kabelu závěsného rezerva se svodem přes 8 m</t>
  </si>
  <si>
    <t>-1511914298</t>
  </si>
  <si>
    <t>7590560579</t>
  </si>
  <si>
    <t>Optické kabely Spojky a příslušenství pro optické sítě Ostatní Optický pigtail do 2 m</t>
  </si>
  <si>
    <t>407541760</t>
  </si>
  <si>
    <t>7593315065</t>
  </si>
  <si>
    <t>Montáž optického rozvaděče</t>
  </si>
  <si>
    <t>286400989</t>
  </si>
  <si>
    <t>890939078</t>
  </si>
  <si>
    <t>7590560569</t>
  </si>
  <si>
    <t>Optické kabely Spojky a příslušenství pro optické sítě Ostatní Optický patchcord do 5 m</t>
  </si>
  <si>
    <t>2063291313</t>
  </si>
  <si>
    <t>7590565125</t>
  </si>
  <si>
    <t>Uložení a propojení propojovací šňůry (patchcord) s konektory</t>
  </si>
  <si>
    <t>1208998560</t>
  </si>
  <si>
    <t>7493151010</t>
  </si>
  <si>
    <t>Montáž osvětlovacích stožárů včetně výstroje sklopných výšky do 12 m</t>
  </si>
  <si>
    <t>-1754891997</t>
  </si>
  <si>
    <t>7493102270</t>
  </si>
  <si>
    <t>Venkovní osvětlení Rozvaděče pro napájení osvětlení železničních prostranství Rozvodnice nerezová skříň na podstavci 350x2000x275+350x200x275</t>
  </si>
  <si>
    <t>-1850279747</t>
  </si>
  <si>
    <t>7492205290</t>
  </si>
  <si>
    <t>Venkovní vedení vn Příslušenství Plastový kabelový kryt a držáky kabelů. Upevnění kabelu k podpěrnému bodu je provedeno volnými držáky kabelů s pryžovou svěrkou KP 42 a objímkou.</t>
  </si>
  <si>
    <t>-2112057969</t>
  </si>
  <si>
    <t>7592600070</t>
  </si>
  <si>
    <t>Počítače, SW Počítač - PC klient pro klientské pracoviště kamerového systému</t>
  </si>
  <si>
    <t>-1966639161</t>
  </si>
  <si>
    <t>7596330050</t>
  </si>
  <si>
    <t>Větve rozhlasového zařízení Stožár pro 2 repro pozink. bez příslušens (HM0316849990131)</t>
  </si>
  <si>
    <t>-992236745</t>
  </si>
  <si>
    <t>7492454030</t>
  </si>
  <si>
    <t>Montáž připojovacích systémů pro izolované vodiče a pomocné práce pro kabely vn sady izolovaných adaptérů (3 ks) pro připojení vn kabelu do vn rozvaděče</t>
  </si>
  <si>
    <t>-160849264</t>
  </si>
  <si>
    <t>7596720005</t>
  </si>
  <si>
    <t>Díly televizních zařízení 3 Mpx vnitřní box IP kamera s IR, antivandal</t>
  </si>
  <si>
    <t>802575193</t>
  </si>
  <si>
    <t>7596735015</t>
  </si>
  <si>
    <t>Montáž kamery v krytu</t>
  </si>
  <si>
    <t>-451402996</t>
  </si>
  <si>
    <t>7596731352</t>
  </si>
  <si>
    <t>Kamerové systémy CCTV Kamera fixní Průmyslový switch pro připojení serverů do LAN-RING 2G, 3xGigabit, MM/SM, Box</t>
  </si>
  <si>
    <t>787370818</t>
  </si>
  <si>
    <t>7496756075</t>
  </si>
  <si>
    <t>Montáž dálkové diagnostiky TS ŽDC doplnění/úprava aplikace integračního serveru</t>
  </si>
  <si>
    <t>-654454009</t>
  </si>
  <si>
    <t>7595225170</t>
  </si>
  <si>
    <t>Montáž, instalace a konfigurace aplikačního serveru záznamového zařízení</t>
  </si>
  <si>
    <t>994781775</t>
  </si>
  <si>
    <t>7595600270</t>
  </si>
  <si>
    <t>Datové - router Průmyslový switch LAN RING</t>
  </si>
  <si>
    <t>-260220827</t>
  </si>
  <si>
    <t>7595605170</t>
  </si>
  <si>
    <t>Montáž routeru (směrovače), switche (přepínače) a huby (rozbočovače) instalace a konfigurace routeru upevněného expertní</t>
  </si>
  <si>
    <t>-607334134</t>
  </si>
  <si>
    <t>7496756099</t>
  </si>
  <si>
    <t>Montáž dálkové diagnostiky TS ŽDC montáž klientského mobilního pracoviště</t>
  </si>
  <si>
    <t>-164358987</t>
  </si>
  <si>
    <t>7596720003</t>
  </si>
  <si>
    <t>Díly televizních zařízení 3 Mpx vnitřní IP kamera s IR, antivandal</t>
  </si>
  <si>
    <t>-1752613587</t>
  </si>
  <si>
    <t>7596731394</t>
  </si>
  <si>
    <t>Kamerové systémy CCTV Kamera fixní Zdroj pro PTZ kamery, 230V/24Vac, 2x 6A, IP54</t>
  </si>
  <si>
    <t>-515818681</t>
  </si>
  <si>
    <t>7596735060</t>
  </si>
  <si>
    <t>Zprovoznění kamery vnitřní</t>
  </si>
  <si>
    <t>727613374</t>
  </si>
  <si>
    <t>7494007254</t>
  </si>
  <si>
    <t>Vzduchové jističe Doplňkové příslušenství - vzduchové jističe do 6300A Zařízení pro datovou komunikaci a funkce měření Datová komunikace převodník optika metalika komunikace PROFIBUS OLM G12 v.4.0 6GK1503-3CB00</t>
  </si>
  <si>
    <t>-1363702207</t>
  </si>
  <si>
    <t>7494002988</t>
  </si>
  <si>
    <t>Modulární přístroje Jističe do 63 A; 6 kA 1-pólové In 10 A, Ue AC 230 V / DC 72 V, charakteristika B, 1pól, Icn 6 kA</t>
  </si>
  <si>
    <t>1816686529</t>
  </si>
  <si>
    <t>7596735035</t>
  </si>
  <si>
    <t>Nastavení kamery otočné</t>
  </si>
  <si>
    <t>2117026418</t>
  </si>
  <si>
    <t>7596735050</t>
  </si>
  <si>
    <t>Montáž a provedení kamerové zkoušky</t>
  </si>
  <si>
    <t>1893212481</t>
  </si>
  <si>
    <t>7499151040</t>
  </si>
  <si>
    <t>Dokončovací práce zaškolení obsluhy</t>
  </si>
  <si>
    <t>1156163453</t>
  </si>
  <si>
    <t>-592047285</t>
  </si>
  <si>
    <t>-1067721010</t>
  </si>
  <si>
    <t>9901000900</t>
  </si>
  <si>
    <t>Doprava dodávek zhotovitele, dodávek objednatele nebo výzisku mechanizací o nosnosti do 3,5 t do 200 km</t>
  </si>
  <si>
    <t>510981152</t>
  </si>
  <si>
    <t>9902100900</t>
  </si>
  <si>
    <t xml:space="preserve">Doprava dodávek zhotovitele, dodávek objednatele nebo výzisku mechanizací přes 3,5 t sypanin  do 200 km</t>
  </si>
  <si>
    <t>410581845</t>
  </si>
  <si>
    <t>Doprava dodávek zhotovitele, dodávek objednatele nebo výzisku mechanizací přes 3,5 t sypanin do 200 km</t>
  </si>
  <si>
    <t>7598035005</t>
  </si>
  <si>
    <t>Měření útlumu optického kabelu na skládce, kabelu s 8 vlákny</t>
  </si>
  <si>
    <t>895901174</t>
  </si>
  <si>
    <t>7598095661</t>
  </si>
  <si>
    <t>Vyhotovení revizní správy kamerový systém</t>
  </si>
  <si>
    <t>1865216437</t>
  </si>
  <si>
    <t>7491100350</t>
  </si>
  <si>
    <t>Trubková vedení Pevné elektroinstalační trubky 06040 pr.40 750N HDPE tmš B</t>
  </si>
  <si>
    <t>1509954520</t>
  </si>
  <si>
    <t>1415805931</t>
  </si>
  <si>
    <t>648381530</t>
  </si>
  <si>
    <t>-187431830</t>
  </si>
  <si>
    <t>7593501137</t>
  </si>
  <si>
    <t>Trasy kabelového vedení Chráničky optického kabelu HDPE Mikrotrubička HDPE 10/ 8 mm</t>
  </si>
  <si>
    <t>-644924767</t>
  </si>
  <si>
    <t>4235243</t>
  </si>
  <si>
    <t>-730851684</t>
  </si>
  <si>
    <t>1359428328</t>
  </si>
  <si>
    <t>SO 101 - Železniční svršek a spodek</t>
  </si>
  <si>
    <t>HSV - Práce a dodávky HSV</t>
  </si>
  <si>
    <t xml:space="preserve">    5 - Komunikace pozemní</t>
  </si>
  <si>
    <t>HSV</t>
  </si>
  <si>
    <t>Práce a dodávky HSV</t>
  </si>
  <si>
    <t>Komunikace pozemní</t>
  </si>
  <si>
    <t>5955101000</t>
  </si>
  <si>
    <t>Kamenivo drcené štěrk frakce 31,5/63 třídy BI</t>
  </si>
  <si>
    <t>-1107540858</t>
  </si>
  <si>
    <t>5955101030</t>
  </si>
  <si>
    <t>Kamenivo drcené drť frakce 8/16</t>
  </si>
  <si>
    <t>-1236307759</t>
  </si>
  <si>
    <t>5961116150</t>
  </si>
  <si>
    <t>Výhybka jednoduchá smontovaná pražce dřevěné J49 1:12-500-I pravá</t>
  </si>
  <si>
    <t>-480816028</t>
  </si>
  <si>
    <t>5961116155</t>
  </si>
  <si>
    <t>Výhybka jednoduchá smontovaná pražce dřevěné J49 1:12-500-I levá</t>
  </si>
  <si>
    <t>-397794214</t>
  </si>
  <si>
    <t>5958125010</t>
  </si>
  <si>
    <t>Komplety s antikorozní úpravou ŽS 4 (svěrka ŽS4, šroub RS 1, matice M24, podložka Fe6)</t>
  </si>
  <si>
    <t>431324945</t>
  </si>
  <si>
    <t>5958125000</t>
  </si>
  <si>
    <t>Komplety s antikorozní úpravou Skl 14 (svěrka Skl14, vrtule R1, podložka Uls7)</t>
  </si>
  <si>
    <t>1835554102</t>
  </si>
  <si>
    <t>59641750R</t>
  </si>
  <si>
    <t>Zarážedlo pohyblivé</t>
  </si>
  <si>
    <t>561300483</t>
  </si>
  <si>
    <t>5962104005</t>
  </si>
  <si>
    <t>Hranice námezník betonový vč. Nátěru</t>
  </si>
  <si>
    <t>-397140870</t>
  </si>
  <si>
    <t>5962119000</t>
  </si>
  <si>
    <t>Zajištění PPK sloupek zajišťovací značka</t>
  </si>
  <si>
    <t>678663625</t>
  </si>
  <si>
    <t>5964133010</t>
  </si>
  <si>
    <t>Geotextilie ochranné</t>
  </si>
  <si>
    <t>-1399793937</t>
  </si>
  <si>
    <t>5962101035</t>
  </si>
  <si>
    <t>Návěstidlo reflexní posun zakázán</t>
  </si>
  <si>
    <t>-202752189</t>
  </si>
  <si>
    <t>5962101010</t>
  </si>
  <si>
    <t>Návěstidlo rychlostník - obdélník</t>
  </si>
  <si>
    <t>-788189676</t>
  </si>
  <si>
    <t>5962113000</t>
  </si>
  <si>
    <t>Sloupek ocelový pozinkovaný 70 mm</t>
  </si>
  <si>
    <t>674833576</t>
  </si>
  <si>
    <t>5905020010</t>
  </si>
  <si>
    <t>Oprava stezky strojně s odstraněním drnu a nánosu do 10 cm</t>
  </si>
  <si>
    <t>2056270319</t>
  </si>
  <si>
    <t>5905023020</t>
  </si>
  <si>
    <t>Úprava povrchu stezky rozprostřením štěrkodrtě přes 3 do 5 cm</t>
  </si>
  <si>
    <t>-2091731835</t>
  </si>
  <si>
    <t>5905025110</t>
  </si>
  <si>
    <t>Doplnění stezky štěrkodrtí souvislé</t>
  </si>
  <si>
    <t>-398501735</t>
  </si>
  <si>
    <t>5905055010</t>
  </si>
  <si>
    <t>Odstranění stávajícího kolejového lože odtěžením v koleji</t>
  </si>
  <si>
    <t>-1712058436</t>
  </si>
  <si>
    <t>5905055020</t>
  </si>
  <si>
    <t>Odstranění stávajícího kolejového lože odtěžením ve výhybce</t>
  </si>
  <si>
    <t>-195431542</t>
  </si>
  <si>
    <t>5905060010</t>
  </si>
  <si>
    <t>Zřízení nového kolejového lože v koleji</t>
  </si>
  <si>
    <t>-1039782306</t>
  </si>
  <si>
    <t>5905060020</t>
  </si>
  <si>
    <t>Zřízení nového kolejového lože ve výhybce</t>
  </si>
  <si>
    <t>-49100928</t>
  </si>
  <si>
    <t>5905105030</t>
  </si>
  <si>
    <t>Doplnění KL kamenivem souvisle strojně v koleji</t>
  </si>
  <si>
    <t>-1401326585</t>
  </si>
  <si>
    <t>5905105040</t>
  </si>
  <si>
    <t>Doplnění KL kamenivem souvisle strojně ve výhybce</t>
  </si>
  <si>
    <t>-231157016</t>
  </si>
  <si>
    <t>5906020010</t>
  </si>
  <si>
    <t>Souvislá výměna pražců v KL otevřeném i zapuštěném pražce dřevěné příčné nevystrojené</t>
  </si>
  <si>
    <t>966139577</t>
  </si>
  <si>
    <t>5906025030</t>
  </si>
  <si>
    <t>Výměna pražců po vyjmutí KR pražce dřevěné výhybkové délky do 3 m</t>
  </si>
  <si>
    <t>1660535270</t>
  </si>
  <si>
    <t>5906025040</t>
  </si>
  <si>
    <t>Výměna pražců po vyjmutí KR pražce dřevěné výhybkové délky přes 3 do 4 m</t>
  </si>
  <si>
    <t>593044154</t>
  </si>
  <si>
    <t>5906025050</t>
  </si>
  <si>
    <t>Výměna pražců po vyjmutí KR pražce dřevěné výhybkové délky přes 4 do 5 m</t>
  </si>
  <si>
    <t>1622843585</t>
  </si>
  <si>
    <t>5906055030</t>
  </si>
  <si>
    <t>Příplatek za současnou výměnu pražce s podkladnicovým upevněním a kompletů, pryžových a polyetylenových podložek</t>
  </si>
  <si>
    <t>15175793</t>
  </si>
  <si>
    <t>5906105010</t>
  </si>
  <si>
    <t>Demontáž pražce dřevěný</t>
  </si>
  <si>
    <t>585294223</t>
  </si>
  <si>
    <t>5906120010</t>
  </si>
  <si>
    <t>Zkrácení dřevěného pražce odřezáním</t>
  </si>
  <si>
    <t>-1858030507</t>
  </si>
  <si>
    <t>5906130070</t>
  </si>
  <si>
    <t>Montáž kolejového roštu v ose koleje pražce dřevěné nevystrojené tv. S49 rozdělení "c"</t>
  </si>
  <si>
    <t>-2025620014</t>
  </si>
  <si>
    <t>5906130380</t>
  </si>
  <si>
    <t>Montáž kolejového roštu v ose koleje pražce betonové vystrojené tv. S49 rozdělení "c"</t>
  </si>
  <si>
    <t>-640131041</t>
  </si>
  <si>
    <t>5906140070</t>
  </si>
  <si>
    <t>Demontáž kolejového roštu koleje v ose koleje pražce dřevěné tv. S49 rozdělení "c"</t>
  </si>
  <si>
    <t>-1858260040</t>
  </si>
  <si>
    <t>5906140190</t>
  </si>
  <si>
    <t>Demontáž kolejového roštu koleje v ose koleje pražce betonové tv. S49 rozdělení "c"</t>
  </si>
  <si>
    <t>-597328943</t>
  </si>
  <si>
    <t>5907015035</t>
  </si>
  <si>
    <t>Ojedinělá výměna kolejnic stávající upevnění tv. S49 rozdělení "c"</t>
  </si>
  <si>
    <t>-902677127</t>
  </si>
  <si>
    <t>5907020035</t>
  </si>
  <si>
    <t>Souvislá výměna kolejnic stávající upevnění tv. S49 rozdělení "c"</t>
  </si>
  <si>
    <t>-1580954384</t>
  </si>
  <si>
    <t>5907050020</t>
  </si>
  <si>
    <t>Dělení kolejnic řezáním nebo rozbroušením tv. S49</t>
  </si>
  <si>
    <t>-977281310</t>
  </si>
  <si>
    <t>5907050130</t>
  </si>
  <si>
    <t>Dělení kolejnic kyslíkem tv. A</t>
  </si>
  <si>
    <t>-1375402180</t>
  </si>
  <si>
    <t>5908050007</t>
  </si>
  <si>
    <t>Výměna upevnění podkladnicového komplety</t>
  </si>
  <si>
    <t>úl.pl.</t>
  </si>
  <si>
    <t>763275026</t>
  </si>
  <si>
    <t>5908060020</t>
  </si>
  <si>
    <t>Oprava rozchodu koleje přebitím podkladnice 4 vrtule</t>
  </si>
  <si>
    <t>847255907</t>
  </si>
  <si>
    <t>5909010030</t>
  </si>
  <si>
    <t>Ojedinělé ruční podbití pražců příčných betonových</t>
  </si>
  <si>
    <t>1720752859</t>
  </si>
  <si>
    <t>5909031010</t>
  </si>
  <si>
    <t>Úprava GPK koleje směrové a výškové uspořádání pražce dřevěné nebo ocelové</t>
  </si>
  <si>
    <t>1545451426</t>
  </si>
  <si>
    <t>5909031020</t>
  </si>
  <si>
    <t>Úprava GPK koleje směrové a výškové uspořádání pražce betonové</t>
  </si>
  <si>
    <t>-299763819</t>
  </si>
  <si>
    <t>5909032010</t>
  </si>
  <si>
    <t>Přesná úprava GPK koleje směrové a výškové uspořádání pražce dřevěné nebo ocelové</t>
  </si>
  <si>
    <t>1217722784</t>
  </si>
  <si>
    <t>5909032020</t>
  </si>
  <si>
    <t>Přesná úprava GPK koleje směrové a výškové uspořádání pražce betonové</t>
  </si>
  <si>
    <t>-1054694268</t>
  </si>
  <si>
    <t>5909041010</t>
  </si>
  <si>
    <t>Úprava GPK výhybky směrové a výškové uspořádání pražce dřevěné nebo ocelové</t>
  </si>
  <si>
    <t>1025496688</t>
  </si>
  <si>
    <t>5909042010</t>
  </si>
  <si>
    <t>Přesná úprava GPK výhybky směrové a výškové uspořádání pražce dřevěné nebo ocelové</t>
  </si>
  <si>
    <t>-1593856481</t>
  </si>
  <si>
    <t>5909030010</t>
  </si>
  <si>
    <t>Následná úprava GPK koleje směrové a výškové uspořádání pražce dřevěné nebo ocelové</t>
  </si>
  <si>
    <t>455010231</t>
  </si>
  <si>
    <t>5909030020</t>
  </si>
  <si>
    <t>Následná úprava GPK koleje směrové a výškové uspořádání pražce betonové</t>
  </si>
  <si>
    <t>-2117136207</t>
  </si>
  <si>
    <t>5909040010</t>
  </si>
  <si>
    <t>Následná úprava GPK výhybky směrové a výškové uspořádání pražce dřevěné nebo ocelové</t>
  </si>
  <si>
    <t>1004983836</t>
  </si>
  <si>
    <t>5910020030</t>
  </si>
  <si>
    <t>Svařování kolejnic termitem plný předehřev standardní spára svar sériový tv. S49</t>
  </si>
  <si>
    <t>svar</t>
  </si>
  <si>
    <t>-925399979</t>
  </si>
  <si>
    <t>5910035030</t>
  </si>
  <si>
    <t>Dosažení dovolené upínací teploty v BK prodloužením kolejnicového pásu v koleji tv. S49</t>
  </si>
  <si>
    <t>-76524181</t>
  </si>
  <si>
    <t>5910040310</t>
  </si>
  <si>
    <t>Umožnění volné dilatace kolejnice demontáž upevňovadel s osazením kluzných podložek rozdělení pražců "c"</t>
  </si>
  <si>
    <t>1097480456</t>
  </si>
  <si>
    <t>5910040410</t>
  </si>
  <si>
    <t>Umožnění volné dilatace kolejnice montáž upevňovadel s odstraněním kluzných podložek rozdělení pražců "c"</t>
  </si>
  <si>
    <t>-14168104</t>
  </si>
  <si>
    <t>5910050010</t>
  </si>
  <si>
    <t>Umožnění volné dilatace dílů výhybek demontáž upevňovadel výhybka I. generace</t>
  </si>
  <si>
    <t>1799740862</t>
  </si>
  <si>
    <t>5910050110</t>
  </si>
  <si>
    <t>Umožnění volné dilatace dílů výhybek montáž upevňovadel výhybka I. generace</t>
  </si>
  <si>
    <t>-1830553865</t>
  </si>
  <si>
    <t>5910135010</t>
  </si>
  <si>
    <t>Demontáž pražcové kotvy v koleji</t>
  </si>
  <si>
    <t>227008306</t>
  </si>
  <si>
    <t>5910135020</t>
  </si>
  <si>
    <t>Demontáž pražcové kotvy ve výhybce</t>
  </si>
  <si>
    <t>-253851216</t>
  </si>
  <si>
    <t>5910136010</t>
  </si>
  <si>
    <t>Montáž pražcové kotvy v koleji</t>
  </si>
  <si>
    <t>-986555555</t>
  </si>
  <si>
    <t>5910136020</t>
  </si>
  <si>
    <t>Montáž pražcové kotvy ve výhybce</t>
  </si>
  <si>
    <t>-834686675</t>
  </si>
  <si>
    <t>5911011020</t>
  </si>
  <si>
    <t>Výměna jazyků a opornic výhybky jednoduché s jedním hákovým závěrem soustavy S49</t>
  </si>
  <si>
    <t>-1044236789</t>
  </si>
  <si>
    <t>59115230R</t>
  </si>
  <si>
    <t>Seřízení výměnové části výhybky jednoduché soustavy S49</t>
  </si>
  <si>
    <t>1557590220</t>
  </si>
  <si>
    <t>5911629040</t>
  </si>
  <si>
    <t>Montáž jednoduché výhybky na úložišti dřevěné pražce soustavy S49</t>
  </si>
  <si>
    <t>-1978076237</t>
  </si>
  <si>
    <t>5911655040</t>
  </si>
  <si>
    <t>Demontáž jednoduché výhybky na úložišti dřevěné pražce soustavy S49</t>
  </si>
  <si>
    <t>-1666120147</t>
  </si>
  <si>
    <t>5911655220</t>
  </si>
  <si>
    <t>Demontáž jednoduché výhybky na úložišti ocelové pražce válcované soustavy A</t>
  </si>
  <si>
    <t>-1516854478</t>
  </si>
  <si>
    <t>5912023010</t>
  </si>
  <si>
    <t>Demontáž návěstidla uloženého ve stezce námezníku</t>
  </si>
  <si>
    <t>-1856780582</t>
  </si>
  <si>
    <t>5912037010</t>
  </si>
  <si>
    <t>Montáž návěstidla uloženého ve stezce námezníku</t>
  </si>
  <si>
    <t>-841914365</t>
  </si>
  <si>
    <t>5912065210</t>
  </si>
  <si>
    <t>Montáž zajišťovací značky včetně sloupku a základu konzolové</t>
  </si>
  <si>
    <t>-1628620180</t>
  </si>
  <si>
    <t>5914145010</t>
  </si>
  <si>
    <t>Demontáž zarážedla zemního</t>
  </si>
  <si>
    <t>1082099245</t>
  </si>
  <si>
    <t>R591414500</t>
  </si>
  <si>
    <t>Demontáž zarážedla - pražce</t>
  </si>
  <si>
    <t>280961087</t>
  </si>
  <si>
    <t>5914150020</t>
  </si>
  <si>
    <t>Montáž zarážedla kolejnicového</t>
  </si>
  <si>
    <t>1827045522</t>
  </si>
  <si>
    <t>R591415000</t>
  </si>
  <si>
    <t>Montáž zarážedla pohyblivého</t>
  </si>
  <si>
    <t>-593731049</t>
  </si>
  <si>
    <t>5917060030</t>
  </si>
  <si>
    <t>Sorpční textilie pro zachycení úkapů v koleji montáž-vložení</t>
  </si>
  <si>
    <t>-700765903</t>
  </si>
  <si>
    <t>R591204010</t>
  </si>
  <si>
    <t>Montáž návěstidla včetně sloupku</t>
  </si>
  <si>
    <t>743034474</t>
  </si>
  <si>
    <t>5999005010</t>
  </si>
  <si>
    <t>Třídění spojovacích a upevňovacích součástí</t>
  </si>
  <si>
    <t>1068599057</t>
  </si>
  <si>
    <t>5999010010</t>
  </si>
  <si>
    <t>Vyjmutí a snesení konstrukcí nebo dílů hmotnosti do 10 t</t>
  </si>
  <si>
    <t>-1382704269</t>
  </si>
  <si>
    <t>5999010020</t>
  </si>
  <si>
    <t>Vyjmutí a snesení konstrukcí nebo dílů hmotnosti přes 10 do 20 t</t>
  </si>
  <si>
    <t>182891965</t>
  </si>
  <si>
    <t>5999010030</t>
  </si>
  <si>
    <t>Vyjmutí a snesení konstrukcí nebo dílů hmotnosti přes 20 t</t>
  </si>
  <si>
    <t>1362553035</t>
  </si>
  <si>
    <t>5999015010</t>
  </si>
  <si>
    <t>Vložení konstrukcí nebo dílů hmotnosti do 10 t</t>
  </si>
  <si>
    <t>1827570485</t>
  </si>
  <si>
    <t>5999015020</t>
  </si>
  <si>
    <t>Vložení konstrukcí nebo dílů hmotnosti přes 10 do 20 t</t>
  </si>
  <si>
    <t>1867783558</t>
  </si>
  <si>
    <t>5999015030</t>
  </si>
  <si>
    <t>Vložení konstrukcí nebo dílů hmotnosti přes 20 t</t>
  </si>
  <si>
    <t>260134548</t>
  </si>
  <si>
    <t>5964161030</t>
  </si>
  <si>
    <t>Beton lehce zhutnitelný C 25/30;XF1 vyhovuje i XD1-2,XA1,XC3 F5 2 470 2 989</t>
  </si>
  <si>
    <t>99555549</t>
  </si>
  <si>
    <t>5964119010</t>
  </si>
  <si>
    <t>Příkopová tvárnice TZZ 4a</t>
  </si>
  <si>
    <t>-1678625776</t>
  </si>
  <si>
    <t>5964133005</t>
  </si>
  <si>
    <t>Geotextilie separační</t>
  </si>
  <si>
    <t>-1591581834</t>
  </si>
  <si>
    <t>5964133015</t>
  </si>
  <si>
    <t>Geotextilie filtrační</t>
  </si>
  <si>
    <t>-16293360</t>
  </si>
  <si>
    <t>595510100R</t>
  </si>
  <si>
    <t xml:space="preserve">Kamenivo frakce 0/63 </t>
  </si>
  <si>
    <t>93358976</t>
  </si>
  <si>
    <t>5955101020</t>
  </si>
  <si>
    <t>Kamenivo drcené štěrkodrť frakce 0/32</t>
  </si>
  <si>
    <t>697940143</t>
  </si>
  <si>
    <t>5955101012</t>
  </si>
  <si>
    <t>Kamenivo drcené štěrk frakce 16/32</t>
  </si>
  <si>
    <t>897118971</t>
  </si>
  <si>
    <t>5964103005</t>
  </si>
  <si>
    <t>Drenážní plastové díly trubka celoperforovaná DN 150 mm</t>
  </si>
  <si>
    <t>-2037579287</t>
  </si>
  <si>
    <t>5964103010</t>
  </si>
  <si>
    <t>Drenážní plastové díly trubka celoperforovaná DN 200 mm</t>
  </si>
  <si>
    <t>416982655</t>
  </si>
  <si>
    <t>5964104005</t>
  </si>
  <si>
    <t>Kanalizační díly plastové trubka hladká DN 200</t>
  </si>
  <si>
    <t>-2083502516</t>
  </si>
  <si>
    <t>5964103120</t>
  </si>
  <si>
    <t xml:space="preserve">Drenážní plastové díly šachta průchozí DN 400/250  1 vtok/1 odtok DN 250 mm</t>
  </si>
  <si>
    <t>1980863698</t>
  </si>
  <si>
    <t>5964103125</t>
  </si>
  <si>
    <t xml:space="preserve">Drenážní plastové díly šachta odbočná DN 400/250  2 vtoky/1 odtok DN 250 mm</t>
  </si>
  <si>
    <t>98738283</t>
  </si>
  <si>
    <t>5955101035</t>
  </si>
  <si>
    <t>Kamenivo těžené 0/32</t>
  </si>
  <si>
    <t>1426451076</t>
  </si>
  <si>
    <t>5914050010</t>
  </si>
  <si>
    <t>Demontáž krytých odvodňovacích zařízení potrubí trativodu</t>
  </si>
  <si>
    <t>-729386630</t>
  </si>
  <si>
    <t>5914050020</t>
  </si>
  <si>
    <t>Demontáž krytých odvodňovacích zařízení šachty trativodu</t>
  </si>
  <si>
    <t>-479556921</t>
  </si>
  <si>
    <t>5913270010</t>
  </si>
  <si>
    <t>Vložení výztužné vložky textilní nebo geosyntetické</t>
  </si>
  <si>
    <t>-1273478811</t>
  </si>
  <si>
    <t>5914030010</t>
  </si>
  <si>
    <t>Demontáž dílů otevřeného odvodnění příkopové tvárnice</t>
  </si>
  <si>
    <t>-1513486476</t>
  </si>
  <si>
    <t>5914035010</t>
  </si>
  <si>
    <t>Zřízení otevřených odvodňovacích zařízení příkopové tvárnice</t>
  </si>
  <si>
    <t>577609056</t>
  </si>
  <si>
    <t>5914075010</t>
  </si>
  <si>
    <t>Zřízení konstrukční vrstvy pražcového podloží bez geomateriálu tl. 0,15 m</t>
  </si>
  <si>
    <t>-185651950</t>
  </si>
  <si>
    <t>5914075130</t>
  </si>
  <si>
    <t>Zřízení konstrukční vrstvy pražcového podloží včetně geotextilie tl. 0,50 m</t>
  </si>
  <si>
    <t>1594295379</t>
  </si>
  <si>
    <t>-1160635287</t>
  </si>
  <si>
    <t>5915010020</t>
  </si>
  <si>
    <t>Těžení zeminy nebo horniny železničního spodku II. třídy</t>
  </si>
  <si>
    <t>-486938784</t>
  </si>
  <si>
    <t>5915020010</t>
  </si>
  <si>
    <t>Povrchová úprava plochy železničního spodku</t>
  </si>
  <si>
    <t>-1012541989</t>
  </si>
  <si>
    <t>5914005010</t>
  </si>
  <si>
    <t>Rozšíření stezky zemního tělesa dle VL Ž2 přisypávkou zemního tělesa</t>
  </si>
  <si>
    <t>938746567</t>
  </si>
  <si>
    <t>5914055060</t>
  </si>
  <si>
    <t>Zřízení krytých odvodňovacích zařízení vsakovacího žebra</t>
  </si>
  <si>
    <t>1135499500</t>
  </si>
  <si>
    <t>5914055010</t>
  </si>
  <si>
    <t>Zřízení krytých odvodňovacích zařízení potrubí trativodu</t>
  </si>
  <si>
    <t>-1491476088</t>
  </si>
  <si>
    <t>5914055020</t>
  </si>
  <si>
    <t>Zřízení krytých odvodňovacích zařízení šachty trativodu</t>
  </si>
  <si>
    <t>2146526821</t>
  </si>
  <si>
    <t>5914055030</t>
  </si>
  <si>
    <t>Zřízení krytých odvodňovacích zařízení svodného potrubí</t>
  </si>
  <si>
    <t>104232837</t>
  </si>
  <si>
    <t>R591401</t>
  </si>
  <si>
    <t>Bourání kcí v hloubených vykopávkách ze zdiva z betonu prokládaného kamenem strojně</t>
  </si>
  <si>
    <t>1937342557</t>
  </si>
  <si>
    <t>R9771511</t>
  </si>
  <si>
    <t>Jádrové vrty diamantovými korunkami do D 300 mm d</t>
  </si>
  <si>
    <t>-226167821</t>
  </si>
  <si>
    <t>7592005070</t>
  </si>
  <si>
    <t>Montáž počítacího bodu počítače náprav PZN 1</t>
  </si>
  <si>
    <t>-791988259</t>
  </si>
  <si>
    <t>7592007070</t>
  </si>
  <si>
    <t>Demontáž počítacího bodu počítače náprav PZN 1</t>
  </si>
  <si>
    <t>-1829715565</t>
  </si>
  <si>
    <t>9901000800</t>
  </si>
  <si>
    <t>Doprava dodávek zhotovitele, dodávek objednatele nebo výzisku mechanizací o nosnosti do 3,5 t do 150 km</t>
  </si>
  <si>
    <t>1717946623</t>
  </si>
  <si>
    <t>9902900100</t>
  </si>
  <si>
    <t xml:space="preserve">Naložení  sypanin, drobného kusového materiálu, suti</t>
  </si>
  <si>
    <t>-1712507955</t>
  </si>
  <si>
    <t>Naložení sypanin, drobného kusového materiálu, suti</t>
  </si>
  <si>
    <t>9902100200</t>
  </si>
  <si>
    <t xml:space="preserve">Doprava dodávek zhotovitele, dodávek objednatele nebo výzisku mechanizací přes 3,5 t sypanin  do 20 km</t>
  </si>
  <si>
    <t>-111136311</t>
  </si>
  <si>
    <t>Doprava dodávek zhotovitele, dodávek objednatele nebo výzisku mechanizací přes 3,5 t sypanin do 20 km</t>
  </si>
  <si>
    <t>9902100300</t>
  </si>
  <si>
    <t xml:space="preserve">Doprava dodávek zhotovitele, dodávek objednatele nebo výzisku mechanizací přes 3,5 t sypanin  do 30 km</t>
  </si>
  <si>
    <t>-2076580039</t>
  </si>
  <si>
    <t>Doprava dodávek zhotovitele, dodávek objednatele nebo výzisku mechanizací přes 3,5 t sypanin do 30 km</t>
  </si>
  <si>
    <t>9902100800</t>
  </si>
  <si>
    <t xml:space="preserve">Doprava dodávek zhotovitele, dodávek objednatele nebo výzisku mechanizací přes 3,5 t sypanin  do 150 km</t>
  </si>
  <si>
    <t>-903931301</t>
  </si>
  <si>
    <t>Doprava dodávek zhotovitele, dodávek objednatele nebo výzisku mechanizací přes 3,5 t sypanin do 150 km</t>
  </si>
  <si>
    <t>9902200900</t>
  </si>
  <si>
    <t>Doprava dodávek zhotovitele, dodávek objednatele nebo výzisku mechanizací přes 3,5 t objemnějšího kusového materiálu do 200 km</t>
  </si>
  <si>
    <t>903803081</t>
  </si>
  <si>
    <t>9902201200</t>
  </si>
  <si>
    <t>Doprava dodávek zhotovitele, dodávek objednatele nebo výzisku mechanizací přes 3,5 t objemnějšího kusového materiálu do 350 km</t>
  </si>
  <si>
    <t>1285769387</t>
  </si>
  <si>
    <t>9902209100</t>
  </si>
  <si>
    <t>Doprava dodávek zhotovitele, dodávek objednatele nebo výzisku mechanizací přes 3,5 t objemnějšího kusového materiálu příplatek za každý další 1 km</t>
  </si>
  <si>
    <t>-595036229</t>
  </si>
  <si>
    <t>9903200100</t>
  </si>
  <si>
    <t>Přeprava mechanizace na místo prováděných prací o hmotnosti přes 12 t přes 50 do 100 km</t>
  </si>
  <si>
    <t>957539078</t>
  </si>
  <si>
    <t>9909000100</t>
  </si>
  <si>
    <t>Poplatek za uložení suti nebo hmot na oficiální skládku</t>
  </si>
  <si>
    <t>-359492537</t>
  </si>
  <si>
    <t>9909000200</t>
  </si>
  <si>
    <t>Poplatek za uložení nebezpečného odpadu na oficiální skládku</t>
  </si>
  <si>
    <t>-2070584206</t>
  </si>
  <si>
    <t>9909000400</t>
  </si>
  <si>
    <t>Poplatek za likvidaci plastových součástí</t>
  </si>
  <si>
    <t>1791498404</t>
  </si>
  <si>
    <t>9909000600</t>
  </si>
  <si>
    <t>Poplatek za recyklaci odpadu</t>
  </si>
  <si>
    <t>152119943</t>
  </si>
  <si>
    <t>SO101.1. - Materiál dodaný objednatelem (NEOCEŇOVAT)</t>
  </si>
  <si>
    <t>5956140015</t>
  </si>
  <si>
    <t>Pražec betonový příčný nevystrojený tv. B03 (S)</t>
  </si>
  <si>
    <t>-780825825</t>
  </si>
  <si>
    <t>5957201010</t>
  </si>
  <si>
    <t>Kolejnice užité tv. S49</t>
  </si>
  <si>
    <t>-360132119</t>
  </si>
  <si>
    <t>5957110030</t>
  </si>
  <si>
    <t>Kolejnice tv. 49 E 1, třídy R260</t>
  </si>
  <si>
    <t>71082306</t>
  </si>
  <si>
    <t>5961214025</t>
  </si>
  <si>
    <t>Výhybka jednoduchá užitá kompletní ocelové součásti J49 1:9-300 levá</t>
  </si>
  <si>
    <t>2128428148</t>
  </si>
  <si>
    <t>5961214005</t>
  </si>
  <si>
    <t>Výhybka jednoduchá užitá kompletní ocelové součásti J49 1:7,5-190-I levá</t>
  </si>
  <si>
    <t>-449883879</t>
  </si>
  <si>
    <t>5961118040</t>
  </si>
  <si>
    <t>Jazyk J49 1:9-300 přímý levý 13058 mm</t>
  </si>
  <si>
    <t>-21810585</t>
  </si>
  <si>
    <t>5961118055</t>
  </si>
  <si>
    <t>Jazyk J49 1:9-300 ohnutý pravý 13058 mm</t>
  </si>
  <si>
    <t>-1460014584</t>
  </si>
  <si>
    <t>5961119040</t>
  </si>
  <si>
    <t xml:space="preserve">Opornice J49 1:9-300 přímá pravá </t>
  </si>
  <si>
    <t>329912246</t>
  </si>
  <si>
    <t>5961119055</t>
  </si>
  <si>
    <t xml:space="preserve">Opornice J49 1:9-300 ohnutá levá  </t>
  </si>
  <si>
    <t>113560955</t>
  </si>
  <si>
    <t>5956101010</t>
  </si>
  <si>
    <t>Pražec dřevěný příčný nevystrojený buk 2600x260x160 mm</t>
  </si>
  <si>
    <t>-1602785376</t>
  </si>
  <si>
    <t>5956119020</t>
  </si>
  <si>
    <t>Pražec dřevěný výhybkový dub skupina 3 2600x260x160</t>
  </si>
  <si>
    <t>-1561119137</t>
  </si>
  <si>
    <t>5956119025</t>
  </si>
  <si>
    <t>Pražec dřevěný výhybkový dub skupina 3 2700x260x160</t>
  </si>
  <si>
    <t>-1408533310</t>
  </si>
  <si>
    <t>5956119030</t>
  </si>
  <si>
    <t>Pražec dřevěný výhybkový dub skupina 3 2800x260x160</t>
  </si>
  <si>
    <t>-2017158299</t>
  </si>
  <si>
    <t>5956119035</t>
  </si>
  <si>
    <t>Pražec dřevěný výhybkový dub skupina 3 2900x260x160</t>
  </si>
  <si>
    <t>190350129</t>
  </si>
  <si>
    <t>5956119040</t>
  </si>
  <si>
    <t>Pražec dřevěný výhybkový dub skupina 3 3000x260x160</t>
  </si>
  <si>
    <t>-765334263</t>
  </si>
  <si>
    <t>5956119045</t>
  </si>
  <si>
    <t>Pražec dřevěný výhybkový dub skupina 3 3100x260x160</t>
  </si>
  <si>
    <t>-560143995</t>
  </si>
  <si>
    <t>5956119050</t>
  </si>
  <si>
    <t>Pražec dřevěný výhybkový dub skupina 3 3200x260x160</t>
  </si>
  <si>
    <t>-1571076200</t>
  </si>
  <si>
    <t>5956119055</t>
  </si>
  <si>
    <t>Pražec dřevěný výhybkový dub skupina 3 3300x260x160</t>
  </si>
  <si>
    <t>1836533719</t>
  </si>
  <si>
    <t>5956119060</t>
  </si>
  <si>
    <t>Pražec dřevěný výhybkový dub skupina 3 3400x260x160</t>
  </si>
  <si>
    <t>1811519096</t>
  </si>
  <si>
    <t>5956119065</t>
  </si>
  <si>
    <t>Pražec dřevěný výhybkový dub skupina 3 3500x260x160</t>
  </si>
  <si>
    <t>2072131166</t>
  </si>
  <si>
    <t>5956119070</t>
  </si>
  <si>
    <t>Pražec dřevěný výhybkový dub skupina 3 3600x260x160</t>
  </si>
  <si>
    <t>1873087821</t>
  </si>
  <si>
    <t>5956119075</t>
  </si>
  <si>
    <t>Pražec dřevěný výhybkový dub skupina 3 3700x260x160</t>
  </si>
  <si>
    <t>1972236484</t>
  </si>
  <si>
    <t>5956119080</t>
  </si>
  <si>
    <t>Pražec dřevěný výhybkový dub skupina 3 3800x260x160</t>
  </si>
  <si>
    <t>297823728</t>
  </si>
  <si>
    <t>5956119085</t>
  </si>
  <si>
    <t>Pražec dřevěný výhybkový dub skupina 3 3900x260x160</t>
  </si>
  <si>
    <t>1748066200</t>
  </si>
  <si>
    <t>5956119090</t>
  </si>
  <si>
    <t>Pražec dřevěný výhybkový dub skupina 3 4000x260x160</t>
  </si>
  <si>
    <t>1088870551</t>
  </si>
  <si>
    <t>5956119095</t>
  </si>
  <si>
    <t>Pražec dřevěný výhybkový dub skupina 3 4100x260x160</t>
  </si>
  <si>
    <t>-1825194899</t>
  </si>
  <si>
    <t>5956119100</t>
  </si>
  <si>
    <t>Pražec dřevěný výhybkový dub skupina 3 4200x260x160</t>
  </si>
  <si>
    <t>2046961392</t>
  </si>
  <si>
    <t>5956119105</t>
  </si>
  <si>
    <t>Pražec dřevěný výhybkový dub skupina 3 4300x260x160</t>
  </si>
  <si>
    <t>-1327524914</t>
  </si>
  <si>
    <t>5956119110</t>
  </si>
  <si>
    <t>Pražec dřevěný výhybkový dub skupina 3 4400x260x160</t>
  </si>
  <si>
    <t>-1743969344</t>
  </si>
  <si>
    <t>5956119115</t>
  </si>
  <si>
    <t>Pražec dřevěný výhybkový dub skupina 3 4500x260x160</t>
  </si>
  <si>
    <t>1540644344</t>
  </si>
  <si>
    <t>5956119120</t>
  </si>
  <si>
    <t>Pražec dřevěný výhybkový dub skupina 3 4600x260x160</t>
  </si>
  <si>
    <t>546874808</t>
  </si>
  <si>
    <t>5958128010</t>
  </si>
  <si>
    <t>Komplety ŽS 4 (šroub RS 1, matice M 24, podložka Fe6, svěrka ŽS4)</t>
  </si>
  <si>
    <t>-1352432479</t>
  </si>
  <si>
    <t>5958231045</t>
  </si>
  <si>
    <t>Svěrka užitá T5,T6</t>
  </si>
  <si>
    <t>81831725</t>
  </si>
  <si>
    <t>5958134140</t>
  </si>
  <si>
    <t>Součásti upevňovací vložka M</t>
  </si>
  <si>
    <t>1877719238</t>
  </si>
  <si>
    <t>5958116000</t>
  </si>
  <si>
    <t>Matice M24</t>
  </si>
  <si>
    <t>-1423953441</t>
  </si>
  <si>
    <t>5958134041</t>
  </si>
  <si>
    <t>Součásti upevňovací šroub svěrkový T5</t>
  </si>
  <si>
    <t>1141537884</t>
  </si>
  <si>
    <t>5958158005</t>
  </si>
  <si>
    <t xml:space="preserve">Podložka pryžová pod patu kolejnice S49  183/126/6</t>
  </si>
  <si>
    <t>1176044553</t>
  </si>
  <si>
    <t>5958158075</t>
  </si>
  <si>
    <t>Podložka z penefolu pod podkladnici 390/170/5</t>
  </si>
  <si>
    <t>1412081426</t>
  </si>
  <si>
    <t>5958173000</t>
  </si>
  <si>
    <t>Polyetylenové pásy v kotoučích</t>
  </si>
  <si>
    <t>1864086566</t>
  </si>
  <si>
    <t>5958134075</t>
  </si>
  <si>
    <t>Součásti upevňovací vrtule R1(145)</t>
  </si>
  <si>
    <t>-1160543631</t>
  </si>
  <si>
    <t>5958134080</t>
  </si>
  <si>
    <t>Součásti upevňovací vrtule R2 (160)</t>
  </si>
  <si>
    <t>822792733</t>
  </si>
  <si>
    <t>5958134040</t>
  </si>
  <si>
    <t>Součásti upevňovací kroužek pružný dvojitý Fe 6</t>
  </si>
  <si>
    <t>-684318936</t>
  </si>
  <si>
    <t>5964175005</t>
  </si>
  <si>
    <t>Zarážedlo kolejové tvaru S49</t>
  </si>
  <si>
    <t>-1201467953</t>
  </si>
  <si>
    <t>5960101030</t>
  </si>
  <si>
    <t>Pražcové kotvy TDHB pro pražec betonový B 03</t>
  </si>
  <si>
    <t>-53384095</t>
  </si>
  <si>
    <t>5960101040</t>
  </si>
  <si>
    <t>Pražcové kotvy TDHB pro pražec dřevěný</t>
  </si>
  <si>
    <t>-43764775</t>
  </si>
  <si>
    <t>SO 102 - Nástupiště</t>
  </si>
  <si>
    <t>5964147130</t>
  </si>
  <si>
    <t>Nástupištní díly hrana H 130 základní</t>
  </si>
  <si>
    <t>-1013086171</t>
  </si>
  <si>
    <t>59641471R</t>
  </si>
  <si>
    <t>Nástupištní díly hrana H 130/2</t>
  </si>
  <si>
    <t>1531111411</t>
  </si>
  <si>
    <t>5964147085</t>
  </si>
  <si>
    <t>Nástupištní díly betonová dlaždice varovného pásu typ A</t>
  </si>
  <si>
    <t>1049195459</t>
  </si>
  <si>
    <t>-2053154904</t>
  </si>
  <si>
    <t>1452481355</t>
  </si>
  <si>
    <t>5964161000</t>
  </si>
  <si>
    <t>Beton lehce zhutnitelný C 12/15;X0 F5 2 080 2 517</t>
  </si>
  <si>
    <t>-960337941</t>
  </si>
  <si>
    <t>59641530R</t>
  </si>
  <si>
    <t>Kamenná dlažba tl. 60mm</t>
  </si>
  <si>
    <t>-1916887905</t>
  </si>
  <si>
    <t>5964151030</t>
  </si>
  <si>
    <t>Dlažba zámková pro nevidomé kostka</t>
  </si>
  <si>
    <t>88385448</t>
  </si>
  <si>
    <t>5955101025</t>
  </si>
  <si>
    <t>Kamenivo drcené drť frakce 4/8</t>
  </si>
  <si>
    <t>-690688747</t>
  </si>
  <si>
    <t>59551010R</t>
  </si>
  <si>
    <t>Písek křemičitý</t>
  </si>
  <si>
    <t>1333495298</t>
  </si>
  <si>
    <t>5534200R</t>
  </si>
  <si>
    <t>Ocelové zábradlí se svislou výplní v. 1,1m</t>
  </si>
  <si>
    <t>-669590224</t>
  </si>
  <si>
    <t>7491010R</t>
  </si>
  <si>
    <t>Lavička</t>
  </si>
  <si>
    <t>-1216900551</t>
  </si>
  <si>
    <t>74910135</t>
  </si>
  <si>
    <t xml:space="preserve">Koš odpadkový </t>
  </si>
  <si>
    <t>-477811021</t>
  </si>
  <si>
    <t>168586108</t>
  </si>
  <si>
    <t>5913240010</t>
  </si>
  <si>
    <t>Odstranění AB komunikace odtěžením nebo frézováním hloubky do 10 cm</t>
  </si>
  <si>
    <t>1509174215</t>
  </si>
  <si>
    <t>5913285025</t>
  </si>
  <si>
    <t>Montáž dílů komunikace z betonových dlaždic uložení v podsypu</t>
  </si>
  <si>
    <t>1714003973</t>
  </si>
  <si>
    <t>59132850R</t>
  </si>
  <si>
    <t>Montáž dílů komunikace z kamenné dlažby</t>
  </si>
  <si>
    <t>2024528506</t>
  </si>
  <si>
    <t>5913440030</t>
  </si>
  <si>
    <t>Nátěr vizuálně kontrastního pruhu nástupiště šíře do 150 mm</t>
  </si>
  <si>
    <t>-401172831</t>
  </si>
  <si>
    <t>1403299395</t>
  </si>
  <si>
    <t>5914115310</t>
  </si>
  <si>
    <t>Demontáž nástupištních desek Sudop K (KD,KS) 145</t>
  </si>
  <si>
    <t>1237593265</t>
  </si>
  <si>
    <t>5914120040</t>
  </si>
  <si>
    <t>Demontáž nástupiště úrovňového Tischer oboustranného včetně podložek</t>
  </si>
  <si>
    <t>983502600</t>
  </si>
  <si>
    <t>5914125010</t>
  </si>
  <si>
    <t>Montáž nástupištních desek Sudop K (KD,KS) 145</t>
  </si>
  <si>
    <t>-1344032501</t>
  </si>
  <si>
    <t>5914130040</t>
  </si>
  <si>
    <t>Montáž nástupiště úrovňového Tischer oboustranné</t>
  </si>
  <si>
    <t>-476046241</t>
  </si>
  <si>
    <t>59141302R</t>
  </si>
  <si>
    <t>Montáž nástupiště typu L</t>
  </si>
  <si>
    <t>1817028782</t>
  </si>
  <si>
    <t>-64581425</t>
  </si>
  <si>
    <t>2791131R</t>
  </si>
  <si>
    <t>Základová zeď tl do 300 mm z tvárnic ztraceného bednění včetně výplně z betonu tř. C 30/37</t>
  </si>
  <si>
    <t>-944613723</t>
  </si>
  <si>
    <t>5915010010</t>
  </si>
  <si>
    <t>Těžení zeminy nebo horniny železničního spodku I. třídy</t>
  </si>
  <si>
    <t>-1964607654</t>
  </si>
  <si>
    <t>7671650R</t>
  </si>
  <si>
    <t xml:space="preserve">Montáž zábradlí </t>
  </si>
  <si>
    <t>1574623549</t>
  </si>
  <si>
    <t>761614393</t>
  </si>
  <si>
    <t>245915694</t>
  </si>
  <si>
    <t>1523697260</t>
  </si>
  <si>
    <t>1228296832</t>
  </si>
  <si>
    <t>717819429</t>
  </si>
  <si>
    <t>-345286358</t>
  </si>
  <si>
    <t>SO 103 - Přístupové komunikace</t>
  </si>
  <si>
    <t>-1772499940</t>
  </si>
  <si>
    <t>-1880643907</t>
  </si>
  <si>
    <t>-1721501998</t>
  </si>
  <si>
    <t>-284043261</t>
  </si>
  <si>
    <t>224628526</t>
  </si>
  <si>
    <t>5964161020</t>
  </si>
  <si>
    <t>Beton lehce zhutnitelný C 25/30;X0 F5 2 395 2 898</t>
  </si>
  <si>
    <t>1397391464</t>
  </si>
  <si>
    <t>-1236232449</t>
  </si>
  <si>
    <t>5964159005</t>
  </si>
  <si>
    <t>Obrubník chodníkový</t>
  </si>
  <si>
    <t>892946451</t>
  </si>
  <si>
    <t>5963104035</t>
  </si>
  <si>
    <t>Přejezd železobetonový kompletní sestava</t>
  </si>
  <si>
    <t>1411925209</t>
  </si>
  <si>
    <t>-2020804875</t>
  </si>
  <si>
    <t>596414710R</t>
  </si>
  <si>
    <t>Nástupištní díly pro rampy tavru RL</t>
  </si>
  <si>
    <t>402962147</t>
  </si>
  <si>
    <t>1530897847</t>
  </si>
  <si>
    <t>5913060010</t>
  </si>
  <si>
    <t>Demontáž dílů betonové přejezdové konstrukce vnějšího panelu</t>
  </si>
  <si>
    <t>2029199079</t>
  </si>
  <si>
    <t>5913060020</t>
  </si>
  <si>
    <t>Demontáž dílů betonové přejezdové konstrukce vnitřního panelu</t>
  </si>
  <si>
    <t>-71883970</t>
  </si>
  <si>
    <t>5913075030</t>
  </si>
  <si>
    <t>Montáž betonové přejezdové konstrukce část vnější a vnitřní včetně závěrných zídek</t>
  </si>
  <si>
    <t>597134448</t>
  </si>
  <si>
    <t>1503719049</t>
  </si>
  <si>
    <t>-2124642040</t>
  </si>
  <si>
    <t>5913285210</t>
  </si>
  <si>
    <t>Montáž dílů komunikace obrubníku uložení v betonu</t>
  </si>
  <si>
    <t>1329155462</t>
  </si>
  <si>
    <t>59141500R</t>
  </si>
  <si>
    <t>Montáž rampy typu L</t>
  </si>
  <si>
    <t>-627452065</t>
  </si>
  <si>
    <t>-564058763</t>
  </si>
  <si>
    <t>866574139</t>
  </si>
  <si>
    <t>-533645579</t>
  </si>
  <si>
    <t>329502726</t>
  </si>
  <si>
    <t>-247796502</t>
  </si>
  <si>
    <t>-1970312368</t>
  </si>
  <si>
    <t>356978680</t>
  </si>
  <si>
    <t>SO 104 - Orientační systém</t>
  </si>
  <si>
    <t>5962110000</t>
  </si>
  <si>
    <t>Značení zastávek tabule s názvem</t>
  </si>
  <si>
    <t>-1483794732</t>
  </si>
  <si>
    <t>5962107000</t>
  </si>
  <si>
    <t>Piktogramy zákaz vstupu</t>
  </si>
  <si>
    <t>1293921723</t>
  </si>
  <si>
    <t>596210700R</t>
  </si>
  <si>
    <t>Piktogramy východu</t>
  </si>
  <si>
    <t>-1783613333</t>
  </si>
  <si>
    <t>596210701R</t>
  </si>
  <si>
    <t>Piktogramy čekárna</t>
  </si>
  <si>
    <t>-1807088415</t>
  </si>
  <si>
    <t>596210702R</t>
  </si>
  <si>
    <t>Piktogramy veřejné WC</t>
  </si>
  <si>
    <t>1278773041</t>
  </si>
  <si>
    <t>-1981212387</t>
  </si>
  <si>
    <t>5962113005</t>
  </si>
  <si>
    <t>Sloupek ocelový pozinkovaný 60 mm</t>
  </si>
  <si>
    <t>314956915</t>
  </si>
  <si>
    <t>5912035100</t>
  </si>
  <si>
    <t>Montáž návěstidla tabule</t>
  </si>
  <si>
    <t>162366110</t>
  </si>
  <si>
    <t>5912040070</t>
  </si>
  <si>
    <t>Montáž návěstidla včetně sloupku lichoběžníkové tabule</t>
  </si>
  <si>
    <t>-1606573610</t>
  </si>
  <si>
    <t>SO 105 - Služební přechod</t>
  </si>
  <si>
    <t>5 - Komunikace pozemní</t>
  </si>
  <si>
    <t>5963101005</t>
  </si>
  <si>
    <t>Přejezd celopryžový pro nezatížené komunikace</t>
  </si>
  <si>
    <t>-761038664</t>
  </si>
  <si>
    <t>59641590R</t>
  </si>
  <si>
    <t>Obrubník betonový nájezdový</t>
  </si>
  <si>
    <t>-623855807</t>
  </si>
  <si>
    <t>886931535</t>
  </si>
  <si>
    <t>5963146000</t>
  </si>
  <si>
    <t>Asfaltový beton ACO 11S 50/70 střednězrnný-obrusná vrstva</t>
  </si>
  <si>
    <t>-1791643293</t>
  </si>
  <si>
    <t>-1923529625</t>
  </si>
  <si>
    <t>-1370546613</t>
  </si>
  <si>
    <t>5913040030</t>
  </si>
  <si>
    <t>Montáž celopryžové přejezdové konstrukce málo zatížené v koleji část vnější a vnitřní včetně závěrných zídek</t>
  </si>
  <si>
    <t>-74674895</t>
  </si>
  <si>
    <t>5913245010</t>
  </si>
  <si>
    <t>Oprava komunikace vyplněním trhlin zálivkovou hmotou</t>
  </si>
  <si>
    <t>-101938234</t>
  </si>
  <si>
    <t>5913255010</t>
  </si>
  <si>
    <t>Zřízení konstrukce vozovky asfaltobetonové s obrusnou vrstvou tlouštky do 5 cm</t>
  </si>
  <si>
    <t>1334516762</t>
  </si>
  <si>
    <t>683069217</t>
  </si>
  <si>
    <t>59140751R</t>
  </si>
  <si>
    <t>Zřízení konstrukční vrstvy pražcového podloží bez geomateriálu tl. 0,05 m</t>
  </si>
  <si>
    <t>1315859213</t>
  </si>
  <si>
    <t>59140752R</t>
  </si>
  <si>
    <t>Zřízení konstrukční vrstvy pražcového podloží bez geomateriálu tl. 0,20 m</t>
  </si>
  <si>
    <t>-1046670159</t>
  </si>
  <si>
    <t>310647697</t>
  </si>
  <si>
    <t>879836251</t>
  </si>
  <si>
    <t>-1506630230</t>
  </si>
  <si>
    <t>-1958655757</t>
  </si>
  <si>
    <t>-1425666759</t>
  </si>
  <si>
    <t>SO 201 - Osvětlení nástupišť</t>
  </si>
  <si>
    <t>01 - Rozvody VO</t>
  </si>
  <si>
    <t>7491151010</t>
  </si>
  <si>
    <t>Montáž trubek ohebných elektroinstalačních hladkých z PVC uložených volně nebo pod omítkou průměru do 50 mm</t>
  </si>
  <si>
    <t>262144</t>
  </si>
  <si>
    <t>-1678732699</t>
  </si>
  <si>
    <t>7491100280</t>
  </si>
  <si>
    <t>Trubková vedení Pevné elektroinstalační trubky 4025 pr.25 750N tm.šedá</t>
  </si>
  <si>
    <t>8422676</t>
  </si>
  <si>
    <t>-1133085238</t>
  </si>
  <si>
    <t>7493100010</t>
  </si>
  <si>
    <t>Venkovní osvětlení Osvětlovací stožáry sklopné výšky do 6 m, žárově zinkovaný, vč. výstroje, stožár nesmí mít dvířka (z důvodu neoprávněného vstupu)</t>
  </si>
  <si>
    <t>-948340029</t>
  </si>
  <si>
    <t>7493100060</t>
  </si>
  <si>
    <t>Venkovní osvětlení Osvětlovací stožáry sklopné výšky od 10 do 12 m, žárově zinkovaný, vč. výstroje, stožár nesmí mít dvířka (z důvodu neoprávněného vstupu)</t>
  </si>
  <si>
    <t>-384187661</t>
  </si>
  <si>
    <t>7493155010</t>
  </si>
  <si>
    <t>Montáž elektrovýzbroje stožárů do 4 okruhů</t>
  </si>
  <si>
    <t>926260858</t>
  </si>
  <si>
    <t>7493102090</t>
  </si>
  <si>
    <t>Venkovní osvětlení Elektrovýzbroje stožárů a stožárové rozvodnice Stožárová svorkovnice EK 223 / Jistící skříň, k umístění vně stožáru, krytí IP 54, stupeň ochrany: ll, rozměry: šířka - 120 mm, hloubka - 100 mm, výška - 400 mm</t>
  </si>
  <si>
    <t>-1893802414</t>
  </si>
  <si>
    <t>7493152530</t>
  </si>
  <si>
    <t>Montáž svítidla pro železnici na sklopný stožár</t>
  </si>
  <si>
    <t>-1030142494</t>
  </si>
  <si>
    <t>7493100670</t>
  </si>
  <si>
    <t>Venkovní osvětlení Svítidla pro železnici LED svítidlo o příkonu 56 - 100 W určené pro osvětlení venkovních prostor veřejnosti přístupných (nástupiště, přechody kolejiště) na ŽDC.</t>
  </si>
  <si>
    <t>726028441</t>
  </si>
  <si>
    <t>7493100680</t>
  </si>
  <si>
    <t>Venkovní osvětlení Svítidla pro železnici LED svítidlo o příkonu 101 - 200 W určené pro osvětlení venkovních prostor veřejnosti přístupných (nástupiště, přechody kolejiště) na ŽDC.</t>
  </si>
  <si>
    <t>2078479840</t>
  </si>
  <si>
    <t>7499700390</t>
  </si>
  <si>
    <t>Nátěry trakčního vedení Barva a řed. pro bezpečnostní černožluté pruhy na podpěře TV</t>
  </si>
  <si>
    <t>239334690</t>
  </si>
  <si>
    <t>7493156010</t>
  </si>
  <si>
    <t>Montáž rozvaděče pro napájení osvětlení železničních prostranství do 8 kusů 3-f vývodů</t>
  </si>
  <si>
    <t>-645270563</t>
  </si>
  <si>
    <t>7493102210</t>
  </si>
  <si>
    <t>Venkovní osvětlení Rozvaděče pro napájení osvětlení železničních prostranství pro 5 - 8ks 3-f větví s PLC řídícím systémem</t>
  </si>
  <si>
    <t>-1664169107</t>
  </si>
  <si>
    <t>7493102200</t>
  </si>
  <si>
    <t>Venkovní osvětlení Rozvaděče pro napájení osvětlení železničních prostranství do 4ks 3-f větví s PLC řídícím systémem</t>
  </si>
  <si>
    <t>513293345</t>
  </si>
  <si>
    <t>7493156030</t>
  </si>
  <si>
    <t>Montáž rozvaděče pro napájení osvětlení železničních prostranství řídícího software do PLC řídící jednotky</t>
  </si>
  <si>
    <t>-1797940411</t>
  </si>
  <si>
    <t>7493352035</t>
  </si>
  <si>
    <t>Montáž rozvaděče pro elektrický ohřev výhybky řídící PLC jednotky do ovladače EOV a osvětlení</t>
  </si>
  <si>
    <t>921250743</t>
  </si>
  <si>
    <t>7493352040</t>
  </si>
  <si>
    <t>Montáž rozvaděče pro elektrický ohřev výhybky řídícího software do PLC řídící jednotky do ovladače EOV a osvětlení - 1x výhybka/1 x větev osvětlení</t>
  </si>
  <si>
    <t>-2029134842</t>
  </si>
  <si>
    <t>7494271010</t>
  </si>
  <si>
    <t>Demontáž rozvaděčů rozvodnice nn</t>
  </si>
  <si>
    <t>1243562762</t>
  </si>
  <si>
    <t>566846186</t>
  </si>
  <si>
    <t>7493301060</t>
  </si>
  <si>
    <t>Elektrický ohřev výhybek (EOV) SW Parametrizace rozváděče</t>
  </si>
  <si>
    <t>-1308205115</t>
  </si>
  <si>
    <t>7493301070</t>
  </si>
  <si>
    <t>Elektrický ohřev výhybek (EOV) SW Parametrizace okruhu OV (na okruh OV), dle počtu okruhů osvětlení</t>
  </si>
  <si>
    <t>-606107329</t>
  </si>
  <si>
    <t>7493301050</t>
  </si>
  <si>
    <t>Elektrický ohřev výhybek (EOV) SW Projekt vizualizace</t>
  </si>
  <si>
    <t>-1066209641</t>
  </si>
  <si>
    <t>7491351010</t>
  </si>
  <si>
    <t>Montáž ocelových profilů tyčí, úhelníků</t>
  </si>
  <si>
    <t>-98010657</t>
  </si>
  <si>
    <t>7497100160</t>
  </si>
  <si>
    <t>Základy trakčního vedení Ochrana stožáru TV</t>
  </si>
  <si>
    <t>-575083931</t>
  </si>
  <si>
    <t>7498150520</t>
  </si>
  <si>
    <t>Vyhotovení výchozí revizní zprávy pro opravné práce pro objem investičních nákladů přes 500 000 do 1 000 000 Kč</t>
  </si>
  <si>
    <t>-64951288</t>
  </si>
  <si>
    <t>7498150525</t>
  </si>
  <si>
    <t>Vyhotovení výchozí revizní zprávy příplatek za každých dalších i započatých 500 000 Kč přes 1 000 000 Kč</t>
  </si>
  <si>
    <t>1980028036</t>
  </si>
  <si>
    <t>7498151025</t>
  </si>
  <si>
    <t>Provedení technické prohlídky a zkoušky na silnoproudém zařízení, zařízení TV, zařízení NS, transformoven, EPZ příplatek za každých dalších i započatých 500 000 Kč přes 1 000 000 Kč</t>
  </si>
  <si>
    <t>-250574815</t>
  </si>
  <si>
    <t>7498151020</t>
  </si>
  <si>
    <t>Provedení technické prohlídky a zkoušky na silnoproudém zařízení, zařízení TV, zařízení NS, transformoven, EPZ pro opravné práce pro objem investičních nákladů přes 500 000 do 1 000 000 Kč</t>
  </si>
  <si>
    <t>-115426768</t>
  </si>
  <si>
    <t>7498351010</t>
  </si>
  <si>
    <t>Vydání průkazu způsobilosti pro funkční celek, provizorní stav</t>
  </si>
  <si>
    <t>158720512</t>
  </si>
  <si>
    <t>7498457010</t>
  </si>
  <si>
    <t>Měření intenzity osvětlení instalovaného v rozsahu 1 000 m2 zjišťované plochy</t>
  </si>
  <si>
    <t>907092655</t>
  </si>
  <si>
    <t xml:space="preserve">02 - Zemní práce </t>
  </si>
  <si>
    <t>M - Práce a dodávky M</t>
  </si>
  <si>
    <t xml:space="preserve">    46-M - Zemní práce při extr.mont.pracích</t>
  </si>
  <si>
    <t>Práce a dodávky M</t>
  </si>
  <si>
    <t>46-M</t>
  </si>
  <si>
    <t>Zemní práce při extr.mont.pracích</t>
  </si>
  <si>
    <t>842180243</t>
  </si>
  <si>
    <t>460050704</t>
  </si>
  <si>
    <t>Hloubení nezapažených jam pro stožáry veřejného osvětlení ručně v hornině tř 4</t>
  </si>
  <si>
    <t>-252513714</t>
  </si>
  <si>
    <t>460080012</t>
  </si>
  <si>
    <t>Základové konstrukce z monolitického betonu C 8/10 bez bednění</t>
  </si>
  <si>
    <t>-1285475276</t>
  </si>
  <si>
    <t>58931970</t>
  </si>
  <si>
    <t>beton C 8/10 kamenivo frakce 0/22</t>
  </si>
  <si>
    <t>-655012612</t>
  </si>
  <si>
    <t>460080033</t>
  </si>
  <si>
    <t>Základové konstrukce ze ŽB tř. C 16/20</t>
  </si>
  <si>
    <t>118712439</t>
  </si>
  <si>
    <t>58932571</t>
  </si>
  <si>
    <t>beton C 16/20 X0,XC1 kamenivo frakce 0/16</t>
  </si>
  <si>
    <t>-788614077</t>
  </si>
  <si>
    <t>03 - VRN</t>
  </si>
  <si>
    <t xml:space="preserve">    VRN1 - Průzkumné, geodetické a projektové práce</t>
  </si>
  <si>
    <t xml:space="preserve">    VRN2 - Příprava staveniště</t>
  </si>
  <si>
    <t xml:space="preserve">    VRN3 - Zařízení staveniště</t>
  </si>
  <si>
    <t xml:space="preserve">    VRN7 - Provozní vlivy</t>
  </si>
  <si>
    <t>Vedlejší rozpočtové náklady</t>
  </si>
  <si>
    <t>VRN1</t>
  </si>
  <si>
    <t>Průzkumné, geodetické a projektové práce</t>
  </si>
  <si>
    <t>010001000</t>
  </si>
  <si>
    <t>…</t>
  </si>
  <si>
    <t>-1939105819</t>
  </si>
  <si>
    <t>012303000</t>
  </si>
  <si>
    <t>Geodetické práce po výstavbě</t>
  </si>
  <si>
    <t>1288302040</t>
  </si>
  <si>
    <t>1427619975</t>
  </si>
  <si>
    <t>VRN2</t>
  </si>
  <si>
    <t>Příprava staveniště</t>
  </si>
  <si>
    <t>020001000</t>
  </si>
  <si>
    <t>-431383153</t>
  </si>
  <si>
    <t>VRN3</t>
  </si>
  <si>
    <t>1650808787</t>
  </si>
  <si>
    <t>VRN7</t>
  </si>
  <si>
    <t>Provozní vlivy</t>
  </si>
  <si>
    <t>070001000</t>
  </si>
  <si>
    <t>1258377704</t>
  </si>
  <si>
    <t>074002000</t>
  </si>
  <si>
    <t>Železniční a městský kolejový provoz</t>
  </si>
  <si>
    <t>-1427033348</t>
  </si>
  <si>
    <t>04 - Kabelizace</t>
  </si>
  <si>
    <t>01 - Zemní práce</t>
  </si>
  <si>
    <t>OST - Kabelizace</t>
  </si>
  <si>
    <t>219203353</t>
  </si>
  <si>
    <t>-223519561</t>
  </si>
  <si>
    <t>-289634330</t>
  </si>
  <si>
    <t>-320162411</t>
  </si>
  <si>
    <t>-1702812929</t>
  </si>
  <si>
    <t>-779640825</t>
  </si>
  <si>
    <t>1852319275</t>
  </si>
  <si>
    <t>-1382293454</t>
  </si>
  <si>
    <t>7492501980</t>
  </si>
  <si>
    <t>Kabely, vodiče, šňůry Cu - nn Kabel silový 4 a 5-žílový Cu, plastová izolace CYKY 5J10 (5Cx10)</t>
  </si>
  <si>
    <t>-1123637209</t>
  </si>
  <si>
    <t>7590545052</t>
  </si>
  <si>
    <t>Uložení kabelu CYKY do žlabového rozvodu zabezpečovací ústředny nad 4 x 10 mm</t>
  </si>
  <si>
    <t>-1402210309</t>
  </si>
  <si>
    <t>7492502020</t>
  </si>
  <si>
    <t>Kabely, vodiče, šňůry Cu - nn Kabel silový 4 a 5-žílový Cu, plastová izolace CYKY 5J4 (5Cx4)</t>
  </si>
  <si>
    <t>-1858834421</t>
  </si>
  <si>
    <t>7492554010</t>
  </si>
  <si>
    <t>Montáž kabelů 4- a 5-žílových Cu do 16 mm2</t>
  </si>
  <si>
    <t>-511362653</t>
  </si>
  <si>
    <t>7590520429</t>
  </si>
  <si>
    <t>Venkovní vedení kabelová - metalické sítě Plněné 4x0,6 TCEPKPFLEY 3 x 4 x 0,6</t>
  </si>
  <si>
    <t>1622085240</t>
  </si>
  <si>
    <t>1865395312</t>
  </si>
  <si>
    <t>709863326</t>
  </si>
  <si>
    <t>7491600210</t>
  </si>
  <si>
    <t>Uzemnění Vnější Deska zemnící ZD01</t>
  </si>
  <si>
    <t>758353303</t>
  </si>
  <si>
    <t>7491652032</t>
  </si>
  <si>
    <t>Montáž vnějšího uzemnění zemnící desky z pozinkované oceli (FeZn), velikosti 2000x250 (ZD01)</t>
  </si>
  <si>
    <t>2028253304</t>
  </si>
  <si>
    <t>7491601410</t>
  </si>
  <si>
    <t>Uzemnění Hromosvodné vedení Svorka SP</t>
  </si>
  <si>
    <t>205912909</t>
  </si>
  <si>
    <t>7491601470</t>
  </si>
  <si>
    <t>Uzemnění Hromosvodné vedení Svorka SR 3b - plech</t>
  </si>
  <si>
    <t>1470360881</t>
  </si>
  <si>
    <t>7491601450</t>
  </si>
  <si>
    <t>Uzemnění Hromosvodné vedení Svorka SR 2b</t>
  </si>
  <si>
    <t>1986777693</t>
  </si>
  <si>
    <t>7491652080</t>
  </si>
  <si>
    <t>Montáž vnějšího uzemnění ostatní práce obsyp uzemňovacího vedení Bentonitem (2 kg/m)</t>
  </si>
  <si>
    <t>-357474978</t>
  </si>
  <si>
    <t>7491654010</t>
  </si>
  <si>
    <t>Montáž svorek spojovacích se 2 šrouby (typ SS, SO, SR03, aj.)</t>
  </si>
  <si>
    <t>-1614663756</t>
  </si>
  <si>
    <t>1457136766</t>
  </si>
  <si>
    <t>7593501030</t>
  </si>
  <si>
    <t>Trasy kabelového vedení Tuhá dvouplášťová korugovaná chránička KD 09125 průměr 125/108 mm</t>
  </si>
  <si>
    <t>690976380</t>
  </si>
  <si>
    <t>-1666637470</t>
  </si>
  <si>
    <t>7491553014</t>
  </si>
  <si>
    <t>Montáž kabelových ucpávek vodě odolných, pro vnitřní průměr otvoru přes 105 do 185 mm - včetně příslušenství (utěsňovací spony apod.), vyhotovení a dodání atestu</t>
  </si>
  <si>
    <t>1751176412</t>
  </si>
  <si>
    <t>7491510120</t>
  </si>
  <si>
    <t>Protipožární a kabelové ucpávky Kabelové ucpávky Vodovzdorná</t>
  </si>
  <si>
    <t>-1970515741</t>
  </si>
  <si>
    <t>7492501960</t>
  </si>
  <si>
    <t>Kabely, vodiče, šňůry Cu - nn Kabel silový 4 a 5-žílový Cu, plastová izolace CYKY 4O1,5 (4Dx1,5)</t>
  </si>
  <si>
    <t>1372251667</t>
  </si>
  <si>
    <t>7492501870</t>
  </si>
  <si>
    <t>Kabely, vodiče, šňůry Cu - nn Kabel silový 4 a 5-žílový Cu, plastová izolace CYKY 4J10 (4Bx10)</t>
  </si>
  <si>
    <t>1296436461</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</si>
  <si>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t>
  </si>
  <si>
    <t>-129353274</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</si>
  <si>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</si>
  <si>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t>
  </si>
  <si>
    <t>-2026528773</t>
  </si>
  <si>
    <t>7492751026</t>
  </si>
  <si>
    <t>Montáž ukončení kabelů nn v rozvaděči nebo na přístroji izolovaných s označením 2 - 5-ti žílových do 150 mm2 - montáž kabelové koncovky nebo záklopky včetně odizolování pláště a izolace žil kabelu, ukončení žil v rozvaděči, upevnění kabelových ok, roz. tr</t>
  </si>
  <si>
    <t>-175169596</t>
  </si>
  <si>
    <t>7492752018</t>
  </si>
  <si>
    <t>Montáž ukončení kabelů nn kabelovou spojkou 3/4/5 - žílové kabely s plastovou izolací do 240 mm2 - včetně odizolování pláště a izolace žil kabelu, včetně ukončení žil a stínění (oko)</t>
  </si>
  <si>
    <t>-353995174</t>
  </si>
  <si>
    <t>2082717711</t>
  </si>
  <si>
    <t>7492700180</t>
  </si>
  <si>
    <t>Ukončení vodičů a kabelů Nn Lisovací dutinky izolované 10-12mm, sada 100 ks</t>
  </si>
  <si>
    <t>-1056672099</t>
  </si>
  <si>
    <t>7492700230</t>
  </si>
  <si>
    <t>Ukončení vodičů a kabelů Nn Lisovací oka izolované 0,5-1/6mm, sada 100 ks</t>
  </si>
  <si>
    <t>1542000413</t>
  </si>
  <si>
    <t>7492751040</t>
  </si>
  <si>
    <t>Montáž ukončení kabelů nn v rozvaděči nebo na přístroji izolovaných s označením 7 - 12-ti žílových do 4 mm2</t>
  </si>
  <si>
    <t>1028089593</t>
  </si>
  <si>
    <t>7494003386</t>
  </si>
  <si>
    <t>Modulární přístroje Jističe do 80 A; 10 kA 3-pólové In 16 A, Ue AC 230/400 V / DC 216 V, charakteristika B, 3pól, Icn 10 kA</t>
  </si>
  <si>
    <t>1846167711</t>
  </si>
  <si>
    <t>7492756040</t>
  </si>
  <si>
    <t>Pomocné práce pro montáž kabelů zatažení kabelů do chráničky do 4 kg/m</t>
  </si>
  <si>
    <t>-203518043</t>
  </si>
  <si>
    <t>7493601030</t>
  </si>
  <si>
    <t>Kabelové a zásuvkové skříně, elektroměrové rozvaděče Prázdné skříně a pilíře Sokly a základy pro plastové pilíře, základ soklu venkovní min. IP44, šíře 560mm, výška 600mm, hloubka 230mm</t>
  </si>
  <si>
    <t>1988913248</t>
  </si>
  <si>
    <t>7493601050</t>
  </si>
  <si>
    <t>Kabelové a zásuvkové skříně, elektroměrové rozvaděče Prázdné skříně a pilíře pro upevnění na sokl a základ pro plastové pilíře, venkovní min. IP 44, šíře 420mm, výška 600mm, hloubka do 240mm</t>
  </si>
  <si>
    <t>-2102461026</t>
  </si>
  <si>
    <t>7493600911</t>
  </si>
  <si>
    <t>Kabelové a zásuvkové skříně, elektroměrové rozvaděče Skříně elektroměrové pro přímé měření Elektroměrový rozváděč pro nepřímé měření</t>
  </si>
  <si>
    <t>-1905560268</t>
  </si>
  <si>
    <t>7493656010</t>
  </si>
  <si>
    <t>Montáž zásuvkových skříní venkovních kombinace na stěnu nebo stojinu</t>
  </si>
  <si>
    <t>1074784375</t>
  </si>
  <si>
    <t>7494153015</t>
  </si>
  <si>
    <t>Montáž prázdných plastových kabelových skříní min. IP 44, výšky do 800 mm, hloubky do 320 mm kompaktní pilíř š 660-1 060 mm - včetně elektrovýzbroje</t>
  </si>
  <si>
    <t>1316431627</t>
  </si>
  <si>
    <t>7494351030</t>
  </si>
  <si>
    <t>Montáž jističů (do 10 kA) třípólových do 20 A</t>
  </si>
  <si>
    <t>-477709555</t>
  </si>
  <si>
    <t>7494351080</t>
  </si>
  <si>
    <t>Montáž jističů (do 10 kA) přídavných zařízení k instalačním jističům do 125 A pomocného spínače (1x zap., 1x vyp. kontakt)</t>
  </si>
  <si>
    <t>2055938379</t>
  </si>
  <si>
    <t>7494351085</t>
  </si>
  <si>
    <t>Montáž jističů (do 10 kA) přídavných zařízení k instalačním jističům do 125 A napěťové spouště</t>
  </si>
  <si>
    <t>-1218838193</t>
  </si>
  <si>
    <t>7494003654</t>
  </si>
  <si>
    <t>Modulární přístroje Jističe Příslušenství 1x zapínací kontakt, 1x rozpínací kontakt, např. pro LTE, LTN, LVN, MSO</t>
  </si>
  <si>
    <t>692959558</t>
  </si>
  <si>
    <t>7494003690</t>
  </si>
  <si>
    <t>Modulární přístroje Jističe Příslušenství Ue DC 24 V, např. pro LTE, LTN, LVN</t>
  </si>
  <si>
    <t>589441683</t>
  </si>
  <si>
    <t>7494751010</t>
  </si>
  <si>
    <t>Montáž svodičů přepětí pro sítě nn - typ 1 (třída B) pro třífázové sítě - do rozvaděče nebo skříně</t>
  </si>
  <si>
    <t>-581315519</t>
  </si>
  <si>
    <t>7494004084</t>
  </si>
  <si>
    <t>Modulární přístroje Přepěťové ochrany Svodiče bleskových proudů typ 1, Iimp 25 kA, Uc AC 350 V, výměnné moduly, se signalizací, jiskřiště, 3+N-pól</t>
  </si>
  <si>
    <t>-831181099</t>
  </si>
  <si>
    <t>7494756010</t>
  </si>
  <si>
    <t>Montáž svornic řadových nn včetně upevnění a štítku pro Cu/Al vodiče do 2,5 mm2 - do rozvaděče nebo skříně</t>
  </si>
  <si>
    <t>532922477</t>
  </si>
  <si>
    <t>7494756014</t>
  </si>
  <si>
    <t>Montáž svornic řadových nn včetně upevnění a štítku pro Cu/Al vodiče do 6 mm2 - do rozvaděče nebo skříně</t>
  </si>
  <si>
    <t>1654997036</t>
  </si>
  <si>
    <t>7494756032</t>
  </si>
  <si>
    <t>Montáž svornic silové nn včetně upevnění a štítku pro Cu/Al vodiče 10 - 185 mm2 - do rozvaděče nebo skříně</t>
  </si>
  <si>
    <t>-1122387249</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</si>
  <si>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t>
  </si>
  <si>
    <t>1910396398</t>
  </si>
  <si>
    <t>7494010366</t>
  </si>
  <si>
    <t xml:space="preserve">Přístroje pro spínání a ovládání Svornice a pomocný materiál Svornice Svorka RSA  2,5 A řadová bílá</t>
  </si>
  <si>
    <t>84596099</t>
  </si>
  <si>
    <t>7494010394</t>
  </si>
  <si>
    <t xml:space="preserve">Přístroje pro spínání a ovládání Svornice a pomocný materiál Svornice Svorka RSA  6 A řadová</t>
  </si>
  <si>
    <t>89490871</t>
  </si>
  <si>
    <t>7494010504</t>
  </si>
  <si>
    <t>Přístroje pro spínání a ovládání Svornice a pomocný materiál Svornice Svorka OTL 150/1x2 šedá</t>
  </si>
  <si>
    <t>-1218802310</t>
  </si>
  <si>
    <t>Vydání průkazu způsobilosti pro funkční celek, provizorní stav - vyhotovení dokladu o silnoproudých zařízeních a vydání průkazu způsobilosti</t>
  </si>
  <si>
    <t>-711897435</t>
  </si>
  <si>
    <t>SO 202 - Úpravy EOV</t>
  </si>
  <si>
    <t>01 - Elektromontáže</t>
  </si>
  <si>
    <t>N00 - Elektromontáže</t>
  </si>
  <si>
    <t>N00</t>
  </si>
  <si>
    <t>7493201025</t>
  </si>
  <si>
    <t>Montáž elektrického ohřevu výhybek (EOV) kompletní topné soupravy na jednoduchou výhybku soustavy S49, R65 a UIC60 s poloměrem odbočení 300 m</t>
  </si>
  <si>
    <t>-387959884</t>
  </si>
  <si>
    <t>7491011123</t>
  </si>
  <si>
    <t>Elektrický ohřev výhybek (EOV) Topná souprava pro výhybku s nežlabovým pražcem JS491:9-300aJS491:11-300</t>
  </si>
  <si>
    <t>1136996492</t>
  </si>
  <si>
    <t>7493202010</t>
  </si>
  <si>
    <t>Montáž rozvaděče pro elektrický ohřev výhybky silového pro připojení základních výhybkových jednotek do 8 kusů 3-f vývodů</t>
  </si>
  <si>
    <t>1410257342</t>
  </si>
  <si>
    <t>7493300120</t>
  </si>
  <si>
    <t>Elektrický ohřev výhybek (EOV) Periferní rozváděče Rozváděč ohřevu výměn pro 2 výhybky bez měření a bez podřízené jednotky</t>
  </si>
  <si>
    <t>1718850205</t>
  </si>
  <si>
    <t>7493202060</t>
  </si>
  <si>
    <t>Montáž rozvaděče pro elektrický ohřev výhybky řídícího software do PLC řídící jednotky EOV - 1x výhybka</t>
  </si>
  <si>
    <t>-1665003661</t>
  </si>
  <si>
    <t>7493202090</t>
  </si>
  <si>
    <t>-1557099639</t>
  </si>
  <si>
    <t>-1825937330</t>
  </si>
  <si>
    <t>7494003080</t>
  </si>
  <si>
    <t>Modulární přístroje Jističe do 63 A; 6 kA 3-pólové In 16 A, Ue AC 230/400 V / DC 216 V, charakteristika B, 3pól, Icn 6 kA</t>
  </si>
  <si>
    <t>-899354109</t>
  </si>
  <si>
    <t>7494002992</t>
  </si>
  <si>
    <t>Modulární přístroje Jističe do 63 A; 6 kA 1-pólové In 16 A, Ue AC 230 V / DC 72 V, charakteristika B, 1pól, Icn 6 kA</t>
  </si>
  <si>
    <t>-799273622</t>
  </si>
  <si>
    <t>7494004236</t>
  </si>
  <si>
    <t xml:space="preserve">Modulární přístroje Spínací přístroje Instalační stykače AC Ith 63 A, Uc AC 230 V, 4x zapínací kontakt,  AC-3: 30A</t>
  </si>
  <si>
    <t>-472064182</t>
  </si>
  <si>
    <t>7494004204</t>
  </si>
  <si>
    <t>Modulární přístroje Spínací přístroje Instalační stykače AC Ith 25 A, Uc AC 230 V, 4x zapínací kontakt, AC-3: 8,5A</t>
  </si>
  <si>
    <t>1721704605</t>
  </si>
  <si>
    <t>7494003784</t>
  </si>
  <si>
    <t>Modulární přístroje Proudové chrániče 6 kA 2-pólové In 25 A, Ue AC 230/400 V, Idn 300 mA, 2pól, Inc 6 kA, typ AC</t>
  </si>
  <si>
    <t>588437773</t>
  </si>
  <si>
    <t>7494003800</t>
  </si>
  <si>
    <t>Modulární přístroje Proudové chrániče 6 kA 4-pólové In 63 A, Ue AC 230/400 V, Idn 300 mA, 4pól, Inc 6 kA, typ AC</t>
  </si>
  <si>
    <t>766410053</t>
  </si>
  <si>
    <t>7495700010</t>
  </si>
  <si>
    <t>Řídící systémy silnoproudu Jednotka SHT4I</t>
  </si>
  <si>
    <t>1969510833</t>
  </si>
  <si>
    <t>7493000440</t>
  </si>
  <si>
    <t>Elektrický ohřev výhybek (EOV) SW Parametrizace okruhu EOV (na výhybku), dle počtu výhybek</t>
  </si>
  <si>
    <t>34887043</t>
  </si>
  <si>
    <t>7493000441</t>
  </si>
  <si>
    <t>Silnoproudá zařízení Venkovní osvětlení SW Odzkoušení (okruh OV, EOV) (na okruh OV/výhybku)</t>
  </si>
  <si>
    <t>1400776196</t>
  </si>
  <si>
    <t>7493000434</t>
  </si>
  <si>
    <t>Elektrický ohřev výhybek (EOV) SW Parametrizace PLC </t>
  </si>
  <si>
    <t>347175727</t>
  </si>
  <si>
    <t>7493000438</t>
  </si>
  <si>
    <t>-1302316393</t>
  </si>
  <si>
    <t>7493351022</t>
  </si>
  <si>
    <t>-1424482429</t>
  </si>
  <si>
    <t>7493371010</t>
  </si>
  <si>
    <t>Demontáže zařízení na elektrickém ohřevu výhybek kompletní topné soupravy na výhybku tvaru 1:7,5-190, 1:9-190</t>
  </si>
  <si>
    <t>-916236471</t>
  </si>
  <si>
    <t>7496756063</t>
  </si>
  <si>
    <t>Montáž dálkové diagnostiky TS ŽDC doplnění aplikace na klientských pracovištích</t>
  </si>
  <si>
    <t>-1792498593</t>
  </si>
  <si>
    <t>1699472170</t>
  </si>
  <si>
    <t>7496756077</t>
  </si>
  <si>
    <t>Montáž dálkové diagnostiky TS ŽDC doplnění/úprava aplikace pro dispečerské klienty</t>
  </si>
  <si>
    <t>-14636245</t>
  </si>
  <si>
    <t>7498010030</t>
  </si>
  <si>
    <t>-1619396045</t>
  </si>
  <si>
    <t>7498010090</t>
  </si>
  <si>
    <t>1852221576</t>
  </si>
  <si>
    <t>7498020030</t>
  </si>
  <si>
    <t>Provedení technické prohlídy a zkoušky na silnoproudém zařízení, zařízení TV, zařízení NS, transformoven, EPZ pro opravné práce pro objem investičních nákladů přes 500 000 do 1 000 000 Kč</t>
  </si>
  <si>
    <t>-458263242</t>
  </si>
  <si>
    <t>7498020090</t>
  </si>
  <si>
    <t>Provedení technické prohlídy a zkoušky na silnoproudém zařízení, zařízení TV, zařízení NS, transformoven, EPZ příplatek za každých dalších i započatých 500 000 Kč přes 1 000 000 Kč</t>
  </si>
  <si>
    <t>-1018689822</t>
  </si>
  <si>
    <t>7498201030</t>
  </si>
  <si>
    <t>2006239709</t>
  </si>
  <si>
    <t>454028304</t>
  </si>
  <si>
    <t>7493352045</t>
  </si>
  <si>
    <t>Montáž rozvaděče pro elektrický ohřev výhybky výměna dotykové obrazovky v ovladači EOV a osvětlení</t>
  </si>
  <si>
    <t>-1796289129</t>
  </si>
  <si>
    <t>7493301000</t>
  </si>
  <si>
    <t>Elektrický ohřev výhybek (EOV) SW Rozváděč MSU:</t>
  </si>
  <si>
    <t>-1866044508</t>
  </si>
  <si>
    <t>02 - VRN - Vedlejší rozpočtové náklady</t>
  </si>
  <si>
    <t>013244000</t>
  </si>
  <si>
    <t>Dokumentace pro provádění stavby</t>
  </si>
  <si>
    <t>-1515594598</t>
  </si>
  <si>
    <t>1942029422</t>
  </si>
  <si>
    <t>03 - Kabelizace</t>
  </si>
  <si>
    <t xml:space="preserve">    1 - Zemní práce</t>
  </si>
  <si>
    <t>141721213</t>
  </si>
  <si>
    <t>Řízený zemní protlak délky do 50 m hloubky do 6 m s protlačením potrubí vnějšího průměru vrtu do 140 mm v hornině tř 1 až 4</t>
  </si>
  <si>
    <t>107164571</t>
  </si>
  <si>
    <t>WVN.KP203113W</t>
  </si>
  <si>
    <t>Trubka jednovrstvá PE 100 kanal SDR17 140x8,3 100m</t>
  </si>
  <si>
    <t>1780072980</t>
  </si>
  <si>
    <t>-1213688308</t>
  </si>
  <si>
    <t>-303552862</t>
  </si>
  <si>
    <t>7492600140</t>
  </si>
  <si>
    <t>Kabely, vodiče, šňůry Al - nn Kabel silový 4 a 5-žílový, plastová izolace 1-AYKY 3x95+70</t>
  </si>
  <si>
    <t>-1557180724</t>
  </si>
  <si>
    <t>741123317</t>
  </si>
  <si>
    <t>Montáž kabel Al plný nebo laněný kulatý žíla 3x95+70 až 120+70 mm2 uložený pevně (AYKY)</t>
  </si>
  <si>
    <t>1648419903</t>
  </si>
  <si>
    <t>7492501880</t>
  </si>
  <si>
    <t>Kabely, vodiče, šňůry Cu - nn Kabel silový 4 a 5-žílový Cu, plastová izolace CYKY 4J16 (4Bx16)</t>
  </si>
  <si>
    <t>415786008</t>
  </si>
  <si>
    <t>-1936435286</t>
  </si>
  <si>
    <t>7492501712</t>
  </si>
  <si>
    <t>Kabely, vodiče, šňůry Cu - nn Kabel silový 2 a 3-žílový Cu, plastová izolace CYKY 2O16 (2Dx16), NYM-O 2x16</t>
  </si>
  <si>
    <t>187757574</t>
  </si>
  <si>
    <t>687847487</t>
  </si>
  <si>
    <t>7492501950</t>
  </si>
  <si>
    <t>Kabely, vodiče, šňůry Cu - nn Kabel silový 4 a 5-žílový Cu, plastová izolace CYKY 4O4 (4Dx4)</t>
  </si>
  <si>
    <t>-1512055307</t>
  </si>
  <si>
    <t>2046222381</t>
  </si>
  <si>
    <t>7590520114</t>
  </si>
  <si>
    <t>Venkovní vedení kabelová - metalické sítě Neplněné 4x0,6 TCEKFLE 3 x 4 x 0,6</t>
  </si>
  <si>
    <t>-186047112</t>
  </si>
  <si>
    <t>-700127014</t>
  </si>
  <si>
    <t>1646584871</t>
  </si>
  <si>
    <t>1555478266</t>
  </si>
  <si>
    <t>7491100230</t>
  </si>
  <si>
    <t>Trubková vedení Ohebné elektroinstalační trubky KOPOFLEX 160 rudá</t>
  </si>
  <si>
    <t>-1203212750</t>
  </si>
  <si>
    <t>7593505200</t>
  </si>
  <si>
    <t>Uložení HDPE trubky pro optický kabel do kabelového žlabu</t>
  </si>
  <si>
    <t>-212031857</t>
  </si>
  <si>
    <t>7590550134</t>
  </si>
  <si>
    <t>Forma kabelová, drátová a doplňky vnitřní instalace Montážní rám pro LSA lišty hloubky 50,30+1 pozice</t>
  </si>
  <si>
    <t>-192379288</t>
  </si>
  <si>
    <t>7590555138</t>
  </si>
  <si>
    <t>Montáž forma pro kabely TCEKPFLE, TCEKPFLEY, TCEKPFLEZE, TCEKPFLEZY do 12 P 1,0</t>
  </si>
  <si>
    <t>87976621</t>
  </si>
  <si>
    <t>1778712907</t>
  </si>
  <si>
    <t>-538852249</t>
  </si>
  <si>
    <t>132151011</t>
  </si>
  <si>
    <t>Hloubení rýh do 15 m3 šířky do 2 m v hornině tř. 1 a 2 při překopech inženýrských sítí</t>
  </si>
  <si>
    <t>-1283484468</t>
  </si>
  <si>
    <t>1497105833</t>
  </si>
  <si>
    <t>7493655015</t>
  </si>
  <si>
    <t>Montáž skříní elektroměrových venkovních pro přímé měření do 80 A pro připojení kabelů do 16 mm2 jednosazbové, včetně jističe do 80 A kompaktní pilíř</t>
  </si>
  <si>
    <t>644610787</t>
  </si>
  <si>
    <t>1310010001-R</t>
  </si>
  <si>
    <t>Zřízení startovací jámy místa pro zafukování, přifouknutí optického kabelu nebo MT ve volném terénu</t>
  </si>
  <si>
    <t>983309045</t>
  </si>
  <si>
    <t>309339578</t>
  </si>
  <si>
    <t>-773322344</t>
  </si>
  <si>
    <t>-728977182</t>
  </si>
  <si>
    <t>VRN - VRN SO 101-105</t>
  </si>
  <si>
    <t>021211001</t>
  </si>
  <si>
    <t>Průzkumné práce pro opravy Doplňující laboratorní rozbor kontaminace zeminy nebo kol. lože</t>
  </si>
  <si>
    <t>-1387482241</t>
  </si>
  <si>
    <t>022101001</t>
  </si>
  <si>
    <t>Geodetické práce Geodetické práce před opravou</t>
  </si>
  <si>
    <t>2101519433</t>
  </si>
  <si>
    <t>022101011</t>
  </si>
  <si>
    <t>Geodetické práce Geodetické práce v průběhu opravy</t>
  </si>
  <si>
    <t>-1978888749</t>
  </si>
  <si>
    <t>022101021</t>
  </si>
  <si>
    <t>Geodetické práce Geodetické práce po ukončení opravy</t>
  </si>
  <si>
    <t>1816154314</t>
  </si>
  <si>
    <t>022111001</t>
  </si>
  <si>
    <t>Geodetické práce Kontrola PPK při směrové a výškové úpravě koleje zaměřením APK trať jednokolejná</t>
  </si>
  <si>
    <t>-374335411</t>
  </si>
  <si>
    <t>022121001</t>
  </si>
  <si>
    <t>Geodetické práce Diagnostika technické infrastruktury Vytýčení trasy inženýrských sítí</t>
  </si>
  <si>
    <t>1120333472</t>
  </si>
  <si>
    <t>0231110R</t>
  </si>
  <si>
    <t>Projektové práce Technický projekt zaměření ZZ</t>
  </si>
  <si>
    <t>soub</t>
  </si>
  <si>
    <t>1291950021</t>
  </si>
  <si>
    <t>023131001</t>
  </si>
  <si>
    <t>Projektové práce Dokumentace skutečného provedení železničního svršku a spodku</t>
  </si>
  <si>
    <t>1122857731</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</si>
  <si>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</si>
  <si>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</si>
  <si>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-1323733633</t>
  </si>
  <si>
    <t>033131001</t>
  </si>
  <si>
    <t>Provozní vlivy Organizační zajištění prací při zřizování a udržování BK kolejí a výhybek</t>
  </si>
  <si>
    <t>-349407997</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</si>
</sst>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5" fillId="0" borderId="0" applyNumberFormat="0" applyFill="0" applyBorder="0" applyAlignment="0" applyProtection="0"/>
  </cellStyleXfs>
  <cellXfs count="25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3"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3"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4" fontId="14"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5" fillId="0" borderId="0" xfId="0" applyNumberFormat="1" applyFont="1" applyAlignment="1" applyProtection="1">
      <alignment vertical="center"/>
    </xf>
    <xf numFmtId="0" fontId="1" fillId="0" borderId="3" xfId="0" applyFont="1" applyBorder="1" applyAlignment="1">
      <alignment vertical="center"/>
    </xf>
    <xf numFmtId="0" fontId="15"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7" fillId="0" borderId="14" xfId="0" applyFont="1" applyBorder="1" applyAlignment="1">
      <alignment horizontal="left" vertical="center"/>
    </xf>
    <xf numFmtId="0" fontId="17"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7" fillId="0" borderId="14" xfId="0" applyFont="1" applyBorder="1" applyAlignment="1" applyProtection="1">
      <alignment horizontal="left" vertical="center"/>
    </xf>
    <xf numFmtId="0" fontId="17"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8" fillId="4" borderId="7" xfId="0" applyFont="1" applyFill="1" applyBorder="1" applyAlignment="1" applyProtection="1">
      <alignment horizontal="center" vertical="center"/>
    </xf>
    <xf numFmtId="0" fontId="18" fillId="4" borderId="7" xfId="0" applyFont="1" applyFill="1" applyBorder="1" applyAlignment="1" applyProtection="1">
      <alignment horizontal="right" vertical="center"/>
    </xf>
    <xf numFmtId="0" fontId="18" fillId="4" borderId="8" xfId="0" applyFont="1" applyFill="1" applyBorder="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6" fillId="0" borderId="14"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5"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22" fillId="0" borderId="0" xfId="1" applyFont="1" applyAlignment="1">
      <alignment horizontal="center" vertical="center"/>
    </xf>
    <xf numFmtId="0" fontId="5" fillId="0" borderId="3" xfId="0" applyFont="1" applyBorder="1" applyAlignment="1" applyProtection="1">
      <alignment vertical="center"/>
    </xf>
    <xf numFmtId="0" fontId="23" fillId="0" borderId="0" xfId="0" applyFont="1" applyAlignment="1" applyProtection="1">
      <alignment vertical="center"/>
    </xf>
    <xf numFmtId="0" fontId="23" fillId="0" borderId="0" xfId="0" applyFont="1" applyAlignment="1" applyProtection="1">
      <alignment horizontal="left" vertical="center" wrapText="1"/>
    </xf>
    <xf numFmtId="0" fontId="24" fillId="0" borderId="0" xfId="0" applyFont="1" applyAlignment="1" applyProtection="1">
      <alignmen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5" fillId="0" borderId="14"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5" xfId="0" applyNumberFormat="1" applyFont="1" applyBorder="1" applyAlignment="1" applyProtection="1">
      <alignment vertical="center"/>
    </xf>
    <xf numFmtId="0" fontId="5" fillId="0" borderId="0" xfId="0" applyFont="1" applyAlignment="1">
      <alignment horizontal="left" vertical="center"/>
    </xf>
    <xf numFmtId="4" fontId="24" fillId="0" borderId="0" xfId="0" applyNumberFormat="1" applyFont="1" applyAlignment="1" applyProtection="1">
      <alignment horizontal="right" vertical="center"/>
    </xf>
    <xf numFmtId="0" fontId="8" fillId="0" borderId="0" xfId="0" applyFont="1" applyAlignment="1" applyProtection="1">
      <alignment vertical="center"/>
    </xf>
    <xf numFmtId="0" fontId="26" fillId="0" borderId="0" xfId="0" applyFont="1" applyAlignment="1" applyProtection="1">
      <alignment horizontal="left" vertical="center" wrapText="1"/>
    </xf>
    <xf numFmtId="4" fontId="8"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5" fillId="0" borderId="19" xfId="0" applyNumberFormat="1" applyFont="1" applyBorder="1" applyAlignment="1" applyProtection="1">
      <alignment vertical="center"/>
    </xf>
    <xf numFmtId="4" fontId="25" fillId="0" borderId="20" xfId="0" applyNumberFormat="1" applyFont="1" applyBorder="1" applyAlignment="1" applyProtection="1">
      <alignment vertical="center"/>
    </xf>
    <xf numFmtId="166"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0"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3"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4"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8"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protection locked="0"/>
    </xf>
    <xf numFmtId="0" fontId="18"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0" fillId="0" borderId="0" xfId="0" applyNumberFormat="1" applyFont="1" applyAlignment="1" applyProtection="1"/>
    <xf numFmtId="0" fontId="0" fillId="0" borderId="12" xfId="0" applyBorder="1" applyAlignment="1" applyProtection="1">
      <alignment vertical="center"/>
    </xf>
    <xf numFmtId="166" fontId="29" fillId="0" borderId="12" xfId="0" applyNumberFormat="1" applyFont="1" applyBorder="1" applyAlignment="1" applyProtection="1"/>
    <xf numFmtId="166" fontId="29" fillId="0" borderId="13" xfId="0" applyNumberFormat="1" applyFont="1" applyBorder="1" applyAlignment="1" applyProtection="1"/>
    <xf numFmtId="4" fontId="30"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2"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5"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18" fillId="0" borderId="22" xfId="0" applyFont="1" applyBorder="1" applyAlignment="1" applyProtection="1">
      <alignment horizontal="center" vertical="center"/>
    </xf>
    <xf numFmtId="49" fontId="18" fillId="0" borderId="22" xfId="0" applyNumberFormat="1" applyFont="1" applyBorder="1" applyAlignment="1" applyProtection="1">
      <alignment horizontal="left" vertical="center" wrapText="1"/>
    </xf>
    <xf numFmtId="0" fontId="18" fillId="0" borderId="22" xfId="0" applyFont="1" applyBorder="1" applyAlignment="1" applyProtection="1">
      <alignment horizontal="left" vertical="center" wrapText="1"/>
    </xf>
    <xf numFmtId="0" fontId="18" fillId="0" borderId="22" xfId="0" applyFont="1" applyBorder="1" applyAlignment="1" applyProtection="1">
      <alignment horizontal="center" vertical="center" wrapText="1"/>
    </xf>
    <xf numFmtId="167" fontId="18" fillId="0" borderId="22" xfId="0" applyNumberFormat="1" applyFont="1" applyBorder="1" applyAlignment="1" applyProtection="1">
      <alignment vertical="center"/>
    </xf>
    <xf numFmtId="4" fontId="18" fillId="2" borderId="22" xfId="0" applyNumberFormat="1" applyFont="1" applyFill="1" applyBorder="1" applyAlignment="1" applyProtection="1">
      <alignment vertical="center"/>
      <protection locked="0"/>
    </xf>
    <xf numFmtId="4" fontId="18" fillId="0" borderId="22" xfId="0" applyNumberFormat="1" applyFont="1" applyBorder="1" applyAlignment="1" applyProtection="1">
      <alignment vertical="center"/>
    </xf>
    <xf numFmtId="0" fontId="19" fillId="2" borderId="14"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18" fillId="2" borderId="22" xfId="0" applyNumberFormat="1" applyFont="1" applyFill="1" applyBorder="1" applyAlignment="1" applyProtection="1">
      <alignment vertical="center"/>
      <protection locked="0"/>
    </xf>
    <xf numFmtId="0" fontId="8" fillId="0" borderId="3" xfId="0" applyFont="1" applyBorder="1" applyAlignment="1" applyProtection="1">
      <alignment vertical="center"/>
    </xf>
    <xf numFmtId="0" fontId="8" fillId="0" borderId="20" xfId="0" applyFont="1" applyBorder="1" applyAlignment="1" applyProtection="1">
      <alignment horizontal="left" vertical="center"/>
    </xf>
    <xf numFmtId="0" fontId="8" fillId="0" borderId="20" xfId="0" applyFont="1" applyBorder="1" applyAlignment="1" applyProtection="1">
      <alignment vertical="center"/>
    </xf>
    <xf numFmtId="0" fontId="8" fillId="0" borderId="20" xfId="0" applyFont="1" applyBorder="1" applyAlignment="1" applyProtection="1">
      <alignment vertical="center"/>
      <protection locked="0"/>
    </xf>
    <xf numFmtId="4" fontId="8" fillId="0" borderId="20" xfId="0" applyNumberFormat="1" applyFont="1" applyBorder="1" applyAlignment="1" applyProtection="1">
      <alignment vertical="center"/>
    </xf>
    <xf numFmtId="0" fontId="8" fillId="0" borderId="3" xfId="0" applyFont="1" applyBorder="1" applyAlignment="1">
      <alignment vertical="center"/>
    </xf>
    <xf numFmtId="0" fontId="8" fillId="0" borderId="0" xfId="0" applyFont="1" applyAlignment="1" applyProtection="1">
      <alignment horizontal="left"/>
    </xf>
    <xf numFmtId="4" fontId="8" fillId="0" borderId="0" xfId="0" applyNumberFormat="1" applyFont="1" applyAlignment="1" applyProtection="1"/>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styles" Target="styles.xml" /><Relationship Id="rId27" Type="http://schemas.openxmlformats.org/officeDocument/2006/relationships/theme" Target="theme/theme1.xml" /><Relationship Id="rId28" Type="http://schemas.openxmlformats.org/officeDocument/2006/relationships/calcChain" Target="calcChain.xml" /><Relationship Id="rId2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3</v>
      </c>
      <c r="BT1" s="13" t="s">
        <v>4</v>
      </c>
      <c r="BU1" s="13" t="s">
        <v>4</v>
      </c>
      <c r="BV1" s="13" t="s">
        <v>5</v>
      </c>
    </row>
    <row r="2" s="1" customFormat="1" ht="36.96" customHeight="1">
      <c r="AR2" s="1"/>
      <c r="AS2" s="1"/>
      <c r="AT2" s="1"/>
      <c r="AU2" s="1"/>
      <c r="AV2" s="1"/>
      <c r="AW2" s="1"/>
      <c r="AX2" s="1"/>
      <c r="AY2" s="1"/>
      <c r="AZ2" s="1"/>
      <c r="BA2" s="1"/>
      <c r="BB2" s="1"/>
      <c r="BC2" s="1"/>
      <c r="BD2" s="1"/>
      <c r="BE2" s="1"/>
      <c r="BS2" s="14" t="s">
        <v>6</v>
      </c>
      <c r="BT2" s="14" t="s">
        <v>7</v>
      </c>
    </row>
    <row r="3" s="1" customFormat="1"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1" customFormat="1"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1" customFormat="1"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s="1" customFormat="1"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6</v>
      </c>
    </row>
    <row r="7" s="1" customFormat="1" ht="12" customHeight="1">
      <c r="B7" s="18"/>
      <c r="C7" s="19"/>
      <c r="D7" s="29" t="s">
        <v>18</v>
      </c>
      <c r="E7" s="19"/>
      <c r="F7" s="19"/>
      <c r="G7" s="19"/>
      <c r="H7" s="19"/>
      <c r="I7" s="19"/>
      <c r="J7" s="19"/>
      <c r="K7" s="24" t="s">
        <v>19</v>
      </c>
      <c r="L7" s="19"/>
      <c r="M7" s="19"/>
      <c r="N7" s="19"/>
      <c r="O7" s="19"/>
      <c r="P7" s="19"/>
      <c r="Q7" s="19"/>
      <c r="R7" s="19"/>
      <c r="S7" s="19"/>
      <c r="T7" s="19"/>
      <c r="U7" s="19"/>
      <c r="V7" s="19"/>
      <c r="W7" s="19"/>
      <c r="X7" s="19"/>
      <c r="Y7" s="19"/>
      <c r="Z7" s="19"/>
      <c r="AA7" s="19"/>
      <c r="AB7" s="19"/>
      <c r="AC7" s="19"/>
      <c r="AD7" s="19"/>
      <c r="AE7" s="19"/>
      <c r="AF7" s="19"/>
      <c r="AG7" s="19"/>
      <c r="AH7" s="19"/>
      <c r="AI7" s="19"/>
      <c r="AJ7" s="19"/>
      <c r="AK7" s="29" t="s">
        <v>20</v>
      </c>
      <c r="AL7" s="19"/>
      <c r="AM7" s="19"/>
      <c r="AN7" s="24" t="s">
        <v>19</v>
      </c>
      <c r="AO7" s="19"/>
      <c r="AP7" s="19"/>
      <c r="AQ7" s="19"/>
      <c r="AR7" s="17"/>
      <c r="BE7" s="28"/>
      <c r="BS7" s="14" t="s">
        <v>6</v>
      </c>
    </row>
    <row r="8" s="1" customFormat="1" ht="12" customHeight="1">
      <c r="B8" s="18"/>
      <c r="C8" s="19"/>
      <c r="D8" s="29" t="s">
        <v>21</v>
      </c>
      <c r="E8" s="19"/>
      <c r="F8" s="19"/>
      <c r="G8" s="19"/>
      <c r="H8" s="19"/>
      <c r="I8" s="19"/>
      <c r="J8" s="19"/>
      <c r="K8" s="24" t="s">
        <v>22</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23</v>
      </c>
      <c r="AL8" s="19"/>
      <c r="AM8" s="19"/>
      <c r="AN8" s="30" t="s">
        <v>24</v>
      </c>
      <c r="AO8" s="19"/>
      <c r="AP8" s="19"/>
      <c r="AQ8" s="19"/>
      <c r="AR8" s="17"/>
      <c r="BE8" s="28"/>
      <c r="BS8" s="14" t="s">
        <v>6</v>
      </c>
    </row>
    <row r="9"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6</v>
      </c>
    </row>
    <row r="10" s="1" customFormat="1" ht="12" customHeight="1">
      <c r="B10" s="18"/>
      <c r="C10" s="19"/>
      <c r="D10" s="29" t="s">
        <v>25</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26</v>
      </c>
      <c r="AL10" s="19"/>
      <c r="AM10" s="19"/>
      <c r="AN10" s="24" t="s">
        <v>27</v>
      </c>
      <c r="AO10" s="19"/>
      <c r="AP10" s="19"/>
      <c r="AQ10" s="19"/>
      <c r="AR10" s="17"/>
      <c r="BE10" s="28"/>
      <c r="BS10" s="14" t="s">
        <v>6</v>
      </c>
    </row>
    <row r="11" s="1" customFormat="1" ht="18.48" customHeight="1">
      <c r="B11" s="18"/>
      <c r="C11" s="19"/>
      <c r="D11" s="19"/>
      <c r="E11" s="24" t="s">
        <v>28</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29</v>
      </c>
      <c r="AL11" s="19"/>
      <c r="AM11" s="19"/>
      <c r="AN11" s="24" t="s">
        <v>30</v>
      </c>
      <c r="AO11" s="19"/>
      <c r="AP11" s="19"/>
      <c r="AQ11" s="19"/>
      <c r="AR11" s="17"/>
      <c r="BE11" s="28"/>
      <c r="BS11" s="14" t="s">
        <v>6</v>
      </c>
    </row>
    <row r="12" s="1" customFormat="1"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6</v>
      </c>
    </row>
    <row r="13" s="1" customFormat="1" ht="12" customHeight="1">
      <c r="B13" s="18"/>
      <c r="C13" s="19"/>
      <c r="D13" s="29" t="s">
        <v>31</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26</v>
      </c>
      <c r="AL13" s="19"/>
      <c r="AM13" s="19"/>
      <c r="AN13" s="31" t="s">
        <v>32</v>
      </c>
      <c r="AO13" s="19"/>
      <c r="AP13" s="19"/>
      <c r="AQ13" s="19"/>
      <c r="AR13" s="17"/>
      <c r="BE13" s="28"/>
      <c r="BS13" s="14" t="s">
        <v>6</v>
      </c>
    </row>
    <row r="14">
      <c r="B14" s="18"/>
      <c r="C14" s="19"/>
      <c r="D14" s="19"/>
      <c r="E14" s="31" t="s">
        <v>32</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29</v>
      </c>
      <c r="AL14" s="19"/>
      <c r="AM14" s="19"/>
      <c r="AN14" s="31" t="s">
        <v>32</v>
      </c>
      <c r="AO14" s="19"/>
      <c r="AP14" s="19"/>
      <c r="AQ14" s="19"/>
      <c r="AR14" s="17"/>
      <c r="BE14" s="28"/>
      <c r="BS14" s="14" t="s">
        <v>6</v>
      </c>
    </row>
    <row r="15" s="1" customFormat="1"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s="1" customFormat="1" ht="12" customHeight="1">
      <c r="B16" s="18"/>
      <c r="C16" s="19"/>
      <c r="D16" s="29" t="s">
        <v>33</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26</v>
      </c>
      <c r="AL16" s="19"/>
      <c r="AM16" s="19"/>
      <c r="AN16" s="24" t="s">
        <v>19</v>
      </c>
      <c r="AO16" s="19"/>
      <c r="AP16" s="19"/>
      <c r="AQ16" s="19"/>
      <c r="AR16" s="17"/>
      <c r="BE16" s="28"/>
      <c r="BS16" s="14" t="s">
        <v>4</v>
      </c>
    </row>
    <row r="17" s="1" customFormat="1" ht="18.48" customHeight="1">
      <c r="B17" s="18"/>
      <c r="C17" s="19"/>
      <c r="D17" s="19"/>
      <c r="E17" s="24" t="s">
        <v>34</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29</v>
      </c>
      <c r="AL17" s="19"/>
      <c r="AM17" s="19"/>
      <c r="AN17" s="24" t="s">
        <v>19</v>
      </c>
      <c r="AO17" s="19"/>
      <c r="AP17" s="19"/>
      <c r="AQ17" s="19"/>
      <c r="AR17" s="17"/>
      <c r="BE17" s="28"/>
      <c r="BS17" s="14" t="s">
        <v>35</v>
      </c>
    </row>
    <row r="18" s="1" customFormat="1"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s="1" customFormat="1" ht="12" customHeight="1">
      <c r="B19" s="18"/>
      <c r="C19" s="19"/>
      <c r="D19" s="29" t="s">
        <v>36</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26</v>
      </c>
      <c r="AL19" s="19"/>
      <c r="AM19" s="19"/>
      <c r="AN19" s="24" t="s">
        <v>19</v>
      </c>
      <c r="AO19" s="19"/>
      <c r="AP19" s="19"/>
      <c r="AQ19" s="19"/>
      <c r="AR19" s="17"/>
      <c r="BE19" s="28"/>
      <c r="BS19" s="14" t="s">
        <v>6</v>
      </c>
    </row>
    <row r="20" s="1" customFormat="1" ht="18.48" customHeight="1">
      <c r="B20" s="18"/>
      <c r="C20" s="19"/>
      <c r="D20" s="19"/>
      <c r="E20" s="24" t="s">
        <v>34</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29</v>
      </c>
      <c r="AL20" s="19"/>
      <c r="AM20" s="19"/>
      <c r="AN20" s="24" t="s">
        <v>19</v>
      </c>
      <c r="AO20" s="19"/>
      <c r="AP20" s="19"/>
      <c r="AQ20" s="19"/>
      <c r="AR20" s="17"/>
      <c r="BE20" s="28"/>
      <c r="BS20" s="14" t="s">
        <v>35</v>
      </c>
    </row>
    <row r="21" s="1" customFormat="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s="1" customFormat="1" ht="12" customHeight="1">
      <c r="B22" s="18"/>
      <c r="C22" s="19"/>
      <c r="D22" s="29" t="s">
        <v>37</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s="1" customFormat="1" ht="47.25" customHeight="1">
      <c r="B23" s="18"/>
      <c r="C23" s="19"/>
      <c r="D23" s="19"/>
      <c r="E23" s="33" t="s">
        <v>38</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s="1" customFormat="1"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s="1" customFormat="1"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2" customFormat="1" ht="25.92" customHeight="1">
      <c r="A26" s="35"/>
      <c r="B26" s="36"/>
      <c r="C26" s="37"/>
      <c r="D26" s="38" t="s">
        <v>39</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ROUND(AG54,2)</f>
        <v>0</v>
      </c>
      <c r="AL26" s="39"/>
      <c r="AM26" s="39"/>
      <c r="AN26" s="39"/>
      <c r="AO26" s="39"/>
      <c r="AP26" s="37"/>
      <c r="AQ26" s="37"/>
      <c r="AR26" s="41"/>
      <c r="BE26" s="28"/>
    </row>
    <row r="27" s="2" customFormat="1" ht="6.96"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8"/>
    </row>
    <row r="28" s="2" customFormat="1">
      <c r="A28" s="35"/>
      <c r="B28" s="36"/>
      <c r="C28" s="37"/>
      <c r="D28" s="37"/>
      <c r="E28" s="37"/>
      <c r="F28" s="37"/>
      <c r="G28" s="37"/>
      <c r="H28" s="37"/>
      <c r="I28" s="37"/>
      <c r="J28" s="37"/>
      <c r="K28" s="37"/>
      <c r="L28" s="42" t="s">
        <v>40</v>
      </c>
      <c r="M28" s="42"/>
      <c r="N28" s="42"/>
      <c r="O28" s="42"/>
      <c r="P28" s="42"/>
      <c r="Q28" s="37"/>
      <c r="R28" s="37"/>
      <c r="S28" s="37"/>
      <c r="T28" s="37"/>
      <c r="U28" s="37"/>
      <c r="V28" s="37"/>
      <c r="W28" s="42" t="s">
        <v>41</v>
      </c>
      <c r="X28" s="42"/>
      <c r="Y28" s="42"/>
      <c r="Z28" s="42"/>
      <c r="AA28" s="42"/>
      <c r="AB28" s="42"/>
      <c r="AC28" s="42"/>
      <c r="AD28" s="42"/>
      <c r="AE28" s="42"/>
      <c r="AF28" s="37"/>
      <c r="AG28" s="37"/>
      <c r="AH28" s="37"/>
      <c r="AI28" s="37"/>
      <c r="AJ28" s="37"/>
      <c r="AK28" s="42" t="s">
        <v>42</v>
      </c>
      <c r="AL28" s="42"/>
      <c r="AM28" s="42"/>
      <c r="AN28" s="42"/>
      <c r="AO28" s="42"/>
      <c r="AP28" s="37"/>
      <c r="AQ28" s="37"/>
      <c r="AR28" s="41"/>
      <c r="BE28" s="28"/>
    </row>
    <row r="29" s="3" customFormat="1" ht="14.4" customHeight="1">
      <c r="A29" s="3"/>
      <c r="B29" s="43"/>
      <c r="C29" s="44"/>
      <c r="D29" s="29" t="s">
        <v>43</v>
      </c>
      <c r="E29" s="44"/>
      <c r="F29" s="29" t="s">
        <v>44</v>
      </c>
      <c r="G29" s="44"/>
      <c r="H29" s="44"/>
      <c r="I29" s="44"/>
      <c r="J29" s="44"/>
      <c r="K29" s="44"/>
      <c r="L29" s="45">
        <v>0.20999999999999999</v>
      </c>
      <c r="M29" s="44"/>
      <c r="N29" s="44"/>
      <c r="O29" s="44"/>
      <c r="P29" s="44"/>
      <c r="Q29" s="44"/>
      <c r="R29" s="44"/>
      <c r="S29" s="44"/>
      <c r="T29" s="44"/>
      <c r="U29" s="44"/>
      <c r="V29" s="44"/>
      <c r="W29" s="46">
        <f>ROUND(AZ54, 2)</f>
        <v>0</v>
      </c>
      <c r="X29" s="44"/>
      <c r="Y29" s="44"/>
      <c r="Z29" s="44"/>
      <c r="AA29" s="44"/>
      <c r="AB29" s="44"/>
      <c r="AC29" s="44"/>
      <c r="AD29" s="44"/>
      <c r="AE29" s="44"/>
      <c r="AF29" s="44"/>
      <c r="AG29" s="44"/>
      <c r="AH29" s="44"/>
      <c r="AI29" s="44"/>
      <c r="AJ29" s="44"/>
      <c r="AK29" s="46">
        <f>ROUND(AV54, 2)</f>
        <v>0</v>
      </c>
      <c r="AL29" s="44"/>
      <c r="AM29" s="44"/>
      <c r="AN29" s="44"/>
      <c r="AO29" s="44"/>
      <c r="AP29" s="44"/>
      <c r="AQ29" s="44"/>
      <c r="AR29" s="47"/>
      <c r="BE29" s="48"/>
    </row>
    <row r="30" s="3" customFormat="1" ht="14.4" customHeight="1">
      <c r="A30" s="3"/>
      <c r="B30" s="43"/>
      <c r="C30" s="44"/>
      <c r="D30" s="44"/>
      <c r="E30" s="44"/>
      <c r="F30" s="29" t="s">
        <v>45</v>
      </c>
      <c r="G30" s="44"/>
      <c r="H30" s="44"/>
      <c r="I30" s="44"/>
      <c r="J30" s="44"/>
      <c r="K30" s="44"/>
      <c r="L30" s="45">
        <v>0.14999999999999999</v>
      </c>
      <c r="M30" s="44"/>
      <c r="N30" s="44"/>
      <c r="O30" s="44"/>
      <c r="P30" s="44"/>
      <c r="Q30" s="44"/>
      <c r="R30" s="44"/>
      <c r="S30" s="44"/>
      <c r="T30" s="44"/>
      <c r="U30" s="44"/>
      <c r="V30" s="44"/>
      <c r="W30" s="46">
        <f>ROUND(BA54, 2)</f>
        <v>0</v>
      </c>
      <c r="X30" s="44"/>
      <c r="Y30" s="44"/>
      <c r="Z30" s="44"/>
      <c r="AA30" s="44"/>
      <c r="AB30" s="44"/>
      <c r="AC30" s="44"/>
      <c r="AD30" s="44"/>
      <c r="AE30" s="44"/>
      <c r="AF30" s="44"/>
      <c r="AG30" s="44"/>
      <c r="AH30" s="44"/>
      <c r="AI30" s="44"/>
      <c r="AJ30" s="44"/>
      <c r="AK30" s="46">
        <f>ROUND(AW54, 2)</f>
        <v>0</v>
      </c>
      <c r="AL30" s="44"/>
      <c r="AM30" s="44"/>
      <c r="AN30" s="44"/>
      <c r="AO30" s="44"/>
      <c r="AP30" s="44"/>
      <c r="AQ30" s="44"/>
      <c r="AR30" s="47"/>
      <c r="BE30" s="48"/>
    </row>
    <row r="31" hidden="1" s="3" customFormat="1" ht="14.4" customHeight="1">
      <c r="A31" s="3"/>
      <c r="B31" s="43"/>
      <c r="C31" s="44"/>
      <c r="D31" s="44"/>
      <c r="E31" s="44"/>
      <c r="F31" s="29" t="s">
        <v>46</v>
      </c>
      <c r="G31" s="44"/>
      <c r="H31" s="44"/>
      <c r="I31" s="44"/>
      <c r="J31" s="44"/>
      <c r="K31" s="44"/>
      <c r="L31" s="45">
        <v>0.20999999999999999</v>
      </c>
      <c r="M31" s="44"/>
      <c r="N31" s="44"/>
      <c r="O31" s="44"/>
      <c r="P31" s="44"/>
      <c r="Q31" s="44"/>
      <c r="R31" s="44"/>
      <c r="S31" s="44"/>
      <c r="T31" s="44"/>
      <c r="U31" s="44"/>
      <c r="V31" s="44"/>
      <c r="W31" s="46">
        <f>ROUND(BB54, 2)</f>
        <v>0</v>
      </c>
      <c r="X31" s="44"/>
      <c r="Y31" s="44"/>
      <c r="Z31" s="44"/>
      <c r="AA31" s="44"/>
      <c r="AB31" s="44"/>
      <c r="AC31" s="44"/>
      <c r="AD31" s="44"/>
      <c r="AE31" s="44"/>
      <c r="AF31" s="44"/>
      <c r="AG31" s="44"/>
      <c r="AH31" s="44"/>
      <c r="AI31" s="44"/>
      <c r="AJ31" s="44"/>
      <c r="AK31" s="46">
        <v>0</v>
      </c>
      <c r="AL31" s="44"/>
      <c r="AM31" s="44"/>
      <c r="AN31" s="44"/>
      <c r="AO31" s="44"/>
      <c r="AP31" s="44"/>
      <c r="AQ31" s="44"/>
      <c r="AR31" s="47"/>
      <c r="BE31" s="48"/>
    </row>
    <row r="32" hidden="1" s="3" customFormat="1" ht="14.4" customHeight="1">
      <c r="A32" s="3"/>
      <c r="B32" s="43"/>
      <c r="C32" s="44"/>
      <c r="D32" s="44"/>
      <c r="E32" s="44"/>
      <c r="F32" s="29" t="s">
        <v>47</v>
      </c>
      <c r="G32" s="44"/>
      <c r="H32" s="44"/>
      <c r="I32" s="44"/>
      <c r="J32" s="44"/>
      <c r="K32" s="44"/>
      <c r="L32" s="45">
        <v>0.14999999999999999</v>
      </c>
      <c r="M32" s="44"/>
      <c r="N32" s="44"/>
      <c r="O32" s="44"/>
      <c r="P32" s="44"/>
      <c r="Q32" s="44"/>
      <c r="R32" s="44"/>
      <c r="S32" s="44"/>
      <c r="T32" s="44"/>
      <c r="U32" s="44"/>
      <c r="V32" s="44"/>
      <c r="W32" s="46">
        <f>ROUND(BC54, 2)</f>
        <v>0</v>
      </c>
      <c r="X32" s="44"/>
      <c r="Y32" s="44"/>
      <c r="Z32" s="44"/>
      <c r="AA32" s="44"/>
      <c r="AB32" s="44"/>
      <c r="AC32" s="44"/>
      <c r="AD32" s="44"/>
      <c r="AE32" s="44"/>
      <c r="AF32" s="44"/>
      <c r="AG32" s="44"/>
      <c r="AH32" s="44"/>
      <c r="AI32" s="44"/>
      <c r="AJ32" s="44"/>
      <c r="AK32" s="46">
        <v>0</v>
      </c>
      <c r="AL32" s="44"/>
      <c r="AM32" s="44"/>
      <c r="AN32" s="44"/>
      <c r="AO32" s="44"/>
      <c r="AP32" s="44"/>
      <c r="AQ32" s="44"/>
      <c r="AR32" s="47"/>
      <c r="BE32" s="48"/>
    </row>
    <row r="33" hidden="1" s="3" customFormat="1" ht="14.4" customHeight="1">
      <c r="A33" s="3"/>
      <c r="B33" s="43"/>
      <c r="C33" s="44"/>
      <c r="D33" s="44"/>
      <c r="E33" s="44"/>
      <c r="F33" s="29" t="s">
        <v>48</v>
      </c>
      <c r="G33" s="44"/>
      <c r="H33" s="44"/>
      <c r="I33" s="44"/>
      <c r="J33" s="44"/>
      <c r="K33" s="44"/>
      <c r="L33" s="45">
        <v>0</v>
      </c>
      <c r="M33" s="44"/>
      <c r="N33" s="44"/>
      <c r="O33" s="44"/>
      <c r="P33" s="44"/>
      <c r="Q33" s="44"/>
      <c r="R33" s="44"/>
      <c r="S33" s="44"/>
      <c r="T33" s="44"/>
      <c r="U33" s="44"/>
      <c r="V33" s="44"/>
      <c r="W33" s="46">
        <f>ROUND(BD54, 2)</f>
        <v>0</v>
      </c>
      <c r="X33" s="44"/>
      <c r="Y33" s="44"/>
      <c r="Z33" s="44"/>
      <c r="AA33" s="44"/>
      <c r="AB33" s="44"/>
      <c r="AC33" s="44"/>
      <c r="AD33" s="44"/>
      <c r="AE33" s="44"/>
      <c r="AF33" s="44"/>
      <c r="AG33" s="44"/>
      <c r="AH33" s="44"/>
      <c r="AI33" s="44"/>
      <c r="AJ33" s="44"/>
      <c r="AK33" s="46">
        <v>0</v>
      </c>
      <c r="AL33" s="44"/>
      <c r="AM33" s="44"/>
      <c r="AN33" s="44"/>
      <c r="AO33" s="44"/>
      <c r="AP33" s="44"/>
      <c r="AQ33" s="44"/>
      <c r="AR33" s="47"/>
      <c r="BE33" s="3"/>
    </row>
    <row r="34" s="2" customFormat="1" ht="6.96"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35"/>
    </row>
    <row r="35" s="2" customFormat="1" ht="25.92" customHeight="1">
      <c r="A35" s="35"/>
      <c r="B35" s="36"/>
      <c r="C35" s="49"/>
      <c r="D35" s="50" t="s">
        <v>49</v>
      </c>
      <c r="E35" s="51"/>
      <c r="F35" s="51"/>
      <c r="G35" s="51"/>
      <c r="H35" s="51"/>
      <c r="I35" s="51"/>
      <c r="J35" s="51"/>
      <c r="K35" s="51"/>
      <c r="L35" s="51"/>
      <c r="M35" s="51"/>
      <c r="N35" s="51"/>
      <c r="O35" s="51"/>
      <c r="P35" s="51"/>
      <c r="Q35" s="51"/>
      <c r="R35" s="51"/>
      <c r="S35" s="51"/>
      <c r="T35" s="52" t="s">
        <v>50</v>
      </c>
      <c r="U35" s="51"/>
      <c r="V35" s="51"/>
      <c r="W35" s="51"/>
      <c r="X35" s="53" t="s">
        <v>51</v>
      </c>
      <c r="Y35" s="51"/>
      <c r="Z35" s="51"/>
      <c r="AA35" s="51"/>
      <c r="AB35" s="51"/>
      <c r="AC35" s="51"/>
      <c r="AD35" s="51"/>
      <c r="AE35" s="51"/>
      <c r="AF35" s="51"/>
      <c r="AG35" s="51"/>
      <c r="AH35" s="51"/>
      <c r="AI35" s="51"/>
      <c r="AJ35" s="51"/>
      <c r="AK35" s="54">
        <f>SUM(AK26:AK33)</f>
        <v>0</v>
      </c>
      <c r="AL35" s="51"/>
      <c r="AM35" s="51"/>
      <c r="AN35" s="51"/>
      <c r="AO35" s="55"/>
      <c r="AP35" s="49"/>
      <c r="AQ35" s="49"/>
      <c r="AR35" s="41"/>
      <c r="BE35" s="35"/>
    </row>
    <row r="36" s="2" customFormat="1" ht="6.96"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c r="BE36" s="35"/>
    </row>
    <row r="37" s="2" customFormat="1" ht="6.96" customHeight="1">
      <c r="A37" s="35"/>
      <c r="B37" s="56"/>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41"/>
      <c r="BE37" s="35"/>
    </row>
    <row r="41" s="2" customFormat="1" ht="6.96" customHeight="1">
      <c r="A41" s="35"/>
      <c r="B41" s="58"/>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41"/>
      <c r="BE41" s="35"/>
    </row>
    <row r="42" s="2" customFormat="1" ht="24.96" customHeight="1">
      <c r="A42" s="35"/>
      <c r="B42" s="36"/>
      <c r="C42" s="20" t="s">
        <v>52</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1"/>
      <c r="BE42" s="35"/>
    </row>
    <row r="43" s="2" customFormat="1" ht="6.96"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1"/>
      <c r="BE43" s="35"/>
    </row>
    <row r="44" s="4" customFormat="1" ht="12" customHeight="1">
      <c r="A44" s="4"/>
      <c r="B44" s="60"/>
      <c r="C44" s="29" t="s">
        <v>13</v>
      </c>
      <c r="D44" s="61"/>
      <c r="E44" s="61"/>
      <c r="F44" s="61"/>
      <c r="G44" s="61"/>
      <c r="H44" s="61"/>
      <c r="I44" s="61"/>
      <c r="J44" s="61"/>
      <c r="K44" s="61"/>
      <c r="L44" s="61" t="str">
        <f>K5</f>
        <v>65020127</v>
      </c>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2"/>
      <c r="BE44" s="4"/>
    </row>
    <row r="45" s="5" customFormat="1" ht="36.96" customHeight="1">
      <c r="A45" s="5"/>
      <c r="B45" s="63"/>
      <c r="C45" s="64" t="s">
        <v>16</v>
      </c>
      <c r="D45" s="65"/>
      <c r="E45" s="65"/>
      <c r="F45" s="65"/>
      <c r="G45" s="65"/>
      <c r="H45" s="65"/>
      <c r="I45" s="65"/>
      <c r="J45" s="65"/>
      <c r="K45" s="65"/>
      <c r="L45" s="66" t="str">
        <f>K6</f>
        <v xml:space="preserve">Oprava staničních kolejí 1 - 8  a výhybek v žst. Bečov nad Teplou (2. část)</v>
      </c>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7"/>
      <c r="BE45" s="5"/>
    </row>
    <row r="46" s="2" customFormat="1" ht="6.96"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1"/>
      <c r="BE46" s="35"/>
    </row>
    <row r="47" s="2" customFormat="1" ht="12" customHeight="1">
      <c r="A47" s="35"/>
      <c r="B47" s="36"/>
      <c r="C47" s="29" t="s">
        <v>21</v>
      </c>
      <c r="D47" s="37"/>
      <c r="E47" s="37"/>
      <c r="F47" s="37"/>
      <c r="G47" s="37"/>
      <c r="H47" s="37"/>
      <c r="I47" s="37"/>
      <c r="J47" s="37"/>
      <c r="K47" s="37"/>
      <c r="L47" s="68" t="str">
        <f>IF(K8="","",K8)</f>
        <v>žst. Bečov nad Teplou</v>
      </c>
      <c r="M47" s="37"/>
      <c r="N47" s="37"/>
      <c r="O47" s="37"/>
      <c r="P47" s="37"/>
      <c r="Q47" s="37"/>
      <c r="R47" s="37"/>
      <c r="S47" s="37"/>
      <c r="T47" s="37"/>
      <c r="U47" s="37"/>
      <c r="V47" s="37"/>
      <c r="W47" s="37"/>
      <c r="X47" s="37"/>
      <c r="Y47" s="37"/>
      <c r="Z47" s="37"/>
      <c r="AA47" s="37"/>
      <c r="AB47" s="37"/>
      <c r="AC47" s="37"/>
      <c r="AD47" s="37"/>
      <c r="AE47" s="37"/>
      <c r="AF47" s="37"/>
      <c r="AG47" s="37"/>
      <c r="AH47" s="37"/>
      <c r="AI47" s="29" t="s">
        <v>23</v>
      </c>
      <c r="AJ47" s="37"/>
      <c r="AK47" s="37"/>
      <c r="AL47" s="37"/>
      <c r="AM47" s="69" t="str">
        <f>IF(AN8= "","",AN8)</f>
        <v>11. 2. 2020</v>
      </c>
      <c r="AN47" s="69"/>
      <c r="AO47" s="37"/>
      <c r="AP47" s="37"/>
      <c r="AQ47" s="37"/>
      <c r="AR47" s="41"/>
      <c r="BE47" s="35"/>
    </row>
    <row r="48" s="2" customFormat="1" ht="6.96"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1"/>
      <c r="BE48" s="35"/>
    </row>
    <row r="49" s="2" customFormat="1" ht="15.15" customHeight="1">
      <c r="A49" s="35"/>
      <c r="B49" s="36"/>
      <c r="C49" s="29" t="s">
        <v>25</v>
      </c>
      <c r="D49" s="37"/>
      <c r="E49" s="37"/>
      <c r="F49" s="37"/>
      <c r="G49" s="37"/>
      <c r="H49" s="37"/>
      <c r="I49" s="37"/>
      <c r="J49" s="37"/>
      <c r="K49" s="37"/>
      <c r="L49" s="61" t="str">
        <f>IF(E11= "","",E11)</f>
        <v xml:space="preserve"> Správa železnic, OŘ ÚNL</v>
      </c>
      <c r="M49" s="37"/>
      <c r="N49" s="37"/>
      <c r="O49" s="37"/>
      <c r="P49" s="37"/>
      <c r="Q49" s="37"/>
      <c r="R49" s="37"/>
      <c r="S49" s="37"/>
      <c r="T49" s="37"/>
      <c r="U49" s="37"/>
      <c r="V49" s="37"/>
      <c r="W49" s="37"/>
      <c r="X49" s="37"/>
      <c r="Y49" s="37"/>
      <c r="Z49" s="37"/>
      <c r="AA49" s="37"/>
      <c r="AB49" s="37"/>
      <c r="AC49" s="37"/>
      <c r="AD49" s="37"/>
      <c r="AE49" s="37"/>
      <c r="AF49" s="37"/>
      <c r="AG49" s="37"/>
      <c r="AH49" s="37"/>
      <c r="AI49" s="29" t="s">
        <v>33</v>
      </c>
      <c r="AJ49" s="37"/>
      <c r="AK49" s="37"/>
      <c r="AL49" s="37"/>
      <c r="AM49" s="70" t="str">
        <f>IF(E17="","",E17)</f>
        <v xml:space="preserve"> </v>
      </c>
      <c r="AN49" s="61"/>
      <c r="AO49" s="61"/>
      <c r="AP49" s="61"/>
      <c r="AQ49" s="37"/>
      <c r="AR49" s="41"/>
      <c r="AS49" s="71" t="s">
        <v>53</v>
      </c>
      <c r="AT49" s="72"/>
      <c r="AU49" s="73"/>
      <c r="AV49" s="73"/>
      <c r="AW49" s="73"/>
      <c r="AX49" s="73"/>
      <c r="AY49" s="73"/>
      <c r="AZ49" s="73"/>
      <c r="BA49" s="73"/>
      <c r="BB49" s="73"/>
      <c r="BC49" s="73"/>
      <c r="BD49" s="74"/>
      <c r="BE49" s="35"/>
    </row>
    <row r="50" s="2" customFormat="1" ht="15.15" customHeight="1">
      <c r="A50" s="35"/>
      <c r="B50" s="36"/>
      <c r="C50" s="29" t="s">
        <v>31</v>
      </c>
      <c r="D50" s="37"/>
      <c r="E50" s="37"/>
      <c r="F50" s="37"/>
      <c r="G50" s="37"/>
      <c r="H50" s="37"/>
      <c r="I50" s="37"/>
      <c r="J50" s="37"/>
      <c r="K50" s="37"/>
      <c r="L50" s="61"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29" t="s">
        <v>36</v>
      </c>
      <c r="AJ50" s="37"/>
      <c r="AK50" s="37"/>
      <c r="AL50" s="37"/>
      <c r="AM50" s="70" t="str">
        <f>IF(E20="","",E20)</f>
        <v xml:space="preserve"> </v>
      </c>
      <c r="AN50" s="61"/>
      <c r="AO50" s="61"/>
      <c r="AP50" s="61"/>
      <c r="AQ50" s="37"/>
      <c r="AR50" s="41"/>
      <c r="AS50" s="75"/>
      <c r="AT50" s="76"/>
      <c r="AU50" s="77"/>
      <c r="AV50" s="77"/>
      <c r="AW50" s="77"/>
      <c r="AX50" s="77"/>
      <c r="AY50" s="77"/>
      <c r="AZ50" s="77"/>
      <c r="BA50" s="77"/>
      <c r="BB50" s="77"/>
      <c r="BC50" s="77"/>
      <c r="BD50" s="78"/>
      <c r="BE50" s="35"/>
    </row>
    <row r="51" s="2" customFormat="1" ht="10.8"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1"/>
      <c r="AS51" s="79"/>
      <c r="AT51" s="80"/>
      <c r="AU51" s="81"/>
      <c r="AV51" s="81"/>
      <c r="AW51" s="81"/>
      <c r="AX51" s="81"/>
      <c r="AY51" s="81"/>
      <c r="AZ51" s="81"/>
      <c r="BA51" s="81"/>
      <c r="BB51" s="81"/>
      <c r="BC51" s="81"/>
      <c r="BD51" s="82"/>
      <c r="BE51" s="35"/>
    </row>
    <row r="52" s="2" customFormat="1" ht="29.28" customHeight="1">
      <c r="A52" s="35"/>
      <c r="B52" s="36"/>
      <c r="C52" s="83" t="s">
        <v>54</v>
      </c>
      <c r="D52" s="84"/>
      <c r="E52" s="84"/>
      <c r="F52" s="84"/>
      <c r="G52" s="84"/>
      <c r="H52" s="85"/>
      <c r="I52" s="86" t="s">
        <v>55</v>
      </c>
      <c r="J52" s="84"/>
      <c r="K52" s="84"/>
      <c r="L52" s="84"/>
      <c r="M52" s="84"/>
      <c r="N52" s="84"/>
      <c r="O52" s="84"/>
      <c r="P52" s="84"/>
      <c r="Q52" s="84"/>
      <c r="R52" s="84"/>
      <c r="S52" s="84"/>
      <c r="T52" s="84"/>
      <c r="U52" s="84"/>
      <c r="V52" s="84"/>
      <c r="W52" s="84"/>
      <c r="X52" s="84"/>
      <c r="Y52" s="84"/>
      <c r="Z52" s="84"/>
      <c r="AA52" s="84"/>
      <c r="AB52" s="84"/>
      <c r="AC52" s="84"/>
      <c r="AD52" s="84"/>
      <c r="AE52" s="84"/>
      <c r="AF52" s="84"/>
      <c r="AG52" s="87" t="s">
        <v>56</v>
      </c>
      <c r="AH52" s="84"/>
      <c r="AI52" s="84"/>
      <c r="AJ52" s="84"/>
      <c r="AK52" s="84"/>
      <c r="AL52" s="84"/>
      <c r="AM52" s="84"/>
      <c r="AN52" s="86" t="s">
        <v>57</v>
      </c>
      <c r="AO52" s="84"/>
      <c r="AP52" s="84"/>
      <c r="AQ52" s="88" t="s">
        <v>58</v>
      </c>
      <c r="AR52" s="41"/>
      <c r="AS52" s="89" t="s">
        <v>59</v>
      </c>
      <c r="AT52" s="90" t="s">
        <v>60</v>
      </c>
      <c r="AU52" s="90" t="s">
        <v>61</v>
      </c>
      <c r="AV52" s="90" t="s">
        <v>62</v>
      </c>
      <c r="AW52" s="90" t="s">
        <v>63</v>
      </c>
      <c r="AX52" s="90" t="s">
        <v>64</v>
      </c>
      <c r="AY52" s="90" t="s">
        <v>65</v>
      </c>
      <c r="AZ52" s="90" t="s">
        <v>66</v>
      </c>
      <c r="BA52" s="90" t="s">
        <v>67</v>
      </c>
      <c r="BB52" s="90" t="s">
        <v>68</v>
      </c>
      <c r="BC52" s="90" t="s">
        <v>69</v>
      </c>
      <c r="BD52" s="91" t="s">
        <v>70</v>
      </c>
      <c r="BE52" s="35"/>
    </row>
    <row r="53" s="2" customFormat="1" ht="10.8"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1"/>
      <c r="AS53" s="92"/>
      <c r="AT53" s="93"/>
      <c r="AU53" s="93"/>
      <c r="AV53" s="93"/>
      <c r="AW53" s="93"/>
      <c r="AX53" s="93"/>
      <c r="AY53" s="93"/>
      <c r="AZ53" s="93"/>
      <c r="BA53" s="93"/>
      <c r="BB53" s="93"/>
      <c r="BC53" s="93"/>
      <c r="BD53" s="94"/>
      <c r="BE53" s="35"/>
    </row>
    <row r="54" s="6" customFormat="1" ht="32.4" customHeight="1">
      <c r="A54" s="6"/>
      <c r="B54" s="95"/>
      <c r="C54" s="96" t="s">
        <v>71</v>
      </c>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c r="AE54" s="97"/>
      <c r="AF54" s="97"/>
      <c r="AG54" s="98">
        <f>ROUND(AG55+AG56+SUM(AG64:AG66)+SUM(AG69:AG73)+AG78+AG82,2)</f>
        <v>0</v>
      </c>
      <c r="AH54" s="98"/>
      <c r="AI54" s="98"/>
      <c r="AJ54" s="98"/>
      <c r="AK54" s="98"/>
      <c r="AL54" s="98"/>
      <c r="AM54" s="98"/>
      <c r="AN54" s="99">
        <f>SUM(AG54,AT54)</f>
        <v>0</v>
      </c>
      <c r="AO54" s="99"/>
      <c r="AP54" s="99"/>
      <c r="AQ54" s="100" t="s">
        <v>19</v>
      </c>
      <c r="AR54" s="101"/>
      <c r="AS54" s="102">
        <f>ROUND(AS55+AS56+SUM(AS64:AS66)+SUM(AS69:AS73)+AS78+AS82,2)</f>
        <v>0</v>
      </c>
      <c r="AT54" s="103">
        <f>ROUND(SUM(AV54:AW54),2)</f>
        <v>0</v>
      </c>
      <c r="AU54" s="104">
        <f>ROUND(AU55+AU56+SUM(AU64:AU66)+SUM(AU69:AU73)+AU78+AU82,5)</f>
        <v>0</v>
      </c>
      <c r="AV54" s="103">
        <f>ROUND(AZ54*L29,2)</f>
        <v>0</v>
      </c>
      <c r="AW54" s="103">
        <f>ROUND(BA54*L30,2)</f>
        <v>0</v>
      </c>
      <c r="AX54" s="103">
        <f>ROUND(BB54*L29,2)</f>
        <v>0</v>
      </c>
      <c r="AY54" s="103">
        <f>ROUND(BC54*L30,2)</f>
        <v>0</v>
      </c>
      <c r="AZ54" s="103">
        <f>ROUND(AZ55+AZ56+SUM(AZ64:AZ66)+SUM(AZ69:AZ73)+AZ78+AZ82,2)</f>
        <v>0</v>
      </c>
      <c r="BA54" s="103">
        <f>ROUND(BA55+BA56+SUM(BA64:BA66)+SUM(BA69:BA73)+BA78+BA82,2)</f>
        <v>0</v>
      </c>
      <c r="BB54" s="103">
        <f>ROUND(BB55+BB56+SUM(BB64:BB66)+SUM(BB69:BB73)+BB78+BB82,2)</f>
        <v>0</v>
      </c>
      <c r="BC54" s="103">
        <f>ROUND(BC55+BC56+SUM(BC64:BC66)+SUM(BC69:BC73)+BC78+BC82,2)</f>
        <v>0</v>
      </c>
      <c r="BD54" s="105">
        <f>ROUND(BD55+BD56+SUM(BD64:BD66)+SUM(BD69:BD73)+BD78+BD82,2)</f>
        <v>0</v>
      </c>
      <c r="BE54" s="6"/>
      <c r="BS54" s="106" t="s">
        <v>72</v>
      </c>
      <c r="BT54" s="106" t="s">
        <v>73</v>
      </c>
      <c r="BU54" s="107" t="s">
        <v>74</v>
      </c>
      <c r="BV54" s="106" t="s">
        <v>75</v>
      </c>
      <c r="BW54" s="106" t="s">
        <v>5</v>
      </c>
      <c r="BX54" s="106" t="s">
        <v>76</v>
      </c>
      <c r="CL54" s="106" t="s">
        <v>19</v>
      </c>
    </row>
    <row r="55" s="7" customFormat="1" ht="16.5" customHeight="1">
      <c r="A55" s="108" t="s">
        <v>77</v>
      </c>
      <c r="B55" s="109"/>
      <c r="C55" s="110"/>
      <c r="D55" s="111" t="s">
        <v>78</v>
      </c>
      <c r="E55" s="111"/>
      <c r="F55" s="111"/>
      <c r="G55" s="111"/>
      <c r="H55" s="111"/>
      <c r="I55" s="112"/>
      <c r="J55" s="111" t="s">
        <v>79</v>
      </c>
      <c r="K55" s="111"/>
      <c r="L55" s="111"/>
      <c r="M55" s="111"/>
      <c r="N55" s="111"/>
      <c r="O55" s="111"/>
      <c r="P55" s="111"/>
      <c r="Q55" s="111"/>
      <c r="R55" s="111"/>
      <c r="S55" s="111"/>
      <c r="T55" s="111"/>
      <c r="U55" s="111"/>
      <c r="V55" s="111"/>
      <c r="W55" s="111"/>
      <c r="X55" s="111"/>
      <c r="Y55" s="111"/>
      <c r="Z55" s="111"/>
      <c r="AA55" s="111"/>
      <c r="AB55" s="111"/>
      <c r="AC55" s="111"/>
      <c r="AD55" s="111"/>
      <c r="AE55" s="111"/>
      <c r="AF55" s="111"/>
      <c r="AG55" s="113">
        <f>'000 - Přeložky'!J30</f>
        <v>0</v>
      </c>
      <c r="AH55" s="112"/>
      <c r="AI55" s="112"/>
      <c r="AJ55" s="112"/>
      <c r="AK55" s="112"/>
      <c r="AL55" s="112"/>
      <c r="AM55" s="112"/>
      <c r="AN55" s="113">
        <f>SUM(AG55,AT55)</f>
        <v>0</v>
      </c>
      <c r="AO55" s="112"/>
      <c r="AP55" s="112"/>
      <c r="AQ55" s="114" t="s">
        <v>80</v>
      </c>
      <c r="AR55" s="115"/>
      <c r="AS55" s="116">
        <v>0</v>
      </c>
      <c r="AT55" s="117">
        <f>ROUND(SUM(AV55:AW55),2)</f>
        <v>0</v>
      </c>
      <c r="AU55" s="118">
        <f>'000 - Přeložky'!P81</f>
        <v>0</v>
      </c>
      <c r="AV55" s="117">
        <f>'000 - Přeložky'!J33</f>
        <v>0</v>
      </c>
      <c r="AW55" s="117">
        <f>'000 - Přeložky'!J34</f>
        <v>0</v>
      </c>
      <c r="AX55" s="117">
        <f>'000 - Přeložky'!J35</f>
        <v>0</v>
      </c>
      <c r="AY55" s="117">
        <f>'000 - Přeložky'!J36</f>
        <v>0</v>
      </c>
      <c r="AZ55" s="117">
        <f>'000 - Přeložky'!F33</f>
        <v>0</v>
      </c>
      <c r="BA55" s="117">
        <f>'000 - Přeložky'!F34</f>
        <v>0</v>
      </c>
      <c r="BB55" s="117">
        <f>'000 - Přeložky'!F35</f>
        <v>0</v>
      </c>
      <c r="BC55" s="117">
        <f>'000 - Přeložky'!F36</f>
        <v>0</v>
      </c>
      <c r="BD55" s="119">
        <f>'000 - Přeložky'!F37</f>
        <v>0</v>
      </c>
      <c r="BE55" s="7"/>
      <c r="BT55" s="120" t="s">
        <v>81</v>
      </c>
      <c r="BV55" s="120" t="s">
        <v>75</v>
      </c>
      <c r="BW55" s="120" t="s">
        <v>82</v>
      </c>
      <c r="BX55" s="120" t="s">
        <v>5</v>
      </c>
      <c r="CL55" s="120" t="s">
        <v>19</v>
      </c>
      <c r="CM55" s="120" t="s">
        <v>83</v>
      </c>
    </row>
    <row r="56" s="7" customFormat="1" ht="24.75" customHeight="1">
      <c r="A56" s="7"/>
      <c r="B56" s="109"/>
      <c r="C56" s="110"/>
      <c r="D56" s="111" t="s">
        <v>84</v>
      </c>
      <c r="E56" s="111"/>
      <c r="F56" s="111"/>
      <c r="G56" s="111"/>
      <c r="H56" s="111"/>
      <c r="I56" s="112"/>
      <c r="J56" s="111" t="s">
        <v>85</v>
      </c>
      <c r="K56" s="111"/>
      <c r="L56" s="111"/>
      <c r="M56" s="111"/>
      <c r="N56" s="111"/>
      <c r="O56" s="111"/>
      <c r="P56" s="111"/>
      <c r="Q56" s="111"/>
      <c r="R56" s="111"/>
      <c r="S56" s="111"/>
      <c r="T56" s="111"/>
      <c r="U56" s="111"/>
      <c r="V56" s="111"/>
      <c r="W56" s="111"/>
      <c r="X56" s="111"/>
      <c r="Y56" s="111"/>
      <c r="Z56" s="111"/>
      <c r="AA56" s="111"/>
      <c r="AB56" s="111"/>
      <c r="AC56" s="111"/>
      <c r="AD56" s="111"/>
      <c r="AE56" s="111"/>
      <c r="AF56" s="111"/>
      <c r="AG56" s="121">
        <f>ROUND(SUM(AG57:AG63),2)</f>
        <v>0</v>
      </c>
      <c r="AH56" s="112"/>
      <c r="AI56" s="112"/>
      <c r="AJ56" s="112"/>
      <c r="AK56" s="112"/>
      <c r="AL56" s="112"/>
      <c r="AM56" s="112"/>
      <c r="AN56" s="113">
        <f>SUM(AG56,AT56)</f>
        <v>0</v>
      </c>
      <c r="AO56" s="112"/>
      <c r="AP56" s="112"/>
      <c r="AQ56" s="114" t="s">
        <v>86</v>
      </c>
      <c r="AR56" s="115"/>
      <c r="AS56" s="116">
        <f>ROUND(SUM(AS57:AS63),2)</f>
        <v>0</v>
      </c>
      <c r="AT56" s="117">
        <f>ROUND(SUM(AV56:AW56),2)</f>
        <v>0</v>
      </c>
      <c r="AU56" s="118">
        <f>ROUND(SUM(AU57:AU63),5)</f>
        <v>0</v>
      </c>
      <c r="AV56" s="117">
        <f>ROUND(AZ56*L29,2)</f>
        <v>0</v>
      </c>
      <c r="AW56" s="117">
        <f>ROUND(BA56*L30,2)</f>
        <v>0</v>
      </c>
      <c r="AX56" s="117">
        <f>ROUND(BB56*L29,2)</f>
        <v>0</v>
      </c>
      <c r="AY56" s="117">
        <f>ROUND(BC56*L30,2)</f>
        <v>0</v>
      </c>
      <c r="AZ56" s="117">
        <f>ROUND(SUM(AZ57:AZ63),2)</f>
        <v>0</v>
      </c>
      <c r="BA56" s="117">
        <f>ROUND(SUM(BA57:BA63),2)</f>
        <v>0</v>
      </c>
      <c r="BB56" s="117">
        <f>ROUND(SUM(BB57:BB63),2)</f>
        <v>0</v>
      </c>
      <c r="BC56" s="117">
        <f>ROUND(SUM(BC57:BC63),2)</f>
        <v>0</v>
      </c>
      <c r="BD56" s="119">
        <f>ROUND(SUM(BD57:BD63),2)</f>
        <v>0</v>
      </c>
      <c r="BE56" s="7"/>
      <c r="BS56" s="120" t="s">
        <v>72</v>
      </c>
      <c r="BT56" s="120" t="s">
        <v>81</v>
      </c>
      <c r="BU56" s="120" t="s">
        <v>74</v>
      </c>
      <c r="BV56" s="120" t="s">
        <v>75</v>
      </c>
      <c r="BW56" s="120" t="s">
        <v>87</v>
      </c>
      <c r="BX56" s="120" t="s">
        <v>5</v>
      </c>
      <c r="CL56" s="120" t="s">
        <v>19</v>
      </c>
      <c r="CM56" s="120" t="s">
        <v>83</v>
      </c>
    </row>
    <row r="57" s="4" customFormat="1" ht="16.5" customHeight="1">
      <c r="A57" s="108" t="s">
        <v>77</v>
      </c>
      <c r="B57" s="60"/>
      <c r="C57" s="122"/>
      <c r="D57" s="122"/>
      <c r="E57" s="123" t="s">
        <v>88</v>
      </c>
      <c r="F57" s="123"/>
      <c r="G57" s="123"/>
      <c r="H57" s="123"/>
      <c r="I57" s="123"/>
      <c r="J57" s="122"/>
      <c r="K57" s="123" t="s">
        <v>89</v>
      </c>
      <c r="L57" s="123"/>
      <c r="M57" s="123"/>
      <c r="N57" s="123"/>
      <c r="O57" s="123"/>
      <c r="P57" s="123"/>
      <c r="Q57" s="123"/>
      <c r="R57" s="123"/>
      <c r="S57" s="123"/>
      <c r="T57" s="123"/>
      <c r="U57" s="123"/>
      <c r="V57" s="123"/>
      <c r="W57" s="123"/>
      <c r="X57" s="123"/>
      <c r="Y57" s="123"/>
      <c r="Z57" s="123"/>
      <c r="AA57" s="123"/>
      <c r="AB57" s="123"/>
      <c r="AC57" s="123"/>
      <c r="AD57" s="123"/>
      <c r="AE57" s="123"/>
      <c r="AF57" s="123"/>
      <c r="AG57" s="124">
        <f>'01.1 - Zabezpečovací zaří...'!J32</f>
        <v>0</v>
      </c>
      <c r="AH57" s="122"/>
      <c r="AI57" s="122"/>
      <c r="AJ57" s="122"/>
      <c r="AK57" s="122"/>
      <c r="AL57" s="122"/>
      <c r="AM57" s="122"/>
      <c r="AN57" s="124">
        <f>SUM(AG57,AT57)</f>
        <v>0</v>
      </c>
      <c r="AO57" s="122"/>
      <c r="AP57" s="122"/>
      <c r="AQ57" s="125" t="s">
        <v>90</v>
      </c>
      <c r="AR57" s="62"/>
      <c r="AS57" s="126">
        <v>0</v>
      </c>
      <c r="AT57" s="127">
        <f>ROUND(SUM(AV57:AW57),2)</f>
        <v>0</v>
      </c>
      <c r="AU57" s="128">
        <f>'01.1 - Zabezpečovací zaří...'!P90</f>
        <v>0</v>
      </c>
      <c r="AV57" s="127">
        <f>'01.1 - Zabezpečovací zaří...'!J35</f>
        <v>0</v>
      </c>
      <c r="AW57" s="127">
        <f>'01.1 - Zabezpečovací zaří...'!J36</f>
        <v>0</v>
      </c>
      <c r="AX57" s="127">
        <f>'01.1 - Zabezpečovací zaří...'!J37</f>
        <v>0</v>
      </c>
      <c r="AY57" s="127">
        <f>'01.1 - Zabezpečovací zaří...'!J38</f>
        <v>0</v>
      </c>
      <c r="AZ57" s="127">
        <f>'01.1 - Zabezpečovací zaří...'!F35</f>
        <v>0</v>
      </c>
      <c r="BA57" s="127">
        <f>'01.1 - Zabezpečovací zaří...'!F36</f>
        <v>0</v>
      </c>
      <c r="BB57" s="127">
        <f>'01.1 - Zabezpečovací zaří...'!F37</f>
        <v>0</v>
      </c>
      <c r="BC57" s="127">
        <f>'01.1 - Zabezpečovací zaří...'!F38</f>
        <v>0</v>
      </c>
      <c r="BD57" s="129">
        <f>'01.1 - Zabezpečovací zaří...'!F39</f>
        <v>0</v>
      </c>
      <c r="BE57" s="4"/>
      <c r="BT57" s="130" t="s">
        <v>83</v>
      </c>
      <c r="BV57" s="130" t="s">
        <v>75</v>
      </c>
      <c r="BW57" s="130" t="s">
        <v>91</v>
      </c>
      <c r="BX57" s="130" t="s">
        <v>87</v>
      </c>
      <c r="CL57" s="130" t="s">
        <v>19</v>
      </c>
    </row>
    <row r="58" s="4" customFormat="1" ht="16.5" customHeight="1">
      <c r="A58" s="108" t="s">
        <v>77</v>
      </c>
      <c r="B58" s="60"/>
      <c r="C58" s="122"/>
      <c r="D58" s="122"/>
      <c r="E58" s="123" t="s">
        <v>92</v>
      </c>
      <c r="F58" s="123"/>
      <c r="G58" s="123"/>
      <c r="H58" s="123"/>
      <c r="I58" s="123"/>
      <c r="J58" s="122"/>
      <c r="K58" s="123" t="s">
        <v>93</v>
      </c>
      <c r="L58" s="123"/>
      <c r="M58" s="123"/>
      <c r="N58" s="123"/>
      <c r="O58" s="123"/>
      <c r="P58" s="123"/>
      <c r="Q58" s="123"/>
      <c r="R58" s="123"/>
      <c r="S58" s="123"/>
      <c r="T58" s="123"/>
      <c r="U58" s="123"/>
      <c r="V58" s="123"/>
      <c r="W58" s="123"/>
      <c r="X58" s="123"/>
      <c r="Y58" s="123"/>
      <c r="Z58" s="123"/>
      <c r="AA58" s="123"/>
      <c r="AB58" s="123"/>
      <c r="AC58" s="123"/>
      <c r="AD58" s="123"/>
      <c r="AE58" s="123"/>
      <c r="AF58" s="123"/>
      <c r="AG58" s="124">
        <f>'01.2 - Zemní práce'!J32</f>
        <v>0</v>
      </c>
      <c r="AH58" s="122"/>
      <c r="AI58" s="122"/>
      <c r="AJ58" s="122"/>
      <c r="AK58" s="122"/>
      <c r="AL58" s="122"/>
      <c r="AM58" s="122"/>
      <c r="AN58" s="124">
        <f>SUM(AG58,AT58)</f>
        <v>0</v>
      </c>
      <c r="AO58" s="122"/>
      <c r="AP58" s="122"/>
      <c r="AQ58" s="125" t="s">
        <v>90</v>
      </c>
      <c r="AR58" s="62"/>
      <c r="AS58" s="126">
        <v>0</v>
      </c>
      <c r="AT58" s="127">
        <f>ROUND(SUM(AV58:AW58),2)</f>
        <v>0</v>
      </c>
      <c r="AU58" s="128">
        <f>'01.2 - Zemní práce'!P85</f>
        <v>0</v>
      </c>
      <c r="AV58" s="127">
        <f>'01.2 - Zemní práce'!J35</f>
        <v>0</v>
      </c>
      <c r="AW58" s="127">
        <f>'01.2 - Zemní práce'!J36</f>
        <v>0</v>
      </c>
      <c r="AX58" s="127">
        <f>'01.2 - Zemní práce'!J37</f>
        <v>0</v>
      </c>
      <c r="AY58" s="127">
        <f>'01.2 - Zemní práce'!J38</f>
        <v>0</v>
      </c>
      <c r="AZ58" s="127">
        <f>'01.2 - Zemní práce'!F35</f>
        <v>0</v>
      </c>
      <c r="BA58" s="127">
        <f>'01.2 - Zemní práce'!F36</f>
        <v>0</v>
      </c>
      <c r="BB58" s="127">
        <f>'01.2 - Zemní práce'!F37</f>
        <v>0</v>
      </c>
      <c r="BC58" s="127">
        <f>'01.2 - Zemní práce'!F38</f>
        <v>0</v>
      </c>
      <c r="BD58" s="129">
        <f>'01.2 - Zemní práce'!F39</f>
        <v>0</v>
      </c>
      <c r="BE58" s="4"/>
      <c r="BT58" s="130" t="s">
        <v>83</v>
      </c>
      <c r="BV58" s="130" t="s">
        <v>75</v>
      </c>
      <c r="BW58" s="130" t="s">
        <v>94</v>
      </c>
      <c r="BX58" s="130" t="s">
        <v>87</v>
      </c>
      <c r="CL58" s="130" t="s">
        <v>19</v>
      </c>
    </row>
    <row r="59" s="4" customFormat="1" ht="16.5" customHeight="1">
      <c r="A59" s="108" t="s">
        <v>77</v>
      </c>
      <c r="B59" s="60"/>
      <c r="C59" s="122"/>
      <c r="D59" s="122"/>
      <c r="E59" s="123" t="s">
        <v>95</v>
      </c>
      <c r="F59" s="123"/>
      <c r="G59" s="123"/>
      <c r="H59" s="123"/>
      <c r="I59" s="123"/>
      <c r="J59" s="122"/>
      <c r="K59" s="123" t="s">
        <v>96</v>
      </c>
      <c r="L59" s="123"/>
      <c r="M59" s="123"/>
      <c r="N59" s="123"/>
      <c r="O59" s="123"/>
      <c r="P59" s="123"/>
      <c r="Q59" s="123"/>
      <c r="R59" s="123"/>
      <c r="S59" s="123"/>
      <c r="T59" s="123"/>
      <c r="U59" s="123"/>
      <c r="V59" s="123"/>
      <c r="W59" s="123"/>
      <c r="X59" s="123"/>
      <c r="Y59" s="123"/>
      <c r="Z59" s="123"/>
      <c r="AA59" s="123"/>
      <c r="AB59" s="123"/>
      <c r="AC59" s="123"/>
      <c r="AD59" s="123"/>
      <c r="AE59" s="123"/>
      <c r="AF59" s="123"/>
      <c r="AG59" s="124">
        <f>'01.3 - Materiál objednate...'!J32</f>
        <v>0</v>
      </c>
      <c r="AH59" s="122"/>
      <c r="AI59" s="122"/>
      <c r="AJ59" s="122"/>
      <c r="AK59" s="122"/>
      <c r="AL59" s="122"/>
      <c r="AM59" s="122"/>
      <c r="AN59" s="124">
        <f>SUM(AG59,AT59)</f>
        <v>0</v>
      </c>
      <c r="AO59" s="122"/>
      <c r="AP59" s="122"/>
      <c r="AQ59" s="125" t="s">
        <v>90</v>
      </c>
      <c r="AR59" s="62"/>
      <c r="AS59" s="126">
        <v>0</v>
      </c>
      <c r="AT59" s="127">
        <f>ROUND(SUM(AV59:AW59),2)</f>
        <v>0</v>
      </c>
      <c r="AU59" s="128">
        <f>'01.3 - Materiál objednate...'!P85</f>
        <v>0</v>
      </c>
      <c r="AV59" s="127">
        <f>'01.3 - Materiál objednate...'!J35</f>
        <v>0</v>
      </c>
      <c r="AW59" s="127">
        <f>'01.3 - Materiál objednate...'!J36</f>
        <v>0</v>
      </c>
      <c r="AX59" s="127">
        <f>'01.3 - Materiál objednate...'!J37</f>
        <v>0</v>
      </c>
      <c r="AY59" s="127">
        <f>'01.3 - Materiál objednate...'!J38</f>
        <v>0</v>
      </c>
      <c r="AZ59" s="127">
        <f>'01.3 - Materiál objednate...'!F35</f>
        <v>0</v>
      </c>
      <c r="BA59" s="127">
        <f>'01.3 - Materiál objednate...'!F36</f>
        <v>0</v>
      </c>
      <c r="BB59" s="127">
        <f>'01.3 - Materiál objednate...'!F37</f>
        <v>0</v>
      </c>
      <c r="BC59" s="127">
        <f>'01.3 - Materiál objednate...'!F38</f>
        <v>0</v>
      </c>
      <c r="BD59" s="129">
        <f>'01.3 - Materiál objednate...'!F39</f>
        <v>0</v>
      </c>
      <c r="BE59" s="4"/>
      <c r="BT59" s="130" t="s">
        <v>83</v>
      </c>
      <c r="BV59" s="130" t="s">
        <v>75</v>
      </c>
      <c r="BW59" s="130" t="s">
        <v>97</v>
      </c>
      <c r="BX59" s="130" t="s">
        <v>87</v>
      </c>
      <c r="CL59" s="130" t="s">
        <v>19</v>
      </c>
    </row>
    <row r="60" s="4" customFormat="1" ht="16.5" customHeight="1">
      <c r="A60" s="108" t="s">
        <v>77</v>
      </c>
      <c r="B60" s="60"/>
      <c r="C60" s="122"/>
      <c r="D60" s="122"/>
      <c r="E60" s="123" t="s">
        <v>98</v>
      </c>
      <c r="F60" s="123"/>
      <c r="G60" s="123"/>
      <c r="H60" s="123"/>
      <c r="I60" s="123"/>
      <c r="J60" s="122"/>
      <c r="K60" s="123" t="s">
        <v>99</v>
      </c>
      <c r="L60" s="123"/>
      <c r="M60" s="123"/>
      <c r="N60" s="123"/>
      <c r="O60" s="123"/>
      <c r="P60" s="123"/>
      <c r="Q60" s="123"/>
      <c r="R60" s="123"/>
      <c r="S60" s="123"/>
      <c r="T60" s="123"/>
      <c r="U60" s="123"/>
      <c r="V60" s="123"/>
      <c r="W60" s="123"/>
      <c r="X60" s="123"/>
      <c r="Y60" s="123"/>
      <c r="Z60" s="123"/>
      <c r="AA60" s="123"/>
      <c r="AB60" s="123"/>
      <c r="AC60" s="123"/>
      <c r="AD60" s="123"/>
      <c r="AE60" s="123"/>
      <c r="AF60" s="123"/>
      <c r="AG60" s="124">
        <f>'01.4 - Kabelizace'!J32</f>
        <v>0</v>
      </c>
      <c r="AH60" s="122"/>
      <c r="AI60" s="122"/>
      <c r="AJ60" s="122"/>
      <c r="AK60" s="122"/>
      <c r="AL60" s="122"/>
      <c r="AM60" s="122"/>
      <c r="AN60" s="124">
        <f>SUM(AG60,AT60)</f>
        <v>0</v>
      </c>
      <c r="AO60" s="122"/>
      <c r="AP60" s="122"/>
      <c r="AQ60" s="125" t="s">
        <v>90</v>
      </c>
      <c r="AR60" s="62"/>
      <c r="AS60" s="126">
        <v>0</v>
      </c>
      <c r="AT60" s="127">
        <f>ROUND(SUM(AV60:AW60),2)</f>
        <v>0</v>
      </c>
      <c r="AU60" s="128">
        <f>'01.4 - Kabelizace'!P85</f>
        <v>0</v>
      </c>
      <c r="AV60" s="127">
        <f>'01.4 - Kabelizace'!J35</f>
        <v>0</v>
      </c>
      <c r="AW60" s="127">
        <f>'01.4 - Kabelizace'!J36</f>
        <v>0</v>
      </c>
      <c r="AX60" s="127">
        <f>'01.4 - Kabelizace'!J37</f>
        <v>0</v>
      </c>
      <c r="AY60" s="127">
        <f>'01.4 - Kabelizace'!J38</f>
        <v>0</v>
      </c>
      <c r="AZ60" s="127">
        <f>'01.4 - Kabelizace'!F35</f>
        <v>0</v>
      </c>
      <c r="BA60" s="127">
        <f>'01.4 - Kabelizace'!F36</f>
        <v>0</v>
      </c>
      <c r="BB60" s="127">
        <f>'01.4 - Kabelizace'!F37</f>
        <v>0</v>
      </c>
      <c r="BC60" s="127">
        <f>'01.4 - Kabelizace'!F38</f>
        <v>0</v>
      </c>
      <c r="BD60" s="129">
        <f>'01.4 - Kabelizace'!F39</f>
        <v>0</v>
      </c>
      <c r="BE60" s="4"/>
      <c r="BT60" s="130" t="s">
        <v>83</v>
      </c>
      <c r="BV60" s="130" t="s">
        <v>75</v>
      </c>
      <c r="BW60" s="130" t="s">
        <v>100</v>
      </c>
      <c r="BX60" s="130" t="s">
        <v>87</v>
      </c>
      <c r="CL60" s="130" t="s">
        <v>19</v>
      </c>
    </row>
    <row r="61" s="4" customFormat="1" ht="16.5" customHeight="1">
      <c r="A61" s="108" t="s">
        <v>77</v>
      </c>
      <c r="B61" s="60"/>
      <c r="C61" s="122"/>
      <c r="D61" s="122"/>
      <c r="E61" s="123" t="s">
        <v>101</v>
      </c>
      <c r="F61" s="123"/>
      <c r="G61" s="123"/>
      <c r="H61" s="123"/>
      <c r="I61" s="123"/>
      <c r="J61" s="122"/>
      <c r="K61" s="123" t="s">
        <v>102</v>
      </c>
      <c r="L61" s="123"/>
      <c r="M61" s="123"/>
      <c r="N61" s="123"/>
      <c r="O61" s="123"/>
      <c r="P61" s="123"/>
      <c r="Q61" s="123"/>
      <c r="R61" s="123"/>
      <c r="S61" s="123"/>
      <c r="T61" s="123"/>
      <c r="U61" s="123"/>
      <c r="V61" s="123"/>
      <c r="W61" s="123"/>
      <c r="X61" s="123"/>
      <c r="Y61" s="123"/>
      <c r="Z61" s="123"/>
      <c r="AA61" s="123"/>
      <c r="AB61" s="123"/>
      <c r="AC61" s="123"/>
      <c r="AD61" s="123"/>
      <c r="AE61" s="123"/>
      <c r="AF61" s="123"/>
      <c r="AG61" s="124">
        <f>'01.5 - Zkoušky a revize'!J32</f>
        <v>0</v>
      </c>
      <c r="AH61" s="122"/>
      <c r="AI61" s="122"/>
      <c r="AJ61" s="122"/>
      <c r="AK61" s="122"/>
      <c r="AL61" s="122"/>
      <c r="AM61" s="122"/>
      <c r="AN61" s="124">
        <f>SUM(AG61,AT61)</f>
        <v>0</v>
      </c>
      <c r="AO61" s="122"/>
      <c r="AP61" s="122"/>
      <c r="AQ61" s="125" t="s">
        <v>90</v>
      </c>
      <c r="AR61" s="62"/>
      <c r="AS61" s="126">
        <v>0</v>
      </c>
      <c r="AT61" s="127">
        <f>ROUND(SUM(AV61:AW61),2)</f>
        <v>0</v>
      </c>
      <c r="AU61" s="128">
        <f>'01.5 - Zkoušky a revize'!P85</f>
        <v>0</v>
      </c>
      <c r="AV61" s="127">
        <f>'01.5 - Zkoušky a revize'!J35</f>
        <v>0</v>
      </c>
      <c r="AW61" s="127">
        <f>'01.5 - Zkoušky a revize'!J36</f>
        <v>0</v>
      </c>
      <c r="AX61" s="127">
        <f>'01.5 - Zkoušky a revize'!J37</f>
        <v>0</v>
      </c>
      <c r="AY61" s="127">
        <f>'01.5 - Zkoušky a revize'!J38</f>
        <v>0</v>
      </c>
      <c r="AZ61" s="127">
        <f>'01.5 - Zkoušky a revize'!F35</f>
        <v>0</v>
      </c>
      <c r="BA61" s="127">
        <f>'01.5 - Zkoušky a revize'!F36</f>
        <v>0</v>
      </c>
      <c r="BB61" s="127">
        <f>'01.5 - Zkoušky a revize'!F37</f>
        <v>0</v>
      </c>
      <c r="BC61" s="127">
        <f>'01.5 - Zkoušky a revize'!F38</f>
        <v>0</v>
      </c>
      <c r="BD61" s="129">
        <f>'01.5 - Zkoušky a revize'!F39</f>
        <v>0</v>
      </c>
      <c r="BE61" s="4"/>
      <c r="BT61" s="130" t="s">
        <v>83</v>
      </c>
      <c r="BV61" s="130" t="s">
        <v>75</v>
      </c>
      <c r="BW61" s="130" t="s">
        <v>103</v>
      </c>
      <c r="BX61" s="130" t="s">
        <v>87</v>
      </c>
      <c r="CL61" s="130" t="s">
        <v>19</v>
      </c>
    </row>
    <row r="62" s="4" customFormat="1" ht="16.5" customHeight="1">
      <c r="A62" s="108" t="s">
        <v>77</v>
      </c>
      <c r="B62" s="60"/>
      <c r="C62" s="122"/>
      <c r="D62" s="122"/>
      <c r="E62" s="123" t="s">
        <v>104</v>
      </c>
      <c r="F62" s="123"/>
      <c r="G62" s="123"/>
      <c r="H62" s="123"/>
      <c r="I62" s="123"/>
      <c r="J62" s="122"/>
      <c r="K62" s="123" t="s">
        <v>105</v>
      </c>
      <c r="L62" s="123"/>
      <c r="M62" s="123"/>
      <c r="N62" s="123"/>
      <c r="O62" s="123"/>
      <c r="P62" s="123"/>
      <c r="Q62" s="123"/>
      <c r="R62" s="123"/>
      <c r="S62" s="123"/>
      <c r="T62" s="123"/>
      <c r="U62" s="123"/>
      <c r="V62" s="123"/>
      <c r="W62" s="123"/>
      <c r="X62" s="123"/>
      <c r="Y62" s="123"/>
      <c r="Z62" s="123"/>
      <c r="AA62" s="123"/>
      <c r="AB62" s="123"/>
      <c r="AC62" s="123"/>
      <c r="AD62" s="123"/>
      <c r="AE62" s="123"/>
      <c r="AF62" s="123"/>
      <c r="AG62" s="124">
        <f>'01.6 - VRN technologická ...'!J32</f>
        <v>0</v>
      </c>
      <c r="AH62" s="122"/>
      <c r="AI62" s="122"/>
      <c r="AJ62" s="122"/>
      <c r="AK62" s="122"/>
      <c r="AL62" s="122"/>
      <c r="AM62" s="122"/>
      <c r="AN62" s="124">
        <f>SUM(AG62,AT62)</f>
        <v>0</v>
      </c>
      <c r="AO62" s="122"/>
      <c r="AP62" s="122"/>
      <c r="AQ62" s="125" t="s">
        <v>90</v>
      </c>
      <c r="AR62" s="62"/>
      <c r="AS62" s="126">
        <v>0</v>
      </c>
      <c r="AT62" s="127">
        <f>ROUND(SUM(AV62:AW62),2)</f>
        <v>0</v>
      </c>
      <c r="AU62" s="128">
        <f>'01.6 - VRN technologická ...'!P85</f>
        <v>0</v>
      </c>
      <c r="AV62" s="127">
        <f>'01.6 - VRN technologická ...'!J35</f>
        <v>0</v>
      </c>
      <c r="AW62" s="127">
        <f>'01.6 - VRN technologická ...'!J36</f>
        <v>0</v>
      </c>
      <c r="AX62" s="127">
        <f>'01.6 - VRN technologická ...'!J37</f>
        <v>0</v>
      </c>
      <c r="AY62" s="127">
        <f>'01.6 - VRN technologická ...'!J38</f>
        <v>0</v>
      </c>
      <c r="AZ62" s="127">
        <f>'01.6 - VRN technologická ...'!F35</f>
        <v>0</v>
      </c>
      <c r="BA62" s="127">
        <f>'01.6 - VRN technologická ...'!F36</f>
        <v>0</v>
      </c>
      <c r="BB62" s="127">
        <f>'01.6 - VRN technologická ...'!F37</f>
        <v>0</v>
      </c>
      <c r="BC62" s="127">
        <f>'01.6 - VRN technologická ...'!F38</f>
        <v>0</v>
      </c>
      <c r="BD62" s="129">
        <f>'01.6 - VRN technologická ...'!F39</f>
        <v>0</v>
      </c>
      <c r="BE62" s="4"/>
      <c r="BT62" s="130" t="s">
        <v>83</v>
      </c>
      <c r="BV62" s="130" t="s">
        <v>75</v>
      </c>
      <c r="BW62" s="130" t="s">
        <v>106</v>
      </c>
      <c r="BX62" s="130" t="s">
        <v>87</v>
      </c>
      <c r="CL62" s="130" t="s">
        <v>19</v>
      </c>
    </row>
    <row r="63" s="4" customFormat="1" ht="16.5" customHeight="1">
      <c r="A63" s="108" t="s">
        <v>77</v>
      </c>
      <c r="B63" s="60"/>
      <c r="C63" s="122"/>
      <c r="D63" s="122"/>
      <c r="E63" s="123" t="s">
        <v>107</v>
      </c>
      <c r="F63" s="123"/>
      <c r="G63" s="123"/>
      <c r="H63" s="123"/>
      <c r="I63" s="123"/>
      <c r="J63" s="122"/>
      <c r="K63" s="123" t="s">
        <v>108</v>
      </c>
      <c r="L63" s="123"/>
      <c r="M63" s="123"/>
      <c r="N63" s="123"/>
      <c r="O63" s="123"/>
      <c r="P63" s="123"/>
      <c r="Q63" s="123"/>
      <c r="R63" s="123"/>
      <c r="S63" s="123"/>
      <c r="T63" s="123"/>
      <c r="U63" s="123"/>
      <c r="V63" s="123"/>
      <c r="W63" s="123"/>
      <c r="X63" s="123"/>
      <c r="Y63" s="123"/>
      <c r="Z63" s="123"/>
      <c r="AA63" s="123"/>
      <c r="AB63" s="123"/>
      <c r="AC63" s="123"/>
      <c r="AD63" s="123"/>
      <c r="AE63" s="123"/>
      <c r="AF63" s="123"/>
      <c r="AG63" s="124">
        <f>'01.7 - VRN stavební část'!J32</f>
        <v>0</v>
      </c>
      <c r="AH63" s="122"/>
      <c r="AI63" s="122"/>
      <c r="AJ63" s="122"/>
      <c r="AK63" s="122"/>
      <c r="AL63" s="122"/>
      <c r="AM63" s="122"/>
      <c r="AN63" s="124">
        <f>SUM(AG63,AT63)</f>
        <v>0</v>
      </c>
      <c r="AO63" s="122"/>
      <c r="AP63" s="122"/>
      <c r="AQ63" s="125" t="s">
        <v>90</v>
      </c>
      <c r="AR63" s="62"/>
      <c r="AS63" s="126">
        <v>0</v>
      </c>
      <c r="AT63" s="127">
        <f>ROUND(SUM(AV63:AW63),2)</f>
        <v>0</v>
      </c>
      <c r="AU63" s="128">
        <f>'01.7 - VRN stavební část'!P85</f>
        <v>0</v>
      </c>
      <c r="AV63" s="127">
        <f>'01.7 - VRN stavební část'!J35</f>
        <v>0</v>
      </c>
      <c r="AW63" s="127">
        <f>'01.7 - VRN stavební část'!J36</f>
        <v>0</v>
      </c>
      <c r="AX63" s="127">
        <f>'01.7 - VRN stavební část'!J37</f>
        <v>0</v>
      </c>
      <c r="AY63" s="127">
        <f>'01.7 - VRN stavební část'!J38</f>
        <v>0</v>
      </c>
      <c r="AZ63" s="127">
        <f>'01.7 - VRN stavební část'!F35</f>
        <v>0</v>
      </c>
      <c r="BA63" s="127">
        <f>'01.7 - VRN stavební část'!F36</f>
        <v>0</v>
      </c>
      <c r="BB63" s="127">
        <f>'01.7 - VRN stavební část'!F37</f>
        <v>0</v>
      </c>
      <c r="BC63" s="127">
        <f>'01.7 - VRN stavební část'!F38</f>
        <v>0</v>
      </c>
      <c r="BD63" s="129">
        <f>'01.7 - VRN stavební část'!F39</f>
        <v>0</v>
      </c>
      <c r="BE63" s="4"/>
      <c r="BT63" s="130" t="s">
        <v>83</v>
      </c>
      <c r="BV63" s="130" t="s">
        <v>75</v>
      </c>
      <c r="BW63" s="130" t="s">
        <v>109</v>
      </c>
      <c r="BX63" s="130" t="s">
        <v>87</v>
      </c>
      <c r="CL63" s="130" t="s">
        <v>19</v>
      </c>
    </row>
    <row r="64" s="7" customFormat="1" ht="16.5" customHeight="1">
      <c r="A64" s="108" t="s">
        <v>77</v>
      </c>
      <c r="B64" s="109"/>
      <c r="C64" s="110"/>
      <c r="D64" s="111" t="s">
        <v>110</v>
      </c>
      <c r="E64" s="111"/>
      <c r="F64" s="111"/>
      <c r="G64" s="111"/>
      <c r="H64" s="111"/>
      <c r="I64" s="112"/>
      <c r="J64" s="111" t="s">
        <v>111</v>
      </c>
      <c r="K64" s="111"/>
      <c r="L64" s="111"/>
      <c r="M64" s="111"/>
      <c r="N64" s="111"/>
      <c r="O64" s="111"/>
      <c r="P64" s="111"/>
      <c r="Q64" s="111"/>
      <c r="R64" s="111"/>
      <c r="S64" s="111"/>
      <c r="T64" s="111"/>
      <c r="U64" s="111"/>
      <c r="V64" s="111"/>
      <c r="W64" s="111"/>
      <c r="X64" s="111"/>
      <c r="Y64" s="111"/>
      <c r="Z64" s="111"/>
      <c r="AA64" s="111"/>
      <c r="AB64" s="111"/>
      <c r="AC64" s="111"/>
      <c r="AD64" s="111"/>
      <c r="AE64" s="111"/>
      <c r="AF64" s="111"/>
      <c r="AG64" s="113">
        <f>'PS 102 - Rozhlasový a inf...'!J30</f>
        <v>0</v>
      </c>
      <c r="AH64" s="112"/>
      <c r="AI64" s="112"/>
      <c r="AJ64" s="112"/>
      <c r="AK64" s="112"/>
      <c r="AL64" s="112"/>
      <c r="AM64" s="112"/>
      <c r="AN64" s="113">
        <f>SUM(AG64,AT64)</f>
        <v>0</v>
      </c>
      <c r="AO64" s="112"/>
      <c r="AP64" s="112"/>
      <c r="AQ64" s="114" t="s">
        <v>80</v>
      </c>
      <c r="AR64" s="115"/>
      <c r="AS64" s="116">
        <v>0</v>
      </c>
      <c r="AT64" s="117">
        <f>ROUND(SUM(AV64:AW64),2)</f>
        <v>0</v>
      </c>
      <c r="AU64" s="118">
        <f>'PS 102 - Rozhlasový a inf...'!P82</f>
        <v>0</v>
      </c>
      <c r="AV64" s="117">
        <f>'PS 102 - Rozhlasový a inf...'!J33</f>
        <v>0</v>
      </c>
      <c r="AW64" s="117">
        <f>'PS 102 - Rozhlasový a inf...'!J34</f>
        <v>0</v>
      </c>
      <c r="AX64" s="117">
        <f>'PS 102 - Rozhlasový a inf...'!J35</f>
        <v>0</v>
      </c>
      <c r="AY64" s="117">
        <f>'PS 102 - Rozhlasový a inf...'!J36</f>
        <v>0</v>
      </c>
      <c r="AZ64" s="117">
        <f>'PS 102 - Rozhlasový a inf...'!F33</f>
        <v>0</v>
      </c>
      <c r="BA64" s="117">
        <f>'PS 102 - Rozhlasový a inf...'!F34</f>
        <v>0</v>
      </c>
      <c r="BB64" s="117">
        <f>'PS 102 - Rozhlasový a inf...'!F35</f>
        <v>0</v>
      </c>
      <c r="BC64" s="117">
        <f>'PS 102 - Rozhlasový a inf...'!F36</f>
        <v>0</v>
      </c>
      <c r="BD64" s="119">
        <f>'PS 102 - Rozhlasový a inf...'!F37</f>
        <v>0</v>
      </c>
      <c r="BE64" s="7"/>
      <c r="BT64" s="120" t="s">
        <v>81</v>
      </c>
      <c r="BV64" s="120" t="s">
        <v>75</v>
      </c>
      <c r="BW64" s="120" t="s">
        <v>112</v>
      </c>
      <c r="BX64" s="120" t="s">
        <v>5</v>
      </c>
      <c r="CL64" s="120" t="s">
        <v>19</v>
      </c>
      <c r="CM64" s="120" t="s">
        <v>83</v>
      </c>
    </row>
    <row r="65" s="7" customFormat="1" ht="16.5" customHeight="1">
      <c r="A65" s="108" t="s">
        <v>77</v>
      </c>
      <c r="B65" s="109"/>
      <c r="C65" s="110"/>
      <c r="D65" s="111" t="s">
        <v>113</v>
      </c>
      <c r="E65" s="111"/>
      <c r="F65" s="111"/>
      <c r="G65" s="111"/>
      <c r="H65" s="111"/>
      <c r="I65" s="112"/>
      <c r="J65" s="111" t="s">
        <v>114</v>
      </c>
      <c r="K65" s="111"/>
      <c r="L65" s="111"/>
      <c r="M65" s="111"/>
      <c r="N65" s="111"/>
      <c r="O65" s="111"/>
      <c r="P65" s="111"/>
      <c r="Q65" s="111"/>
      <c r="R65" s="111"/>
      <c r="S65" s="111"/>
      <c r="T65" s="111"/>
      <c r="U65" s="111"/>
      <c r="V65" s="111"/>
      <c r="W65" s="111"/>
      <c r="X65" s="111"/>
      <c r="Y65" s="111"/>
      <c r="Z65" s="111"/>
      <c r="AA65" s="111"/>
      <c r="AB65" s="111"/>
      <c r="AC65" s="111"/>
      <c r="AD65" s="111"/>
      <c r="AE65" s="111"/>
      <c r="AF65" s="111"/>
      <c r="AG65" s="113">
        <f>'PS 103 - Kamerový systém'!J30</f>
        <v>0</v>
      </c>
      <c r="AH65" s="112"/>
      <c r="AI65" s="112"/>
      <c r="AJ65" s="112"/>
      <c r="AK65" s="112"/>
      <c r="AL65" s="112"/>
      <c r="AM65" s="112"/>
      <c r="AN65" s="113">
        <f>SUM(AG65,AT65)</f>
        <v>0</v>
      </c>
      <c r="AO65" s="112"/>
      <c r="AP65" s="112"/>
      <c r="AQ65" s="114" t="s">
        <v>80</v>
      </c>
      <c r="AR65" s="115"/>
      <c r="AS65" s="116">
        <v>0</v>
      </c>
      <c r="AT65" s="117">
        <f>ROUND(SUM(AV65:AW65),2)</f>
        <v>0</v>
      </c>
      <c r="AU65" s="118">
        <f>'PS 103 - Kamerový systém'!P81</f>
        <v>0</v>
      </c>
      <c r="AV65" s="117">
        <f>'PS 103 - Kamerový systém'!J33</f>
        <v>0</v>
      </c>
      <c r="AW65" s="117">
        <f>'PS 103 - Kamerový systém'!J34</f>
        <v>0</v>
      </c>
      <c r="AX65" s="117">
        <f>'PS 103 - Kamerový systém'!J35</f>
        <v>0</v>
      </c>
      <c r="AY65" s="117">
        <f>'PS 103 - Kamerový systém'!J36</f>
        <v>0</v>
      </c>
      <c r="AZ65" s="117">
        <f>'PS 103 - Kamerový systém'!F33</f>
        <v>0</v>
      </c>
      <c r="BA65" s="117">
        <f>'PS 103 - Kamerový systém'!F34</f>
        <v>0</v>
      </c>
      <c r="BB65" s="117">
        <f>'PS 103 - Kamerový systém'!F35</f>
        <v>0</v>
      </c>
      <c r="BC65" s="117">
        <f>'PS 103 - Kamerový systém'!F36</f>
        <v>0</v>
      </c>
      <c r="BD65" s="119">
        <f>'PS 103 - Kamerový systém'!F37</f>
        <v>0</v>
      </c>
      <c r="BE65" s="7"/>
      <c r="BT65" s="120" t="s">
        <v>81</v>
      </c>
      <c r="BV65" s="120" t="s">
        <v>75</v>
      </c>
      <c r="BW65" s="120" t="s">
        <v>115</v>
      </c>
      <c r="BX65" s="120" t="s">
        <v>5</v>
      </c>
      <c r="CL65" s="120" t="s">
        <v>19</v>
      </c>
      <c r="CM65" s="120" t="s">
        <v>83</v>
      </c>
    </row>
    <row r="66" s="7" customFormat="1" ht="16.5" customHeight="1">
      <c r="A66" s="7"/>
      <c r="B66" s="109"/>
      <c r="C66" s="110"/>
      <c r="D66" s="111" t="s">
        <v>116</v>
      </c>
      <c r="E66" s="111"/>
      <c r="F66" s="111"/>
      <c r="G66" s="111"/>
      <c r="H66" s="111"/>
      <c r="I66" s="112"/>
      <c r="J66" s="111" t="s">
        <v>117</v>
      </c>
      <c r="K66" s="111"/>
      <c r="L66" s="111"/>
      <c r="M66" s="111"/>
      <c r="N66" s="111"/>
      <c r="O66" s="111"/>
      <c r="P66" s="111"/>
      <c r="Q66" s="111"/>
      <c r="R66" s="111"/>
      <c r="S66" s="111"/>
      <c r="T66" s="111"/>
      <c r="U66" s="111"/>
      <c r="V66" s="111"/>
      <c r="W66" s="111"/>
      <c r="X66" s="111"/>
      <c r="Y66" s="111"/>
      <c r="Z66" s="111"/>
      <c r="AA66" s="111"/>
      <c r="AB66" s="111"/>
      <c r="AC66" s="111"/>
      <c r="AD66" s="111"/>
      <c r="AE66" s="111"/>
      <c r="AF66" s="111"/>
      <c r="AG66" s="121">
        <f>ROUND(SUM(AG67:AG68),2)</f>
        <v>0</v>
      </c>
      <c r="AH66" s="112"/>
      <c r="AI66" s="112"/>
      <c r="AJ66" s="112"/>
      <c r="AK66" s="112"/>
      <c r="AL66" s="112"/>
      <c r="AM66" s="112"/>
      <c r="AN66" s="113">
        <f>SUM(AG66,AT66)</f>
        <v>0</v>
      </c>
      <c r="AO66" s="112"/>
      <c r="AP66" s="112"/>
      <c r="AQ66" s="114" t="s">
        <v>80</v>
      </c>
      <c r="AR66" s="115"/>
      <c r="AS66" s="116">
        <f>ROUND(SUM(AS67:AS68),2)</f>
        <v>0</v>
      </c>
      <c r="AT66" s="117">
        <f>ROUND(SUM(AV66:AW66),2)</f>
        <v>0</v>
      </c>
      <c r="AU66" s="118">
        <f>ROUND(SUM(AU67:AU68),5)</f>
        <v>0</v>
      </c>
      <c r="AV66" s="117">
        <f>ROUND(AZ66*L29,2)</f>
        <v>0</v>
      </c>
      <c r="AW66" s="117">
        <f>ROUND(BA66*L30,2)</f>
        <v>0</v>
      </c>
      <c r="AX66" s="117">
        <f>ROUND(BB66*L29,2)</f>
        <v>0</v>
      </c>
      <c r="AY66" s="117">
        <f>ROUND(BC66*L30,2)</f>
        <v>0</v>
      </c>
      <c r="AZ66" s="117">
        <f>ROUND(SUM(AZ67:AZ68),2)</f>
        <v>0</v>
      </c>
      <c r="BA66" s="117">
        <f>ROUND(SUM(BA67:BA68),2)</f>
        <v>0</v>
      </c>
      <c r="BB66" s="117">
        <f>ROUND(SUM(BB67:BB68),2)</f>
        <v>0</v>
      </c>
      <c r="BC66" s="117">
        <f>ROUND(SUM(BC67:BC68),2)</f>
        <v>0</v>
      </c>
      <c r="BD66" s="119">
        <f>ROUND(SUM(BD67:BD68),2)</f>
        <v>0</v>
      </c>
      <c r="BE66" s="7"/>
      <c r="BS66" s="120" t="s">
        <v>72</v>
      </c>
      <c r="BT66" s="120" t="s">
        <v>81</v>
      </c>
      <c r="BV66" s="120" t="s">
        <v>75</v>
      </c>
      <c r="BW66" s="120" t="s">
        <v>118</v>
      </c>
      <c r="BX66" s="120" t="s">
        <v>5</v>
      </c>
      <c r="CL66" s="120" t="s">
        <v>19</v>
      </c>
      <c r="CM66" s="120" t="s">
        <v>83</v>
      </c>
    </row>
    <row r="67" s="4" customFormat="1" ht="16.5" customHeight="1">
      <c r="A67" s="108" t="s">
        <v>77</v>
      </c>
      <c r="B67" s="60"/>
      <c r="C67" s="122"/>
      <c r="D67" s="122"/>
      <c r="E67" s="123" t="s">
        <v>116</v>
      </c>
      <c r="F67" s="123"/>
      <c r="G67" s="123"/>
      <c r="H67" s="123"/>
      <c r="I67" s="123"/>
      <c r="J67" s="122"/>
      <c r="K67" s="123" t="s">
        <v>117</v>
      </c>
      <c r="L67" s="123"/>
      <c r="M67" s="123"/>
      <c r="N67" s="123"/>
      <c r="O67" s="123"/>
      <c r="P67" s="123"/>
      <c r="Q67" s="123"/>
      <c r="R67" s="123"/>
      <c r="S67" s="123"/>
      <c r="T67" s="123"/>
      <c r="U67" s="123"/>
      <c r="V67" s="123"/>
      <c r="W67" s="123"/>
      <c r="X67" s="123"/>
      <c r="Y67" s="123"/>
      <c r="Z67" s="123"/>
      <c r="AA67" s="123"/>
      <c r="AB67" s="123"/>
      <c r="AC67" s="123"/>
      <c r="AD67" s="123"/>
      <c r="AE67" s="123"/>
      <c r="AF67" s="123"/>
      <c r="AG67" s="124">
        <f>'SO 101 - Železniční svrše...'!J30</f>
        <v>0</v>
      </c>
      <c r="AH67" s="122"/>
      <c r="AI67" s="122"/>
      <c r="AJ67" s="122"/>
      <c r="AK67" s="122"/>
      <c r="AL67" s="122"/>
      <c r="AM67" s="122"/>
      <c r="AN67" s="124">
        <f>SUM(AG67,AT67)</f>
        <v>0</v>
      </c>
      <c r="AO67" s="122"/>
      <c r="AP67" s="122"/>
      <c r="AQ67" s="125" t="s">
        <v>90</v>
      </c>
      <c r="AR67" s="62"/>
      <c r="AS67" s="126">
        <v>0</v>
      </c>
      <c r="AT67" s="127">
        <f>ROUND(SUM(AV67:AW67),2)</f>
        <v>0</v>
      </c>
      <c r="AU67" s="128">
        <f>'SO 101 - Železniční svrše...'!P82</f>
        <v>0</v>
      </c>
      <c r="AV67" s="127">
        <f>'SO 101 - Železniční svrše...'!J33</f>
        <v>0</v>
      </c>
      <c r="AW67" s="127">
        <f>'SO 101 - Železniční svrše...'!J34</f>
        <v>0</v>
      </c>
      <c r="AX67" s="127">
        <f>'SO 101 - Železniční svrše...'!J35</f>
        <v>0</v>
      </c>
      <c r="AY67" s="127">
        <f>'SO 101 - Železniční svrše...'!J36</f>
        <v>0</v>
      </c>
      <c r="AZ67" s="127">
        <f>'SO 101 - Železniční svrše...'!F33</f>
        <v>0</v>
      </c>
      <c r="BA67" s="127">
        <f>'SO 101 - Železniční svrše...'!F34</f>
        <v>0</v>
      </c>
      <c r="BB67" s="127">
        <f>'SO 101 - Železniční svrše...'!F35</f>
        <v>0</v>
      </c>
      <c r="BC67" s="127">
        <f>'SO 101 - Železniční svrše...'!F36</f>
        <v>0</v>
      </c>
      <c r="BD67" s="129">
        <f>'SO 101 - Železniční svrše...'!F37</f>
        <v>0</v>
      </c>
      <c r="BE67" s="4"/>
      <c r="BT67" s="130" t="s">
        <v>83</v>
      </c>
      <c r="BU67" s="130" t="s">
        <v>119</v>
      </c>
      <c r="BV67" s="130" t="s">
        <v>75</v>
      </c>
      <c r="BW67" s="130" t="s">
        <v>118</v>
      </c>
      <c r="BX67" s="130" t="s">
        <v>5</v>
      </c>
      <c r="CL67" s="130" t="s">
        <v>19</v>
      </c>
      <c r="CM67" s="130" t="s">
        <v>83</v>
      </c>
    </row>
    <row r="68" s="4" customFormat="1" ht="23.25" customHeight="1">
      <c r="A68" s="108" t="s">
        <v>77</v>
      </c>
      <c r="B68" s="60"/>
      <c r="C68" s="122"/>
      <c r="D68" s="122"/>
      <c r="E68" s="123" t="s">
        <v>120</v>
      </c>
      <c r="F68" s="123"/>
      <c r="G68" s="123"/>
      <c r="H68" s="123"/>
      <c r="I68" s="123"/>
      <c r="J68" s="122"/>
      <c r="K68" s="123" t="s">
        <v>121</v>
      </c>
      <c r="L68" s="123"/>
      <c r="M68" s="123"/>
      <c r="N68" s="123"/>
      <c r="O68" s="123"/>
      <c r="P68" s="123"/>
      <c r="Q68" s="123"/>
      <c r="R68" s="123"/>
      <c r="S68" s="123"/>
      <c r="T68" s="123"/>
      <c r="U68" s="123"/>
      <c r="V68" s="123"/>
      <c r="W68" s="123"/>
      <c r="X68" s="123"/>
      <c r="Y68" s="123"/>
      <c r="Z68" s="123"/>
      <c r="AA68" s="123"/>
      <c r="AB68" s="123"/>
      <c r="AC68" s="123"/>
      <c r="AD68" s="123"/>
      <c r="AE68" s="123"/>
      <c r="AF68" s="123"/>
      <c r="AG68" s="124">
        <f>'SO101.1. - Materiál dodan...'!J32</f>
        <v>0</v>
      </c>
      <c r="AH68" s="122"/>
      <c r="AI68" s="122"/>
      <c r="AJ68" s="122"/>
      <c r="AK68" s="122"/>
      <c r="AL68" s="122"/>
      <c r="AM68" s="122"/>
      <c r="AN68" s="124">
        <f>SUM(AG68,AT68)</f>
        <v>0</v>
      </c>
      <c r="AO68" s="122"/>
      <c r="AP68" s="122"/>
      <c r="AQ68" s="125" t="s">
        <v>90</v>
      </c>
      <c r="AR68" s="62"/>
      <c r="AS68" s="126">
        <v>0</v>
      </c>
      <c r="AT68" s="127">
        <f>ROUND(SUM(AV68:AW68),2)</f>
        <v>0</v>
      </c>
      <c r="AU68" s="128">
        <f>'SO101.1. - Materiál dodan...'!P87</f>
        <v>0</v>
      </c>
      <c r="AV68" s="127">
        <f>'SO101.1. - Materiál dodan...'!J35</f>
        <v>0</v>
      </c>
      <c r="AW68" s="127">
        <f>'SO101.1. - Materiál dodan...'!J36</f>
        <v>0</v>
      </c>
      <c r="AX68" s="127">
        <f>'SO101.1. - Materiál dodan...'!J37</f>
        <v>0</v>
      </c>
      <c r="AY68" s="127">
        <f>'SO101.1. - Materiál dodan...'!J38</f>
        <v>0</v>
      </c>
      <c r="AZ68" s="127">
        <f>'SO101.1. - Materiál dodan...'!F35</f>
        <v>0</v>
      </c>
      <c r="BA68" s="127">
        <f>'SO101.1. - Materiál dodan...'!F36</f>
        <v>0</v>
      </c>
      <c r="BB68" s="127">
        <f>'SO101.1. - Materiál dodan...'!F37</f>
        <v>0</v>
      </c>
      <c r="BC68" s="127">
        <f>'SO101.1. - Materiál dodan...'!F38</f>
        <v>0</v>
      </c>
      <c r="BD68" s="129">
        <f>'SO101.1. - Materiál dodan...'!F39</f>
        <v>0</v>
      </c>
      <c r="BE68" s="4"/>
      <c r="BT68" s="130" t="s">
        <v>83</v>
      </c>
      <c r="BV68" s="130" t="s">
        <v>75</v>
      </c>
      <c r="BW68" s="130" t="s">
        <v>122</v>
      </c>
      <c r="BX68" s="130" t="s">
        <v>118</v>
      </c>
      <c r="CL68" s="130" t="s">
        <v>19</v>
      </c>
    </row>
    <row r="69" s="7" customFormat="1" ht="16.5" customHeight="1">
      <c r="A69" s="108" t="s">
        <v>77</v>
      </c>
      <c r="B69" s="109"/>
      <c r="C69" s="110"/>
      <c r="D69" s="111" t="s">
        <v>123</v>
      </c>
      <c r="E69" s="111"/>
      <c r="F69" s="111"/>
      <c r="G69" s="111"/>
      <c r="H69" s="111"/>
      <c r="I69" s="112"/>
      <c r="J69" s="111" t="s">
        <v>124</v>
      </c>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3">
        <f>'SO 102 - Nástupiště'!J30</f>
        <v>0</v>
      </c>
      <c r="AH69" s="112"/>
      <c r="AI69" s="112"/>
      <c r="AJ69" s="112"/>
      <c r="AK69" s="112"/>
      <c r="AL69" s="112"/>
      <c r="AM69" s="112"/>
      <c r="AN69" s="113">
        <f>SUM(AG69,AT69)</f>
        <v>0</v>
      </c>
      <c r="AO69" s="112"/>
      <c r="AP69" s="112"/>
      <c r="AQ69" s="114" t="s">
        <v>80</v>
      </c>
      <c r="AR69" s="115"/>
      <c r="AS69" s="116">
        <v>0</v>
      </c>
      <c r="AT69" s="117">
        <f>ROUND(SUM(AV69:AW69),2)</f>
        <v>0</v>
      </c>
      <c r="AU69" s="118">
        <f>'SO 102 - Nástupiště'!P82</f>
        <v>0</v>
      </c>
      <c r="AV69" s="117">
        <f>'SO 102 - Nástupiště'!J33</f>
        <v>0</v>
      </c>
      <c r="AW69" s="117">
        <f>'SO 102 - Nástupiště'!J34</f>
        <v>0</v>
      </c>
      <c r="AX69" s="117">
        <f>'SO 102 - Nástupiště'!J35</f>
        <v>0</v>
      </c>
      <c r="AY69" s="117">
        <f>'SO 102 - Nástupiště'!J36</f>
        <v>0</v>
      </c>
      <c r="AZ69" s="117">
        <f>'SO 102 - Nástupiště'!F33</f>
        <v>0</v>
      </c>
      <c r="BA69" s="117">
        <f>'SO 102 - Nástupiště'!F34</f>
        <v>0</v>
      </c>
      <c r="BB69" s="117">
        <f>'SO 102 - Nástupiště'!F35</f>
        <v>0</v>
      </c>
      <c r="BC69" s="117">
        <f>'SO 102 - Nástupiště'!F36</f>
        <v>0</v>
      </c>
      <c r="BD69" s="119">
        <f>'SO 102 - Nástupiště'!F37</f>
        <v>0</v>
      </c>
      <c r="BE69" s="7"/>
      <c r="BT69" s="120" t="s">
        <v>81</v>
      </c>
      <c r="BV69" s="120" t="s">
        <v>75</v>
      </c>
      <c r="BW69" s="120" t="s">
        <v>125</v>
      </c>
      <c r="BX69" s="120" t="s">
        <v>5</v>
      </c>
      <c r="CL69" s="120" t="s">
        <v>19</v>
      </c>
      <c r="CM69" s="120" t="s">
        <v>83</v>
      </c>
    </row>
    <row r="70" s="7" customFormat="1" ht="16.5" customHeight="1">
      <c r="A70" s="108" t="s">
        <v>77</v>
      </c>
      <c r="B70" s="109"/>
      <c r="C70" s="110"/>
      <c r="D70" s="111" t="s">
        <v>126</v>
      </c>
      <c r="E70" s="111"/>
      <c r="F70" s="111"/>
      <c r="G70" s="111"/>
      <c r="H70" s="111"/>
      <c r="I70" s="112"/>
      <c r="J70" s="111" t="s">
        <v>127</v>
      </c>
      <c r="K70" s="111"/>
      <c r="L70" s="111"/>
      <c r="M70" s="111"/>
      <c r="N70" s="111"/>
      <c r="O70" s="111"/>
      <c r="P70" s="111"/>
      <c r="Q70" s="111"/>
      <c r="R70" s="111"/>
      <c r="S70" s="111"/>
      <c r="T70" s="111"/>
      <c r="U70" s="111"/>
      <c r="V70" s="111"/>
      <c r="W70" s="111"/>
      <c r="X70" s="111"/>
      <c r="Y70" s="111"/>
      <c r="Z70" s="111"/>
      <c r="AA70" s="111"/>
      <c r="AB70" s="111"/>
      <c r="AC70" s="111"/>
      <c r="AD70" s="111"/>
      <c r="AE70" s="111"/>
      <c r="AF70" s="111"/>
      <c r="AG70" s="113">
        <f>'SO 103 - Přístupové komun...'!J30</f>
        <v>0</v>
      </c>
      <c r="AH70" s="112"/>
      <c r="AI70" s="112"/>
      <c r="AJ70" s="112"/>
      <c r="AK70" s="112"/>
      <c r="AL70" s="112"/>
      <c r="AM70" s="112"/>
      <c r="AN70" s="113">
        <f>SUM(AG70,AT70)</f>
        <v>0</v>
      </c>
      <c r="AO70" s="112"/>
      <c r="AP70" s="112"/>
      <c r="AQ70" s="114" t="s">
        <v>80</v>
      </c>
      <c r="AR70" s="115"/>
      <c r="AS70" s="116">
        <v>0</v>
      </c>
      <c r="AT70" s="117">
        <f>ROUND(SUM(AV70:AW70),2)</f>
        <v>0</v>
      </c>
      <c r="AU70" s="118">
        <f>'SO 103 - Přístupové komun...'!P82</f>
        <v>0</v>
      </c>
      <c r="AV70" s="117">
        <f>'SO 103 - Přístupové komun...'!J33</f>
        <v>0</v>
      </c>
      <c r="AW70" s="117">
        <f>'SO 103 - Přístupové komun...'!J34</f>
        <v>0</v>
      </c>
      <c r="AX70" s="117">
        <f>'SO 103 - Přístupové komun...'!J35</f>
        <v>0</v>
      </c>
      <c r="AY70" s="117">
        <f>'SO 103 - Přístupové komun...'!J36</f>
        <v>0</v>
      </c>
      <c r="AZ70" s="117">
        <f>'SO 103 - Přístupové komun...'!F33</f>
        <v>0</v>
      </c>
      <c r="BA70" s="117">
        <f>'SO 103 - Přístupové komun...'!F34</f>
        <v>0</v>
      </c>
      <c r="BB70" s="117">
        <f>'SO 103 - Přístupové komun...'!F35</f>
        <v>0</v>
      </c>
      <c r="BC70" s="117">
        <f>'SO 103 - Přístupové komun...'!F36</f>
        <v>0</v>
      </c>
      <c r="BD70" s="119">
        <f>'SO 103 - Přístupové komun...'!F37</f>
        <v>0</v>
      </c>
      <c r="BE70" s="7"/>
      <c r="BT70" s="120" t="s">
        <v>81</v>
      </c>
      <c r="BV70" s="120" t="s">
        <v>75</v>
      </c>
      <c r="BW70" s="120" t="s">
        <v>128</v>
      </c>
      <c r="BX70" s="120" t="s">
        <v>5</v>
      </c>
      <c r="CL70" s="120" t="s">
        <v>19</v>
      </c>
      <c r="CM70" s="120" t="s">
        <v>83</v>
      </c>
    </row>
    <row r="71" s="7" customFormat="1" ht="16.5" customHeight="1">
      <c r="A71" s="108" t="s">
        <v>77</v>
      </c>
      <c r="B71" s="109"/>
      <c r="C71" s="110"/>
      <c r="D71" s="111" t="s">
        <v>129</v>
      </c>
      <c r="E71" s="111"/>
      <c r="F71" s="111"/>
      <c r="G71" s="111"/>
      <c r="H71" s="111"/>
      <c r="I71" s="112"/>
      <c r="J71" s="111" t="s">
        <v>130</v>
      </c>
      <c r="K71" s="111"/>
      <c r="L71" s="111"/>
      <c r="M71" s="111"/>
      <c r="N71" s="111"/>
      <c r="O71" s="111"/>
      <c r="P71" s="111"/>
      <c r="Q71" s="111"/>
      <c r="R71" s="111"/>
      <c r="S71" s="111"/>
      <c r="T71" s="111"/>
      <c r="U71" s="111"/>
      <c r="V71" s="111"/>
      <c r="W71" s="111"/>
      <c r="X71" s="111"/>
      <c r="Y71" s="111"/>
      <c r="Z71" s="111"/>
      <c r="AA71" s="111"/>
      <c r="AB71" s="111"/>
      <c r="AC71" s="111"/>
      <c r="AD71" s="111"/>
      <c r="AE71" s="111"/>
      <c r="AF71" s="111"/>
      <c r="AG71" s="113">
        <f>'SO 104 - Orientační systém'!J30</f>
        <v>0</v>
      </c>
      <c r="AH71" s="112"/>
      <c r="AI71" s="112"/>
      <c r="AJ71" s="112"/>
      <c r="AK71" s="112"/>
      <c r="AL71" s="112"/>
      <c r="AM71" s="112"/>
      <c r="AN71" s="113">
        <f>SUM(AG71,AT71)</f>
        <v>0</v>
      </c>
      <c r="AO71" s="112"/>
      <c r="AP71" s="112"/>
      <c r="AQ71" s="114" t="s">
        <v>80</v>
      </c>
      <c r="AR71" s="115"/>
      <c r="AS71" s="116">
        <v>0</v>
      </c>
      <c r="AT71" s="117">
        <f>ROUND(SUM(AV71:AW71),2)</f>
        <v>0</v>
      </c>
      <c r="AU71" s="118">
        <f>'SO 104 - Orientační systém'!P81</f>
        <v>0</v>
      </c>
      <c r="AV71" s="117">
        <f>'SO 104 - Orientační systém'!J33</f>
        <v>0</v>
      </c>
      <c r="AW71" s="117">
        <f>'SO 104 - Orientační systém'!J34</f>
        <v>0</v>
      </c>
      <c r="AX71" s="117">
        <f>'SO 104 - Orientační systém'!J35</f>
        <v>0</v>
      </c>
      <c r="AY71" s="117">
        <f>'SO 104 - Orientační systém'!J36</f>
        <v>0</v>
      </c>
      <c r="AZ71" s="117">
        <f>'SO 104 - Orientační systém'!F33</f>
        <v>0</v>
      </c>
      <c r="BA71" s="117">
        <f>'SO 104 - Orientační systém'!F34</f>
        <v>0</v>
      </c>
      <c r="BB71" s="117">
        <f>'SO 104 - Orientační systém'!F35</f>
        <v>0</v>
      </c>
      <c r="BC71" s="117">
        <f>'SO 104 - Orientační systém'!F36</f>
        <v>0</v>
      </c>
      <c r="BD71" s="119">
        <f>'SO 104 - Orientační systém'!F37</f>
        <v>0</v>
      </c>
      <c r="BE71" s="7"/>
      <c r="BT71" s="120" t="s">
        <v>81</v>
      </c>
      <c r="BV71" s="120" t="s">
        <v>75</v>
      </c>
      <c r="BW71" s="120" t="s">
        <v>131</v>
      </c>
      <c r="BX71" s="120" t="s">
        <v>5</v>
      </c>
      <c r="CL71" s="120" t="s">
        <v>19</v>
      </c>
      <c r="CM71" s="120" t="s">
        <v>83</v>
      </c>
    </row>
    <row r="72" s="7" customFormat="1" ht="16.5" customHeight="1">
      <c r="A72" s="108" t="s">
        <v>77</v>
      </c>
      <c r="B72" s="109"/>
      <c r="C72" s="110"/>
      <c r="D72" s="111" t="s">
        <v>132</v>
      </c>
      <c r="E72" s="111"/>
      <c r="F72" s="111"/>
      <c r="G72" s="111"/>
      <c r="H72" s="111"/>
      <c r="I72" s="112"/>
      <c r="J72" s="111" t="s">
        <v>133</v>
      </c>
      <c r="K72" s="111"/>
      <c r="L72" s="111"/>
      <c r="M72" s="111"/>
      <c r="N72" s="111"/>
      <c r="O72" s="111"/>
      <c r="P72" s="111"/>
      <c r="Q72" s="111"/>
      <c r="R72" s="111"/>
      <c r="S72" s="111"/>
      <c r="T72" s="111"/>
      <c r="U72" s="111"/>
      <c r="V72" s="111"/>
      <c r="W72" s="111"/>
      <c r="X72" s="111"/>
      <c r="Y72" s="111"/>
      <c r="Z72" s="111"/>
      <c r="AA72" s="111"/>
      <c r="AB72" s="111"/>
      <c r="AC72" s="111"/>
      <c r="AD72" s="111"/>
      <c r="AE72" s="111"/>
      <c r="AF72" s="111"/>
      <c r="AG72" s="113">
        <f>'SO 105 - Služební přechod'!J30</f>
        <v>0</v>
      </c>
      <c r="AH72" s="112"/>
      <c r="AI72" s="112"/>
      <c r="AJ72" s="112"/>
      <c r="AK72" s="112"/>
      <c r="AL72" s="112"/>
      <c r="AM72" s="112"/>
      <c r="AN72" s="113">
        <f>SUM(AG72,AT72)</f>
        <v>0</v>
      </c>
      <c r="AO72" s="112"/>
      <c r="AP72" s="112"/>
      <c r="AQ72" s="114" t="s">
        <v>80</v>
      </c>
      <c r="AR72" s="115"/>
      <c r="AS72" s="116">
        <v>0</v>
      </c>
      <c r="AT72" s="117">
        <f>ROUND(SUM(AV72:AW72),2)</f>
        <v>0</v>
      </c>
      <c r="AU72" s="118">
        <f>'SO 105 - Služební přechod'!P81</f>
        <v>0</v>
      </c>
      <c r="AV72" s="117">
        <f>'SO 105 - Služební přechod'!J33</f>
        <v>0</v>
      </c>
      <c r="AW72" s="117">
        <f>'SO 105 - Služební přechod'!J34</f>
        <v>0</v>
      </c>
      <c r="AX72" s="117">
        <f>'SO 105 - Služební přechod'!J35</f>
        <v>0</v>
      </c>
      <c r="AY72" s="117">
        <f>'SO 105 - Služební přechod'!J36</f>
        <v>0</v>
      </c>
      <c r="AZ72" s="117">
        <f>'SO 105 - Služební přechod'!F33</f>
        <v>0</v>
      </c>
      <c r="BA72" s="117">
        <f>'SO 105 - Služební přechod'!F34</f>
        <v>0</v>
      </c>
      <c r="BB72" s="117">
        <f>'SO 105 - Služební přechod'!F35</f>
        <v>0</v>
      </c>
      <c r="BC72" s="117">
        <f>'SO 105 - Služební přechod'!F36</f>
        <v>0</v>
      </c>
      <c r="BD72" s="119">
        <f>'SO 105 - Služební přechod'!F37</f>
        <v>0</v>
      </c>
      <c r="BE72" s="7"/>
      <c r="BT72" s="120" t="s">
        <v>81</v>
      </c>
      <c r="BV72" s="120" t="s">
        <v>75</v>
      </c>
      <c r="BW72" s="120" t="s">
        <v>134</v>
      </c>
      <c r="BX72" s="120" t="s">
        <v>5</v>
      </c>
      <c r="CL72" s="120" t="s">
        <v>19</v>
      </c>
      <c r="CM72" s="120" t="s">
        <v>83</v>
      </c>
    </row>
    <row r="73" s="7" customFormat="1" ht="16.5" customHeight="1">
      <c r="A73" s="7"/>
      <c r="B73" s="109"/>
      <c r="C73" s="110"/>
      <c r="D73" s="111" t="s">
        <v>135</v>
      </c>
      <c r="E73" s="111"/>
      <c r="F73" s="111"/>
      <c r="G73" s="111"/>
      <c r="H73" s="111"/>
      <c r="I73" s="112"/>
      <c r="J73" s="111" t="s">
        <v>136</v>
      </c>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21">
        <f>ROUND(SUM(AG74:AG77),2)</f>
        <v>0</v>
      </c>
      <c r="AH73" s="112"/>
      <c r="AI73" s="112"/>
      <c r="AJ73" s="112"/>
      <c r="AK73" s="112"/>
      <c r="AL73" s="112"/>
      <c r="AM73" s="112"/>
      <c r="AN73" s="113">
        <f>SUM(AG73,AT73)</f>
        <v>0</v>
      </c>
      <c r="AO73" s="112"/>
      <c r="AP73" s="112"/>
      <c r="AQ73" s="114" t="s">
        <v>80</v>
      </c>
      <c r="AR73" s="115"/>
      <c r="AS73" s="116">
        <f>ROUND(SUM(AS74:AS77),2)</f>
        <v>0</v>
      </c>
      <c r="AT73" s="117">
        <f>ROUND(SUM(AV73:AW73),2)</f>
        <v>0</v>
      </c>
      <c r="AU73" s="118">
        <f>ROUND(SUM(AU74:AU77),5)</f>
        <v>0</v>
      </c>
      <c r="AV73" s="117">
        <f>ROUND(AZ73*L29,2)</f>
        <v>0</v>
      </c>
      <c r="AW73" s="117">
        <f>ROUND(BA73*L30,2)</f>
        <v>0</v>
      </c>
      <c r="AX73" s="117">
        <f>ROUND(BB73*L29,2)</f>
        <v>0</v>
      </c>
      <c r="AY73" s="117">
        <f>ROUND(BC73*L30,2)</f>
        <v>0</v>
      </c>
      <c r="AZ73" s="117">
        <f>ROUND(SUM(AZ74:AZ77),2)</f>
        <v>0</v>
      </c>
      <c r="BA73" s="117">
        <f>ROUND(SUM(BA74:BA77),2)</f>
        <v>0</v>
      </c>
      <c r="BB73" s="117">
        <f>ROUND(SUM(BB74:BB77),2)</f>
        <v>0</v>
      </c>
      <c r="BC73" s="117">
        <f>ROUND(SUM(BC74:BC77),2)</f>
        <v>0</v>
      </c>
      <c r="BD73" s="119">
        <f>ROUND(SUM(BD74:BD77),2)</f>
        <v>0</v>
      </c>
      <c r="BE73" s="7"/>
      <c r="BS73" s="120" t="s">
        <v>72</v>
      </c>
      <c r="BT73" s="120" t="s">
        <v>81</v>
      </c>
      <c r="BU73" s="120" t="s">
        <v>74</v>
      </c>
      <c r="BV73" s="120" t="s">
        <v>75</v>
      </c>
      <c r="BW73" s="120" t="s">
        <v>137</v>
      </c>
      <c r="BX73" s="120" t="s">
        <v>5</v>
      </c>
      <c r="CL73" s="120" t="s">
        <v>19</v>
      </c>
      <c r="CM73" s="120" t="s">
        <v>83</v>
      </c>
    </row>
    <row r="74" s="4" customFormat="1" ht="16.5" customHeight="1">
      <c r="A74" s="108" t="s">
        <v>77</v>
      </c>
      <c r="B74" s="60"/>
      <c r="C74" s="122"/>
      <c r="D74" s="122"/>
      <c r="E74" s="123" t="s">
        <v>138</v>
      </c>
      <c r="F74" s="123"/>
      <c r="G74" s="123"/>
      <c r="H74" s="123"/>
      <c r="I74" s="123"/>
      <c r="J74" s="122"/>
      <c r="K74" s="123" t="s">
        <v>139</v>
      </c>
      <c r="L74" s="123"/>
      <c r="M74" s="123"/>
      <c r="N74" s="123"/>
      <c r="O74" s="123"/>
      <c r="P74" s="123"/>
      <c r="Q74" s="123"/>
      <c r="R74" s="123"/>
      <c r="S74" s="123"/>
      <c r="T74" s="123"/>
      <c r="U74" s="123"/>
      <c r="V74" s="123"/>
      <c r="W74" s="123"/>
      <c r="X74" s="123"/>
      <c r="Y74" s="123"/>
      <c r="Z74" s="123"/>
      <c r="AA74" s="123"/>
      <c r="AB74" s="123"/>
      <c r="AC74" s="123"/>
      <c r="AD74" s="123"/>
      <c r="AE74" s="123"/>
      <c r="AF74" s="123"/>
      <c r="AG74" s="124">
        <f>'01 - Rozvody VO'!J32</f>
        <v>0</v>
      </c>
      <c r="AH74" s="122"/>
      <c r="AI74" s="122"/>
      <c r="AJ74" s="122"/>
      <c r="AK74" s="122"/>
      <c r="AL74" s="122"/>
      <c r="AM74" s="122"/>
      <c r="AN74" s="124">
        <f>SUM(AG74,AT74)</f>
        <v>0</v>
      </c>
      <c r="AO74" s="122"/>
      <c r="AP74" s="122"/>
      <c r="AQ74" s="125" t="s">
        <v>90</v>
      </c>
      <c r="AR74" s="62"/>
      <c r="AS74" s="126">
        <v>0</v>
      </c>
      <c r="AT74" s="127">
        <f>ROUND(SUM(AV74:AW74),2)</f>
        <v>0</v>
      </c>
      <c r="AU74" s="128">
        <f>'01 - Rozvody VO'!P86</f>
        <v>0</v>
      </c>
      <c r="AV74" s="127">
        <f>'01 - Rozvody VO'!J35</f>
        <v>0</v>
      </c>
      <c r="AW74" s="127">
        <f>'01 - Rozvody VO'!J36</f>
        <v>0</v>
      </c>
      <c r="AX74" s="127">
        <f>'01 - Rozvody VO'!J37</f>
        <v>0</v>
      </c>
      <c r="AY74" s="127">
        <f>'01 - Rozvody VO'!J38</f>
        <v>0</v>
      </c>
      <c r="AZ74" s="127">
        <f>'01 - Rozvody VO'!F35</f>
        <v>0</v>
      </c>
      <c r="BA74" s="127">
        <f>'01 - Rozvody VO'!F36</f>
        <v>0</v>
      </c>
      <c r="BB74" s="127">
        <f>'01 - Rozvody VO'!F37</f>
        <v>0</v>
      </c>
      <c r="BC74" s="127">
        <f>'01 - Rozvody VO'!F38</f>
        <v>0</v>
      </c>
      <c r="BD74" s="129">
        <f>'01 - Rozvody VO'!F39</f>
        <v>0</v>
      </c>
      <c r="BE74" s="4"/>
      <c r="BT74" s="130" t="s">
        <v>83</v>
      </c>
      <c r="BV74" s="130" t="s">
        <v>75</v>
      </c>
      <c r="BW74" s="130" t="s">
        <v>140</v>
      </c>
      <c r="BX74" s="130" t="s">
        <v>137</v>
      </c>
      <c r="CL74" s="130" t="s">
        <v>19</v>
      </c>
    </row>
    <row r="75" s="4" customFormat="1" ht="16.5" customHeight="1">
      <c r="A75" s="108" t="s">
        <v>77</v>
      </c>
      <c r="B75" s="60"/>
      <c r="C75" s="122"/>
      <c r="D75" s="122"/>
      <c r="E75" s="123" t="s">
        <v>141</v>
      </c>
      <c r="F75" s="123"/>
      <c r="G75" s="123"/>
      <c r="H75" s="123"/>
      <c r="I75" s="123"/>
      <c r="J75" s="122"/>
      <c r="K75" s="123" t="s">
        <v>142</v>
      </c>
      <c r="L75" s="123"/>
      <c r="M75" s="123"/>
      <c r="N75" s="123"/>
      <c r="O75" s="123"/>
      <c r="P75" s="123"/>
      <c r="Q75" s="123"/>
      <c r="R75" s="123"/>
      <c r="S75" s="123"/>
      <c r="T75" s="123"/>
      <c r="U75" s="123"/>
      <c r="V75" s="123"/>
      <c r="W75" s="123"/>
      <c r="X75" s="123"/>
      <c r="Y75" s="123"/>
      <c r="Z75" s="123"/>
      <c r="AA75" s="123"/>
      <c r="AB75" s="123"/>
      <c r="AC75" s="123"/>
      <c r="AD75" s="123"/>
      <c r="AE75" s="123"/>
      <c r="AF75" s="123"/>
      <c r="AG75" s="124">
        <f>'02 - Zemní práce '!J32</f>
        <v>0</v>
      </c>
      <c r="AH75" s="122"/>
      <c r="AI75" s="122"/>
      <c r="AJ75" s="122"/>
      <c r="AK75" s="122"/>
      <c r="AL75" s="122"/>
      <c r="AM75" s="122"/>
      <c r="AN75" s="124">
        <f>SUM(AG75,AT75)</f>
        <v>0</v>
      </c>
      <c r="AO75" s="122"/>
      <c r="AP75" s="122"/>
      <c r="AQ75" s="125" t="s">
        <v>90</v>
      </c>
      <c r="AR75" s="62"/>
      <c r="AS75" s="126">
        <v>0</v>
      </c>
      <c r="AT75" s="127">
        <f>ROUND(SUM(AV75:AW75),2)</f>
        <v>0</v>
      </c>
      <c r="AU75" s="128">
        <f>'02 - Zemní práce '!P87</f>
        <v>0</v>
      </c>
      <c r="AV75" s="127">
        <f>'02 - Zemní práce '!J35</f>
        <v>0</v>
      </c>
      <c r="AW75" s="127">
        <f>'02 - Zemní práce '!J36</f>
        <v>0</v>
      </c>
      <c r="AX75" s="127">
        <f>'02 - Zemní práce '!J37</f>
        <v>0</v>
      </c>
      <c r="AY75" s="127">
        <f>'02 - Zemní práce '!J38</f>
        <v>0</v>
      </c>
      <c r="AZ75" s="127">
        <f>'02 - Zemní práce '!F35</f>
        <v>0</v>
      </c>
      <c r="BA75" s="127">
        <f>'02 - Zemní práce '!F36</f>
        <v>0</v>
      </c>
      <c r="BB75" s="127">
        <f>'02 - Zemní práce '!F37</f>
        <v>0</v>
      </c>
      <c r="BC75" s="127">
        <f>'02 - Zemní práce '!F38</f>
        <v>0</v>
      </c>
      <c r="BD75" s="129">
        <f>'02 - Zemní práce '!F39</f>
        <v>0</v>
      </c>
      <c r="BE75" s="4"/>
      <c r="BT75" s="130" t="s">
        <v>83</v>
      </c>
      <c r="BV75" s="130" t="s">
        <v>75</v>
      </c>
      <c r="BW75" s="130" t="s">
        <v>143</v>
      </c>
      <c r="BX75" s="130" t="s">
        <v>137</v>
      </c>
      <c r="CL75" s="130" t="s">
        <v>19</v>
      </c>
    </row>
    <row r="76" s="4" customFormat="1" ht="16.5" customHeight="1">
      <c r="A76" s="108" t="s">
        <v>77</v>
      </c>
      <c r="B76" s="60"/>
      <c r="C76" s="122"/>
      <c r="D76" s="122"/>
      <c r="E76" s="123" t="s">
        <v>144</v>
      </c>
      <c r="F76" s="123"/>
      <c r="G76" s="123"/>
      <c r="H76" s="123"/>
      <c r="I76" s="123"/>
      <c r="J76" s="122"/>
      <c r="K76" s="123" t="s">
        <v>145</v>
      </c>
      <c r="L76" s="123"/>
      <c r="M76" s="123"/>
      <c r="N76" s="123"/>
      <c r="O76" s="123"/>
      <c r="P76" s="123"/>
      <c r="Q76" s="123"/>
      <c r="R76" s="123"/>
      <c r="S76" s="123"/>
      <c r="T76" s="123"/>
      <c r="U76" s="123"/>
      <c r="V76" s="123"/>
      <c r="W76" s="123"/>
      <c r="X76" s="123"/>
      <c r="Y76" s="123"/>
      <c r="Z76" s="123"/>
      <c r="AA76" s="123"/>
      <c r="AB76" s="123"/>
      <c r="AC76" s="123"/>
      <c r="AD76" s="123"/>
      <c r="AE76" s="123"/>
      <c r="AF76" s="123"/>
      <c r="AG76" s="124">
        <f>'03 - VRN'!J32</f>
        <v>0</v>
      </c>
      <c r="AH76" s="122"/>
      <c r="AI76" s="122"/>
      <c r="AJ76" s="122"/>
      <c r="AK76" s="122"/>
      <c r="AL76" s="122"/>
      <c r="AM76" s="122"/>
      <c r="AN76" s="124">
        <f>SUM(AG76,AT76)</f>
        <v>0</v>
      </c>
      <c r="AO76" s="122"/>
      <c r="AP76" s="122"/>
      <c r="AQ76" s="125" t="s">
        <v>90</v>
      </c>
      <c r="AR76" s="62"/>
      <c r="AS76" s="126">
        <v>0</v>
      </c>
      <c r="AT76" s="127">
        <f>ROUND(SUM(AV76:AW76),2)</f>
        <v>0</v>
      </c>
      <c r="AU76" s="128">
        <f>'03 - VRN'!P90</f>
        <v>0</v>
      </c>
      <c r="AV76" s="127">
        <f>'03 - VRN'!J35</f>
        <v>0</v>
      </c>
      <c r="AW76" s="127">
        <f>'03 - VRN'!J36</f>
        <v>0</v>
      </c>
      <c r="AX76" s="127">
        <f>'03 - VRN'!J37</f>
        <v>0</v>
      </c>
      <c r="AY76" s="127">
        <f>'03 - VRN'!J38</f>
        <v>0</v>
      </c>
      <c r="AZ76" s="127">
        <f>'03 - VRN'!F35</f>
        <v>0</v>
      </c>
      <c r="BA76" s="127">
        <f>'03 - VRN'!F36</f>
        <v>0</v>
      </c>
      <c r="BB76" s="127">
        <f>'03 - VRN'!F37</f>
        <v>0</v>
      </c>
      <c r="BC76" s="127">
        <f>'03 - VRN'!F38</f>
        <v>0</v>
      </c>
      <c r="BD76" s="129">
        <f>'03 - VRN'!F39</f>
        <v>0</v>
      </c>
      <c r="BE76" s="4"/>
      <c r="BT76" s="130" t="s">
        <v>83</v>
      </c>
      <c r="BV76" s="130" t="s">
        <v>75</v>
      </c>
      <c r="BW76" s="130" t="s">
        <v>146</v>
      </c>
      <c r="BX76" s="130" t="s">
        <v>137</v>
      </c>
      <c r="CL76" s="130" t="s">
        <v>19</v>
      </c>
    </row>
    <row r="77" s="4" customFormat="1" ht="16.5" customHeight="1">
      <c r="A77" s="108" t="s">
        <v>77</v>
      </c>
      <c r="B77" s="60"/>
      <c r="C77" s="122"/>
      <c r="D77" s="122"/>
      <c r="E77" s="123" t="s">
        <v>147</v>
      </c>
      <c r="F77" s="123"/>
      <c r="G77" s="123"/>
      <c r="H77" s="123"/>
      <c r="I77" s="123"/>
      <c r="J77" s="122"/>
      <c r="K77" s="123" t="s">
        <v>99</v>
      </c>
      <c r="L77" s="123"/>
      <c r="M77" s="123"/>
      <c r="N77" s="123"/>
      <c r="O77" s="123"/>
      <c r="P77" s="123"/>
      <c r="Q77" s="123"/>
      <c r="R77" s="123"/>
      <c r="S77" s="123"/>
      <c r="T77" s="123"/>
      <c r="U77" s="123"/>
      <c r="V77" s="123"/>
      <c r="W77" s="123"/>
      <c r="X77" s="123"/>
      <c r="Y77" s="123"/>
      <c r="Z77" s="123"/>
      <c r="AA77" s="123"/>
      <c r="AB77" s="123"/>
      <c r="AC77" s="123"/>
      <c r="AD77" s="123"/>
      <c r="AE77" s="123"/>
      <c r="AF77" s="123"/>
      <c r="AG77" s="124">
        <f>'04 - Kabelizace'!J32</f>
        <v>0</v>
      </c>
      <c r="AH77" s="122"/>
      <c r="AI77" s="122"/>
      <c r="AJ77" s="122"/>
      <c r="AK77" s="122"/>
      <c r="AL77" s="122"/>
      <c r="AM77" s="122"/>
      <c r="AN77" s="124">
        <f>SUM(AG77,AT77)</f>
        <v>0</v>
      </c>
      <c r="AO77" s="122"/>
      <c r="AP77" s="122"/>
      <c r="AQ77" s="125" t="s">
        <v>90</v>
      </c>
      <c r="AR77" s="62"/>
      <c r="AS77" s="126">
        <v>0</v>
      </c>
      <c r="AT77" s="127">
        <f>ROUND(SUM(AV77:AW77),2)</f>
        <v>0</v>
      </c>
      <c r="AU77" s="128">
        <f>'04 - Kabelizace'!P87</f>
        <v>0</v>
      </c>
      <c r="AV77" s="127">
        <f>'04 - Kabelizace'!J35</f>
        <v>0</v>
      </c>
      <c r="AW77" s="127">
        <f>'04 - Kabelizace'!J36</f>
        <v>0</v>
      </c>
      <c r="AX77" s="127">
        <f>'04 - Kabelizace'!J37</f>
        <v>0</v>
      </c>
      <c r="AY77" s="127">
        <f>'04 - Kabelizace'!J38</f>
        <v>0</v>
      </c>
      <c r="AZ77" s="127">
        <f>'04 - Kabelizace'!F35</f>
        <v>0</v>
      </c>
      <c r="BA77" s="127">
        <f>'04 - Kabelizace'!F36</f>
        <v>0</v>
      </c>
      <c r="BB77" s="127">
        <f>'04 - Kabelizace'!F37</f>
        <v>0</v>
      </c>
      <c r="BC77" s="127">
        <f>'04 - Kabelizace'!F38</f>
        <v>0</v>
      </c>
      <c r="BD77" s="129">
        <f>'04 - Kabelizace'!F39</f>
        <v>0</v>
      </c>
      <c r="BE77" s="4"/>
      <c r="BT77" s="130" t="s">
        <v>83</v>
      </c>
      <c r="BV77" s="130" t="s">
        <v>75</v>
      </c>
      <c r="BW77" s="130" t="s">
        <v>148</v>
      </c>
      <c r="BX77" s="130" t="s">
        <v>137</v>
      </c>
      <c r="CL77" s="130" t="s">
        <v>19</v>
      </c>
    </row>
    <row r="78" s="7" customFormat="1" ht="16.5" customHeight="1">
      <c r="A78" s="7"/>
      <c r="B78" s="109"/>
      <c r="C78" s="110"/>
      <c r="D78" s="111" t="s">
        <v>149</v>
      </c>
      <c r="E78" s="111"/>
      <c r="F78" s="111"/>
      <c r="G78" s="111"/>
      <c r="H78" s="111"/>
      <c r="I78" s="112"/>
      <c r="J78" s="111" t="s">
        <v>150</v>
      </c>
      <c r="K78" s="111"/>
      <c r="L78" s="111"/>
      <c r="M78" s="111"/>
      <c r="N78" s="111"/>
      <c r="O78" s="111"/>
      <c r="P78" s="111"/>
      <c r="Q78" s="111"/>
      <c r="R78" s="111"/>
      <c r="S78" s="111"/>
      <c r="T78" s="111"/>
      <c r="U78" s="111"/>
      <c r="V78" s="111"/>
      <c r="W78" s="111"/>
      <c r="X78" s="111"/>
      <c r="Y78" s="111"/>
      <c r="Z78" s="111"/>
      <c r="AA78" s="111"/>
      <c r="AB78" s="111"/>
      <c r="AC78" s="111"/>
      <c r="AD78" s="111"/>
      <c r="AE78" s="111"/>
      <c r="AF78" s="111"/>
      <c r="AG78" s="121">
        <f>ROUND(SUM(AG79:AG81),2)</f>
        <v>0</v>
      </c>
      <c r="AH78" s="112"/>
      <c r="AI78" s="112"/>
      <c r="AJ78" s="112"/>
      <c r="AK78" s="112"/>
      <c r="AL78" s="112"/>
      <c r="AM78" s="112"/>
      <c r="AN78" s="113">
        <f>SUM(AG78,AT78)</f>
        <v>0</v>
      </c>
      <c r="AO78" s="112"/>
      <c r="AP78" s="112"/>
      <c r="AQ78" s="114" t="s">
        <v>80</v>
      </c>
      <c r="AR78" s="115"/>
      <c r="AS78" s="116">
        <f>ROUND(SUM(AS79:AS81),2)</f>
        <v>0</v>
      </c>
      <c r="AT78" s="117">
        <f>ROUND(SUM(AV78:AW78),2)</f>
        <v>0</v>
      </c>
      <c r="AU78" s="118">
        <f>ROUND(SUM(AU79:AU81),5)</f>
        <v>0</v>
      </c>
      <c r="AV78" s="117">
        <f>ROUND(AZ78*L29,2)</f>
        <v>0</v>
      </c>
      <c r="AW78" s="117">
        <f>ROUND(BA78*L30,2)</f>
        <v>0</v>
      </c>
      <c r="AX78" s="117">
        <f>ROUND(BB78*L29,2)</f>
        <v>0</v>
      </c>
      <c r="AY78" s="117">
        <f>ROUND(BC78*L30,2)</f>
        <v>0</v>
      </c>
      <c r="AZ78" s="117">
        <f>ROUND(SUM(AZ79:AZ81),2)</f>
        <v>0</v>
      </c>
      <c r="BA78" s="117">
        <f>ROUND(SUM(BA79:BA81),2)</f>
        <v>0</v>
      </c>
      <c r="BB78" s="117">
        <f>ROUND(SUM(BB79:BB81),2)</f>
        <v>0</v>
      </c>
      <c r="BC78" s="117">
        <f>ROUND(SUM(BC79:BC81),2)</f>
        <v>0</v>
      </c>
      <c r="BD78" s="119">
        <f>ROUND(SUM(BD79:BD81),2)</f>
        <v>0</v>
      </c>
      <c r="BE78" s="7"/>
      <c r="BS78" s="120" t="s">
        <v>72</v>
      </c>
      <c r="BT78" s="120" t="s">
        <v>81</v>
      </c>
      <c r="BU78" s="120" t="s">
        <v>74</v>
      </c>
      <c r="BV78" s="120" t="s">
        <v>75</v>
      </c>
      <c r="BW78" s="120" t="s">
        <v>151</v>
      </c>
      <c r="BX78" s="120" t="s">
        <v>5</v>
      </c>
      <c r="CL78" s="120" t="s">
        <v>19</v>
      </c>
      <c r="CM78" s="120" t="s">
        <v>83</v>
      </c>
    </row>
    <row r="79" s="4" customFormat="1" ht="16.5" customHeight="1">
      <c r="A79" s="108" t="s">
        <v>77</v>
      </c>
      <c r="B79" s="60"/>
      <c r="C79" s="122"/>
      <c r="D79" s="122"/>
      <c r="E79" s="123" t="s">
        <v>138</v>
      </c>
      <c r="F79" s="123"/>
      <c r="G79" s="123"/>
      <c r="H79" s="123"/>
      <c r="I79" s="123"/>
      <c r="J79" s="122"/>
      <c r="K79" s="123" t="s">
        <v>152</v>
      </c>
      <c r="L79" s="123"/>
      <c r="M79" s="123"/>
      <c r="N79" s="123"/>
      <c r="O79" s="123"/>
      <c r="P79" s="123"/>
      <c r="Q79" s="123"/>
      <c r="R79" s="123"/>
      <c r="S79" s="123"/>
      <c r="T79" s="123"/>
      <c r="U79" s="123"/>
      <c r="V79" s="123"/>
      <c r="W79" s="123"/>
      <c r="X79" s="123"/>
      <c r="Y79" s="123"/>
      <c r="Z79" s="123"/>
      <c r="AA79" s="123"/>
      <c r="AB79" s="123"/>
      <c r="AC79" s="123"/>
      <c r="AD79" s="123"/>
      <c r="AE79" s="123"/>
      <c r="AF79" s="123"/>
      <c r="AG79" s="124">
        <f>'01 - Elektromontáže'!J32</f>
        <v>0</v>
      </c>
      <c r="AH79" s="122"/>
      <c r="AI79" s="122"/>
      <c r="AJ79" s="122"/>
      <c r="AK79" s="122"/>
      <c r="AL79" s="122"/>
      <c r="AM79" s="122"/>
      <c r="AN79" s="124">
        <f>SUM(AG79,AT79)</f>
        <v>0</v>
      </c>
      <c r="AO79" s="122"/>
      <c r="AP79" s="122"/>
      <c r="AQ79" s="125" t="s">
        <v>90</v>
      </c>
      <c r="AR79" s="62"/>
      <c r="AS79" s="126">
        <v>0</v>
      </c>
      <c r="AT79" s="127">
        <f>ROUND(SUM(AV79:AW79),2)</f>
        <v>0</v>
      </c>
      <c r="AU79" s="128">
        <f>'01 - Elektromontáže'!P87</f>
        <v>0</v>
      </c>
      <c r="AV79" s="127">
        <f>'01 - Elektromontáže'!J35</f>
        <v>0</v>
      </c>
      <c r="AW79" s="127">
        <f>'01 - Elektromontáže'!J36</f>
        <v>0</v>
      </c>
      <c r="AX79" s="127">
        <f>'01 - Elektromontáže'!J37</f>
        <v>0</v>
      </c>
      <c r="AY79" s="127">
        <f>'01 - Elektromontáže'!J38</f>
        <v>0</v>
      </c>
      <c r="AZ79" s="127">
        <f>'01 - Elektromontáže'!F35</f>
        <v>0</v>
      </c>
      <c r="BA79" s="127">
        <f>'01 - Elektromontáže'!F36</f>
        <v>0</v>
      </c>
      <c r="BB79" s="127">
        <f>'01 - Elektromontáže'!F37</f>
        <v>0</v>
      </c>
      <c r="BC79" s="127">
        <f>'01 - Elektromontáže'!F38</f>
        <v>0</v>
      </c>
      <c r="BD79" s="129">
        <f>'01 - Elektromontáže'!F39</f>
        <v>0</v>
      </c>
      <c r="BE79" s="4"/>
      <c r="BT79" s="130" t="s">
        <v>83</v>
      </c>
      <c r="BV79" s="130" t="s">
        <v>75</v>
      </c>
      <c r="BW79" s="130" t="s">
        <v>153</v>
      </c>
      <c r="BX79" s="130" t="s">
        <v>151</v>
      </c>
      <c r="CL79" s="130" t="s">
        <v>19</v>
      </c>
    </row>
    <row r="80" s="4" customFormat="1" ht="16.5" customHeight="1">
      <c r="A80" s="108" t="s">
        <v>77</v>
      </c>
      <c r="B80" s="60"/>
      <c r="C80" s="122"/>
      <c r="D80" s="122"/>
      <c r="E80" s="123" t="s">
        <v>141</v>
      </c>
      <c r="F80" s="123"/>
      <c r="G80" s="123"/>
      <c r="H80" s="123"/>
      <c r="I80" s="123"/>
      <c r="J80" s="122"/>
      <c r="K80" s="123" t="s">
        <v>154</v>
      </c>
      <c r="L80" s="123"/>
      <c r="M80" s="123"/>
      <c r="N80" s="123"/>
      <c r="O80" s="123"/>
      <c r="P80" s="123"/>
      <c r="Q80" s="123"/>
      <c r="R80" s="123"/>
      <c r="S80" s="123"/>
      <c r="T80" s="123"/>
      <c r="U80" s="123"/>
      <c r="V80" s="123"/>
      <c r="W80" s="123"/>
      <c r="X80" s="123"/>
      <c r="Y80" s="123"/>
      <c r="Z80" s="123"/>
      <c r="AA80" s="123"/>
      <c r="AB80" s="123"/>
      <c r="AC80" s="123"/>
      <c r="AD80" s="123"/>
      <c r="AE80" s="123"/>
      <c r="AF80" s="123"/>
      <c r="AG80" s="124">
        <f>'02 - VRN - Vedlejší rozpo...'!J32</f>
        <v>0</v>
      </c>
      <c r="AH80" s="122"/>
      <c r="AI80" s="122"/>
      <c r="AJ80" s="122"/>
      <c r="AK80" s="122"/>
      <c r="AL80" s="122"/>
      <c r="AM80" s="122"/>
      <c r="AN80" s="124">
        <f>SUM(AG80,AT80)</f>
        <v>0</v>
      </c>
      <c r="AO80" s="122"/>
      <c r="AP80" s="122"/>
      <c r="AQ80" s="125" t="s">
        <v>90</v>
      </c>
      <c r="AR80" s="62"/>
      <c r="AS80" s="126">
        <v>0</v>
      </c>
      <c r="AT80" s="127">
        <f>ROUND(SUM(AV80:AW80),2)</f>
        <v>0</v>
      </c>
      <c r="AU80" s="128">
        <f>'02 - VRN - Vedlejší rozpo...'!P87</f>
        <v>0</v>
      </c>
      <c r="AV80" s="127">
        <f>'02 - VRN - Vedlejší rozpo...'!J35</f>
        <v>0</v>
      </c>
      <c r="AW80" s="127">
        <f>'02 - VRN - Vedlejší rozpo...'!J36</f>
        <v>0</v>
      </c>
      <c r="AX80" s="127">
        <f>'02 - VRN - Vedlejší rozpo...'!J37</f>
        <v>0</v>
      </c>
      <c r="AY80" s="127">
        <f>'02 - VRN - Vedlejší rozpo...'!J38</f>
        <v>0</v>
      </c>
      <c r="AZ80" s="127">
        <f>'02 - VRN - Vedlejší rozpo...'!F35</f>
        <v>0</v>
      </c>
      <c r="BA80" s="127">
        <f>'02 - VRN - Vedlejší rozpo...'!F36</f>
        <v>0</v>
      </c>
      <c r="BB80" s="127">
        <f>'02 - VRN - Vedlejší rozpo...'!F37</f>
        <v>0</v>
      </c>
      <c r="BC80" s="127">
        <f>'02 - VRN - Vedlejší rozpo...'!F38</f>
        <v>0</v>
      </c>
      <c r="BD80" s="129">
        <f>'02 - VRN - Vedlejší rozpo...'!F39</f>
        <v>0</v>
      </c>
      <c r="BE80" s="4"/>
      <c r="BT80" s="130" t="s">
        <v>83</v>
      </c>
      <c r="BV80" s="130" t="s">
        <v>75</v>
      </c>
      <c r="BW80" s="130" t="s">
        <v>155</v>
      </c>
      <c r="BX80" s="130" t="s">
        <v>151</v>
      </c>
      <c r="CL80" s="130" t="s">
        <v>19</v>
      </c>
    </row>
    <row r="81" s="4" customFormat="1" ht="16.5" customHeight="1">
      <c r="A81" s="108" t="s">
        <v>77</v>
      </c>
      <c r="B81" s="60"/>
      <c r="C81" s="122"/>
      <c r="D81" s="122"/>
      <c r="E81" s="123" t="s">
        <v>144</v>
      </c>
      <c r="F81" s="123"/>
      <c r="G81" s="123"/>
      <c r="H81" s="123"/>
      <c r="I81" s="123"/>
      <c r="J81" s="122"/>
      <c r="K81" s="123" t="s">
        <v>99</v>
      </c>
      <c r="L81" s="123"/>
      <c r="M81" s="123"/>
      <c r="N81" s="123"/>
      <c r="O81" s="123"/>
      <c r="P81" s="123"/>
      <c r="Q81" s="123"/>
      <c r="R81" s="123"/>
      <c r="S81" s="123"/>
      <c r="T81" s="123"/>
      <c r="U81" s="123"/>
      <c r="V81" s="123"/>
      <c r="W81" s="123"/>
      <c r="X81" s="123"/>
      <c r="Y81" s="123"/>
      <c r="Z81" s="123"/>
      <c r="AA81" s="123"/>
      <c r="AB81" s="123"/>
      <c r="AC81" s="123"/>
      <c r="AD81" s="123"/>
      <c r="AE81" s="123"/>
      <c r="AF81" s="123"/>
      <c r="AG81" s="124">
        <f>'03 - Kabelizace'!J32</f>
        <v>0</v>
      </c>
      <c r="AH81" s="122"/>
      <c r="AI81" s="122"/>
      <c r="AJ81" s="122"/>
      <c r="AK81" s="122"/>
      <c r="AL81" s="122"/>
      <c r="AM81" s="122"/>
      <c r="AN81" s="124">
        <f>SUM(AG81,AT81)</f>
        <v>0</v>
      </c>
      <c r="AO81" s="122"/>
      <c r="AP81" s="122"/>
      <c r="AQ81" s="125" t="s">
        <v>90</v>
      </c>
      <c r="AR81" s="62"/>
      <c r="AS81" s="126">
        <v>0</v>
      </c>
      <c r="AT81" s="127">
        <f>ROUND(SUM(AV81:AW81),2)</f>
        <v>0</v>
      </c>
      <c r="AU81" s="128">
        <f>'03 - Kabelizace'!P88</f>
        <v>0</v>
      </c>
      <c r="AV81" s="127">
        <f>'03 - Kabelizace'!J35</f>
        <v>0</v>
      </c>
      <c r="AW81" s="127">
        <f>'03 - Kabelizace'!J36</f>
        <v>0</v>
      </c>
      <c r="AX81" s="127">
        <f>'03 - Kabelizace'!J37</f>
        <v>0</v>
      </c>
      <c r="AY81" s="127">
        <f>'03 - Kabelizace'!J38</f>
        <v>0</v>
      </c>
      <c r="AZ81" s="127">
        <f>'03 - Kabelizace'!F35</f>
        <v>0</v>
      </c>
      <c r="BA81" s="127">
        <f>'03 - Kabelizace'!F36</f>
        <v>0</v>
      </c>
      <c r="BB81" s="127">
        <f>'03 - Kabelizace'!F37</f>
        <v>0</v>
      </c>
      <c r="BC81" s="127">
        <f>'03 - Kabelizace'!F38</f>
        <v>0</v>
      </c>
      <c r="BD81" s="129">
        <f>'03 - Kabelizace'!F39</f>
        <v>0</v>
      </c>
      <c r="BE81" s="4"/>
      <c r="BT81" s="130" t="s">
        <v>83</v>
      </c>
      <c r="BV81" s="130" t="s">
        <v>75</v>
      </c>
      <c r="BW81" s="130" t="s">
        <v>156</v>
      </c>
      <c r="BX81" s="130" t="s">
        <v>151</v>
      </c>
      <c r="CL81" s="130" t="s">
        <v>19</v>
      </c>
    </row>
    <row r="82" s="7" customFormat="1" ht="16.5" customHeight="1">
      <c r="A82" s="108" t="s">
        <v>77</v>
      </c>
      <c r="B82" s="109"/>
      <c r="C82" s="110"/>
      <c r="D82" s="111" t="s">
        <v>145</v>
      </c>
      <c r="E82" s="111"/>
      <c r="F82" s="111"/>
      <c r="G82" s="111"/>
      <c r="H82" s="111"/>
      <c r="I82" s="112"/>
      <c r="J82" s="111" t="s">
        <v>157</v>
      </c>
      <c r="K82" s="111"/>
      <c r="L82" s="111"/>
      <c r="M82" s="111"/>
      <c r="N82" s="111"/>
      <c r="O82" s="111"/>
      <c r="P82" s="111"/>
      <c r="Q82" s="111"/>
      <c r="R82" s="111"/>
      <c r="S82" s="111"/>
      <c r="T82" s="111"/>
      <c r="U82" s="111"/>
      <c r="V82" s="111"/>
      <c r="W82" s="111"/>
      <c r="X82" s="111"/>
      <c r="Y82" s="111"/>
      <c r="Z82" s="111"/>
      <c r="AA82" s="111"/>
      <c r="AB82" s="111"/>
      <c r="AC82" s="111"/>
      <c r="AD82" s="111"/>
      <c r="AE82" s="111"/>
      <c r="AF82" s="111"/>
      <c r="AG82" s="113">
        <f>'VRN - VRN SO 101-105'!J30</f>
        <v>0</v>
      </c>
      <c r="AH82" s="112"/>
      <c r="AI82" s="112"/>
      <c r="AJ82" s="112"/>
      <c r="AK82" s="112"/>
      <c r="AL82" s="112"/>
      <c r="AM82" s="112"/>
      <c r="AN82" s="113">
        <f>SUM(AG82,AT82)</f>
        <v>0</v>
      </c>
      <c r="AO82" s="112"/>
      <c r="AP82" s="112"/>
      <c r="AQ82" s="114" t="s">
        <v>80</v>
      </c>
      <c r="AR82" s="115"/>
      <c r="AS82" s="131">
        <v>0</v>
      </c>
      <c r="AT82" s="132">
        <f>ROUND(SUM(AV82:AW82),2)</f>
        <v>0</v>
      </c>
      <c r="AU82" s="133">
        <f>'VRN - VRN SO 101-105'!P80</f>
        <v>0</v>
      </c>
      <c r="AV82" s="132">
        <f>'VRN - VRN SO 101-105'!J33</f>
        <v>0</v>
      </c>
      <c r="AW82" s="132">
        <f>'VRN - VRN SO 101-105'!J34</f>
        <v>0</v>
      </c>
      <c r="AX82" s="132">
        <f>'VRN - VRN SO 101-105'!J35</f>
        <v>0</v>
      </c>
      <c r="AY82" s="132">
        <f>'VRN - VRN SO 101-105'!J36</f>
        <v>0</v>
      </c>
      <c r="AZ82" s="132">
        <f>'VRN - VRN SO 101-105'!F33</f>
        <v>0</v>
      </c>
      <c r="BA82" s="132">
        <f>'VRN - VRN SO 101-105'!F34</f>
        <v>0</v>
      </c>
      <c r="BB82" s="132">
        <f>'VRN - VRN SO 101-105'!F35</f>
        <v>0</v>
      </c>
      <c r="BC82" s="132">
        <f>'VRN - VRN SO 101-105'!F36</f>
        <v>0</v>
      </c>
      <c r="BD82" s="134">
        <f>'VRN - VRN SO 101-105'!F37</f>
        <v>0</v>
      </c>
      <c r="BE82" s="7"/>
      <c r="BT82" s="120" t="s">
        <v>81</v>
      </c>
      <c r="BV82" s="120" t="s">
        <v>75</v>
      </c>
      <c r="BW82" s="120" t="s">
        <v>158</v>
      </c>
      <c r="BX82" s="120" t="s">
        <v>5</v>
      </c>
      <c r="CL82" s="120" t="s">
        <v>19</v>
      </c>
      <c r="CM82" s="120" t="s">
        <v>83</v>
      </c>
    </row>
    <row r="83" s="2" customFormat="1" ht="30"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1"/>
      <c r="AS83" s="35"/>
      <c r="AT83" s="35"/>
      <c r="AU83" s="35"/>
      <c r="AV83" s="35"/>
      <c r="AW83" s="35"/>
      <c r="AX83" s="35"/>
      <c r="AY83" s="35"/>
      <c r="AZ83" s="35"/>
      <c r="BA83" s="35"/>
      <c r="BB83" s="35"/>
      <c r="BC83" s="35"/>
      <c r="BD83" s="35"/>
      <c r="BE83" s="35"/>
    </row>
    <row r="84" s="2" customFormat="1" ht="6.96" customHeight="1">
      <c r="A84" s="35"/>
      <c r="B84" s="56"/>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7"/>
      <c r="AL84" s="57"/>
      <c r="AM84" s="57"/>
      <c r="AN84" s="57"/>
      <c r="AO84" s="57"/>
      <c r="AP84" s="57"/>
      <c r="AQ84" s="57"/>
      <c r="AR84" s="41"/>
      <c r="AS84" s="35"/>
      <c r="AT84" s="35"/>
      <c r="AU84" s="35"/>
      <c r="AV84" s="35"/>
      <c r="AW84" s="35"/>
      <c r="AX84" s="35"/>
      <c r="AY84" s="35"/>
      <c r="AZ84" s="35"/>
      <c r="BA84" s="35"/>
      <c r="BB84" s="35"/>
      <c r="BC84" s="35"/>
      <c r="BD84" s="35"/>
      <c r="BE84" s="35"/>
    </row>
  </sheetData>
  <sheetProtection sheet="1" formatColumns="0" formatRows="0" objects="1" scenarios="1" spinCount="100000" saltValue="R8XC5t/vxT8DYVJF0V5+FaDNpjXwQEUoixP/6o8Yu7bh2srYCbWe96fSXeSS5OXyP5HPZD6T7j4lFd3rSqJHXw==" hashValue="jx/7LT7fMTBv5ZFC/uJVK9RmMfERZuNoc0dNhpeJu0EXOCFf3AUzVV9qNLnMthqt6Zt6ayaobJiFRmdHbjQg3w==" algorithmName="SHA-512" password="CC35"/>
  <mergeCells count="150">
    <mergeCell ref="J64:AF64"/>
    <mergeCell ref="D64:H64"/>
    <mergeCell ref="J65:AF65"/>
    <mergeCell ref="D65:H65"/>
    <mergeCell ref="D66:H66"/>
    <mergeCell ref="J66:AF66"/>
    <mergeCell ref="K67:AF67"/>
    <mergeCell ref="E67:I67"/>
    <mergeCell ref="K68:AF68"/>
    <mergeCell ref="E68:I68"/>
    <mergeCell ref="D69:H69"/>
    <mergeCell ref="J69:AF69"/>
    <mergeCell ref="D70:H70"/>
    <mergeCell ref="J70:AF70"/>
    <mergeCell ref="D71:H71"/>
    <mergeCell ref="J71:AF71"/>
    <mergeCell ref="D72:H72"/>
    <mergeCell ref="J72:AF72"/>
    <mergeCell ref="D73:H73"/>
    <mergeCell ref="J73:AF73"/>
    <mergeCell ref="E74:I74"/>
    <mergeCell ref="K74:AF74"/>
    <mergeCell ref="K75:AF75"/>
    <mergeCell ref="E75:I75"/>
    <mergeCell ref="E76:I76"/>
    <mergeCell ref="K76:AF76"/>
    <mergeCell ref="K77:AF77"/>
    <mergeCell ref="E77:I77"/>
    <mergeCell ref="D78:H78"/>
    <mergeCell ref="J78:AF78"/>
    <mergeCell ref="E79:I79"/>
    <mergeCell ref="K79:AF79"/>
    <mergeCell ref="E80:I80"/>
    <mergeCell ref="K80:AF80"/>
    <mergeCell ref="E81:I81"/>
    <mergeCell ref="K81:AF81"/>
    <mergeCell ref="D82:H82"/>
    <mergeCell ref="J82:AF82"/>
    <mergeCell ref="AG61:AM61"/>
    <mergeCell ref="AN61:AP61"/>
    <mergeCell ref="AN62:AP62"/>
    <mergeCell ref="AG62:AM62"/>
    <mergeCell ref="AG63:AM63"/>
    <mergeCell ref="AN63:AP63"/>
    <mergeCell ref="AG64:AM64"/>
    <mergeCell ref="AN64:AP64"/>
    <mergeCell ref="AG65:AM65"/>
    <mergeCell ref="AN65:AP65"/>
    <mergeCell ref="AG66:AM66"/>
    <mergeCell ref="AN66:AP66"/>
    <mergeCell ref="AN67:AP67"/>
    <mergeCell ref="AG67:AM67"/>
    <mergeCell ref="AG68:AM68"/>
    <mergeCell ref="AN68:AP68"/>
    <mergeCell ref="AG69:AM69"/>
    <mergeCell ref="AN69:AP69"/>
    <mergeCell ref="AN70:AP70"/>
    <mergeCell ref="AG70:AM70"/>
    <mergeCell ref="AN71:AP71"/>
    <mergeCell ref="AG71:AM71"/>
    <mergeCell ref="AN72:AP72"/>
    <mergeCell ref="AG72:AM72"/>
    <mergeCell ref="AG73:AM73"/>
    <mergeCell ref="AN73:AP73"/>
    <mergeCell ref="AN74:AP74"/>
    <mergeCell ref="AG74:AM74"/>
    <mergeCell ref="AG75:AM75"/>
    <mergeCell ref="AN75:AP75"/>
    <mergeCell ref="AN76:AP76"/>
    <mergeCell ref="AG76:AM76"/>
    <mergeCell ref="AN77:AP77"/>
    <mergeCell ref="AG77:AM77"/>
    <mergeCell ref="AN78:AP78"/>
    <mergeCell ref="AG78:AM78"/>
    <mergeCell ref="AN79:AP79"/>
    <mergeCell ref="AG79:AM79"/>
    <mergeCell ref="AN80:AP80"/>
    <mergeCell ref="AG80:AM80"/>
    <mergeCell ref="AN81:AP81"/>
    <mergeCell ref="AG81:AM81"/>
    <mergeCell ref="AN82:AP82"/>
    <mergeCell ref="AG82:AM82"/>
    <mergeCell ref="L45:AO45"/>
    <mergeCell ref="I52:AF52"/>
    <mergeCell ref="C52:G52"/>
    <mergeCell ref="J55:AF55"/>
    <mergeCell ref="D55:H55"/>
    <mergeCell ref="J56:AF56"/>
    <mergeCell ref="D56:H56"/>
    <mergeCell ref="E57:I57"/>
    <mergeCell ref="K57:AF57"/>
    <mergeCell ref="E58:I58"/>
    <mergeCell ref="K58:AF58"/>
    <mergeCell ref="E59:I59"/>
    <mergeCell ref="K59:AF59"/>
    <mergeCell ref="K60:AF60"/>
    <mergeCell ref="E60:I60"/>
    <mergeCell ref="E61:I61"/>
    <mergeCell ref="K61:AF61"/>
    <mergeCell ref="E62:I62"/>
    <mergeCell ref="K62:AF62"/>
    <mergeCell ref="K63:AF63"/>
    <mergeCell ref="E63:I63"/>
    <mergeCell ref="AM47:AN47"/>
    <mergeCell ref="AM49:AP49"/>
    <mergeCell ref="AS49:AT51"/>
    <mergeCell ref="AM50:AP50"/>
    <mergeCell ref="AN52:AP52"/>
    <mergeCell ref="AG52:AM52"/>
    <mergeCell ref="AG55:AM55"/>
    <mergeCell ref="AN55:AP55"/>
    <mergeCell ref="AN56:AP56"/>
    <mergeCell ref="AG56:AM56"/>
    <mergeCell ref="AN57:AP57"/>
    <mergeCell ref="AG57:AM57"/>
    <mergeCell ref="AN58:AP58"/>
    <mergeCell ref="AG58:AM58"/>
    <mergeCell ref="AN59:AP59"/>
    <mergeCell ref="AG59:AM59"/>
    <mergeCell ref="AN60:AP60"/>
    <mergeCell ref="AG60:AM60"/>
    <mergeCell ref="AG54:AM54"/>
    <mergeCell ref="AN54:AP54"/>
    <mergeCell ref="BE5:BE32"/>
    <mergeCell ref="K5:AO5"/>
    <mergeCell ref="K6:AO6"/>
    <mergeCell ref="E14:AJ14"/>
    <mergeCell ref="E23:AN23"/>
    <mergeCell ref="AK26:AO26"/>
    <mergeCell ref="L28:P28"/>
    <mergeCell ref="W28:AE28"/>
    <mergeCell ref="AK28:AO28"/>
    <mergeCell ref="AK29:AO29"/>
    <mergeCell ref="W29:AE29"/>
    <mergeCell ref="L29:P29"/>
    <mergeCell ref="W30:AE30"/>
    <mergeCell ref="AK30:AO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55" location="'000 - Přeložky'!C2" display="/"/>
    <hyperlink ref="A57" location="'01.1 - Zabezpečovací zaří...'!C2" display="/"/>
    <hyperlink ref="A58" location="'01.2 - Zemní práce'!C2" display="/"/>
    <hyperlink ref="A59" location="'01.3 - Materiál objednate...'!C2" display="/"/>
    <hyperlink ref="A60" location="'01.4 - Kabelizace'!C2" display="/"/>
    <hyperlink ref="A61" location="'01.5 - Zkoušky a revize'!C2" display="/"/>
    <hyperlink ref="A62" location="'01.6 - VRN technologická ...'!C2" display="/"/>
    <hyperlink ref="A63" location="'01.7 - VRN stavební část'!C2" display="/"/>
    <hyperlink ref="A64" location="'PS 102 - Rozhlasový a inf...'!C2" display="/"/>
    <hyperlink ref="A65" location="'PS 103 - Kamerový systém'!C2" display="/"/>
    <hyperlink ref="A67" location="'SO 101 - Železniční svrše...'!C2" display="/"/>
    <hyperlink ref="A68" location="'SO101.1. - Materiál dodan...'!C2" display="/"/>
    <hyperlink ref="A69" location="'SO 102 - Nástupiště'!C2" display="/"/>
    <hyperlink ref="A70" location="'SO 103 - Přístupové komun...'!C2" display="/"/>
    <hyperlink ref="A71" location="'SO 104 - Orientační systém'!C2" display="/"/>
    <hyperlink ref="A72" location="'SO 105 - Služební přechod'!C2" display="/"/>
    <hyperlink ref="A74" location="'01 - Rozvody VO'!C2" display="/"/>
    <hyperlink ref="A75" location="'02 - Zemní práce '!C2" display="/"/>
    <hyperlink ref="A76" location="'03 - VRN'!C2" display="/"/>
    <hyperlink ref="A77" location="'04 - Kabelizace'!C2" display="/"/>
    <hyperlink ref="A79" location="'01 - Elektromontáže'!C2" display="/"/>
    <hyperlink ref="A80" location="'02 - VRN - Vedlejší rozpo...'!C2" display="/"/>
    <hyperlink ref="A81" location="'03 - Kabelizace'!C2" display="/"/>
    <hyperlink ref="A82" location="'VRN - VRN SO 101-105'!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112</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2" customFormat="1" ht="12" customHeight="1">
      <c r="A8" s="35"/>
      <c r="B8" s="41"/>
      <c r="C8" s="35"/>
      <c r="D8" s="141" t="s">
        <v>160</v>
      </c>
      <c r="E8" s="35"/>
      <c r="F8" s="35"/>
      <c r="G8" s="35"/>
      <c r="H8" s="35"/>
      <c r="I8" s="143"/>
      <c r="J8" s="35"/>
      <c r="K8" s="35"/>
      <c r="L8" s="144"/>
      <c r="S8" s="35"/>
      <c r="T8" s="35"/>
      <c r="U8" s="35"/>
      <c r="V8" s="35"/>
      <c r="W8" s="35"/>
      <c r="X8" s="35"/>
      <c r="Y8" s="35"/>
      <c r="Z8" s="35"/>
      <c r="AA8" s="35"/>
      <c r="AB8" s="35"/>
      <c r="AC8" s="35"/>
      <c r="AD8" s="35"/>
      <c r="AE8" s="35"/>
    </row>
    <row r="9" hidden="1" s="2" customFormat="1" ht="16.5" customHeight="1">
      <c r="A9" s="35"/>
      <c r="B9" s="41"/>
      <c r="C9" s="35"/>
      <c r="D9" s="35"/>
      <c r="E9" s="145" t="s">
        <v>1726</v>
      </c>
      <c r="F9" s="35"/>
      <c r="G9" s="35"/>
      <c r="H9" s="35"/>
      <c r="I9" s="143"/>
      <c r="J9" s="35"/>
      <c r="K9" s="35"/>
      <c r="L9" s="144"/>
      <c r="S9" s="35"/>
      <c r="T9" s="35"/>
      <c r="U9" s="35"/>
      <c r="V9" s="35"/>
      <c r="W9" s="35"/>
      <c r="X9" s="35"/>
      <c r="Y9" s="35"/>
      <c r="Z9" s="35"/>
      <c r="AA9" s="35"/>
      <c r="AB9" s="35"/>
      <c r="AC9" s="35"/>
      <c r="AD9" s="35"/>
      <c r="AE9" s="35"/>
    </row>
    <row r="10" hidden="1" s="2" customFormat="1">
      <c r="A10" s="35"/>
      <c r="B10" s="41"/>
      <c r="C10" s="35"/>
      <c r="D10" s="35"/>
      <c r="E10" s="35"/>
      <c r="F10" s="35"/>
      <c r="G10" s="35"/>
      <c r="H10" s="35"/>
      <c r="I10" s="143"/>
      <c r="J10" s="35"/>
      <c r="K10" s="35"/>
      <c r="L10" s="144"/>
      <c r="S10" s="35"/>
      <c r="T10" s="35"/>
      <c r="U10" s="35"/>
      <c r="V10" s="35"/>
      <c r="W10" s="35"/>
      <c r="X10" s="35"/>
      <c r="Y10" s="35"/>
      <c r="Z10" s="35"/>
      <c r="AA10" s="35"/>
      <c r="AB10" s="35"/>
      <c r="AC10" s="35"/>
      <c r="AD10" s="35"/>
      <c r="AE10" s="35"/>
    </row>
    <row r="11" hidden="1" s="2" customFormat="1" ht="12" customHeight="1">
      <c r="A11" s="35"/>
      <c r="B11" s="41"/>
      <c r="C11" s="35"/>
      <c r="D11" s="141" t="s">
        <v>18</v>
      </c>
      <c r="E11" s="35"/>
      <c r="F11" s="130" t="s">
        <v>19</v>
      </c>
      <c r="G11" s="35"/>
      <c r="H11" s="35"/>
      <c r="I11" s="146" t="s">
        <v>20</v>
      </c>
      <c r="J11" s="130" t="s">
        <v>19</v>
      </c>
      <c r="K11" s="35"/>
      <c r="L11" s="144"/>
      <c r="S11" s="35"/>
      <c r="T11" s="35"/>
      <c r="U11" s="35"/>
      <c r="V11" s="35"/>
      <c r="W11" s="35"/>
      <c r="X11" s="35"/>
      <c r="Y11" s="35"/>
      <c r="Z11" s="35"/>
      <c r="AA11" s="35"/>
      <c r="AB11" s="35"/>
      <c r="AC11" s="35"/>
      <c r="AD11" s="35"/>
      <c r="AE11" s="35"/>
    </row>
    <row r="12" hidden="1" s="2" customFormat="1" ht="12" customHeight="1">
      <c r="A12" s="35"/>
      <c r="B12" s="41"/>
      <c r="C12" s="35"/>
      <c r="D12" s="141" t="s">
        <v>21</v>
      </c>
      <c r="E12" s="35"/>
      <c r="F12" s="130" t="s">
        <v>22</v>
      </c>
      <c r="G12" s="35"/>
      <c r="H12" s="35"/>
      <c r="I12" s="146" t="s">
        <v>23</v>
      </c>
      <c r="J12" s="147" t="str">
        <f>'Rekapitulace stavby'!AN8</f>
        <v>11. 2. 2020</v>
      </c>
      <c r="K12" s="35"/>
      <c r="L12" s="144"/>
      <c r="S12" s="35"/>
      <c r="T12" s="35"/>
      <c r="U12" s="35"/>
      <c r="V12" s="35"/>
      <c r="W12" s="35"/>
      <c r="X12" s="35"/>
      <c r="Y12" s="35"/>
      <c r="Z12" s="35"/>
      <c r="AA12" s="35"/>
      <c r="AB12" s="35"/>
      <c r="AC12" s="35"/>
      <c r="AD12" s="35"/>
      <c r="AE12" s="35"/>
    </row>
    <row r="13" hidden="1" s="2" customFormat="1" ht="10.8" customHeight="1">
      <c r="A13" s="35"/>
      <c r="B13" s="41"/>
      <c r="C13" s="35"/>
      <c r="D13" s="35"/>
      <c r="E13" s="35"/>
      <c r="F13" s="35"/>
      <c r="G13" s="35"/>
      <c r="H13" s="35"/>
      <c r="I13" s="143"/>
      <c r="J13" s="35"/>
      <c r="K13" s="35"/>
      <c r="L13" s="144"/>
      <c r="S13" s="35"/>
      <c r="T13" s="35"/>
      <c r="U13" s="35"/>
      <c r="V13" s="35"/>
      <c r="W13" s="35"/>
      <c r="X13" s="35"/>
      <c r="Y13" s="35"/>
      <c r="Z13" s="35"/>
      <c r="AA13" s="35"/>
      <c r="AB13" s="35"/>
      <c r="AC13" s="35"/>
      <c r="AD13" s="35"/>
      <c r="AE13" s="35"/>
    </row>
    <row r="14" hidden="1" s="2" customFormat="1" ht="12" customHeight="1">
      <c r="A14" s="35"/>
      <c r="B14" s="41"/>
      <c r="C14" s="35"/>
      <c r="D14" s="141" t="s">
        <v>25</v>
      </c>
      <c r="E14" s="35"/>
      <c r="F14" s="35"/>
      <c r="G14" s="35"/>
      <c r="H14" s="35"/>
      <c r="I14" s="146" t="s">
        <v>26</v>
      </c>
      <c r="J14" s="130" t="s">
        <v>27</v>
      </c>
      <c r="K14" s="35"/>
      <c r="L14" s="144"/>
      <c r="S14" s="35"/>
      <c r="T14" s="35"/>
      <c r="U14" s="35"/>
      <c r="V14" s="35"/>
      <c r="W14" s="35"/>
      <c r="X14" s="35"/>
      <c r="Y14" s="35"/>
      <c r="Z14" s="35"/>
      <c r="AA14" s="35"/>
      <c r="AB14" s="35"/>
      <c r="AC14" s="35"/>
      <c r="AD14" s="35"/>
      <c r="AE14" s="35"/>
    </row>
    <row r="15" hidden="1" s="2" customFormat="1" ht="18" customHeight="1">
      <c r="A15" s="35"/>
      <c r="B15" s="41"/>
      <c r="C15" s="35"/>
      <c r="D15" s="35"/>
      <c r="E15" s="130" t="s">
        <v>28</v>
      </c>
      <c r="F15" s="35"/>
      <c r="G15" s="35"/>
      <c r="H15" s="35"/>
      <c r="I15" s="146" t="s">
        <v>29</v>
      </c>
      <c r="J15" s="130" t="s">
        <v>30</v>
      </c>
      <c r="K15" s="35"/>
      <c r="L15" s="144"/>
      <c r="S15" s="35"/>
      <c r="T15" s="35"/>
      <c r="U15" s="35"/>
      <c r="V15" s="35"/>
      <c r="W15" s="35"/>
      <c r="X15" s="35"/>
      <c r="Y15" s="35"/>
      <c r="Z15" s="35"/>
      <c r="AA15" s="35"/>
      <c r="AB15" s="35"/>
      <c r="AC15" s="35"/>
      <c r="AD15" s="35"/>
      <c r="AE15" s="35"/>
    </row>
    <row r="16" hidden="1" s="2" customFormat="1" ht="6.96" customHeight="1">
      <c r="A16" s="35"/>
      <c r="B16" s="41"/>
      <c r="C16" s="35"/>
      <c r="D16" s="35"/>
      <c r="E16" s="35"/>
      <c r="F16" s="35"/>
      <c r="G16" s="35"/>
      <c r="H16" s="35"/>
      <c r="I16" s="143"/>
      <c r="J16" s="35"/>
      <c r="K16" s="35"/>
      <c r="L16" s="144"/>
      <c r="S16" s="35"/>
      <c r="T16" s="35"/>
      <c r="U16" s="35"/>
      <c r="V16" s="35"/>
      <c r="W16" s="35"/>
      <c r="X16" s="35"/>
      <c r="Y16" s="35"/>
      <c r="Z16" s="35"/>
      <c r="AA16" s="35"/>
      <c r="AB16" s="35"/>
      <c r="AC16" s="35"/>
      <c r="AD16" s="35"/>
      <c r="AE16" s="35"/>
    </row>
    <row r="17" hidden="1" s="2" customFormat="1" ht="12" customHeight="1">
      <c r="A17" s="35"/>
      <c r="B17" s="41"/>
      <c r="C17" s="35"/>
      <c r="D17" s="141" t="s">
        <v>31</v>
      </c>
      <c r="E17" s="35"/>
      <c r="F17" s="35"/>
      <c r="G17" s="35"/>
      <c r="H17" s="35"/>
      <c r="I17" s="146" t="s">
        <v>26</v>
      </c>
      <c r="J17" s="30" t="str">
        <f>'Rekapitulace stavby'!AN13</f>
        <v>Vyplň údaj</v>
      </c>
      <c r="K17" s="35"/>
      <c r="L17" s="144"/>
      <c r="S17" s="35"/>
      <c r="T17" s="35"/>
      <c r="U17" s="35"/>
      <c r="V17" s="35"/>
      <c r="W17" s="35"/>
      <c r="X17" s="35"/>
      <c r="Y17" s="35"/>
      <c r="Z17" s="35"/>
      <c r="AA17" s="35"/>
      <c r="AB17" s="35"/>
      <c r="AC17" s="35"/>
      <c r="AD17" s="35"/>
      <c r="AE17" s="35"/>
    </row>
    <row r="18" hidden="1" s="2" customFormat="1" ht="18" customHeight="1">
      <c r="A18" s="35"/>
      <c r="B18" s="41"/>
      <c r="C18" s="35"/>
      <c r="D18" s="35"/>
      <c r="E18" s="30" t="str">
        <f>'Rekapitulace stavby'!E14</f>
        <v>Vyplň údaj</v>
      </c>
      <c r="F18" s="130"/>
      <c r="G18" s="130"/>
      <c r="H18" s="130"/>
      <c r="I18" s="146" t="s">
        <v>29</v>
      </c>
      <c r="J18" s="30" t="str">
        <f>'Rekapitulace stavby'!AN14</f>
        <v>Vyplň údaj</v>
      </c>
      <c r="K18" s="35"/>
      <c r="L18" s="144"/>
      <c r="S18" s="35"/>
      <c r="T18" s="35"/>
      <c r="U18" s="35"/>
      <c r="V18" s="35"/>
      <c r="W18" s="35"/>
      <c r="X18" s="35"/>
      <c r="Y18" s="35"/>
      <c r="Z18" s="35"/>
      <c r="AA18" s="35"/>
      <c r="AB18" s="35"/>
      <c r="AC18" s="35"/>
      <c r="AD18" s="35"/>
      <c r="AE18" s="35"/>
    </row>
    <row r="19" hidden="1" s="2" customFormat="1" ht="6.96" customHeight="1">
      <c r="A19" s="35"/>
      <c r="B19" s="41"/>
      <c r="C19" s="35"/>
      <c r="D19" s="35"/>
      <c r="E19" s="35"/>
      <c r="F19" s="35"/>
      <c r="G19" s="35"/>
      <c r="H19" s="35"/>
      <c r="I19" s="143"/>
      <c r="J19" s="35"/>
      <c r="K19" s="35"/>
      <c r="L19" s="144"/>
      <c r="S19" s="35"/>
      <c r="T19" s="35"/>
      <c r="U19" s="35"/>
      <c r="V19" s="35"/>
      <c r="W19" s="35"/>
      <c r="X19" s="35"/>
      <c r="Y19" s="35"/>
      <c r="Z19" s="35"/>
      <c r="AA19" s="35"/>
      <c r="AB19" s="35"/>
      <c r="AC19" s="35"/>
      <c r="AD19" s="35"/>
      <c r="AE19" s="35"/>
    </row>
    <row r="20" hidden="1" s="2" customFormat="1" ht="12" customHeight="1">
      <c r="A20" s="35"/>
      <c r="B20" s="41"/>
      <c r="C20" s="35"/>
      <c r="D20" s="141" t="s">
        <v>33</v>
      </c>
      <c r="E20" s="35"/>
      <c r="F20" s="35"/>
      <c r="G20" s="35"/>
      <c r="H20" s="35"/>
      <c r="I20" s="146" t="s">
        <v>26</v>
      </c>
      <c r="J20" s="130" t="s">
        <v>19</v>
      </c>
      <c r="K20" s="35"/>
      <c r="L20" s="144"/>
      <c r="S20" s="35"/>
      <c r="T20" s="35"/>
      <c r="U20" s="35"/>
      <c r="V20" s="35"/>
      <c r="W20" s="35"/>
      <c r="X20" s="35"/>
      <c r="Y20" s="35"/>
      <c r="Z20" s="35"/>
      <c r="AA20" s="35"/>
      <c r="AB20" s="35"/>
      <c r="AC20" s="35"/>
      <c r="AD20" s="35"/>
      <c r="AE20" s="35"/>
    </row>
    <row r="21" hidden="1" s="2" customFormat="1" ht="18" customHeight="1">
      <c r="A21" s="35"/>
      <c r="B21" s="41"/>
      <c r="C21" s="35"/>
      <c r="D21" s="35"/>
      <c r="E21" s="130" t="s">
        <v>34</v>
      </c>
      <c r="F21" s="35"/>
      <c r="G21" s="35"/>
      <c r="H21" s="35"/>
      <c r="I21" s="146" t="s">
        <v>29</v>
      </c>
      <c r="J21" s="130" t="s">
        <v>19</v>
      </c>
      <c r="K21" s="35"/>
      <c r="L21" s="144"/>
      <c r="S21" s="35"/>
      <c r="T21" s="35"/>
      <c r="U21" s="35"/>
      <c r="V21" s="35"/>
      <c r="W21" s="35"/>
      <c r="X21" s="35"/>
      <c r="Y21" s="35"/>
      <c r="Z21" s="35"/>
      <c r="AA21" s="35"/>
      <c r="AB21" s="35"/>
      <c r="AC21" s="35"/>
      <c r="AD21" s="35"/>
      <c r="AE21" s="35"/>
    </row>
    <row r="22" hidden="1" s="2" customFormat="1" ht="6.96" customHeight="1">
      <c r="A22" s="35"/>
      <c r="B22" s="41"/>
      <c r="C22" s="35"/>
      <c r="D22" s="35"/>
      <c r="E22" s="35"/>
      <c r="F22" s="35"/>
      <c r="G22" s="35"/>
      <c r="H22" s="35"/>
      <c r="I22" s="143"/>
      <c r="J22" s="35"/>
      <c r="K22" s="35"/>
      <c r="L22" s="144"/>
      <c r="S22" s="35"/>
      <c r="T22" s="35"/>
      <c r="U22" s="35"/>
      <c r="V22" s="35"/>
      <c r="W22" s="35"/>
      <c r="X22" s="35"/>
      <c r="Y22" s="35"/>
      <c r="Z22" s="35"/>
      <c r="AA22" s="35"/>
      <c r="AB22" s="35"/>
      <c r="AC22" s="35"/>
      <c r="AD22" s="35"/>
      <c r="AE22" s="35"/>
    </row>
    <row r="23" hidden="1" s="2" customFormat="1" ht="12" customHeight="1">
      <c r="A23" s="35"/>
      <c r="B23" s="41"/>
      <c r="C23" s="35"/>
      <c r="D23" s="141" t="s">
        <v>36</v>
      </c>
      <c r="E23" s="35"/>
      <c r="F23" s="35"/>
      <c r="G23" s="35"/>
      <c r="H23" s="35"/>
      <c r="I23" s="146" t="s">
        <v>26</v>
      </c>
      <c r="J23" s="130" t="s">
        <v>19</v>
      </c>
      <c r="K23" s="35"/>
      <c r="L23" s="144"/>
      <c r="S23" s="35"/>
      <c r="T23" s="35"/>
      <c r="U23" s="35"/>
      <c r="V23" s="35"/>
      <c r="W23" s="35"/>
      <c r="X23" s="35"/>
      <c r="Y23" s="35"/>
      <c r="Z23" s="35"/>
      <c r="AA23" s="35"/>
      <c r="AB23" s="35"/>
      <c r="AC23" s="35"/>
      <c r="AD23" s="35"/>
      <c r="AE23" s="35"/>
    </row>
    <row r="24" hidden="1" s="2" customFormat="1" ht="18" customHeight="1">
      <c r="A24" s="35"/>
      <c r="B24" s="41"/>
      <c r="C24" s="35"/>
      <c r="D24" s="35"/>
      <c r="E24" s="130" t="s">
        <v>34</v>
      </c>
      <c r="F24" s="35"/>
      <c r="G24" s="35"/>
      <c r="H24" s="35"/>
      <c r="I24" s="146" t="s">
        <v>29</v>
      </c>
      <c r="J24" s="130" t="s">
        <v>19</v>
      </c>
      <c r="K24" s="35"/>
      <c r="L24" s="144"/>
      <c r="S24" s="35"/>
      <c r="T24" s="35"/>
      <c r="U24" s="35"/>
      <c r="V24" s="35"/>
      <c r="W24" s="35"/>
      <c r="X24" s="35"/>
      <c r="Y24" s="35"/>
      <c r="Z24" s="35"/>
      <c r="AA24" s="35"/>
      <c r="AB24" s="35"/>
      <c r="AC24" s="35"/>
      <c r="AD24" s="35"/>
      <c r="AE24" s="35"/>
    </row>
    <row r="25" hidden="1" s="2" customFormat="1" ht="6.96" customHeight="1">
      <c r="A25" s="35"/>
      <c r="B25" s="41"/>
      <c r="C25" s="35"/>
      <c r="D25" s="35"/>
      <c r="E25" s="35"/>
      <c r="F25" s="35"/>
      <c r="G25" s="35"/>
      <c r="H25" s="35"/>
      <c r="I25" s="143"/>
      <c r="J25" s="35"/>
      <c r="K25" s="35"/>
      <c r="L25" s="144"/>
      <c r="S25" s="35"/>
      <c r="T25" s="35"/>
      <c r="U25" s="35"/>
      <c r="V25" s="35"/>
      <c r="W25" s="35"/>
      <c r="X25" s="35"/>
      <c r="Y25" s="35"/>
      <c r="Z25" s="35"/>
      <c r="AA25" s="35"/>
      <c r="AB25" s="35"/>
      <c r="AC25" s="35"/>
      <c r="AD25" s="35"/>
      <c r="AE25" s="35"/>
    </row>
    <row r="26" hidden="1" s="2" customFormat="1" ht="12" customHeight="1">
      <c r="A26" s="35"/>
      <c r="B26" s="41"/>
      <c r="C26" s="35"/>
      <c r="D26" s="141" t="s">
        <v>37</v>
      </c>
      <c r="E26" s="35"/>
      <c r="F26" s="35"/>
      <c r="G26" s="35"/>
      <c r="H26" s="35"/>
      <c r="I26" s="143"/>
      <c r="J26" s="35"/>
      <c r="K26" s="35"/>
      <c r="L26" s="144"/>
      <c r="S26" s="35"/>
      <c r="T26" s="35"/>
      <c r="U26" s="35"/>
      <c r="V26" s="35"/>
      <c r="W26" s="35"/>
      <c r="X26" s="35"/>
      <c r="Y26" s="35"/>
      <c r="Z26" s="35"/>
      <c r="AA26" s="35"/>
      <c r="AB26" s="35"/>
      <c r="AC26" s="35"/>
      <c r="AD26" s="35"/>
      <c r="AE26" s="35"/>
    </row>
    <row r="27" hidden="1" s="8" customFormat="1" ht="83.25" customHeight="1">
      <c r="A27" s="148"/>
      <c r="B27" s="149"/>
      <c r="C27" s="148"/>
      <c r="D27" s="148"/>
      <c r="E27" s="150" t="s">
        <v>38</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5"/>
      <c r="B28" s="41"/>
      <c r="C28" s="35"/>
      <c r="D28" s="35"/>
      <c r="E28" s="35"/>
      <c r="F28" s="35"/>
      <c r="G28" s="35"/>
      <c r="H28" s="35"/>
      <c r="I28" s="143"/>
      <c r="J28" s="35"/>
      <c r="K28" s="35"/>
      <c r="L28" s="144"/>
      <c r="S28" s="35"/>
      <c r="T28" s="35"/>
      <c r="U28" s="35"/>
      <c r="V28" s="35"/>
      <c r="W28" s="35"/>
      <c r="X28" s="35"/>
      <c r="Y28" s="35"/>
      <c r="Z28" s="35"/>
      <c r="AA28" s="35"/>
      <c r="AB28" s="35"/>
      <c r="AC28" s="35"/>
      <c r="AD28" s="35"/>
      <c r="AE28" s="35"/>
    </row>
    <row r="29" hidden="1" s="2" customFormat="1" ht="6.96" customHeight="1">
      <c r="A29" s="35"/>
      <c r="B29" s="41"/>
      <c r="C29" s="35"/>
      <c r="D29" s="153"/>
      <c r="E29" s="153"/>
      <c r="F29" s="153"/>
      <c r="G29" s="153"/>
      <c r="H29" s="153"/>
      <c r="I29" s="154"/>
      <c r="J29" s="153"/>
      <c r="K29" s="153"/>
      <c r="L29" s="144"/>
      <c r="S29" s="35"/>
      <c r="T29" s="35"/>
      <c r="U29" s="35"/>
      <c r="V29" s="35"/>
      <c r="W29" s="35"/>
      <c r="X29" s="35"/>
      <c r="Y29" s="35"/>
      <c r="Z29" s="35"/>
      <c r="AA29" s="35"/>
      <c r="AB29" s="35"/>
      <c r="AC29" s="35"/>
      <c r="AD29" s="35"/>
      <c r="AE29" s="35"/>
    </row>
    <row r="30" hidden="1" s="2" customFormat="1" ht="25.44" customHeight="1">
      <c r="A30" s="35"/>
      <c r="B30" s="41"/>
      <c r="C30" s="35"/>
      <c r="D30" s="155" t="s">
        <v>39</v>
      </c>
      <c r="E30" s="35"/>
      <c r="F30" s="35"/>
      <c r="G30" s="35"/>
      <c r="H30" s="35"/>
      <c r="I30" s="143"/>
      <c r="J30" s="156">
        <f>ROUND(J82, 2)</f>
        <v>0</v>
      </c>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14.4" customHeight="1">
      <c r="A32" s="35"/>
      <c r="B32" s="41"/>
      <c r="C32" s="35"/>
      <c r="D32" s="35"/>
      <c r="E32" s="35"/>
      <c r="F32" s="157" t="s">
        <v>41</v>
      </c>
      <c r="G32" s="35"/>
      <c r="H32" s="35"/>
      <c r="I32" s="158" t="s">
        <v>40</v>
      </c>
      <c r="J32" s="157" t="s">
        <v>42</v>
      </c>
      <c r="K32" s="35"/>
      <c r="L32" s="144"/>
      <c r="S32" s="35"/>
      <c r="T32" s="35"/>
      <c r="U32" s="35"/>
      <c r="V32" s="35"/>
      <c r="W32" s="35"/>
      <c r="X32" s="35"/>
      <c r="Y32" s="35"/>
      <c r="Z32" s="35"/>
      <c r="AA32" s="35"/>
      <c r="AB32" s="35"/>
      <c r="AC32" s="35"/>
      <c r="AD32" s="35"/>
      <c r="AE32" s="35"/>
    </row>
    <row r="33" hidden="1" s="2" customFormat="1" ht="14.4" customHeight="1">
      <c r="A33" s="35"/>
      <c r="B33" s="41"/>
      <c r="C33" s="35"/>
      <c r="D33" s="159" t="s">
        <v>43</v>
      </c>
      <c r="E33" s="141" t="s">
        <v>44</v>
      </c>
      <c r="F33" s="160">
        <f>ROUND((SUM(BE82:BE259)),  2)</f>
        <v>0</v>
      </c>
      <c r="G33" s="35"/>
      <c r="H33" s="35"/>
      <c r="I33" s="161">
        <v>0.20999999999999999</v>
      </c>
      <c r="J33" s="160">
        <f>ROUND(((SUM(BE82:BE259))*I33),  2)</f>
        <v>0</v>
      </c>
      <c r="K33" s="35"/>
      <c r="L33" s="144"/>
      <c r="S33" s="35"/>
      <c r="T33" s="35"/>
      <c r="U33" s="35"/>
      <c r="V33" s="35"/>
      <c r="W33" s="35"/>
      <c r="X33" s="35"/>
      <c r="Y33" s="35"/>
      <c r="Z33" s="35"/>
      <c r="AA33" s="35"/>
      <c r="AB33" s="35"/>
      <c r="AC33" s="35"/>
      <c r="AD33" s="35"/>
      <c r="AE33" s="35"/>
    </row>
    <row r="34" hidden="1" s="2" customFormat="1" ht="14.4" customHeight="1">
      <c r="A34" s="35"/>
      <c r="B34" s="41"/>
      <c r="C34" s="35"/>
      <c r="D34" s="35"/>
      <c r="E34" s="141" t="s">
        <v>45</v>
      </c>
      <c r="F34" s="160">
        <f>ROUND((SUM(BF82:BF259)),  2)</f>
        <v>0</v>
      </c>
      <c r="G34" s="35"/>
      <c r="H34" s="35"/>
      <c r="I34" s="161">
        <v>0.14999999999999999</v>
      </c>
      <c r="J34" s="160">
        <f>ROUND(((SUM(BF82:BF259))*I34),  2)</f>
        <v>0</v>
      </c>
      <c r="K34" s="35"/>
      <c r="L34" s="144"/>
      <c r="S34" s="35"/>
      <c r="T34" s="35"/>
      <c r="U34" s="35"/>
      <c r="V34" s="35"/>
      <c r="W34" s="35"/>
      <c r="X34" s="35"/>
      <c r="Y34" s="35"/>
      <c r="Z34" s="35"/>
      <c r="AA34" s="35"/>
      <c r="AB34" s="35"/>
      <c r="AC34" s="35"/>
      <c r="AD34" s="35"/>
      <c r="AE34" s="35"/>
    </row>
    <row r="35" hidden="1" s="2" customFormat="1" ht="14.4" customHeight="1">
      <c r="A35" s="35"/>
      <c r="B35" s="41"/>
      <c r="C35" s="35"/>
      <c r="D35" s="35"/>
      <c r="E35" s="141" t="s">
        <v>46</v>
      </c>
      <c r="F35" s="160">
        <f>ROUND((SUM(BG82:BG259)),  2)</f>
        <v>0</v>
      </c>
      <c r="G35" s="35"/>
      <c r="H35" s="35"/>
      <c r="I35" s="161">
        <v>0.20999999999999999</v>
      </c>
      <c r="J35" s="160">
        <f>0</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47</v>
      </c>
      <c r="F36" s="160">
        <f>ROUND((SUM(BH82:BH259)),  2)</f>
        <v>0</v>
      </c>
      <c r="G36" s="35"/>
      <c r="H36" s="35"/>
      <c r="I36" s="161">
        <v>0.14999999999999999</v>
      </c>
      <c r="J36" s="160">
        <f>0</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48</v>
      </c>
      <c r="F37" s="160">
        <f>ROUND((SUM(BI82:BI259)),  2)</f>
        <v>0</v>
      </c>
      <c r="G37" s="35"/>
      <c r="H37" s="35"/>
      <c r="I37" s="161">
        <v>0</v>
      </c>
      <c r="J37" s="160">
        <f>0</f>
        <v>0</v>
      </c>
      <c r="K37" s="35"/>
      <c r="L37" s="144"/>
      <c r="S37" s="35"/>
      <c r="T37" s="35"/>
      <c r="U37" s="35"/>
      <c r="V37" s="35"/>
      <c r="W37" s="35"/>
      <c r="X37" s="35"/>
      <c r="Y37" s="35"/>
      <c r="Z37" s="35"/>
      <c r="AA37" s="35"/>
      <c r="AB37" s="35"/>
      <c r="AC37" s="35"/>
      <c r="AD37" s="35"/>
      <c r="AE37" s="35"/>
    </row>
    <row r="38" hidden="1" s="2" customFormat="1" ht="6.96" customHeight="1">
      <c r="A38" s="35"/>
      <c r="B38" s="41"/>
      <c r="C38" s="35"/>
      <c r="D38" s="35"/>
      <c r="E38" s="35"/>
      <c r="F38" s="35"/>
      <c r="G38" s="35"/>
      <c r="H38" s="35"/>
      <c r="I38" s="143"/>
      <c r="J38" s="35"/>
      <c r="K38" s="35"/>
      <c r="L38" s="144"/>
      <c r="S38" s="35"/>
      <c r="T38" s="35"/>
      <c r="U38" s="35"/>
      <c r="V38" s="35"/>
      <c r="W38" s="35"/>
      <c r="X38" s="35"/>
      <c r="Y38" s="35"/>
      <c r="Z38" s="35"/>
      <c r="AA38" s="35"/>
      <c r="AB38" s="35"/>
      <c r="AC38" s="35"/>
      <c r="AD38" s="35"/>
      <c r="AE38" s="35"/>
    </row>
    <row r="39" hidden="1" s="2" customFormat="1" ht="25.44" customHeight="1">
      <c r="A39" s="35"/>
      <c r="B39" s="41"/>
      <c r="C39" s="162"/>
      <c r="D39" s="163" t="s">
        <v>49</v>
      </c>
      <c r="E39" s="164"/>
      <c r="F39" s="164"/>
      <c r="G39" s="165" t="s">
        <v>50</v>
      </c>
      <c r="H39" s="166" t="s">
        <v>51</v>
      </c>
      <c r="I39" s="167"/>
      <c r="J39" s="168">
        <f>SUM(J30:J37)</f>
        <v>0</v>
      </c>
      <c r="K39" s="169"/>
      <c r="L39" s="144"/>
      <c r="S39" s="35"/>
      <c r="T39" s="35"/>
      <c r="U39" s="35"/>
      <c r="V39" s="35"/>
      <c r="W39" s="35"/>
      <c r="X39" s="35"/>
      <c r="Y39" s="35"/>
      <c r="Z39" s="35"/>
      <c r="AA39" s="35"/>
      <c r="AB39" s="35"/>
      <c r="AC39" s="35"/>
      <c r="AD39" s="35"/>
      <c r="AE39" s="35"/>
    </row>
    <row r="40" hidden="1" s="2" customFormat="1" ht="14.4" customHeight="1">
      <c r="A40" s="35"/>
      <c r="B40" s="170"/>
      <c r="C40" s="171"/>
      <c r="D40" s="171"/>
      <c r="E40" s="171"/>
      <c r="F40" s="171"/>
      <c r="G40" s="171"/>
      <c r="H40" s="171"/>
      <c r="I40" s="172"/>
      <c r="J40" s="171"/>
      <c r="K40" s="171"/>
      <c r="L40" s="144"/>
      <c r="S40" s="35"/>
      <c r="T40" s="35"/>
      <c r="U40" s="35"/>
      <c r="V40" s="35"/>
      <c r="W40" s="35"/>
      <c r="X40" s="35"/>
      <c r="Y40" s="35"/>
      <c r="Z40" s="35"/>
      <c r="AA40" s="35"/>
      <c r="AB40" s="35"/>
      <c r="AC40" s="35"/>
      <c r="AD40" s="35"/>
      <c r="AE40" s="35"/>
    </row>
    <row r="41" hidden="1"/>
    <row r="42" hidden="1"/>
    <row r="43" hidden="1"/>
    <row r="44" hidden="1" s="2" customFormat="1" ht="6.96" customHeight="1">
      <c r="A44" s="35"/>
      <c r="B44" s="173"/>
      <c r="C44" s="174"/>
      <c r="D44" s="174"/>
      <c r="E44" s="174"/>
      <c r="F44" s="174"/>
      <c r="G44" s="174"/>
      <c r="H44" s="174"/>
      <c r="I44" s="175"/>
      <c r="J44" s="174"/>
      <c r="K44" s="174"/>
      <c r="L44" s="144"/>
      <c r="S44" s="35"/>
      <c r="T44" s="35"/>
      <c r="U44" s="35"/>
      <c r="V44" s="35"/>
      <c r="W44" s="35"/>
      <c r="X44" s="35"/>
      <c r="Y44" s="35"/>
      <c r="Z44" s="35"/>
      <c r="AA44" s="35"/>
      <c r="AB44" s="35"/>
      <c r="AC44" s="35"/>
      <c r="AD44" s="35"/>
      <c r="AE44" s="35"/>
    </row>
    <row r="45" hidden="1" s="2" customFormat="1" ht="24.96" customHeight="1">
      <c r="A45" s="35"/>
      <c r="B45" s="36"/>
      <c r="C45" s="20" t="s">
        <v>162</v>
      </c>
      <c r="D45" s="37"/>
      <c r="E45" s="37"/>
      <c r="F45" s="37"/>
      <c r="G45" s="37"/>
      <c r="H45" s="37"/>
      <c r="I45" s="143"/>
      <c r="J45" s="37"/>
      <c r="K45" s="37"/>
      <c r="L45" s="144"/>
      <c r="S45" s="35"/>
      <c r="T45" s="35"/>
      <c r="U45" s="35"/>
      <c r="V45" s="35"/>
      <c r="W45" s="35"/>
      <c r="X45" s="35"/>
      <c r="Y45" s="35"/>
      <c r="Z45" s="35"/>
      <c r="AA45" s="35"/>
      <c r="AB45" s="35"/>
      <c r="AC45" s="35"/>
      <c r="AD45" s="35"/>
      <c r="AE45" s="35"/>
    </row>
    <row r="46" hidden="1" s="2" customFormat="1" ht="6.96" customHeight="1">
      <c r="A46" s="35"/>
      <c r="B46" s="36"/>
      <c r="C46" s="37"/>
      <c r="D46" s="37"/>
      <c r="E46" s="37"/>
      <c r="F46" s="37"/>
      <c r="G46" s="37"/>
      <c r="H46" s="37"/>
      <c r="I46" s="143"/>
      <c r="J46" s="37"/>
      <c r="K46" s="37"/>
      <c r="L46" s="144"/>
      <c r="S46" s="35"/>
      <c r="T46" s="35"/>
      <c r="U46" s="35"/>
      <c r="V46" s="35"/>
      <c r="W46" s="35"/>
      <c r="X46" s="35"/>
      <c r="Y46" s="35"/>
      <c r="Z46" s="35"/>
      <c r="AA46" s="35"/>
      <c r="AB46" s="35"/>
      <c r="AC46" s="35"/>
      <c r="AD46" s="35"/>
      <c r="AE46" s="35"/>
    </row>
    <row r="47" hidden="1" s="2" customFormat="1" ht="12" customHeight="1">
      <c r="A47" s="35"/>
      <c r="B47" s="36"/>
      <c r="C47" s="29" t="s">
        <v>16</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23.25" customHeight="1">
      <c r="A48" s="35"/>
      <c r="B48" s="36"/>
      <c r="C48" s="37"/>
      <c r="D48" s="37"/>
      <c r="E48" s="176" t="str">
        <f>E7</f>
        <v xml:space="preserve">Oprava staničních kolejí 1 - 8  a výhybek v žst. Bečov nad Teplou (2. část)</v>
      </c>
      <c r="F48" s="29"/>
      <c r="G48" s="29"/>
      <c r="H48" s="29"/>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160</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16.5" customHeight="1">
      <c r="A50" s="35"/>
      <c r="B50" s="36"/>
      <c r="C50" s="37"/>
      <c r="D50" s="37"/>
      <c r="E50" s="66" t="str">
        <f>E9</f>
        <v>PS 102 - Rozhlasový a informační systém</v>
      </c>
      <c r="F50" s="37"/>
      <c r="G50" s="37"/>
      <c r="H50" s="37"/>
      <c r="I50" s="143"/>
      <c r="J50" s="37"/>
      <c r="K50" s="37"/>
      <c r="L50" s="144"/>
      <c r="S50" s="35"/>
      <c r="T50" s="35"/>
      <c r="U50" s="35"/>
      <c r="V50" s="35"/>
      <c r="W50" s="35"/>
      <c r="X50" s="35"/>
      <c r="Y50" s="35"/>
      <c r="Z50" s="35"/>
      <c r="AA50" s="35"/>
      <c r="AB50" s="35"/>
      <c r="AC50" s="35"/>
      <c r="AD50" s="35"/>
      <c r="AE50" s="35"/>
    </row>
    <row r="51" hidden="1" s="2" customFormat="1" ht="6.96" customHeight="1">
      <c r="A51" s="35"/>
      <c r="B51" s="36"/>
      <c r="C51" s="37"/>
      <c r="D51" s="37"/>
      <c r="E51" s="37"/>
      <c r="F51" s="37"/>
      <c r="G51" s="37"/>
      <c r="H51" s="37"/>
      <c r="I51" s="143"/>
      <c r="J51" s="37"/>
      <c r="K51" s="37"/>
      <c r="L51" s="144"/>
      <c r="S51" s="35"/>
      <c r="T51" s="35"/>
      <c r="U51" s="35"/>
      <c r="V51" s="35"/>
      <c r="W51" s="35"/>
      <c r="X51" s="35"/>
      <c r="Y51" s="35"/>
      <c r="Z51" s="35"/>
      <c r="AA51" s="35"/>
      <c r="AB51" s="35"/>
      <c r="AC51" s="35"/>
      <c r="AD51" s="35"/>
      <c r="AE51" s="35"/>
    </row>
    <row r="52" hidden="1" s="2" customFormat="1" ht="12" customHeight="1">
      <c r="A52" s="35"/>
      <c r="B52" s="36"/>
      <c r="C52" s="29" t="s">
        <v>21</v>
      </c>
      <c r="D52" s="37"/>
      <c r="E52" s="37"/>
      <c r="F52" s="24" t="str">
        <f>F12</f>
        <v>žst. Bečov nad Teplou</v>
      </c>
      <c r="G52" s="37"/>
      <c r="H52" s="37"/>
      <c r="I52" s="146" t="s">
        <v>23</v>
      </c>
      <c r="J52" s="69" t="str">
        <f>IF(J12="","",J12)</f>
        <v>11. 2. 2020</v>
      </c>
      <c r="K52" s="37"/>
      <c r="L52" s="144"/>
      <c r="S52" s="35"/>
      <c r="T52" s="35"/>
      <c r="U52" s="35"/>
      <c r="V52" s="35"/>
      <c r="W52" s="35"/>
      <c r="X52" s="35"/>
      <c r="Y52" s="35"/>
      <c r="Z52" s="35"/>
      <c r="AA52" s="35"/>
      <c r="AB52" s="35"/>
      <c r="AC52" s="35"/>
      <c r="AD52" s="35"/>
      <c r="AE52" s="35"/>
    </row>
    <row r="53" hidden="1" s="2" customFormat="1" ht="6.96" customHeight="1">
      <c r="A53" s="35"/>
      <c r="B53" s="36"/>
      <c r="C53" s="37"/>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5.15" customHeight="1">
      <c r="A54" s="35"/>
      <c r="B54" s="36"/>
      <c r="C54" s="29" t="s">
        <v>25</v>
      </c>
      <c r="D54" s="37"/>
      <c r="E54" s="37"/>
      <c r="F54" s="24" t="str">
        <f>E15</f>
        <v xml:space="preserve"> Správa železnic, OŘ ÚNL</v>
      </c>
      <c r="G54" s="37"/>
      <c r="H54" s="37"/>
      <c r="I54" s="146" t="s">
        <v>33</v>
      </c>
      <c r="J54" s="33" t="str">
        <f>E21</f>
        <v xml:space="preserve"> </v>
      </c>
      <c r="K54" s="37"/>
      <c r="L54" s="144"/>
      <c r="S54" s="35"/>
      <c r="T54" s="35"/>
      <c r="U54" s="35"/>
      <c r="V54" s="35"/>
      <c r="W54" s="35"/>
      <c r="X54" s="35"/>
      <c r="Y54" s="35"/>
      <c r="Z54" s="35"/>
      <c r="AA54" s="35"/>
      <c r="AB54" s="35"/>
      <c r="AC54" s="35"/>
      <c r="AD54" s="35"/>
      <c r="AE54" s="35"/>
    </row>
    <row r="55" hidden="1" s="2" customFormat="1" ht="15.15" customHeight="1">
      <c r="A55" s="35"/>
      <c r="B55" s="36"/>
      <c r="C55" s="29" t="s">
        <v>31</v>
      </c>
      <c r="D55" s="37"/>
      <c r="E55" s="37"/>
      <c r="F55" s="24" t="str">
        <f>IF(E18="","",E18)</f>
        <v>Vyplň údaj</v>
      </c>
      <c r="G55" s="37"/>
      <c r="H55" s="37"/>
      <c r="I55" s="146" t="s">
        <v>36</v>
      </c>
      <c r="J55" s="33" t="str">
        <f>E24</f>
        <v xml:space="preserve"> </v>
      </c>
      <c r="K55" s="37"/>
      <c r="L55" s="144"/>
      <c r="S55" s="35"/>
      <c r="T55" s="35"/>
      <c r="U55" s="35"/>
      <c r="V55" s="35"/>
      <c r="W55" s="35"/>
      <c r="X55" s="35"/>
      <c r="Y55" s="35"/>
      <c r="Z55" s="35"/>
      <c r="AA55" s="35"/>
      <c r="AB55" s="35"/>
      <c r="AC55" s="35"/>
      <c r="AD55" s="35"/>
      <c r="AE55" s="35"/>
    </row>
    <row r="56" hidden="1" s="2" customFormat="1" ht="10.32" customHeight="1">
      <c r="A56" s="35"/>
      <c r="B56" s="36"/>
      <c r="C56" s="37"/>
      <c r="D56" s="37"/>
      <c r="E56" s="37"/>
      <c r="F56" s="37"/>
      <c r="G56" s="37"/>
      <c r="H56" s="37"/>
      <c r="I56" s="143"/>
      <c r="J56" s="37"/>
      <c r="K56" s="37"/>
      <c r="L56" s="144"/>
      <c r="S56" s="35"/>
      <c r="T56" s="35"/>
      <c r="U56" s="35"/>
      <c r="V56" s="35"/>
      <c r="W56" s="35"/>
      <c r="X56" s="35"/>
      <c r="Y56" s="35"/>
      <c r="Z56" s="35"/>
      <c r="AA56" s="35"/>
      <c r="AB56" s="35"/>
      <c r="AC56" s="35"/>
      <c r="AD56" s="35"/>
      <c r="AE56" s="35"/>
    </row>
    <row r="57" hidden="1" s="2" customFormat="1" ht="29.28" customHeight="1">
      <c r="A57" s="35"/>
      <c r="B57" s="36"/>
      <c r="C57" s="177" t="s">
        <v>163</v>
      </c>
      <c r="D57" s="178"/>
      <c r="E57" s="178"/>
      <c r="F57" s="178"/>
      <c r="G57" s="178"/>
      <c r="H57" s="178"/>
      <c r="I57" s="179"/>
      <c r="J57" s="180" t="s">
        <v>164</v>
      </c>
      <c r="K57" s="178"/>
      <c r="L57" s="144"/>
      <c r="S57" s="35"/>
      <c r="T57" s="35"/>
      <c r="U57" s="35"/>
      <c r="V57" s="35"/>
      <c r="W57" s="35"/>
      <c r="X57" s="35"/>
      <c r="Y57" s="35"/>
      <c r="Z57" s="35"/>
      <c r="AA57" s="35"/>
      <c r="AB57" s="35"/>
      <c r="AC57" s="35"/>
      <c r="AD57" s="35"/>
      <c r="AE57" s="35"/>
    </row>
    <row r="58" hidden="1" s="2" customFormat="1" ht="10.32" customHeight="1">
      <c r="A58" s="35"/>
      <c r="B58" s="36"/>
      <c r="C58" s="37"/>
      <c r="D58" s="37"/>
      <c r="E58" s="37"/>
      <c r="F58" s="37"/>
      <c r="G58" s="37"/>
      <c r="H58" s="37"/>
      <c r="I58" s="143"/>
      <c r="J58" s="37"/>
      <c r="K58" s="37"/>
      <c r="L58" s="144"/>
      <c r="S58" s="35"/>
      <c r="T58" s="35"/>
      <c r="U58" s="35"/>
      <c r="V58" s="35"/>
      <c r="W58" s="35"/>
      <c r="X58" s="35"/>
      <c r="Y58" s="35"/>
      <c r="Z58" s="35"/>
      <c r="AA58" s="35"/>
      <c r="AB58" s="35"/>
      <c r="AC58" s="35"/>
      <c r="AD58" s="35"/>
      <c r="AE58" s="35"/>
    </row>
    <row r="59" hidden="1" s="2" customFormat="1" ht="22.8" customHeight="1">
      <c r="A59" s="35"/>
      <c r="B59" s="36"/>
      <c r="C59" s="181" t="s">
        <v>71</v>
      </c>
      <c r="D59" s="37"/>
      <c r="E59" s="37"/>
      <c r="F59" s="37"/>
      <c r="G59" s="37"/>
      <c r="H59" s="37"/>
      <c r="I59" s="143"/>
      <c r="J59" s="99">
        <f>J82</f>
        <v>0</v>
      </c>
      <c r="K59" s="37"/>
      <c r="L59" s="144"/>
      <c r="S59" s="35"/>
      <c r="T59" s="35"/>
      <c r="U59" s="35"/>
      <c r="V59" s="35"/>
      <c r="W59" s="35"/>
      <c r="X59" s="35"/>
      <c r="Y59" s="35"/>
      <c r="Z59" s="35"/>
      <c r="AA59" s="35"/>
      <c r="AB59" s="35"/>
      <c r="AC59" s="35"/>
      <c r="AD59" s="35"/>
      <c r="AE59" s="35"/>
      <c r="AU59" s="14" t="s">
        <v>165</v>
      </c>
    </row>
    <row r="60" hidden="1" s="9" customFormat="1" ht="24.96" customHeight="1">
      <c r="A60" s="9"/>
      <c r="B60" s="182"/>
      <c r="C60" s="183"/>
      <c r="D60" s="184" t="s">
        <v>1727</v>
      </c>
      <c r="E60" s="185"/>
      <c r="F60" s="185"/>
      <c r="G60" s="185"/>
      <c r="H60" s="185"/>
      <c r="I60" s="186"/>
      <c r="J60" s="187">
        <f>J83</f>
        <v>0</v>
      </c>
      <c r="K60" s="183"/>
      <c r="L60" s="188"/>
      <c r="S60" s="9"/>
      <c r="T60" s="9"/>
      <c r="U60" s="9"/>
      <c r="V60" s="9"/>
      <c r="W60" s="9"/>
      <c r="X60" s="9"/>
      <c r="Y60" s="9"/>
      <c r="Z60" s="9"/>
      <c r="AA60" s="9"/>
      <c r="AB60" s="9"/>
      <c r="AC60" s="9"/>
      <c r="AD60" s="9"/>
      <c r="AE60" s="9"/>
    </row>
    <row r="61" hidden="1" s="9" customFormat="1" ht="24.96" customHeight="1">
      <c r="A61" s="9"/>
      <c r="B61" s="182"/>
      <c r="C61" s="183"/>
      <c r="D61" s="184" t="s">
        <v>1728</v>
      </c>
      <c r="E61" s="185"/>
      <c r="F61" s="185"/>
      <c r="G61" s="185"/>
      <c r="H61" s="185"/>
      <c r="I61" s="186"/>
      <c r="J61" s="187">
        <f>J202</f>
        <v>0</v>
      </c>
      <c r="K61" s="183"/>
      <c r="L61" s="188"/>
      <c r="S61" s="9"/>
      <c r="T61" s="9"/>
      <c r="U61" s="9"/>
      <c r="V61" s="9"/>
      <c r="W61" s="9"/>
      <c r="X61" s="9"/>
      <c r="Y61" s="9"/>
      <c r="Z61" s="9"/>
      <c r="AA61" s="9"/>
      <c r="AB61" s="9"/>
      <c r="AC61" s="9"/>
      <c r="AD61" s="9"/>
      <c r="AE61" s="9"/>
    </row>
    <row r="62" hidden="1" s="9" customFormat="1" ht="24.96" customHeight="1">
      <c r="A62" s="9"/>
      <c r="B62" s="182"/>
      <c r="C62" s="183"/>
      <c r="D62" s="184" t="s">
        <v>1729</v>
      </c>
      <c r="E62" s="185"/>
      <c r="F62" s="185"/>
      <c r="G62" s="185"/>
      <c r="H62" s="185"/>
      <c r="I62" s="186"/>
      <c r="J62" s="187">
        <f>J243</f>
        <v>0</v>
      </c>
      <c r="K62" s="183"/>
      <c r="L62" s="188"/>
      <c r="S62" s="9"/>
      <c r="T62" s="9"/>
      <c r="U62" s="9"/>
      <c r="V62" s="9"/>
      <c r="W62" s="9"/>
      <c r="X62" s="9"/>
      <c r="Y62" s="9"/>
      <c r="Z62" s="9"/>
      <c r="AA62" s="9"/>
      <c r="AB62" s="9"/>
      <c r="AC62" s="9"/>
      <c r="AD62" s="9"/>
      <c r="AE62" s="9"/>
    </row>
    <row r="63" hidden="1" s="2" customFormat="1" ht="21.84" customHeight="1">
      <c r="A63" s="35"/>
      <c r="B63" s="36"/>
      <c r="C63" s="37"/>
      <c r="D63" s="37"/>
      <c r="E63" s="37"/>
      <c r="F63" s="37"/>
      <c r="G63" s="37"/>
      <c r="H63" s="37"/>
      <c r="I63" s="143"/>
      <c r="J63" s="37"/>
      <c r="K63" s="37"/>
      <c r="L63" s="144"/>
      <c r="S63" s="35"/>
      <c r="T63" s="35"/>
      <c r="U63" s="35"/>
      <c r="V63" s="35"/>
      <c r="W63" s="35"/>
      <c r="X63" s="35"/>
      <c r="Y63" s="35"/>
      <c r="Z63" s="35"/>
      <c r="AA63" s="35"/>
      <c r="AB63" s="35"/>
      <c r="AC63" s="35"/>
      <c r="AD63" s="35"/>
      <c r="AE63" s="35"/>
    </row>
    <row r="64" hidden="1" s="2" customFormat="1" ht="6.96" customHeight="1">
      <c r="A64" s="35"/>
      <c r="B64" s="56"/>
      <c r="C64" s="57"/>
      <c r="D64" s="57"/>
      <c r="E64" s="57"/>
      <c r="F64" s="57"/>
      <c r="G64" s="57"/>
      <c r="H64" s="57"/>
      <c r="I64" s="172"/>
      <c r="J64" s="57"/>
      <c r="K64" s="57"/>
      <c r="L64" s="144"/>
      <c r="S64" s="35"/>
      <c r="T64" s="35"/>
      <c r="U64" s="35"/>
      <c r="V64" s="35"/>
      <c r="W64" s="35"/>
      <c r="X64" s="35"/>
      <c r="Y64" s="35"/>
      <c r="Z64" s="35"/>
      <c r="AA64" s="35"/>
      <c r="AB64" s="35"/>
      <c r="AC64" s="35"/>
      <c r="AD64" s="35"/>
      <c r="AE64" s="35"/>
    </row>
    <row r="65" hidden="1"/>
    <row r="66" hidden="1"/>
    <row r="67" hidden="1"/>
    <row r="68" s="2" customFormat="1" ht="6.96" customHeight="1">
      <c r="A68" s="35"/>
      <c r="B68" s="58"/>
      <c r="C68" s="59"/>
      <c r="D68" s="59"/>
      <c r="E68" s="59"/>
      <c r="F68" s="59"/>
      <c r="G68" s="59"/>
      <c r="H68" s="59"/>
      <c r="I68" s="175"/>
      <c r="J68" s="59"/>
      <c r="K68" s="59"/>
      <c r="L68" s="144"/>
      <c r="S68" s="35"/>
      <c r="T68" s="35"/>
      <c r="U68" s="35"/>
      <c r="V68" s="35"/>
      <c r="W68" s="35"/>
      <c r="X68" s="35"/>
      <c r="Y68" s="35"/>
      <c r="Z68" s="35"/>
      <c r="AA68" s="35"/>
      <c r="AB68" s="35"/>
      <c r="AC68" s="35"/>
      <c r="AD68" s="35"/>
      <c r="AE68" s="35"/>
    </row>
    <row r="69" s="2" customFormat="1" ht="24.96" customHeight="1">
      <c r="A69" s="35"/>
      <c r="B69" s="36"/>
      <c r="C69" s="20" t="s">
        <v>168</v>
      </c>
      <c r="D69" s="37"/>
      <c r="E69" s="37"/>
      <c r="F69" s="37"/>
      <c r="G69" s="37"/>
      <c r="H69" s="37"/>
      <c r="I69" s="143"/>
      <c r="J69" s="37"/>
      <c r="K69" s="37"/>
      <c r="L69" s="144"/>
      <c r="S69" s="35"/>
      <c r="T69" s="35"/>
      <c r="U69" s="35"/>
      <c r="V69" s="35"/>
      <c r="W69" s="35"/>
      <c r="X69" s="35"/>
      <c r="Y69" s="35"/>
      <c r="Z69" s="35"/>
      <c r="AA69" s="35"/>
      <c r="AB69" s="35"/>
      <c r="AC69" s="35"/>
      <c r="AD69" s="35"/>
      <c r="AE69" s="35"/>
    </row>
    <row r="70" s="2" customFormat="1" ht="6.96" customHeight="1">
      <c r="A70" s="35"/>
      <c r="B70" s="36"/>
      <c r="C70" s="37"/>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12" customHeight="1">
      <c r="A71" s="35"/>
      <c r="B71" s="36"/>
      <c r="C71" s="29" t="s">
        <v>16</v>
      </c>
      <c r="D71" s="37"/>
      <c r="E71" s="37"/>
      <c r="F71" s="37"/>
      <c r="G71" s="37"/>
      <c r="H71" s="37"/>
      <c r="I71" s="143"/>
      <c r="J71" s="37"/>
      <c r="K71" s="37"/>
      <c r="L71" s="144"/>
      <c r="S71" s="35"/>
      <c r="T71" s="35"/>
      <c r="U71" s="35"/>
      <c r="V71" s="35"/>
      <c r="W71" s="35"/>
      <c r="X71" s="35"/>
      <c r="Y71" s="35"/>
      <c r="Z71" s="35"/>
      <c r="AA71" s="35"/>
      <c r="AB71" s="35"/>
      <c r="AC71" s="35"/>
      <c r="AD71" s="35"/>
      <c r="AE71" s="35"/>
    </row>
    <row r="72" s="2" customFormat="1" ht="23.25" customHeight="1">
      <c r="A72" s="35"/>
      <c r="B72" s="36"/>
      <c r="C72" s="37"/>
      <c r="D72" s="37"/>
      <c r="E72" s="176" t="str">
        <f>E7</f>
        <v xml:space="preserve">Oprava staničních kolejí 1 - 8  a výhybek v žst. Bečov nad Teplou (2. část)</v>
      </c>
      <c r="F72" s="29"/>
      <c r="G72" s="29"/>
      <c r="H72" s="29"/>
      <c r="I72" s="143"/>
      <c r="J72" s="37"/>
      <c r="K72" s="37"/>
      <c r="L72" s="144"/>
      <c r="S72" s="35"/>
      <c r="T72" s="35"/>
      <c r="U72" s="35"/>
      <c r="V72" s="35"/>
      <c r="W72" s="35"/>
      <c r="X72" s="35"/>
      <c r="Y72" s="35"/>
      <c r="Z72" s="35"/>
      <c r="AA72" s="35"/>
      <c r="AB72" s="35"/>
      <c r="AC72" s="35"/>
      <c r="AD72" s="35"/>
      <c r="AE72" s="35"/>
    </row>
    <row r="73" s="2" customFormat="1" ht="12" customHeight="1">
      <c r="A73" s="35"/>
      <c r="B73" s="36"/>
      <c r="C73" s="29" t="s">
        <v>160</v>
      </c>
      <c r="D73" s="37"/>
      <c r="E73" s="37"/>
      <c r="F73" s="37"/>
      <c r="G73" s="37"/>
      <c r="H73" s="37"/>
      <c r="I73" s="143"/>
      <c r="J73" s="37"/>
      <c r="K73" s="37"/>
      <c r="L73" s="144"/>
      <c r="S73" s="35"/>
      <c r="T73" s="35"/>
      <c r="U73" s="35"/>
      <c r="V73" s="35"/>
      <c r="W73" s="35"/>
      <c r="X73" s="35"/>
      <c r="Y73" s="35"/>
      <c r="Z73" s="35"/>
      <c r="AA73" s="35"/>
      <c r="AB73" s="35"/>
      <c r="AC73" s="35"/>
      <c r="AD73" s="35"/>
      <c r="AE73" s="35"/>
    </row>
    <row r="74" s="2" customFormat="1" ht="16.5" customHeight="1">
      <c r="A74" s="35"/>
      <c r="B74" s="36"/>
      <c r="C74" s="37"/>
      <c r="D74" s="37"/>
      <c r="E74" s="66" t="str">
        <f>E9</f>
        <v>PS 102 - Rozhlasový a informační systém</v>
      </c>
      <c r="F74" s="37"/>
      <c r="G74" s="37"/>
      <c r="H74" s="37"/>
      <c r="I74" s="143"/>
      <c r="J74" s="37"/>
      <c r="K74" s="37"/>
      <c r="L74" s="144"/>
      <c r="S74" s="35"/>
      <c r="T74" s="35"/>
      <c r="U74" s="35"/>
      <c r="V74" s="35"/>
      <c r="W74" s="35"/>
      <c r="X74" s="35"/>
      <c r="Y74" s="35"/>
      <c r="Z74" s="35"/>
      <c r="AA74" s="35"/>
      <c r="AB74" s="35"/>
      <c r="AC74" s="35"/>
      <c r="AD74" s="35"/>
      <c r="AE74" s="35"/>
    </row>
    <row r="75" s="2" customFormat="1" ht="6.96" customHeight="1">
      <c r="A75" s="35"/>
      <c r="B75" s="36"/>
      <c r="C75" s="37"/>
      <c r="D75" s="37"/>
      <c r="E75" s="37"/>
      <c r="F75" s="37"/>
      <c r="G75" s="37"/>
      <c r="H75" s="37"/>
      <c r="I75" s="143"/>
      <c r="J75" s="37"/>
      <c r="K75" s="37"/>
      <c r="L75" s="144"/>
      <c r="S75" s="35"/>
      <c r="T75" s="35"/>
      <c r="U75" s="35"/>
      <c r="V75" s="35"/>
      <c r="W75" s="35"/>
      <c r="X75" s="35"/>
      <c r="Y75" s="35"/>
      <c r="Z75" s="35"/>
      <c r="AA75" s="35"/>
      <c r="AB75" s="35"/>
      <c r="AC75" s="35"/>
      <c r="AD75" s="35"/>
      <c r="AE75" s="35"/>
    </row>
    <row r="76" s="2" customFormat="1" ht="12" customHeight="1">
      <c r="A76" s="35"/>
      <c r="B76" s="36"/>
      <c r="C76" s="29" t="s">
        <v>21</v>
      </c>
      <c r="D76" s="37"/>
      <c r="E76" s="37"/>
      <c r="F76" s="24" t="str">
        <f>F12</f>
        <v>žst. Bečov nad Teplou</v>
      </c>
      <c r="G76" s="37"/>
      <c r="H76" s="37"/>
      <c r="I76" s="146" t="s">
        <v>23</v>
      </c>
      <c r="J76" s="69" t="str">
        <f>IF(J12="","",J12)</f>
        <v>11. 2. 2020</v>
      </c>
      <c r="K76" s="37"/>
      <c r="L76" s="144"/>
      <c r="S76" s="35"/>
      <c r="T76" s="35"/>
      <c r="U76" s="35"/>
      <c r="V76" s="35"/>
      <c r="W76" s="35"/>
      <c r="X76" s="35"/>
      <c r="Y76" s="35"/>
      <c r="Z76" s="35"/>
      <c r="AA76" s="35"/>
      <c r="AB76" s="35"/>
      <c r="AC76" s="35"/>
      <c r="AD76" s="35"/>
      <c r="AE76" s="35"/>
    </row>
    <row r="77" s="2" customFormat="1" ht="6.96" customHeight="1">
      <c r="A77" s="35"/>
      <c r="B77" s="36"/>
      <c r="C77" s="37"/>
      <c r="D77" s="37"/>
      <c r="E77" s="37"/>
      <c r="F77" s="37"/>
      <c r="G77" s="37"/>
      <c r="H77" s="37"/>
      <c r="I77" s="143"/>
      <c r="J77" s="37"/>
      <c r="K77" s="37"/>
      <c r="L77" s="144"/>
      <c r="S77" s="35"/>
      <c r="T77" s="35"/>
      <c r="U77" s="35"/>
      <c r="V77" s="35"/>
      <c r="W77" s="35"/>
      <c r="X77" s="35"/>
      <c r="Y77" s="35"/>
      <c r="Z77" s="35"/>
      <c r="AA77" s="35"/>
      <c r="AB77" s="35"/>
      <c r="AC77" s="35"/>
      <c r="AD77" s="35"/>
      <c r="AE77" s="35"/>
    </row>
    <row r="78" s="2" customFormat="1" ht="15.15" customHeight="1">
      <c r="A78" s="35"/>
      <c r="B78" s="36"/>
      <c r="C78" s="29" t="s">
        <v>25</v>
      </c>
      <c r="D78" s="37"/>
      <c r="E78" s="37"/>
      <c r="F78" s="24" t="str">
        <f>E15</f>
        <v xml:space="preserve"> Správa železnic, OŘ ÚNL</v>
      </c>
      <c r="G78" s="37"/>
      <c r="H78" s="37"/>
      <c r="I78" s="146" t="s">
        <v>33</v>
      </c>
      <c r="J78" s="33" t="str">
        <f>E21</f>
        <v xml:space="preserve"> </v>
      </c>
      <c r="K78" s="37"/>
      <c r="L78" s="144"/>
      <c r="S78" s="35"/>
      <c r="T78" s="35"/>
      <c r="U78" s="35"/>
      <c r="V78" s="35"/>
      <c r="W78" s="35"/>
      <c r="X78" s="35"/>
      <c r="Y78" s="35"/>
      <c r="Z78" s="35"/>
      <c r="AA78" s="35"/>
      <c r="AB78" s="35"/>
      <c r="AC78" s="35"/>
      <c r="AD78" s="35"/>
      <c r="AE78" s="35"/>
    </row>
    <row r="79" s="2" customFormat="1" ht="15.15" customHeight="1">
      <c r="A79" s="35"/>
      <c r="B79" s="36"/>
      <c r="C79" s="29" t="s">
        <v>31</v>
      </c>
      <c r="D79" s="37"/>
      <c r="E79" s="37"/>
      <c r="F79" s="24" t="str">
        <f>IF(E18="","",E18)</f>
        <v>Vyplň údaj</v>
      </c>
      <c r="G79" s="37"/>
      <c r="H79" s="37"/>
      <c r="I79" s="146" t="s">
        <v>36</v>
      </c>
      <c r="J79" s="33" t="str">
        <f>E24</f>
        <v xml:space="preserve"> </v>
      </c>
      <c r="K79" s="37"/>
      <c r="L79" s="144"/>
      <c r="S79" s="35"/>
      <c r="T79" s="35"/>
      <c r="U79" s="35"/>
      <c r="V79" s="35"/>
      <c r="W79" s="35"/>
      <c r="X79" s="35"/>
      <c r="Y79" s="35"/>
      <c r="Z79" s="35"/>
      <c r="AA79" s="35"/>
      <c r="AB79" s="35"/>
      <c r="AC79" s="35"/>
      <c r="AD79" s="35"/>
      <c r="AE79" s="35"/>
    </row>
    <row r="80" s="2" customFormat="1" ht="10.32"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10" customFormat="1" ht="29.28" customHeight="1">
      <c r="A81" s="189"/>
      <c r="B81" s="190"/>
      <c r="C81" s="191" t="s">
        <v>169</v>
      </c>
      <c r="D81" s="192" t="s">
        <v>58</v>
      </c>
      <c r="E81" s="192" t="s">
        <v>54</v>
      </c>
      <c r="F81" s="192" t="s">
        <v>55</v>
      </c>
      <c r="G81" s="192" t="s">
        <v>170</v>
      </c>
      <c r="H81" s="192" t="s">
        <v>171</v>
      </c>
      <c r="I81" s="193" t="s">
        <v>172</v>
      </c>
      <c r="J81" s="192" t="s">
        <v>164</v>
      </c>
      <c r="K81" s="194" t="s">
        <v>173</v>
      </c>
      <c r="L81" s="195"/>
      <c r="M81" s="89" t="s">
        <v>19</v>
      </c>
      <c r="N81" s="90" t="s">
        <v>43</v>
      </c>
      <c r="O81" s="90" t="s">
        <v>174</v>
      </c>
      <c r="P81" s="90" t="s">
        <v>175</v>
      </c>
      <c r="Q81" s="90" t="s">
        <v>176</v>
      </c>
      <c r="R81" s="90" t="s">
        <v>177</v>
      </c>
      <c r="S81" s="90" t="s">
        <v>178</v>
      </c>
      <c r="T81" s="91" t="s">
        <v>179</v>
      </c>
      <c r="U81" s="189"/>
      <c r="V81" s="189"/>
      <c r="W81" s="189"/>
      <c r="X81" s="189"/>
      <c r="Y81" s="189"/>
      <c r="Z81" s="189"/>
      <c r="AA81" s="189"/>
      <c r="AB81" s="189"/>
      <c r="AC81" s="189"/>
      <c r="AD81" s="189"/>
      <c r="AE81" s="189"/>
    </row>
    <row r="82" s="2" customFormat="1" ht="22.8" customHeight="1">
      <c r="A82" s="35"/>
      <c r="B82" s="36"/>
      <c r="C82" s="96" t="s">
        <v>180</v>
      </c>
      <c r="D82" s="37"/>
      <c r="E82" s="37"/>
      <c r="F82" s="37"/>
      <c r="G82" s="37"/>
      <c r="H82" s="37"/>
      <c r="I82" s="143"/>
      <c r="J82" s="196">
        <f>BK82</f>
        <v>0</v>
      </c>
      <c r="K82" s="37"/>
      <c r="L82" s="41"/>
      <c r="M82" s="92"/>
      <c r="N82" s="197"/>
      <c r="O82" s="93"/>
      <c r="P82" s="198">
        <f>P83+P202+P243</f>
        <v>0</v>
      </c>
      <c r="Q82" s="93"/>
      <c r="R82" s="198">
        <f>R83+R202+R243</f>
        <v>0</v>
      </c>
      <c r="S82" s="93"/>
      <c r="T82" s="199">
        <f>T83+T202+T243</f>
        <v>0</v>
      </c>
      <c r="U82" s="35"/>
      <c r="V82" s="35"/>
      <c r="W82" s="35"/>
      <c r="X82" s="35"/>
      <c r="Y82" s="35"/>
      <c r="Z82" s="35"/>
      <c r="AA82" s="35"/>
      <c r="AB82" s="35"/>
      <c r="AC82" s="35"/>
      <c r="AD82" s="35"/>
      <c r="AE82" s="35"/>
      <c r="AT82" s="14" t="s">
        <v>72</v>
      </c>
      <c r="AU82" s="14" t="s">
        <v>165</v>
      </c>
      <c r="BK82" s="200">
        <f>BK83+BK202+BK243</f>
        <v>0</v>
      </c>
    </row>
    <row r="83" s="11" customFormat="1" ht="25.92" customHeight="1">
      <c r="A83" s="11"/>
      <c r="B83" s="201"/>
      <c r="C83" s="202"/>
      <c r="D83" s="203" t="s">
        <v>72</v>
      </c>
      <c r="E83" s="204" t="s">
        <v>81</v>
      </c>
      <c r="F83" s="204" t="s">
        <v>1730</v>
      </c>
      <c r="G83" s="202"/>
      <c r="H83" s="202"/>
      <c r="I83" s="205"/>
      <c r="J83" s="206">
        <f>BK83</f>
        <v>0</v>
      </c>
      <c r="K83" s="202"/>
      <c r="L83" s="207"/>
      <c r="M83" s="208"/>
      <c r="N83" s="209"/>
      <c r="O83" s="209"/>
      <c r="P83" s="210">
        <f>SUM(P84:P201)</f>
        <v>0</v>
      </c>
      <c r="Q83" s="209"/>
      <c r="R83" s="210">
        <f>SUM(R84:R201)</f>
        <v>0</v>
      </c>
      <c r="S83" s="209"/>
      <c r="T83" s="211">
        <f>SUM(T84:T201)</f>
        <v>0</v>
      </c>
      <c r="U83" s="11"/>
      <c r="V83" s="11"/>
      <c r="W83" s="11"/>
      <c r="X83" s="11"/>
      <c r="Y83" s="11"/>
      <c r="Z83" s="11"/>
      <c r="AA83" s="11"/>
      <c r="AB83" s="11"/>
      <c r="AC83" s="11"/>
      <c r="AD83" s="11"/>
      <c r="AE83" s="11"/>
      <c r="AR83" s="212" t="s">
        <v>81</v>
      </c>
      <c r="AT83" s="213" t="s">
        <v>72</v>
      </c>
      <c r="AU83" s="213" t="s">
        <v>73</v>
      </c>
      <c r="AY83" s="212" t="s">
        <v>183</v>
      </c>
      <c r="BK83" s="214">
        <f>SUM(BK84:BK201)</f>
        <v>0</v>
      </c>
    </row>
    <row r="84" s="2" customFormat="1" ht="21.75" customHeight="1">
      <c r="A84" s="35"/>
      <c r="B84" s="36"/>
      <c r="C84" s="215" t="s">
        <v>81</v>
      </c>
      <c r="D84" s="215" t="s">
        <v>184</v>
      </c>
      <c r="E84" s="216" t="s">
        <v>1731</v>
      </c>
      <c r="F84" s="217" t="s">
        <v>1732</v>
      </c>
      <c r="G84" s="218" t="s">
        <v>187</v>
      </c>
      <c r="H84" s="219">
        <v>230</v>
      </c>
      <c r="I84" s="220"/>
      <c r="J84" s="221">
        <f>ROUND(I84*H84,2)</f>
        <v>0</v>
      </c>
      <c r="K84" s="217" t="s">
        <v>19</v>
      </c>
      <c r="L84" s="222"/>
      <c r="M84" s="223" t="s">
        <v>19</v>
      </c>
      <c r="N84" s="224" t="s">
        <v>44</v>
      </c>
      <c r="O84" s="81"/>
      <c r="P84" s="225">
        <f>O84*H84</f>
        <v>0</v>
      </c>
      <c r="Q84" s="225">
        <v>0</v>
      </c>
      <c r="R84" s="225">
        <f>Q84*H84</f>
        <v>0</v>
      </c>
      <c r="S84" s="225">
        <v>0</v>
      </c>
      <c r="T84" s="226">
        <f>S84*H84</f>
        <v>0</v>
      </c>
      <c r="U84" s="35"/>
      <c r="V84" s="35"/>
      <c r="W84" s="35"/>
      <c r="X84" s="35"/>
      <c r="Y84" s="35"/>
      <c r="Z84" s="35"/>
      <c r="AA84" s="35"/>
      <c r="AB84" s="35"/>
      <c r="AC84" s="35"/>
      <c r="AD84" s="35"/>
      <c r="AE84" s="35"/>
      <c r="AR84" s="227" t="s">
        <v>188</v>
      </c>
      <c r="AT84" s="227" t="s">
        <v>184</v>
      </c>
      <c r="AU84" s="227" t="s">
        <v>81</v>
      </c>
      <c r="AY84" s="14" t="s">
        <v>183</v>
      </c>
      <c r="BE84" s="228">
        <f>IF(N84="základní",J84,0)</f>
        <v>0</v>
      </c>
      <c r="BF84" s="228">
        <f>IF(N84="snížená",J84,0)</f>
        <v>0</v>
      </c>
      <c r="BG84" s="228">
        <f>IF(N84="zákl. přenesená",J84,0)</f>
        <v>0</v>
      </c>
      <c r="BH84" s="228">
        <f>IF(N84="sníž. přenesená",J84,0)</f>
        <v>0</v>
      </c>
      <c r="BI84" s="228">
        <f>IF(N84="nulová",J84,0)</f>
        <v>0</v>
      </c>
      <c r="BJ84" s="14" t="s">
        <v>81</v>
      </c>
      <c r="BK84" s="228">
        <f>ROUND(I84*H84,2)</f>
        <v>0</v>
      </c>
      <c r="BL84" s="14" t="s">
        <v>188</v>
      </c>
      <c r="BM84" s="227" t="s">
        <v>1733</v>
      </c>
    </row>
    <row r="85" s="2" customFormat="1">
      <c r="A85" s="35"/>
      <c r="B85" s="36"/>
      <c r="C85" s="37"/>
      <c r="D85" s="229" t="s">
        <v>190</v>
      </c>
      <c r="E85" s="37"/>
      <c r="F85" s="230" t="s">
        <v>1732</v>
      </c>
      <c r="G85" s="37"/>
      <c r="H85" s="37"/>
      <c r="I85" s="143"/>
      <c r="J85" s="37"/>
      <c r="K85" s="37"/>
      <c r="L85" s="41"/>
      <c r="M85" s="231"/>
      <c r="N85" s="232"/>
      <c r="O85" s="81"/>
      <c r="P85" s="81"/>
      <c r="Q85" s="81"/>
      <c r="R85" s="81"/>
      <c r="S85" s="81"/>
      <c r="T85" s="82"/>
      <c r="U85" s="35"/>
      <c r="V85" s="35"/>
      <c r="W85" s="35"/>
      <c r="X85" s="35"/>
      <c r="Y85" s="35"/>
      <c r="Z85" s="35"/>
      <c r="AA85" s="35"/>
      <c r="AB85" s="35"/>
      <c r="AC85" s="35"/>
      <c r="AD85" s="35"/>
      <c r="AE85" s="35"/>
      <c r="AT85" s="14" t="s">
        <v>190</v>
      </c>
      <c r="AU85" s="14" t="s">
        <v>81</v>
      </c>
    </row>
    <row r="86" s="2" customFormat="1" ht="16.5" customHeight="1">
      <c r="A86" s="35"/>
      <c r="B86" s="36"/>
      <c r="C86" s="233" t="s">
        <v>83</v>
      </c>
      <c r="D86" s="233" t="s">
        <v>191</v>
      </c>
      <c r="E86" s="234" t="s">
        <v>416</v>
      </c>
      <c r="F86" s="235" t="s">
        <v>1734</v>
      </c>
      <c r="G86" s="236" t="s">
        <v>187</v>
      </c>
      <c r="H86" s="237">
        <v>230</v>
      </c>
      <c r="I86" s="238"/>
      <c r="J86" s="239">
        <f>ROUND(I86*H86,2)</f>
        <v>0</v>
      </c>
      <c r="K86" s="235" t="s">
        <v>19</v>
      </c>
      <c r="L86" s="41"/>
      <c r="M86" s="240" t="s">
        <v>19</v>
      </c>
      <c r="N86" s="241" t="s">
        <v>44</v>
      </c>
      <c r="O86" s="81"/>
      <c r="P86" s="225">
        <f>O86*H86</f>
        <v>0</v>
      </c>
      <c r="Q86" s="225">
        <v>0</v>
      </c>
      <c r="R86" s="225">
        <f>Q86*H86</f>
        <v>0</v>
      </c>
      <c r="S86" s="225">
        <v>0</v>
      </c>
      <c r="T86" s="226">
        <f>S86*H86</f>
        <v>0</v>
      </c>
      <c r="U86" s="35"/>
      <c r="V86" s="35"/>
      <c r="W86" s="35"/>
      <c r="X86" s="35"/>
      <c r="Y86" s="35"/>
      <c r="Z86" s="35"/>
      <c r="AA86" s="35"/>
      <c r="AB86" s="35"/>
      <c r="AC86" s="35"/>
      <c r="AD86" s="35"/>
      <c r="AE86" s="35"/>
      <c r="AR86" s="227" t="s">
        <v>194</v>
      </c>
      <c r="AT86" s="227" t="s">
        <v>191</v>
      </c>
      <c r="AU86" s="227" t="s">
        <v>81</v>
      </c>
      <c r="AY86" s="14" t="s">
        <v>183</v>
      </c>
      <c r="BE86" s="228">
        <f>IF(N86="základní",J86,0)</f>
        <v>0</v>
      </c>
      <c r="BF86" s="228">
        <f>IF(N86="snížená",J86,0)</f>
        <v>0</v>
      </c>
      <c r="BG86" s="228">
        <f>IF(N86="zákl. přenesená",J86,0)</f>
        <v>0</v>
      </c>
      <c r="BH86" s="228">
        <f>IF(N86="sníž. přenesená",J86,0)</f>
        <v>0</v>
      </c>
      <c r="BI86" s="228">
        <f>IF(N86="nulová",J86,0)</f>
        <v>0</v>
      </c>
      <c r="BJ86" s="14" t="s">
        <v>81</v>
      </c>
      <c r="BK86" s="228">
        <f>ROUND(I86*H86,2)</f>
        <v>0</v>
      </c>
      <c r="BL86" s="14" t="s">
        <v>194</v>
      </c>
      <c r="BM86" s="227" t="s">
        <v>1735</v>
      </c>
    </row>
    <row r="87" s="2" customFormat="1">
      <c r="A87" s="35"/>
      <c r="B87" s="36"/>
      <c r="C87" s="37"/>
      <c r="D87" s="229" t="s">
        <v>190</v>
      </c>
      <c r="E87" s="37"/>
      <c r="F87" s="230" t="s">
        <v>1734</v>
      </c>
      <c r="G87" s="37"/>
      <c r="H87" s="37"/>
      <c r="I87" s="143"/>
      <c r="J87" s="37"/>
      <c r="K87" s="37"/>
      <c r="L87" s="41"/>
      <c r="M87" s="231"/>
      <c r="N87" s="232"/>
      <c r="O87" s="81"/>
      <c r="P87" s="81"/>
      <c r="Q87" s="81"/>
      <c r="R87" s="81"/>
      <c r="S87" s="81"/>
      <c r="T87" s="82"/>
      <c r="U87" s="35"/>
      <c r="V87" s="35"/>
      <c r="W87" s="35"/>
      <c r="X87" s="35"/>
      <c r="Y87" s="35"/>
      <c r="Z87" s="35"/>
      <c r="AA87" s="35"/>
      <c r="AB87" s="35"/>
      <c r="AC87" s="35"/>
      <c r="AD87" s="35"/>
      <c r="AE87" s="35"/>
      <c r="AT87" s="14" t="s">
        <v>190</v>
      </c>
      <c r="AU87" s="14" t="s">
        <v>81</v>
      </c>
    </row>
    <row r="88" s="2" customFormat="1" ht="21.75" customHeight="1">
      <c r="A88" s="35"/>
      <c r="B88" s="36"/>
      <c r="C88" s="215" t="s">
        <v>196</v>
      </c>
      <c r="D88" s="215" t="s">
        <v>184</v>
      </c>
      <c r="E88" s="216" t="s">
        <v>1736</v>
      </c>
      <c r="F88" s="217" t="s">
        <v>1737</v>
      </c>
      <c r="G88" s="218" t="s">
        <v>187</v>
      </c>
      <c r="H88" s="219">
        <v>60</v>
      </c>
      <c r="I88" s="220"/>
      <c r="J88" s="221">
        <f>ROUND(I88*H88,2)</f>
        <v>0</v>
      </c>
      <c r="K88" s="217" t="s">
        <v>19</v>
      </c>
      <c r="L88" s="222"/>
      <c r="M88" s="223" t="s">
        <v>19</v>
      </c>
      <c r="N88" s="224" t="s">
        <v>44</v>
      </c>
      <c r="O88" s="81"/>
      <c r="P88" s="225">
        <f>O88*H88</f>
        <v>0</v>
      </c>
      <c r="Q88" s="225">
        <v>0</v>
      </c>
      <c r="R88" s="225">
        <f>Q88*H88</f>
        <v>0</v>
      </c>
      <c r="S88" s="225">
        <v>0</v>
      </c>
      <c r="T88" s="226">
        <f>S88*H88</f>
        <v>0</v>
      </c>
      <c r="U88" s="35"/>
      <c r="V88" s="35"/>
      <c r="W88" s="35"/>
      <c r="X88" s="35"/>
      <c r="Y88" s="35"/>
      <c r="Z88" s="35"/>
      <c r="AA88" s="35"/>
      <c r="AB88" s="35"/>
      <c r="AC88" s="35"/>
      <c r="AD88" s="35"/>
      <c r="AE88" s="35"/>
      <c r="AR88" s="227" t="s">
        <v>188</v>
      </c>
      <c r="AT88" s="227" t="s">
        <v>184</v>
      </c>
      <c r="AU88" s="227" t="s">
        <v>81</v>
      </c>
      <c r="AY88" s="14" t="s">
        <v>183</v>
      </c>
      <c r="BE88" s="228">
        <f>IF(N88="základní",J88,0)</f>
        <v>0</v>
      </c>
      <c r="BF88" s="228">
        <f>IF(N88="snížená",J88,0)</f>
        <v>0</v>
      </c>
      <c r="BG88" s="228">
        <f>IF(N88="zákl. přenesená",J88,0)</f>
        <v>0</v>
      </c>
      <c r="BH88" s="228">
        <f>IF(N88="sníž. přenesená",J88,0)</f>
        <v>0</v>
      </c>
      <c r="BI88" s="228">
        <f>IF(N88="nulová",J88,0)</f>
        <v>0</v>
      </c>
      <c r="BJ88" s="14" t="s">
        <v>81</v>
      </c>
      <c r="BK88" s="228">
        <f>ROUND(I88*H88,2)</f>
        <v>0</v>
      </c>
      <c r="BL88" s="14" t="s">
        <v>188</v>
      </c>
      <c r="BM88" s="227" t="s">
        <v>1738</v>
      </c>
    </row>
    <row r="89" s="2" customFormat="1">
      <c r="A89" s="35"/>
      <c r="B89" s="36"/>
      <c r="C89" s="37"/>
      <c r="D89" s="229" t="s">
        <v>190</v>
      </c>
      <c r="E89" s="37"/>
      <c r="F89" s="230" t="s">
        <v>1737</v>
      </c>
      <c r="G89" s="37"/>
      <c r="H89" s="37"/>
      <c r="I89" s="143"/>
      <c r="J89" s="37"/>
      <c r="K89" s="37"/>
      <c r="L89" s="41"/>
      <c r="M89" s="231"/>
      <c r="N89" s="232"/>
      <c r="O89" s="81"/>
      <c r="P89" s="81"/>
      <c r="Q89" s="81"/>
      <c r="R89" s="81"/>
      <c r="S89" s="81"/>
      <c r="T89" s="82"/>
      <c r="U89" s="35"/>
      <c r="V89" s="35"/>
      <c r="W89" s="35"/>
      <c r="X89" s="35"/>
      <c r="Y89" s="35"/>
      <c r="Z89" s="35"/>
      <c r="AA89" s="35"/>
      <c r="AB89" s="35"/>
      <c r="AC89" s="35"/>
      <c r="AD89" s="35"/>
      <c r="AE89" s="35"/>
      <c r="AT89" s="14" t="s">
        <v>190</v>
      </c>
      <c r="AU89" s="14" t="s">
        <v>81</v>
      </c>
    </row>
    <row r="90" s="2" customFormat="1" ht="16.5" customHeight="1">
      <c r="A90" s="35"/>
      <c r="B90" s="36"/>
      <c r="C90" s="233" t="s">
        <v>182</v>
      </c>
      <c r="D90" s="233" t="s">
        <v>191</v>
      </c>
      <c r="E90" s="234" t="s">
        <v>420</v>
      </c>
      <c r="F90" s="235" t="s">
        <v>1739</v>
      </c>
      <c r="G90" s="236" t="s">
        <v>187</v>
      </c>
      <c r="H90" s="237">
        <v>60</v>
      </c>
      <c r="I90" s="238"/>
      <c r="J90" s="239">
        <f>ROUND(I90*H90,2)</f>
        <v>0</v>
      </c>
      <c r="K90" s="235" t="s">
        <v>19</v>
      </c>
      <c r="L90" s="41"/>
      <c r="M90" s="240" t="s">
        <v>19</v>
      </c>
      <c r="N90" s="241" t="s">
        <v>44</v>
      </c>
      <c r="O90" s="81"/>
      <c r="P90" s="225">
        <f>O90*H90</f>
        <v>0</v>
      </c>
      <c r="Q90" s="225">
        <v>0</v>
      </c>
      <c r="R90" s="225">
        <f>Q90*H90</f>
        <v>0</v>
      </c>
      <c r="S90" s="225">
        <v>0</v>
      </c>
      <c r="T90" s="226">
        <f>S90*H90</f>
        <v>0</v>
      </c>
      <c r="U90" s="35"/>
      <c r="V90" s="35"/>
      <c r="W90" s="35"/>
      <c r="X90" s="35"/>
      <c r="Y90" s="35"/>
      <c r="Z90" s="35"/>
      <c r="AA90" s="35"/>
      <c r="AB90" s="35"/>
      <c r="AC90" s="35"/>
      <c r="AD90" s="35"/>
      <c r="AE90" s="35"/>
      <c r="AR90" s="227" t="s">
        <v>194</v>
      </c>
      <c r="AT90" s="227" t="s">
        <v>191</v>
      </c>
      <c r="AU90" s="227" t="s">
        <v>81</v>
      </c>
      <c r="AY90" s="14" t="s">
        <v>183</v>
      </c>
      <c r="BE90" s="228">
        <f>IF(N90="základní",J90,0)</f>
        <v>0</v>
      </c>
      <c r="BF90" s="228">
        <f>IF(N90="snížená",J90,0)</f>
        <v>0</v>
      </c>
      <c r="BG90" s="228">
        <f>IF(N90="zákl. přenesená",J90,0)</f>
        <v>0</v>
      </c>
      <c r="BH90" s="228">
        <f>IF(N90="sníž. přenesená",J90,0)</f>
        <v>0</v>
      </c>
      <c r="BI90" s="228">
        <f>IF(N90="nulová",J90,0)</f>
        <v>0</v>
      </c>
      <c r="BJ90" s="14" t="s">
        <v>81</v>
      </c>
      <c r="BK90" s="228">
        <f>ROUND(I90*H90,2)</f>
        <v>0</v>
      </c>
      <c r="BL90" s="14" t="s">
        <v>194</v>
      </c>
      <c r="BM90" s="227" t="s">
        <v>1740</v>
      </c>
    </row>
    <row r="91" s="2" customFormat="1">
      <c r="A91" s="35"/>
      <c r="B91" s="36"/>
      <c r="C91" s="37"/>
      <c r="D91" s="229" t="s">
        <v>190</v>
      </c>
      <c r="E91" s="37"/>
      <c r="F91" s="230" t="s">
        <v>1739</v>
      </c>
      <c r="G91" s="37"/>
      <c r="H91" s="37"/>
      <c r="I91" s="143"/>
      <c r="J91" s="37"/>
      <c r="K91" s="37"/>
      <c r="L91" s="41"/>
      <c r="M91" s="231"/>
      <c r="N91" s="232"/>
      <c r="O91" s="81"/>
      <c r="P91" s="81"/>
      <c r="Q91" s="81"/>
      <c r="R91" s="81"/>
      <c r="S91" s="81"/>
      <c r="T91" s="82"/>
      <c r="U91" s="35"/>
      <c r="V91" s="35"/>
      <c r="W91" s="35"/>
      <c r="X91" s="35"/>
      <c r="Y91" s="35"/>
      <c r="Z91" s="35"/>
      <c r="AA91" s="35"/>
      <c r="AB91" s="35"/>
      <c r="AC91" s="35"/>
      <c r="AD91" s="35"/>
      <c r="AE91" s="35"/>
      <c r="AT91" s="14" t="s">
        <v>190</v>
      </c>
      <c r="AU91" s="14" t="s">
        <v>81</v>
      </c>
    </row>
    <row r="92" s="2" customFormat="1" ht="21.75" customHeight="1">
      <c r="A92" s="35"/>
      <c r="B92" s="36"/>
      <c r="C92" s="215" t="s">
        <v>204</v>
      </c>
      <c r="D92" s="215" t="s">
        <v>184</v>
      </c>
      <c r="E92" s="216" t="s">
        <v>1741</v>
      </c>
      <c r="F92" s="217" t="s">
        <v>1742</v>
      </c>
      <c r="G92" s="218" t="s">
        <v>187</v>
      </c>
      <c r="H92" s="219">
        <v>60</v>
      </c>
      <c r="I92" s="220"/>
      <c r="J92" s="221">
        <f>ROUND(I92*H92,2)</f>
        <v>0</v>
      </c>
      <c r="K92" s="217" t="s">
        <v>19</v>
      </c>
      <c r="L92" s="222"/>
      <c r="M92" s="223" t="s">
        <v>19</v>
      </c>
      <c r="N92" s="224" t="s">
        <v>44</v>
      </c>
      <c r="O92" s="81"/>
      <c r="P92" s="225">
        <f>O92*H92</f>
        <v>0</v>
      </c>
      <c r="Q92" s="225">
        <v>0</v>
      </c>
      <c r="R92" s="225">
        <f>Q92*H92</f>
        <v>0</v>
      </c>
      <c r="S92" s="225">
        <v>0</v>
      </c>
      <c r="T92" s="226">
        <f>S92*H92</f>
        <v>0</v>
      </c>
      <c r="U92" s="35"/>
      <c r="V92" s="35"/>
      <c r="W92" s="35"/>
      <c r="X92" s="35"/>
      <c r="Y92" s="35"/>
      <c r="Z92" s="35"/>
      <c r="AA92" s="35"/>
      <c r="AB92" s="35"/>
      <c r="AC92" s="35"/>
      <c r="AD92" s="35"/>
      <c r="AE92" s="35"/>
      <c r="AR92" s="227" t="s">
        <v>188</v>
      </c>
      <c r="AT92" s="227" t="s">
        <v>184</v>
      </c>
      <c r="AU92" s="227" t="s">
        <v>81</v>
      </c>
      <c r="AY92" s="14" t="s">
        <v>183</v>
      </c>
      <c r="BE92" s="228">
        <f>IF(N92="základní",J92,0)</f>
        <v>0</v>
      </c>
      <c r="BF92" s="228">
        <f>IF(N92="snížená",J92,0)</f>
        <v>0</v>
      </c>
      <c r="BG92" s="228">
        <f>IF(N92="zákl. přenesená",J92,0)</f>
        <v>0</v>
      </c>
      <c r="BH92" s="228">
        <f>IF(N92="sníž. přenesená",J92,0)</f>
        <v>0</v>
      </c>
      <c r="BI92" s="228">
        <f>IF(N92="nulová",J92,0)</f>
        <v>0</v>
      </c>
      <c r="BJ92" s="14" t="s">
        <v>81</v>
      </c>
      <c r="BK92" s="228">
        <f>ROUND(I92*H92,2)</f>
        <v>0</v>
      </c>
      <c r="BL92" s="14" t="s">
        <v>188</v>
      </c>
      <c r="BM92" s="227" t="s">
        <v>1743</v>
      </c>
    </row>
    <row r="93" s="2" customFormat="1">
      <c r="A93" s="35"/>
      <c r="B93" s="36"/>
      <c r="C93" s="37"/>
      <c r="D93" s="229" t="s">
        <v>190</v>
      </c>
      <c r="E93" s="37"/>
      <c r="F93" s="230" t="s">
        <v>1742</v>
      </c>
      <c r="G93" s="37"/>
      <c r="H93" s="37"/>
      <c r="I93" s="143"/>
      <c r="J93" s="37"/>
      <c r="K93" s="37"/>
      <c r="L93" s="41"/>
      <c r="M93" s="231"/>
      <c r="N93" s="232"/>
      <c r="O93" s="81"/>
      <c r="P93" s="81"/>
      <c r="Q93" s="81"/>
      <c r="R93" s="81"/>
      <c r="S93" s="81"/>
      <c r="T93" s="82"/>
      <c r="U93" s="35"/>
      <c r="V93" s="35"/>
      <c r="W93" s="35"/>
      <c r="X93" s="35"/>
      <c r="Y93" s="35"/>
      <c r="Z93" s="35"/>
      <c r="AA93" s="35"/>
      <c r="AB93" s="35"/>
      <c r="AC93" s="35"/>
      <c r="AD93" s="35"/>
      <c r="AE93" s="35"/>
      <c r="AT93" s="14" t="s">
        <v>190</v>
      </c>
      <c r="AU93" s="14" t="s">
        <v>81</v>
      </c>
    </row>
    <row r="94" s="2" customFormat="1" ht="33" customHeight="1">
      <c r="A94" s="35"/>
      <c r="B94" s="36"/>
      <c r="C94" s="233" t="s">
        <v>208</v>
      </c>
      <c r="D94" s="233" t="s">
        <v>191</v>
      </c>
      <c r="E94" s="234" t="s">
        <v>1744</v>
      </c>
      <c r="F94" s="235" t="s">
        <v>1745</v>
      </c>
      <c r="G94" s="236" t="s">
        <v>199</v>
      </c>
      <c r="H94" s="237">
        <v>32</v>
      </c>
      <c r="I94" s="238"/>
      <c r="J94" s="239">
        <f>ROUND(I94*H94,2)</f>
        <v>0</v>
      </c>
      <c r="K94" s="235" t="s">
        <v>19</v>
      </c>
      <c r="L94" s="41"/>
      <c r="M94" s="240" t="s">
        <v>19</v>
      </c>
      <c r="N94" s="241" t="s">
        <v>44</v>
      </c>
      <c r="O94" s="81"/>
      <c r="P94" s="225">
        <f>O94*H94</f>
        <v>0</v>
      </c>
      <c r="Q94" s="225">
        <v>0</v>
      </c>
      <c r="R94" s="225">
        <f>Q94*H94</f>
        <v>0</v>
      </c>
      <c r="S94" s="225">
        <v>0</v>
      </c>
      <c r="T94" s="226">
        <f>S94*H94</f>
        <v>0</v>
      </c>
      <c r="U94" s="35"/>
      <c r="V94" s="35"/>
      <c r="W94" s="35"/>
      <c r="X94" s="35"/>
      <c r="Y94" s="35"/>
      <c r="Z94" s="35"/>
      <c r="AA94" s="35"/>
      <c r="AB94" s="35"/>
      <c r="AC94" s="35"/>
      <c r="AD94" s="35"/>
      <c r="AE94" s="35"/>
      <c r="AR94" s="227" t="s">
        <v>194</v>
      </c>
      <c r="AT94" s="227" t="s">
        <v>191</v>
      </c>
      <c r="AU94" s="227" t="s">
        <v>81</v>
      </c>
      <c r="AY94" s="14" t="s">
        <v>183</v>
      </c>
      <c r="BE94" s="228">
        <f>IF(N94="základní",J94,0)</f>
        <v>0</v>
      </c>
      <c r="BF94" s="228">
        <f>IF(N94="snížená",J94,0)</f>
        <v>0</v>
      </c>
      <c r="BG94" s="228">
        <f>IF(N94="zákl. přenesená",J94,0)</f>
        <v>0</v>
      </c>
      <c r="BH94" s="228">
        <f>IF(N94="sníž. přenesená",J94,0)</f>
        <v>0</v>
      </c>
      <c r="BI94" s="228">
        <f>IF(N94="nulová",J94,0)</f>
        <v>0</v>
      </c>
      <c r="BJ94" s="14" t="s">
        <v>81</v>
      </c>
      <c r="BK94" s="228">
        <f>ROUND(I94*H94,2)</f>
        <v>0</v>
      </c>
      <c r="BL94" s="14" t="s">
        <v>194</v>
      </c>
      <c r="BM94" s="227" t="s">
        <v>1746</v>
      </c>
    </row>
    <row r="95" s="2" customFormat="1">
      <c r="A95" s="35"/>
      <c r="B95" s="36"/>
      <c r="C95" s="37"/>
      <c r="D95" s="229" t="s">
        <v>190</v>
      </c>
      <c r="E95" s="37"/>
      <c r="F95" s="230" t="s">
        <v>1745</v>
      </c>
      <c r="G95" s="37"/>
      <c r="H95" s="37"/>
      <c r="I95" s="143"/>
      <c r="J95" s="37"/>
      <c r="K95" s="37"/>
      <c r="L95" s="41"/>
      <c r="M95" s="231"/>
      <c r="N95" s="232"/>
      <c r="O95" s="81"/>
      <c r="P95" s="81"/>
      <c r="Q95" s="81"/>
      <c r="R95" s="81"/>
      <c r="S95" s="81"/>
      <c r="T95" s="82"/>
      <c r="U95" s="35"/>
      <c r="V95" s="35"/>
      <c r="W95" s="35"/>
      <c r="X95" s="35"/>
      <c r="Y95" s="35"/>
      <c r="Z95" s="35"/>
      <c r="AA95" s="35"/>
      <c r="AB95" s="35"/>
      <c r="AC95" s="35"/>
      <c r="AD95" s="35"/>
      <c r="AE95" s="35"/>
      <c r="AT95" s="14" t="s">
        <v>190</v>
      </c>
      <c r="AU95" s="14" t="s">
        <v>81</v>
      </c>
    </row>
    <row r="96" s="2" customFormat="1" ht="16.5" customHeight="1">
      <c r="A96" s="35"/>
      <c r="B96" s="36"/>
      <c r="C96" s="215" t="s">
        <v>212</v>
      </c>
      <c r="D96" s="215" t="s">
        <v>184</v>
      </c>
      <c r="E96" s="216" t="s">
        <v>1747</v>
      </c>
      <c r="F96" s="217" t="s">
        <v>1748</v>
      </c>
      <c r="G96" s="218" t="s">
        <v>199</v>
      </c>
      <c r="H96" s="219">
        <v>1</v>
      </c>
      <c r="I96" s="220"/>
      <c r="J96" s="221">
        <f>ROUND(I96*H96,2)</f>
        <v>0</v>
      </c>
      <c r="K96" s="217" t="s">
        <v>19</v>
      </c>
      <c r="L96" s="222"/>
      <c r="M96" s="223" t="s">
        <v>19</v>
      </c>
      <c r="N96" s="224" t="s">
        <v>44</v>
      </c>
      <c r="O96" s="81"/>
      <c r="P96" s="225">
        <f>O96*H96</f>
        <v>0</v>
      </c>
      <c r="Q96" s="225">
        <v>0</v>
      </c>
      <c r="R96" s="225">
        <f>Q96*H96</f>
        <v>0</v>
      </c>
      <c r="S96" s="225">
        <v>0</v>
      </c>
      <c r="T96" s="226">
        <f>S96*H96</f>
        <v>0</v>
      </c>
      <c r="U96" s="35"/>
      <c r="V96" s="35"/>
      <c r="W96" s="35"/>
      <c r="X96" s="35"/>
      <c r="Y96" s="35"/>
      <c r="Z96" s="35"/>
      <c r="AA96" s="35"/>
      <c r="AB96" s="35"/>
      <c r="AC96" s="35"/>
      <c r="AD96" s="35"/>
      <c r="AE96" s="35"/>
      <c r="AR96" s="227" t="s">
        <v>188</v>
      </c>
      <c r="AT96" s="227" t="s">
        <v>184</v>
      </c>
      <c r="AU96" s="227" t="s">
        <v>81</v>
      </c>
      <c r="AY96" s="14" t="s">
        <v>183</v>
      </c>
      <c r="BE96" s="228">
        <f>IF(N96="základní",J96,0)</f>
        <v>0</v>
      </c>
      <c r="BF96" s="228">
        <f>IF(N96="snížená",J96,0)</f>
        <v>0</v>
      </c>
      <c r="BG96" s="228">
        <f>IF(N96="zákl. přenesená",J96,0)</f>
        <v>0</v>
      </c>
      <c r="BH96" s="228">
        <f>IF(N96="sníž. přenesená",J96,0)</f>
        <v>0</v>
      </c>
      <c r="BI96" s="228">
        <f>IF(N96="nulová",J96,0)</f>
        <v>0</v>
      </c>
      <c r="BJ96" s="14" t="s">
        <v>81</v>
      </c>
      <c r="BK96" s="228">
        <f>ROUND(I96*H96,2)</f>
        <v>0</v>
      </c>
      <c r="BL96" s="14" t="s">
        <v>188</v>
      </c>
      <c r="BM96" s="227" t="s">
        <v>1749</v>
      </c>
    </row>
    <row r="97" s="2" customFormat="1">
      <c r="A97" s="35"/>
      <c r="B97" s="36"/>
      <c r="C97" s="37"/>
      <c r="D97" s="229" t="s">
        <v>190</v>
      </c>
      <c r="E97" s="37"/>
      <c r="F97" s="230" t="s">
        <v>1748</v>
      </c>
      <c r="G97" s="37"/>
      <c r="H97" s="37"/>
      <c r="I97" s="143"/>
      <c r="J97" s="37"/>
      <c r="K97" s="37"/>
      <c r="L97" s="41"/>
      <c r="M97" s="231"/>
      <c r="N97" s="232"/>
      <c r="O97" s="81"/>
      <c r="P97" s="81"/>
      <c r="Q97" s="81"/>
      <c r="R97" s="81"/>
      <c r="S97" s="81"/>
      <c r="T97" s="82"/>
      <c r="U97" s="35"/>
      <c r="V97" s="35"/>
      <c r="W97" s="35"/>
      <c r="X97" s="35"/>
      <c r="Y97" s="35"/>
      <c r="Z97" s="35"/>
      <c r="AA97" s="35"/>
      <c r="AB97" s="35"/>
      <c r="AC97" s="35"/>
      <c r="AD97" s="35"/>
      <c r="AE97" s="35"/>
      <c r="AT97" s="14" t="s">
        <v>190</v>
      </c>
      <c r="AU97" s="14" t="s">
        <v>81</v>
      </c>
    </row>
    <row r="98" s="2" customFormat="1" ht="21.75" customHeight="1">
      <c r="A98" s="35"/>
      <c r="B98" s="36"/>
      <c r="C98" s="233" t="s">
        <v>216</v>
      </c>
      <c r="D98" s="233" t="s">
        <v>191</v>
      </c>
      <c r="E98" s="234" t="s">
        <v>1750</v>
      </c>
      <c r="F98" s="235" t="s">
        <v>1751</v>
      </c>
      <c r="G98" s="236" t="s">
        <v>199</v>
      </c>
      <c r="H98" s="237">
        <v>1</v>
      </c>
      <c r="I98" s="238"/>
      <c r="J98" s="239">
        <f>ROUND(I98*H98,2)</f>
        <v>0</v>
      </c>
      <c r="K98" s="235" t="s">
        <v>19</v>
      </c>
      <c r="L98" s="41"/>
      <c r="M98" s="240" t="s">
        <v>19</v>
      </c>
      <c r="N98" s="241" t="s">
        <v>44</v>
      </c>
      <c r="O98" s="81"/>
      <c r="P98" s="225">
        <f>O98*H98</f>
        <v>0</v>
      </c>
      <c r="Q98" s="225">
        <v>0</v>
      </c>
      <c r="R98" s="225">
        <f>Q98*H98</f>
        <v>0</v>
      </c>
      <c r="S98" s="225">
        <v>0</v>
      </c>
      <c r="T98" s="226">
        <f>S98*H98</f>
        <v>0</v>
      </c>
      <c r="U98" s="35"/>
      <c r="V98" s="35"/>
      <c r="W98" s="35"/>
      <c r="X98" s="35"/>
      <c r="Y98" s="35"/>
      <c r="Z98" s="35"/>
      <c r="AA98" s="35"/>
      <c r="AB98" s="35"/>
      <c r="AC98" s="35"/>
      <c r="AD98" s="35"/>
      <c r="AE98" s="35"/>
      <c r="AR98" s="227" t="s">
        <v>194</v>
      </c>
      <c r="AT98" s="227" t="s">
        <v>191</v>
      </c>
      <c r="AU98" s="227" t="s">
        <v>81</v>
      </c>
      <c r="AY98" s="14" t="s">
        <v>183</v>
      </c>
      <c r="BE98" s="228">
        <f>IF(N98="základní",J98,0)</f>
        <v>0</v>
      </c>
      <c r="BF98" s="228">
        <f>IF(N98="snížená",J98,0)</f>
        <v>0</v>
      </c>
      <c r="BG98" s="228">
        <f>IF(N98="zákl. přenesená",J98,0)</f>
        <v>0</v>
      </c>
      <c r="BH98" s="228">
        <f>IF(N98="sníž. přenesená",J98,0)</f>
        <v>0</v>
      </c>
      <c r="BI98" s="228">
        <f>IF(N98="nulová",J98,0)</f>
        <v>0</v>
      </c>
      <c r="BJ98" s="14" t="s">
        <v>81</v>
      </c>
      <c r="BK98" s="228">
        <f>ROUND(I98*H98,2)</f>
        <v>0</v>
      </c>
      <c r="BL98" s="14" t="s">
        <v>194</v>
      </c>
      <c r="BM98" s="227" t="s">
        <v>1752</v>
      </c>
    </row>
    <row r="99" s="2" customFormat="1">
      <c r="A99" s="35"/>
      <c r="B99" s="36"/>
      <c r="C99" s="37"/>
      <c r="D99" s="229" t="s">
        <v>190</v>
      </c>
      <c r="E99" s="37"/>
      <c r="F99" s="230" t="s">
        <v>1751</v>
      </c>
      <c r="G99" s="37"/>
      <c r="H99" s="37"/>
      <c r="I99" s="143"/>
      <c r="J99" s="37"/>
      <c r="K99" s="37"/>
      <c r="L99" s="41"/>
      <c r="M99" s="231"/>
      <c r="N99" s="232"/>
      <c r="O99" s="81"/>
      <c r="P99" s="81"/>
      <c r="Q99" s="81"/>
      <c r="R99" s="81"/>
      <c r="S99" s="81"/>
      <c r="T99" s="82"/>
      <c r="U99" s="35"/>
      <c r="V99" s="35"/>
      <c r="W99" s="35"/>
      <c r="X99" s="35"/>
      <c r="Y99" s="35"/>
      <c r="Z99" s="35"/>
      <c r="AA99" s="35"/>
      <c r="AB99" s="35"/>
      <c r="AC99" s="35"/>
      <c r="AD99" s="35"/>
      <c r="AE99" s="35"/>
      <c r="AT99" s="14" t="s">
        <v>190</v>
      </c>
      <c r="AU99" s="14" t="s">
        <v>81</v>
      </c>
    </row>
    <row r="100" s="2" customFormat="1" ht="33" customHeight="1">
      <c r="A100" s="35"/>
      <c r="B100" s="36"/>
      <c r="C100" s="215" t="s">
        <v>220</v>
      </c>
      <c r="D100" s="215" t="s">
        <v>184</v>
      </c>
      <c r="E100" s="216" t="s">
        <v>1753</v>
      </c>
      <c r="F100" s="217" t="s">
        <v>1754</v>
      </c>
      <c r="G100" s="218" t="s">
        <v>199</v>
      </c>
      <c r="H100" s="219">
        <v>1</v>
      </c>
      <c r="I100" s="220"/>
      <c r="J100" s="221">
        <f>ROUND(I100*H100,2)</f>
        <v>0</v>
      </c>
      <c r="K100" s="217" t="s">
        <v>19</v>
      </c>
      <c r="L100" s="222"/>
      <c r="M100" s="223" t="s">
        <v>19</v>
      </c>
      <c r="N100" s="224" t="s">
        <v>44</v>
      </c>
      <c r="O100" s="81"/>
      <c r="P100" s="225">
        <f>O100*H100</f>
        <v>0</v>
      </c>
      <c r="Q100" s="225">
        <v>0</v>
      </c>
      <c r="R100" s="225">
        <f>Q100*H100</f>
        <v>0</v>
      </c>
      <c r="S100" s="225">
        <v>0</v>
      </c>
      <c r="T100" s="226">
        <f>S100*H100</f>
        <v>0</v>
      </c>
      <c r="U100" s="35"/>
      <c r="V100" s="35"/>
      <c r="W100" s="35"/>
      <c r="X100" s="35"/>
      <c r="Y100" s="35"/>
      <c r="Z100" s="35"/>
      <c r="AA100" s="35"/>
      <c r="AB100" s="35"/>
      <c r="AC100" s="35"/>
      <c r="AD100" s="35"/>
      <c r="AE100" s="35"/>
      <c r="AR100" s="227" t="s">
        <v>188</v>
      </c>
      <c r="AT100" s="227" t="s">
        <v>184</v>
      </c>
      <c r="AU100" s="227" t="s">
        <v>81</v>
      </c>
      <c r="AY100" s="14" t="s">
        <v>183</v>
      </c>
      <c r="BE100" s="228">
        <f>IF(N100="základní",J100,0)</f>
        <v>0</v>
      </c>
      <c r="BF100" s="228">
        <f>IF(N100="snížená",J100,0)</f>
        <v>0</v>
      </c>
      <c r="BG100" s="228">
        <f>IF(N100="zákl. přenesená",J100,0)</f>
        <v>0</v>
      </c>
      <c r="BH100" s="228">
        <f>IF(N100="sníž. přenesená",J100,0)</f>
        <v>0</v>
      </c>
      <c r="BI100" s="228">
        <f>IF(N100="nulová",J100,0)</f>
        <v>0</v>
      </c>
      <c r="BJ100" s="14" t="s">
        <v>81</v>
      </c>
      <c r="BK100" s="228">
        <f>ROUND(I100*H100,2)</f>
        <v>0</v>
      </c>
      <c r="BL100" s="14" t="s">
        <v>188</v>
      </c>
      <c r="BM100" s="227" t="s">
        <v>1755</v>
      </c>
    </row>
    <row r="101" s="2" customFormat="1">
      <c r="A101" s="35"/>
      <c r="B101" s="36"/>
      <c r="C101" s="37"/>
      <c r="D101" s="229" t="s">
        <v>190</v>
      </c>
      <c r="E101" s="37"/>
      <c r="F101" s="230" t="s">
        <v>1754</v>
      </c>
      <c r="G101" s="37"/>
      <c r="H101" s="37"/>
      <c r="I101" s="143"/>
      <c r="J101" s="37"/>
      <c r="K101" s="37"/>
      <c r="L101" s="41"/>
      <c r="M101" s="231"/>
      <c r="N101" s="232"/>
      <c r="O101" s="81"/>
      <c r="P101" s="81"/>
      <c r="Q101" s="81"/>
      <c r="R101" s="81"/>
      <c r="S101" s="81"/>
      <c r="T101" s="82"/>
      <c r="U101" s="35"/>
      <c r="V101" s="35"/>
      <c r="W101" s="35"/>
      <c r="X101" s="35"/>
      <c r="Y101" s="35"/>
      <c r="Z101" s="35"/>
      <c r="AA101" s="35"/>
      <c r="AB101" s="35"/>
      <c r="AC101" s="35"/>
      <c r="AD101" s="35"/>
      <c r="AE101" s="35"/>
      <c r="AT101" s="14" t="s">
        <v>190</v>
      </c>
      <c r="AU101" s="14" t="s">
        <v>81</v>
      </c>
    </row>
    <row r="102" s="2" customFormat="1" ht="16.5" customHeight="1">
      <c r="A102" s="35"/>
      <c r="B102" s="36"/>
      <c r="C102" s="233" t="s">
        <v>224</v>
      </c>
      <c r="D102" s="233" t="s">
        <v>191</v>
      </c>
      <c r="E102" s="234" t="s">
        <v>1756</v>
      </c>
      <c r="F102" s="235" t="s">
        <v>1757</v>
      </c>
      <c r="G102" s="236" t="s">
        <v>199</v>
      </c>
      <c r="H102" s="237">
        <v>1</v>
      </c>
      <c r="I102" s="238"/>
      <c r="J102" s="239">
        <f>ROUND(I102*H102,2)</f>
        <v>0</v>
      </c>
      <c r="K102" s="235" t="s">
        <v>19</v>
      </c>
      <c r="L102" s="41"/>
      <c r="M102" s="240" t="s">
        <v>19</v>
      </c>
      <c r="N102" s="241" t="s">
        <v>44</v>
      </c>
      <c r="O102" s="81"/>
      <c r="P102" s="225">
        <f>O102*H102</f>
        <v>0</v>
      </c>
      <c r="Q102" s="225">
        <v>0</v>
      </c>
      <c r="R102" s="225">
        <f>Q102*H102</f>
        <v>0</v>
      </c>
      <c r="S102" s="225">
        <v>0</v>
      </c>
      <c r="T102" s="226">
        <f>S102*H102</f>
        <v>0</v>
      </c>
      <c r="U102" s="35"/>
      <c r="V102" s="35"/>
      <c r="W102" s="35"/>
      <c r="X102" s="35"/>
      <c r="Y102" s="35"/>
      <c r="Z102" s="35"/>
      <c r="AA102" s="35"/>
      <c r="AB102" s="35"/>
      <c r="AC102" s="35"/>
      <c r="AD102" s="35"/>
      <c r="AE102" s="35"/>
      <c r="AR102" s="227" t="s">
        <v>194</v>
      </c>
      <c r="AT102" s="227" t="s">
        <v>191</v>
      </c>
      <c r="AU102" s="227" t="s">
        <v>81</v>
      </c>
      <c r="AY102" s="14" t="s">
        <v>183</v>
      </c>
      <c r="BE102" s="228">
        <f>IF(N102="základní",J102,0)</f>
        <v>0</v>
      </c>
      <c r="BF102" s="228">
        <f>IF(N102="snížená",J102,0)</f>
        <v>0</v>
      </c>
      <c r="BG102" s="228">
        <f>IF(N102="zákl. přenesená",J102,0)</f>
        <v>0</v>
      </c>
      <c r="BH102" s="228">
        <f>IF(N102="sníž. přenesená",J102,0)</f>
        <v>0</v>
      </c>
      <c r="BI102" s="228">
        <f>IF(N102="nulová",J102,0)</f>
        <v>0</v>
      </c>
      <c r="BJ102" s="14" t="s">
        <v>81</v>
      </c>
      <c r="BK102" s="228">
        <f>ROUND(I102*H102,2)</f>
        <v>0</v>
      </c>
      <c r="BL102" s="14" t="s">
        <v>194</v>
      </c>
      <c r="BM102" s="227" t="s">
        <v>1758</v>
      </c>
    </row>
    <row r="103" s="2" customFormat="1">
      <c r="A103" s="35"/>
      <c r="B103" s="36"/>
      <c r="C103" s="37"/>
      <c r="D103" s="229" t="s">
        <v>190</v>
      </c>
      <c r="E103" s="37"/>
      <c r="F103" s="230" t="s">
        <v>1757</v>
      </c>
      <c r="G103" s="37"/>
      <c r="H103" s="37"/>
      <c r="I103" s="143"/>
      <c r="J103" s="37"/>
      <c r="K103" s="37"/>
      <c r="L103" s="41"/>
      <c r="M103" s="231"/>
      <c r="N103" s="232"/>
      <c r="O103" s="81"/>
      <c r="P103" s="81"/>
      <c r="Q103" s="81"/>
      <c r="R103" s="81"/>
      <c r="S103" s="81"/>
      <c r="T103" s="82"/>
      <c r="U103" s="35"/>
      <c r="V103" s="35"/>
      <c r="W103" s="35"/>
      <c r="X103" s="35"/>
      <c r="Y103" s="35"/>
      <c r="Z103" s="35"/>
      <c r="AA103" s="35"/>
      <c r="AB103" s="35"/>
      <c r="AC103" s="35"/>
      <c r="AD103" s="35"/>
      <c r="AE103" s="35"/>
      <c r="AT103" s="14" t="s">
        <v>190</v>
      </c>
      <c r="AU103" s="14" t="s">
        <v>81</v>
      </c>
    </row>
    <row r="104" s="2" customFormat="1" ht="21.75" customHeight="1">
      <c r="A104" s="35"/>
      <c r="B104" s="36"/>
      <c r="C104" s="215" t="s">
        <v>228</v>
      </c>
      <c r="D104" s="215" t="s">
        <v>184</v>
      </c>
      <c r="E104" s="216" t="s">
        <v>1759</v>
      </c>
      <c r="F104" s="217" t="s">
        <v>1760</v>
      </c>
      <c r="G104" s="218" t="s">
        <v>199</v>
      </c>
      <c r="H104" s="219">
        <v>1</v>
      </c>
      <c r="I104" s="220"/>
      <c r="J104" s="221">
        <f>ROUND(I104*H104,2)</f>
        <v>0</v>
      </c>
      <c r="K104" s="217" t="s">
        <v>19</v>
      </c>
      <c r="L104" s="222"/>
      <c r="M104" s="223" t="s">
        <v>19</v>
      </c>
      <c r="N104" s="224" t="s">
        <v>44</v>
      </c>
      <c r="O104" s="81"/>
      <c r="P104" s="225">
        <f>O104*H104</f>
        <v>0</v>
      </c>
      <c r="Q104" s="225">
        <v>0</v>
      </c>
      <c r="R104" s="225">
        <f>Q104*H104</f>
        <v>0</v>
      </c>
      <c r="S104" s="225">
        <v>0</v>
      </c>
      <c r="T104" s="226">
        <f>S104*H104</f>
        <v>0</v>
      </c>
      <c r="U104" s="35"/>
      <c r="V104" s="35"/>
      <c r="W104" s="35"/>
      <c r="X104" s="35"/>
      <c r="Y104" s="35"/>
      <c r="Z104" s="35"/>
      <c r="AA104" s="35"/>
      <c r="AB104" s="35"/>
      <c r="AC104" s="35"/>
      <c r="AD104" s="35"/>
      <c r="AE104" s="35"/>
      <c r="AR104" s="227" t="s">
        <v>188</v>
      </c>
      <c r="AT104" s="227" t="s">
        <v>184</v>
      </c>
      <c r="AU104" s="227" t="s">
        <v>81</v>
      </c>
      <c r="AY104" s="14" t="s">
        <v>183</v>
      </c>
      <c r="BE104" s="228">
        <f>IF(N104="základní",J104,0)</f>
        <v>0</v>
      </c>
      <c r="BF104" s="228">
        <f>IF(N104="snížená",J104,0)</f>
        <v>0</v>
      </c>
      <c r="BG104" s="228">
        <f>IF(N104="zákl. přenesená",J104,0)</f>
        <v>0</v>
      </c>
      <c r="BH104" s="228">
        <f>IF(N104="sníž. přenesená",J104,0)</f>
        <v>0</v>
      </c>
      <c r="BI104" s="228">
        <f>IF(N104="nulová",J104,0)</f>
        <v>0</v>
      </c>
      <c r="BJ104" s="14" t="s">
        <v>81</v>
      </c>
      <c r="BK104" s="228">
        <f>ROUND(I104*H104,2)</f>
        <v>0</v>
      </c>
      <c r="BL104" s="14" t="s">
        <v>188</v>
      </c>
      <c r="BM104" s="227" t="s">
        <v>1761</v>
      </c>
    </row>
    <row r="105" s="2" customFormat="1">
      <c r="A105" s="35"/>
      <c r="B105" s="36"/>
      <c r="C105" s="37"/>
      <c r="D105" s="229" t="s">
        <v>190</v>
      </c>
      <c r="E105" s="37"/>
      <c r="F105" s="230" t="s">
        <v>1760</v>
      </c>
      <c r="G105" s="37"/>
      <c r="H105" s="37"/>
      <c r="I105" s="143"/>
      <c r="J105" s="37"/>
      <c r="K105" s="37"/>
      <c r="L105" s="41"/>
      <c r="M105" s="231"/>
      <c r="N105" s="232"/>
      <c r="O105" s="81"/>
      <c r="P105" s="81"/>
      <c r="Q105" s="81"/>
      <c r="R105" s="81"/>
      <c r="S105" s="81"/>
      <c r="T105" s="82"/>
      <c r="U105" s="35"/>
      <c r="V105" s="35"/>
      <c r="W105" s="35"/>
      <c r="X105" s="35"/>
      <c r="Y105" s="35"/>
      <c r="Z105" s="35"/>
      <c r="AA105" s="35"/>
      <c r="AB105" s="35"/>
      <c r="AC105" s="35"/>
      <c r="AD105" s="35"/>
      <c r="AE105" s="35"/>
      <c r="AT105" s="14" t="s">
        <v>190</v>
      </c>
      <c r="AU105" s="14" t="s">
        <v>81</v>
      </c>
    </row>
    <row r="106" s="2" customFormat="1" ht="21.75" customHeight="1">
      <c r="A106" s="35"/>
      <c r="B106" s="36"/>
      <c r="C106" s="233" t="s">
        <v>232</v>
      </c>
      <c r="D106" s="233" t="s">
        <v>191</v>
      </c>
      <c r="E106" s="234" t="s">
        <v>914</v>
      </c>
      <c r="F106" s="235" t="s">
        <v>1762</v>
      </c>
      <c r="G106" s="236" t="s">
        <v>199</v>
      </c>
      <c r="H106" s="237">
        <v>1</v>
      </c>
      <c r="I106" s="238"/>
      <c r="J106" s="239">
        <f>ROUND(I106*H106,2)</f>
        <v>0</v>
      </c>
      <c r="K106" s="235" t="s">
        <v>19</v>
      </c>
      <c r="L106" s="41"/>
      <c r="M106" s="240" t="s">
        <v>19</v>
      </c>
      <c r="N106" s="241" t="s">
        <v>44</v>
      </c>
      <c r="O106" s="81"/>
      <c r="P106" s="225">
        <f>O106*H106</f>
        <v>0</v>
      </c>
      <c r="Q106" s="225">
        <v>0</v>
      </c>
      <c r="R106" s="225">
        <f>Q106*H106</f>
        <v>0</v>
      </c>
      <c r="S106" s="225">
        <v>0</v>
      </c>
      <c r="T106" s="226">
        <f>S106*H106</f>
        <v>0</v>
      </c>
      <c r="U106" s="35"/>
      <c r="V106" s="35"/>
      <c r="W106" s="35"/>
      <c r="X106" s="35"/>
      <c r="Y106" s="35"/>
      <c r="Z106" s="35"/>
      <c r="AA106" s="35"/>
      <c r="AB106" s="35"/>
      <c r="AC106" s="35"/>
      <c r="AD106" s="35"/>
      <c r="AE106" s="35"/>
      <c r="AR106" s="227" t="s">
        <v>194</v>
      </c>
      <c r="AT106" s="227" t="s">
        <v>191</v>
      </c>
      <c r="AU106" s="227" t="s">
        <v>81</v>
      </c>
      <c r="AY106" s="14" t="s">
        <v>183</v>
      </c>
      <c r="BE106" s="228">
        <f>IF(N106="základní",J106,0)</f>
        <v>0</v>
      </c>
      <c r="BF106" s="228">
        <f>IF(N106="snížená",J106,0)</f>
        <v>0</v>
      </c>
      <c r="BG106" s="228">
        <f>IF(N106="zákl. přenesená",J106,0)</f>
        <v>0</v>
      </c>
      <c r="BH106" s="228">
        <f>IF(N106="sníž. přenesená",J106,0)</f>
        <v>0</v>
      </c>
      <c r="BI106" s="228">
        <f>IF(N106="nulová",J106,0)</f>
        <v>0</v>
      </c>
      <c r="BJ106" s="14" t="s">
        <v>81</v>
      </c>
      <c r="BK106" s="228">
        <f>ROUND(I106*H106,2)</f>
        <v>0</v>
      </c>
      <c r="BL106" s="14" t="s">
        <v>194</v>
      </c>
      <c r="BM106" s="227" t="s">
        <v>1763</v>
      </c>
    </row>
    <row r="107" s="2" customFormat="1">
      <c r="A107" s="35"/>
      <c r="B107" s="36"/>
      <c r="C107" s="37"/>
      <c r="D107" s="229" t="s">
        <v>190</v>
      </c>
      <c r="E107" s="37"/>
      <c r="F107" s="230" t="s">
        <v>1762</v>
      </c>
      <c r="G107" s="37"/>
      <c r="H107" s="37"/>
      <c r="I107" s="143"/>
      <c r="J107" s="37"/>
      <c r="K107" s="37"/>
      <c r="L107" s="41"/>
      <c r="M107" s="231"/>
      <c r="N107" s="232"/>
      <c r="O107" s="81"/>
      <c r="P107" s="81"/>
      <c r="Q107" s="81"/>
      <c r="R107" s="81"/>
      <c r="S107" s="81"/>
      <c r="T107" s="82"/>
      <c r="U107" s="35"/>
      <c r="V107" s="35"/>
      <c r="W107" s="35"/>
      <c r="X107" s="35"/>
      <c r="Y107" s="35"/>
      <c r="Z107" s="35"/>
      <c r="AA107" s="35"/>
      <c r="AB107" s="35"/>
      <c r="AC107" s="35"/>
      <c r="AD107" s="35"/>
      <c r="AE107" s="35"/>
      <c r="AT107" s="14" t="s">
        <v>190</v>
      </c>
      <c r="AU107" s="14" t="s">
        <v>81</v>
      </c>
    </row>
    <row r="108" s="2" customFormat="1" ht="33" customHeight="1">
      <c r="A108" s="35"/>
      <c r="B108" s="36"/>
      <c r="C108" s="215" t="s">
        <v>237</v>
      </c>
      <c r="D108" s="215" t="s">
        <v>184</v>
      </c>
      <c r="E108" s="216" t="s">
        <v>1764</v>
      </c>
      <c r="F108" s="217" t="s">
        <v>1765</v>
      </c>
      <c r="G108" s="218" t="s">
        <v>199</v>
      </c>
      <c r="H108" s="219">
        <v>1</v>
      </c>
      <c r="I108" s="220"/>
      <c r="J108" s="221">
        <f>ROUND(I108*H108,2)</f>
        <v>0</v>
      </c>
      <c r="K108" s="217" t="s">
        <v>19</v>
      </c>
      <c r="L108" s="222"/>
      <c r="M108" s="223" t="s">
        <v>19</v>
      </c>
      <c r="N108" s="224" t="s">
        <v>44</v>
      </c>
      <c r="O108" s="81"/>
      <c r="P108" s="225">
        <f>O108*H108</f>
        <v>0</v>
      </c>
      <c r="Q108" s="225">
        <v>0</v>
      </c>
      <c r="R108" s="225">
        <f>Q108*H108</f>
        <v>0</v>
      </c>
      <c r="S108" s="225">
        <v>0</v>
      </c>
      <c r="T108" s="226">
        <f>S108*H108</f>
        <v>0</v>
      </c>
      <c r="U108" s="35"/>
      <c r="V108" s="35"/>
      <c r="W108" s="35"/>
      <c r="X108" s="35"/>
      <c r="Y108" s="35"/>
      <c r="Z108" s="35"/>
      <c r="AA108" s="35"/>
      <c r="AB108" s="35"/>
      <c r="AC108" s="35"/>
      <c r="AD108" s="35"/>
      <c r="AE108" s="35"/>
      <c r="AR108" s="227" t="s">
        <v>188</v>
      </c>
      <c r="AT108" s="227" t="s">
        <v>184</v>
      </c>
      <c r="AU108" s="227" t="s">
        <v>81</v>
      </c>
      <c r="AY108" s="14" t="s">
        <v>183</v>
      </c>
      <c r="BE108" s="228">
        <f>IF(N108="základní",J108,0)</f>
        <v>0</v>
      </c>
      <c r="BF108" s="228">
        <f>IF(N108="snížená",J108,0)</f>
        <v>0</v>
      </c>
      <c r="BG108" s="228">
        <f>IF(N108="zákl. přenesená",J108,0)</f>
        <v>0</v>
      </c>
      <c r="BH108" s="228">
        <f>IF(N108="sníž. přenesená",J108,0)</f>
        <v>0</v>
      </c>
      <c r="BI108" s="228">
        <f>IF(N108="nulová",J108,0)</f>
        <v>0</v>
      </c>
      <c r="BJ108" s="14" t="s">
        <v>81</v>
      </c>
      <c r="BK108" s="228">
        <f>ROUND(I108*H108,2)</f>
        <v>0</v>
      </c>
      <c r="BL108" s="14" t="s">
        <v>188</v>
      </c>
      <c r="BM108" s="227" t="s">
        <v>1766</v>
      </c>
    </row>
    <row r="109" s="2" customFormat="1">
      <c r="A109" s="35"/>
      <c r="B109" s="36"/>
      <c r="C109" s="37"/>
      <c r="D109" s="229" t="s">
        <v>190</v>
      </c>
      <c r="E109" s="37"/>
      <c r="F109" s="230" t="s">
        <v>1765</v>
      </c>
      <c r="G109" s="37"/>
      <c r="H109" s="37"/>
      <c r="I109" s="143"/>
      <c r="J109" s="37"/>
      <c r="K109" s="37"/>
      <c r="L109" s="41"/>
      <c r="M109" s="231"/>
      <c r="N109" s="232"/>
      <c r="O109" s="81"/>
      <c r="P109" s="81"/>
      <c r="Q109" s="81"/>
      <c r="R109" s="81"/>
      <c r="S109" s="81"/>
      <c r="T109" s="82"/>
      <c r="U109" s="35"/>
      <c r="V109" s="35"/>
      <c r="W109" s="35"/>
      <c r="X109" s="35"/>
      <c r="Y109" s="35"/>
      <c r="Z109" s="35"/>
      <c r="AA109" s="35"/>
      <c r="AB109" s="35"/>
      <c r="AC109" s="35"/>
      <c r="AD109" s="35"/>
      <c r="AE109" s="35"/>
      <c r="AT109" s="14" t="s">
        <v>190</v>
      </c>
      <c r="AU109" s="14" t="s">
        <v>81</v>
      </c>
    </row>
    <row r="110" s="2" customFormat="1" ht="21.75" customHeight="1">
      <c r="A110" s="35"/>
      <c r="B110" s="36"/>
      <c r="C110" s="233" t="s">
        <v>242</v>
      </c>
      <c r="D110" s="233" t="s">
        <v>191</v>
      </c>
      <c r="E110" s="234" t="s">
        <v>1767</v>
      </c>
      <c r="F110" s="235" t="s">
        <v>1768</v>
      </c>
      <c r="G110" s="236" t="s">
        <v>199</v>
      </c>
      <c r="H110" s="237">
        <v>1</v>
      </c>
      <c r="I110" s="238"/>
      <c r="J110" s="239">
        <f>ROUND(I110*H110,2)</f>
        <v>0</v>
      </c>
      <c r="K110" s="235" t="s">
        <v>19</v>
      </c>
      <c r="L110" s="41"/>
      <c r="M110" s="240" t="s">
        <v>19</v>
      </c>
      <c r="N110" s="241" t="s">
        <v>44</v>
      </c>
      <c r="O110" s="81"/>
      <c r="P110" s="225">
        <f>O110*H110</f>
        <v>0</v>
      </c>
      <c r="Q110" s="225">
        <v>0</v>
      </c>
      <c r="R110" s="225">
        <f>Q110*H110</f>
        <v>0</v>
      </c>
      <c r="S110" s="225">
        <v>0</v>
      </c>
      <c r="T110" s="226">
        <f>S110*H110</f>
        <v>0</v>
      </c>
      <c r="U110" s="35"/>
      <c r="V110" s="35"/>
      <c r="W110" s="35"/>
      <c r="X110" s="35"/>
      <c r="Y110" s="35"/>
      <c r="Z110" s="35"/>
      <c r="AA110" s="35"/>
      <c r="AB110" s="35"/>
      <c r="AC110" s="35"/>
      <c r="AD110" s="35"/>
      <c r="AE110" s="35"/>
      <c r="AR110" s="227" t="s">
        <v>194</v>
      </c>
      <c r="AT110" s="227" t="s">
        <v>191</v>
      </c>
      <c r="AU110" s="227" t="s">
        <v>81</v>
      </c>
      <c r="AY110" s="14" t="s">
        <v>183</v>
      </c>
      <c r="BE110" s="228">
        <f>IF(N110="základní",J110,0)</f>
        <v>0</v>
      </c>
      <c r="BF110" s="228">
        <f>IF(N110="snížená",J110,0)</f>
        <v>0</v>
      </c>
      <c r="BG110" s="228">
        <f>IF(N110="zákl. přenesená",J110,0)</f>
        <v>0</v>
      </c>
      <c r="BH110" s="228">
        <f>IF(N110="sníž. přenesená",J110,0)</f>
        <v>0</v>
      </c>
      <c r="BI110" s="228">
        <f>IF(N110="nulová",J110,0)</f>
        <v>0</v>
      </c>
      <c r="BJ110" s="14" t="s">
        <v>81</v>
      </c>
      <c r="BK110" s="228">
        <f>ROUND(I110*H110,2)</f>
        <v>0</v>
      </c>
      <c r="BL110" s="14" t="s">
        <v>194</v>
      </c>
      <c r="BM110" s="227" t="s">
        <v>1769</v>
      </c>
    </row>
    <row r="111" s="2" customFormat="1">
      <c r="A111" s="35"/>
      <c r="B111" s="36"/>
      <c r="C111" s="37"/>
      <c r="D111" s="229" t="s">
        <v>190</v>
      </c>
      <c r="E111" s="37"/>
      <c r="F111" s="230" t="s">
        <v>1768</v>
      </c>
      <c r="G111" s="37"/>
      <c r="H111" s="37"/>
      <c r="I111" s="143"/>
      <c r="J111" s="37"/>
      <c r="K111" s="37"/>
      <c r="L111" s="41"/>
      <c r="M111" s="231"/>
      <c r="N111" s="232"/>
      <c r="O111" s="81"/>
      <c r="P111" s="81"/>
      <c r="Q111" s="81"/>
      <c r="R111" s="81"/>
      <c r="S111" s="81"/>
      <c r="T111" s="82"/>
      <c r="U111" s="35"/>
      <c r="V111" s="35"/>
      <c r="W111" s="35"/>
      <c r="X111" s="35"/>
      <c r="Y111" s="35"/>
      <c r="Z111" s="35"/>
      <c r="AA111" s="35"/>
      <c r="AB111" s="35"/>
      <c r="AC111" s="35"/>
      <c r="AD111" s="35"/>
      <c r="AE111" s="35"/>
      <c r="AT111" s="14" t="s">
        <v>190</v>
      </c>
      <c r="AU111" s="14" t="s">
        <v>81</v>
      </c>
    </row>
    <row r="112" s="2" customFormat="1" ht="21.75" customHeight="1">
      <c r="A112" s="35"/>
      <c r="B112" s="36"/>
      <c r="C112" s="215" t="s">
        <v>8</v>
      </c>
      <c r="D112" s="215" t="s">
        <v>184</v>
      </c>
      <c r="E112" s="216" t="s">
        <v>1770</v>
      </c>
      <c r="F112" s="217" t="s">
        <v>1771</v>
      </c>
      <c r="G112" s="218" t="s">
        <v>199</v>
      </c>
      <c r="H112" s="219">
        <v>1</v>
      </c>
      <c r="I112" s="220"/>
      <c r="J112" s="221">
        <f>ROUND(I112*H112,2)</f>
        <v>0</v>
      </c>
      <c r="K112" s="217" t="s">
        <v>19</v>
      </c>
      <c r="L112" s="222"/>
      <c r="M112" s="223" t="s">
        <v>19</v>
      </c>
      <c r="N112" s="224" t="s">
        <v>44</v>
      </c>
      <c r="O112" s="81"/>
      <c r="P112" s="225">
        <f>O112*H112</f>
        <v>0</v>
      </c>
      <c r="Q112" s="225">
        <v>0</v>
      </c>
      <c r="R112" s="225">
        <f>Q112*H112</f>
        <v>0</v>
      </c>
      <c r="S112" s="225">
        <v>0</v>
      </c>
      <c r="T112" s="226">
        <f>S112*H112</f>
        <v>0</v>
      </c>
      <c r="U112" s="35"/>
      <c r="V112" s="35"/>
      <c r="W112" s="35"/>
      <c r="X112" s="35"/>
      <c r="Y112" s="35"/>
      <c r="Z112" s="35"/>
      <c r="AA112" s="35"/>
      <c r="AB112" s="35"/>
      <c r="AC112" s="35"/>
      <c r="AD112" s="35"/>
      <c r="AE112" s="35"/>
      <c r="AR112" s="227" t="s">
        <v>188</v>
      </c>
      <c r="AT112" s="227" t="s">
        <v>184</v>
      </c>
      <c r="AU112" s="227" t="s">
        <v>81</v>
      </c>
      <c r="AY112" s="14" t="s">
        <v>183</v>
      </c>
      <c r="BE112" s="228">
        <f>IF(N112="základní",J112,0)</f>
        <v>0</v>
      </c>
      <c r="BF112" s="228">
        <f>IF(N112="snížená",J112,0)</f>
        <v>0</v>
      </c>
      <c r="BG112" s="228">
        <f>IF(N112="zákl. přenesená",J112,0)</f>
        <v>0</v>
      </c>
      <c r="BH112" s="228">
        <f>IF(N112="sníž. přenesená",J112,0)</f>
        <v>0</v>
      </c>
      <c r="BI112" s="228">
        <f>IF(N112="nulová",J112,0)</f>
        <v>0</v>
      </c>
      <c r="BJ112" s="14" t="s">
        <v>81</v>
      </c>
      <c r="BK112" s="228">
        <f>ROUND(I112*H112,2)</f>
        <v>0</v>
      </c>
      <c r="BL112" s="14" t="s">
        <v>188</v>
      </c>
      <c r="BM112" s="227" t="s">
        <v>1772</v>
      </c>
    </row>
    <row r="113" s="2" customFormat="1">
      <c r="A113" s="35"/>
      <c r="B113" s="36"/>
      <c r="C113" s="37"/>
      <c r="D113" s="229" t="s">
        <v>190</v>
      </c>
      <c r="E113" s="37"/>
      <c r="F113" s="230" t="s">
        <v>1771</v>
      </c>
      <c r="G113" s="37"/>
      <c r="H113" s="37"/>
      <c r="I113" s="143"/>
      <c r="J113" s="37"/>
      <c r="K113" s="37"/>
      <c r="L113" s="41"/>
      <c r="M113" s="231"/>
      <c r="N113" s="232"/>
      <c r="O113" s="81"/>
      <c r="P113" s="81"/>
      <c r="Q113" s="81"/>
      <c r="R113" s="81"/>
      <c r="S113" s="81"/>
      <c r="T113" s="82"/>
      <c r="U113" s="35"/>
      <c r="V113" s="35"/>
      <c r="W113" s="35"/>
      <c r="X113" s="35"/>
      <c r="Y113" s="35"/>
      <c r="Z113" s="35"/>
      <c r="AA113" s="35"/>
      <c r="AB113" s="35"/>
      <c r="AC113" s="35"/>
      <c r="AD113" s="35"/>
      <c r="AE113" s="35"/>
      <c r="AT113" s="14" t="s">
        <v>190</v>
      </c>
      <c r="AU113" s="14" t="s">
        <v>81</v>
      </c>
    </row>
    <row r="114" s="2" customFormat="1" ht="21.75" customHeight="1">
      <c r="A114" s="35"/>
      <c r="B114" s="36"/>
      <c r="C114" s="233" t="s">
        <v>249</v>
      </c>
      <c r="D114" s="233" t="s">
        <v>191</v>
      </c>
      <c r="E114" s="234" t="s">
        <v>1773</v>
      </c>
      <c r="F114" s="235" t="s">
        <v>1774</v>
      </c>
      <c r="G114" s="236" t="s">
        <v>199</v>
      </c>
      <c r="H114" s="237">
        <v>1</v>
      </c>
      <c r="I114" s="238"/>
      <c r="J114" s="239">
        <f>ROUND(I114*H114,2)</f>
        <v>0</v>
      </c>
      <c r="K114" s="235" t="s">
        <v>19</v>
      </c>
      <c r="L114" s="41"/>
      <c r="M114" s="240" t="s">
        <v>19</v>
      </c>
      <c r="N114" s="241" t="s">
        <v>44</v>
      </c>
      <c r="O114" s="81"/>
      <c r="P114" s="225">
        <f>O114*H114</f>
        <v>0</v>
      </c>
      <c r="Q114" s="225">
        <v>0</v>
      </c>
      <c r="R114" s="225">
        <f>Q114*H114</f>
        <v>0</v>
      </c>
      <c r="S114" s="225">
        <v>0</v>
      </c>
      <c r="T114" s="226">
        <f>S114*H114</f>
        <v>0</v>
      </c>
      <c r="U114" s="35"/>
      <c r="V114" s="35"/>
      <c r="W114" s="35"/>
      <c r="X114" s="35"/>
      <c r="Y114" s="35"/>
      <c r="Z114" s="35"/>
      <c r="AA114" s="35"/>
      <c r="AB114" s="35"/>
      <c r="AC114" s="35"/>
      <c r="AD114" s="35"/>
      <c r="AE114" s="35"/>
      <c r="AR114" s="227" t="s">
        <v>194</v>
      </c>
      <c r="AT114" s="227" t="s">
        <v>191</v>
      </c>
      <c r="AU114" s="227" t="s">
        <v>81</v>
      </c>
      <c r="AY114" s="14" t="s">
        <v>183</v>
      </c>
      <c r="BE114" s="228">
        <f>IF(N114="základní",J114,0)</f>
        <v>0</v>
      </c>
      <c r="BF114" s="228">
        <f>IF(N114="snížená",J114,0)</f>
        <v>0</v>
      </c>
      <c r="BG114" s="228">
        <f>IF(N114="zákl. přenesená",J114,0)</f>
        <v>0</v>
      </c>
      <c r="BH114" s="228">
        <f>IF(N114="sníž. přenesená",J114,0)</f>
        <v>0</v>
      </c>
      <c r="BI114" s="228">
        <f>IF(N114="nulová",J114,0)</f>
        <v>0</v>
      </c>
      <c r="BJ114" s="14" t="s">
        <v>81</v>
      </c>
      <c r="BK114" s="228">
        <f>ROUND(I114*H114,2)</f>
        <v>0</v>
      </c>
      <c r="BL114" s="14" t="s">
        <v>194</v>
      </c>
      <c r="BM114" s="227" t="s">
        <v>1775</v>
      </c>
    </row>
    <row r="115" s="2" customFormat="1">
      <c r="A115" s="35"/>
      <c r="B115" s="36"/>
      <c r="C115" s="37"/>
      <c r="D115" s="229" t="s">
        <v>190</v>
      </c>
      <c r="E115" s="37"/>
      <c r="F115" s="230" t="s">
        <v>1774</v>
      </c>
      <c r="G115" s="37"/>
      <c r="H115" s="37"/>
      <c r="I115" s="143"/>
      <c r="J115" s="37"/>
      <c r="K115" s="37"/>
      <c r="L115" s="41"/>
      <c r="M115" s="231"/>
      <c r="N115" s="232"/>
      <c r="O115" s="81"/>
      <c r="P115" s="81"/>
      <c r="Q115" s="81"/>
      <c r="R115" s="81"/>
      <c r="S115" s="81"/>
      <c r="T115" s="82"/>
      <c r="U115" s="35"/>
      <c r="V115" s="35"/>
      <c r="W115" s="35"/>
      <c r="X115" s="35"/>
      <c r="Y115" s="35"/>
      <c r="Z115" s="35"/>
      <c r="AA115" s="35"/>
      <c r="AB115" s="35"/>
      <c r="AC115" s="35"/>
      <c r="AD115" s="35"/>
      <c r="AE115" s="35"/>
      <c r="AT115" s="14" t="s">
        <v>190</v>
      </c>
      <c r="AU115" s="14" t="s">
        <v>81</v>
      </c>
    </row>
    <row r="116" s="2" customFormat="1" ht="21.75" customHeight="1">
      <c r="A116" s="35"/>
      <c r="B116" s="36"/>
      <c r="C116" s="215" t="s">
        <v>254</v>
      </c>
      <c r="D116" s="215" t="s">
        <v>184</v>
      </c>
      <c r="E116" s="216" t="s">
        <v>1776</v>
      </c>
      <c r="F116" s="217" t="s">
        <v>1777</v>
      </c>
      <c r="G116" s="218" t="s">
        <v>199</v>
      </c>
      <c r="H116" s="219">
        <v>1</v>
      </c>
      <c r="I116" s="220"/>
      <c r="J116" s="221">
        <f>ROUND(I116*H116,2)</f>
        <v>0</v>
      </c>
      <c r="K116" s="217" t="s">
        <v>19</v>
      </c>
      <c r="L116" s="222"/>
      <c r="M116" s="223" t="s">
        <v>19</v>
      </c>
      <c r="N116" s="224" t="s">
        <v>44</v>
      </c>
      <c r="O116" s="81"/>
      <c r="P116" s="225">
        <f>O116*H116</f>
        <v>0</v>
      </c>
      <c r="Q116" s="225">
        <v>0</v>
      </c>
      <c r="R116" s="225">
        <f>Q116*H116</f>
        <v>0</v>
      </c>
      <c r="S116" s="225">
        <v>0</v>
      </c>
      <c r="T116" s="226">
        <f>S116*H116</f>
        <v>0</v>
      </c>
      <c r="U116" s="35"/>
      <c r="V116" s="35"/>
      <c r="W116" s="35"/>
      <c r="X116" s="35"/>
      <c r="Y116" s="35"/>
      <c r="Z116" s="35"/>
      <c r="AA116" s="35"/>
      <c r="AB116" s="35"/>
      <c r="AC116" s="35"/>
      <c r="AD116" s="35"/>
      <c r="AE116" s="35"/>
      <c r="AR116" s="227" t="s">
        <v>188</v>
      </c>
      <c r="AT116" s="227" t="s">
        <v>184</v>
      </c>
      <c r="AU116" s="227" t="s">
        <v>81</v>
      </c>
      <c r="AY116" s="14" t="s">
        <v>183</v>
      </c>
      <c r="BE116" s="228">
        <f>IF(N116="základní",J116,0)</f>
        <v>0</v>
      </c>
      <c r="BF116" s="228">
        <f>IF(N116="snížená",J116,0)</f>
        <v>0</v>
      </c>
      <c r="BG116" s="228">
        <f>IF(N116="zákl. přenesená",J116,0)</f>
        <v>0</v>
      </c>
      <c r="BH116" s="228">
        <f>IF(N116="sníž. přenesená",J116,0)</f>
        <v>0</v>
      </c>
      <c r="BI116" s="228">
        <f>IF(N116="nulová",J116,0)</f>
        <v>0</v>
      </c>
      <c r="BJ116" s="14" t="s">
        <v>81</v>
      </c>
      <c r="BK116" s="228">
        <f>ROUND(I116*H116,2)</f>
        <v>0</v>
      </c>
      <c r="BL116" s="14" t="s">
        <v>188</v>
      </c>
      <c r="BM116" s="227" t="s">
        <v>1778</v>
      </c>
    </row>
    <row r="117" s="2" customFormat="1">
      <c r="A117" s="35"/>
      <c r="B117" s="36"/>
      <c r="C117" s="37"/>
      <c r="D117" s="229" t="s">
        <v>190</v>
      </c>
      <c r="E117" s="37"/>
      <c r="F117" s="230" t="s">
        <v>1777</v>
      </c>
      <c r="G117" s="37"/>
      <c r="H117" s="37"/>
      <c r="I117" s="143"/>
      <c r="J117" s="37"/>
      <c r="K117" s="37"/>
      <c r="L117" s="41"/>
      <c r="M117" s="231"/>
      <c r="N117" s="232"/>
      <c r="O117" s="81"/>
      <c r="P117" s="81"/>
      <c r="Q117" s="81"/>
      <c r="R117" s="81"/>
      <c r="S117" s="81"/>
      <c r="T117" s="82"/>
      <c r="U117" s="35"/>
      <c r="V117" s="35"/>
      <c r="W117" s="35"/>
      <c r="X117" s="35"/>
      <c r="Y117" s="35"/>
      <c r="Z117" s="35"/>
      <c r="AA117" s="35"/>
      <c r="AB117" s="35"/>
      <c r="AC117" s="35"/>
      <c r="AD117" s="35"/>
      <c r="AE117" s="35"/>
      <c r="AT117" s="14" t="s">
        <v>190</v>
      </c>
      <c r="AU117" s="14" t="s">
        <v>81</v>
      </c>
    </row>
    <row r="118" s="2" customFormat="1" ht="16.5" customHeight="1">
      <c r="A118" s="35"/>
      <c r="B118" s="36"/>
      <c r="C118" s="233" t="s">
        <v>260</v>
      </c>
      <c r="D118" s="233" t="s">
        <v>191</v>
      </c>
      <c r="E118" s="234" t="s">
        <v>1779</v>
      </c>
      <c r="F118" s="235" t="s">
        <v>1780</v>
      </c>
      <c r="G118" s="236" t="s">
        <v>199</v>
      </c>
      <c r="H118" s="237">
        <v>1</v>
      </c>
      <c r="I118" s="238"/>
      <c r="J118" s="239">
        <f>ROUND(I118*H118,2)</f>
        <v>0</v>
      </c>
      <c r="K118" s="235" t="s">
        <v>19</v>
      </c>
      <c r="L118" s="41"/>
      <c r="M118" s="240" t="s">
        <v>19</v>
      </c>
      <c r="N118" s="241" t="s">
        <v>44</v>
      </c>
      <c r="O118" s="81"/>
      <c r="P118" s="225">
        <f>O118*H118</f>
        <v>0</v>
      </c>
      <c r="Q118" s="225">
        <v>0</v>
      </c>
      <c r="R118" s="225">
        <f>Q118*H118</f>
        <v>0</v>
      </c>
      <c r="S118" s="225">
        <v>0</v>
      </c>
      <c r="T118" s="226">
        <f>S118*H118</f>
        <v>0</v>
      </c>
      <c r="U118" s="35"/>
      <c r="V118" s="35"/>
      <c r="W118" s="35"/>
      <c r="X118" s="35"/>
      <c r="Y118" s="35"/>
      <c r="Z118" s="35"/>
      <c r="AA118" s="35"/>
      <c r="AB118" s="35"/>
      <c r="AC118" s="35"/>
      <c r="AD118" s="35"/>
      <c r="AE118" s="35"/>
      <c r="AR118" s="227" t="s">
        <v>194</v>
      </c>
      <c r="AT118" s="227" t="s">
        <v>191</v>
      </c>
      <c r="AU118" s="227" t="s">
        <v>81</v>
      </c>
      <c r="AY118" s="14" t="s">
        <v>183</v>
      </c>
      <c r="BE118" s="228">
        <f>IF(N118="základní",J118,0)</f>
        <v>0</v>
      </c>
      <c r="BF118" s="228">
        <f>IF(N118="snížená",J118,0)</f>
        <v>0</v>
      </c>
      <c r="BG118" s="228">
        <f>IF(N118="zákl. přenesená",J118,0)</f>
        <v>0</v>
      </c>
      <c r="BH118" s="228">
        <f>IF(N118="sníž. přenesená",J118,0)</f>
        <v>0</v>
      </c>
      <c r="BI118" s="228">
        <f>IF(N118="nulová",J118,0)</f>
        <v>0</v>
      </c>
      <c r="BJ118" s="14" t="s">
        <v>81</v>
      </c>
      <c r="BK118" s="228">
        <f>ROUND(I118*H118,2)</f>
        <v>0</v>
      </c>
      <c r="BL118" s="14" t="s">
        <v>194</v>
      </c>
      <c r="BM118" s="227" t="s">
        <v>1781</v>
      </c>
    </row>
    <row r="119" s="2" customFormat="1">
      <c r="A119" s="35"/>
      <c r="B119" s="36"/>
      <c r="C119" s="37"/>
      <c r="D119" s="229" t="s">
        <v>190</v>
      </c>
      <c r="E119" s="37"/>
      <c r="F119" s="230" t="s">
        <v>1780</v>
      </c>
      <c r="G119" s="37"/>
      <c r="H119" s="37"/>
      <c r="I119" s="143"/>
      <c r="J119" s="37"/>
      <c r="K119" s="37"/>
      <c r="L119" s="41"/>
      <c r="M119" s="231"/>
      <c r="N119" s="232"/>
      <c r="O119" s="81"/>
      <c r="P119" s="81"/>
      <c r="Q119" s="81"/>
      <c r="R119" s="81"/>
      <c r="S119" s="81"/>
      <c r="T119" s="82"/>
      <c r="U119" s="35"/>
      <c r="V119" s="35"/>
      <c r="W119" s="35"/>
      <c r="X119" s="35"/>
      <c r="Y119" s="35"/>
      <c r="Z119" s="35"/>
      <c r="AA119" s="35"/>
      <c r="AB119" s="35"/>
      <c r="AC119" s="35"/>
      <c r="AD119" s="35"/>
      <c r="AE119" s="35"/>
      <c r="AT119" s="14" t="s">
        <v>190</v>
      </c>
      <c r="AU119" s="14" t="s">
        <v>81</v>
      </c>
    </row>
    <row r="120" s="2" customFormat="1" ht="16.5" customHeight="1">
      <c r="A120" s="35"/>
      <c r="B120" s="36"/>
      <c r="C120" s="215" t="s">
        <v>265</v>
      </c>
      <c r="D120" s="215" t="s">
        <v>184</v>
      </c>
      <c r="E120" s="216" t="s">
        <v>1782</v>
      </c>
      <c r="F120" s="217" t="s">
        <v>1783</v>
      </c>
      <c r="G120" s="218" t="s">
        <v>199</v>
      </c>
      <c r="H120" s="219">
        <v>1</v>
      </c>
      <c r="I120" s="220"/>
      <c r="J120" s="221">
        <f>ROUND(I120*H120,2)</f>
        <v>0</v>
      </c>
      <c r="K120" s="217" t="s">
        <v>19</v>
      </c>
      <c r="L120" s="222"/>
      <c r="M120" s="223" t="s">
        <v>19</v>
      </c>
      <c r="N120" s="224" t="s">
        <v>44</v>
      </c>
      <c r="O120" s="81"/>
      <c r="P120" s="225">
        <f>O120*H120</f>
        <v>0</v>
      </c>
      <c r="Q120" s="225">
        <v>0</v>
      </c>
      <c r="R120" s="225">
        <f>Q120*H120</f>
        <v>0</v>
      </c>
      <c r="S120" s="225">
        <v>0</v>
      </c>
      <c r="T120" s="226">
        <f>S120*H120</f>
        <v>0</v>
      </c>
      <c r="U120" s="35"/>
      <c r="V120" s="35"/>
      <c r="W120" s="35"/>
      <c r="X120" s="35"/>
      <c r="Y120" s="35"/>
      <c r="Z120" s="35"/>
      <c r="AA120" s="35"/>
      <c r="AB120" s="35"/>
      <c r="AC120" s="35"/>
      <c r="AD120" s="35"/>
      <c r="AE120" s="35"/>
      <c r="AR120" s="227" t="s">
        <v>188</v>
      </c>
      <c r="AT120" s="227" t="s">
        <v>184</v>
      </c>
      <c r="AU120" s="227" t="s">
        <v>81</v>
      </c>
      <c r="AY120" s="14" t="s">
        <v>183</v>
      </c>
      <c r="BE120" s="228">
        <f>IF(N120="základní",J120,0)</f>
        <v>0</v>
      </c>
      <c r="BF120" s="228">
        <f>IF(N120="snížená",J120,0)</f>
        <v>0</v>
      </c>
      <c r="BG120" s="228">
        <f>IF(N120="zákl. přenesená",J120,0)</f>
        <v>0</v>
      </c>
      <c r="BH120" s="228">
        <f>IF(N120="sníž. přenesená",J120,0)</f>
        <v>0</v>
      </c>
      <c r="BI120" s="228">
        <f>IF(N120="nulová",J120,0)</f>
        <v>0</v>
      </c>
      <c r="BJ120" s="14" t="s">
        <v>81</v>
      </c>
      <c r="BK120" s="228">
        <f>ROUND(I120*H120,2)</f>
        <v>0</v>
      </c>
      <c r="BL120" s="14" t="s">
        <v>188</v>
      </c>
      <c r="BM120" s="227" t="s">
        <v>1784</v>
      </c>
    </row>
    <row r="121" s="2" customFormat="1">
      <c r="A121" s="35"/>
      <c r="B121" s="36"/>
      <c r="C121" s="37"/>
      <c r="D121" s="229" t="s">
        <v>190</v>
      </c>
      <c r="E121" s="37"/>
      <c r="F121" s="230" t="s">
        <v>1783</v>
      </c>
      <c r="G121" s="37"/>
      <c r="H121" s="37"/>
      <c r="I121" s="143"/>
      <c r="J121" s="37"/>
      <c r="K121" s="37"/>
      <c r="L121" s="41"/>
      <c r="M121" s="231"/>
      <c r="N121" s="232"/>
      <c r="O121" s="81"/>
      <c r="P121" s="81"/>
      <c r="Q121" s="81"/>
      <c r="R121" s="81"/>
      <c r="S121" s="81"/>
      <c r="T121" s="82"/>
      <c r="U121" s="35"/>
      <c r="V121" s="35"/>
      <c r="W121" s="35"/>
      <c r="X121" s="35"/>
      <c r="Y121" s="35"/>
      <c r="Z121" s="35"/>
      <c r="AA121" s="35"/>
      <c r="AB121" s="35"/>
      <c r="AC121" s="35"/>
      <c r="AD121" s="35"/>
      <c r="AE121" s="35"/>
      <c r="AT121" s="14" t="s">
        <v>190</v>
      </c>
      <c r="AU121" s="14" t="s">
        <v>81</v>
      </c>
    </row>
    <row r="122" s="2" customFormat="1" ht="16.5" customHeight="1">
      <c r="A122" s="35"/>
      <c r="B122" s="36"/>
      <c r="C122" s="233" t="s">
        <v>267</v>
      </c>
      <c r="D122" s="233" t="s">
        <v>191</v>
      </c>
      <c r="E122" s="234" t="s">
        <v>1785</v>
      </c>
      <c r="F122" s="235" t="s">
        <v>1786</v>
      </c>
      <c r="G122" s="236" t="s">
        <v>199</v>
      </c>
      <c r="H122" s="237">
        <v>1</v>
      </c>
      <c r="I122" s="238"/>
      <c r="J122" s="239">
        <f>ROUND(I122*H122,2)</f>
        <v>0</v>
      </c>
      <c r="K122" s="235" t="s">
        <v>19</v>
      </c>
      <c r="L122" s="41"/>
      <c r="M122" s="240" t="s">
        <v>19</v>
      </c>
      <c r="N122" s="241" t="s">
        <v>44</v>
      </c>
      <c r="O122" s="81"/>
      <c r="P122" s="225">
        <f>O122*H122</f>
        <v>0</v>
      </c>
      <c r="Q122" s="225">
        <v>0</v>
      </c>
      <c r="R122" s="225">
        <f>Q122*H122</f>
        <v>0</v>
      </c>
      <c r="S122" s="225">
        <v>0</v>
      </c>
      <c r="T122" s="226">
        <f>S122*H122</f>
        <v>0</v>
      </c>
      <c r="U122" s="35"/>
      <c r="V122" s="35"/>
      <c r="W122" s="35"/>
      <c r="X122" s="35"/>
      <c r="Y122" s="35"/>
      <c r="Z122" s="35"/>
      <c r="AA122" s="35"/>
      <c r="AB122" s="35"/>
      <c r="AC122" s="35"/>
      <c r="AD122" s="35"/>
      <c r="AE122" s="35"/>
      <c r="AR122" s="227" t="s">
        <v>194</v>
      </c>
      <c r="AT122" s="227" t="s">
        <v>191</v>
      </c>
      <c r="AU122" s="227" t="s">
        <v>81</v>
      </c>
      <c r="AY122" s="14" t="s">
        <v>183</v>
      </c>
      <c r="BE122" s="228">
        <f>IF(N122="základní",J122,0)</f>
        <v>0</v>
      </c>
      <c r="BF122" s="228">
        <f>IF(N122="snížená",J122,0)</f>
        <v>0</v>
      </c>
      <c r="BG122" s="228">
        <f>IF(N122="zákl. přenesená",J122,0)</f>
        <v>0</v>
      </c>
      <c r="BH122" s="228">
        <f>IF(N122="sníž. přenesená",J122,0)</f>
        <v>0</v>
      </c>
      <c r="BI122" s="228">
        <f>IF(N122="nulová",J122,0)</f>
        <v>0</v>
      </c>
      <c r="BJ122" s="14" t="s">
        <v>81</v>
      </c>
      <c r="BK122" s="228">
        <f>ROUND(I122*H122,2)</f>
        <v>0</v>
      </c>
      <c r="BL122" s="14" t="s">
        <v>194</v>
      </c>
      <c r="BM122" s="227" t="s">
        <v>1787</v>
      </c>
    </row>
    <row r="123" s="2" customFormat="1">
      <c r="A123" s="35"/>
      <c r="B123" s="36"/>
      <c r="C123" s="37"/>
      <c r="D123" s="229" t="s">
        <v>190</v>
      </c>
      <c r="E123" s="37"/>
      <c r="F123" s="230" t="s">
        <v>1786</v>
      </c>
      <c r="G123" s="37"/>
      <c r="H123" s="37"/>
      <c r="I123" s="143"/>
      <c r="J123" s="37"/>
      <c r="K123" s="37"/>
      <c r="L123" s="41"/>
      <c r="M123" s="231"/>
      <c r="N123" s="232"/>
      <c r="O123" s="81"/>
      <c r="P123" s="81"/>
      <c r="Q123" s="81"/>
      <c r="R123" s="81"/>
      <c r="S123" s="81"/>
      <c r="T123" s="82"/>
      <c r="U123" s="35"/>
      <c r="V123" s="35"/>
      <c r="W123" s="35"/>
      <c r="X123" s="35"/>
      <c r="Y123" s="35"/>
      <c r="Z123" s="35"/>
      <c r="AA123" s="35"/>
      <c r="AB123" s="35"/>
      <c r="AC123" s="35"/>
      <c r="AD123" s="35"/>
      <c r="AE123" s="35"/>
      <c r="AT123" s="14" t="s">
        <v>190</v>
      </c>
      <c r="AU123" s="14" t="s">
        <v>81</v>
      </c>
    </row>
    <row r="124" s="2" customFormat="1" ht="16.5" customHeight="1">
      <c r="A124" s="35"/>
      <c r="B124" s="36"/>
      <c r="C124" s="215" t="s">
        <v>7</v>
      </c>
      <c r="D124" s="215" t="s">
        <v>184</v>
      </c>
      <c r="E124" s="216" t="s">
        <v>1788</v>
      </c>
      <c r="F124" s="217" t="s">
        <v>1789</v>
      </c>
      <c r="G124" s="218" t="s">
        <v>199</v>
      </c>
      <c r="H124" s="219">
        <v>1</v>
      </c>
      <c r="I124" s="220"/>
      <c r="J124" s="221">
        <f>ROUND(I124*H124,2)</f>
        <v>0</v>
      </c>
      <c r="K124" s="217" t="s">
        <v>19</v>
      </c>
      <c r="L124" s="222"/>
      <c r="M124" s="223" t="s">
        <v>19</v>
      </c>
      <c r="N124" s="224" t="s">
        <v>44</v>
      </c>
      <c r="O124" s="81"/>
      <c r="P124" s="225">
        <f>O124*H124</f>
        <v>0</v>
      </c>
      <c r="Q124" s="225">
        <v>0</v>
      </c>
      <c r="R124" s="225">
        <f>Q124*H124</f>
        <v>0</v>
      </c>
      <c r="S124" s="225">
        <v>0</v>
      </c>
      <c r="T124" s="226">
        <f>S124*H124</f>
        <v>0</v>
      </c>
      <c r="U124" s="35"/>
      <c r="V124" s="35"/>
      <c r="W124" s="35"/>
      <c r="X124" s="35"/>
      <c r="Y124" s="35"/>
      <c r="Z124" s="35"/>
      <c r="AA124" s="35"/>
      <c r="AB124" s="35"/>
      <c r="AC124" s="35"/>
      <c r="AD124" s="35"/>
      <c r="AE124" s="35"/>
      <c r="AR124" s="227" t="s">
        <v>188</v>
      </c>
      <c r="AT124" s="227" t="s">
        <v>184</v>
      </c>
      <c r="AU124" s="227" t="s">
        <v>81</v>
      </c>
      <c r="AY124" s="14" t="s">
        <v>183</v>
      </c>
      <c r="BE124" s="228">
        <f>IF(N124="základní",J124,0)</f>
        <v>0</v>
      </c>
      <c r="BF124" s="228">
        <f>IF(N124="snížená",J124,0)</f>
        <v>0</v>
      </c>
      <c r="BG124" s="228">
        <f>IF(N124="zákl. přenesená",J124,0)</f>
        <v>0</v>
      </c>
      <c r="BH124" s="228">
        <f>IF(N124="sníž. přenesená",J124,0)</f>
        <v>0</v>
      </c>
      <c r="BI124" s="228">
        <f>IF(N124="nulová",J124,0)</f>
        <v>0</v>
      </c>
      <c r="BJ124" s="14" t="s">
        <v>81</v>
      </c>
      <c r="BK124" s="228">
        <f>ROUND(I124*H124,2)</f>
        <v>0</v>
      </c>
      <c r="BL124" s="14" t="s">
        <v>188</v>
      </c>
      <c r="BM124" s="227" t="s">
        <v>1790</v>
      </c>
    </row>
    <row r="125" s="2" customFormat="1">
      <c r="A125" s="35"/>
      <c r="B125" s="36"/>
      <c r="C125" s="37"/>
      <c r="D125" s="229" t="s">
        <v>190</v>
      </c>
      <c r="E125" s="37"/>
      <c r="F125" s="230" t="s">
        <v>1789</v>
      </c>
      <c r="G125" s="37"/>
      <c r="H125" s="37"/>
      <c r="I125" s="143"/>
      <c r="J125" s="37"/>
      <c r="K125" s="37"/>
      <c r="L125" s="41"/>
      <c r="M125" s="231"/>
      <c r="N125" s="232"/>
      <c r="O125" s="81"/>
      <c r="P125" s="81"/>
      <c r="Q125" s="81"/>
      <c r="R125" s="81"/>
      <c r="S125" s="81"/>
      <c r="T125" s="82"/>
      <c r="U125" s="35"/>
      <c r="V125" s="35"/>
      <c r="W125" s="35"/>
      <c r="X125" s="35"/>
      <c r="Y125" s="35"/>
      <c r="Z125" s="35"/>
      <c r="AA125" s="35"/>
      <c r="AB125" s="35"/>
      <c r="AC125" s="35"/>
      <c r="AD125" s="35"/>
      <c r="AE125" s="35"/>
      <c r="AT125" s="14" t="s">
        <v>190</v>
      </c>
      <c r="AU125" s="14" t="s">
        <v>81</v>
      </c>
    </row>
    <row r="126" s="2" customFormat="1" ht="16.5" customHeight="1">
      <c r="A126" s="35"/>
      <c r="B126" s="36"/>
      <c r="C126" s="233" t="s">
        <v>274</v>
      </c>
      <c r="D126" s="233" t="s">
        <v>191</v>
      </c>
      <c r="E126" s="234" t="s">
        <v>1791</v>
      </c>
      <c r="F126" s="235" t="s">
        <v>1792</v>
      </c>
      <c r="G126" s="236" t="s">
        <v>199</v>
      </c>
      <c r="H126" s="237">
        <v>1</v>
      </c>
      <c r="I126" s="238"/>
      <c r="J126" s="239">
        <f>ROUND(I126*H126,2)</f>
        <v>0</v>
      </c>
      <c r="K126" s="235" t="s">
        <v>19</v>
      </c>
      <c r="L126" s="41"/>
      <c r="M126" s="240" t="s">
        <v>19</v>
      </c>
      <c r="N126" s="241" t="s">
        <v>44</v>
      </c>
      <c r="O126" s="81"/>
      <c r="P126" s="225">
        <f>O126*H126</f>
        <v>0</v>
      </c>
      <c r="Q126" s="225">
        <v>0</v>
      </c>
      <c r="R126" s="225">
        <f>Q126*H126</f>
        <v>0</v>
      </c>
      <c r="S126" s="225">
        <v>0</v>
      </c>
      <c r="T126" s="226">
        <f>S126*H126</f>
        <v>0</v>
      </c>
      <c r="U126" s="35"/>
      <c r="V126" s="35"/>
      <c r="W126" s="35"/>
      <c r="X126" s="35"/>
      <c r="Y126" s="35"/>
      <c r="Z126" s="35"/>
      <c r="AA126" s="35"/>
      <c r="AB126" s="35"/>
      <c r="AC126" s="35"/>
      <c r="AD126" s="35"/>
      <c r="AE126" s="35"/>
      <c r="AR126" s="227" t="s">
        <v>194</v>
      </c>
      <c r="AT126" s="227" t="s">
        <v>191</v>
      </c>
      <c r="AU126" s="227" t="s">
        <v>81</v>
      </c>
      <c r="AY126" s="14" t="s">
        <v>183</v>
      </c>
      <c r="BE126" s="228">
        <f>IF(N126="základní",J126,0)</f>
        <v>0</v>
      </c>
      <c r="BF126" s="228">
        <f>IF(N126="snížená",J126,0)</f>
        <v>0</v>
      </c>
      <c r="BG126" s="228">
        <f>IF(N126="zákl. přenesená",J126,0)</f>
        <v>0</v>
      </c>
      <c r="BH126" s="228">
        <f>IF(N126="sníž. přenesená",J126,0)</f>
        <v>0</v>
      </c>
      <c r="BI126" s="228">
        <f>IF(N126="nulová",J126,0)</f>
        <v>0</v>
      </c>
      <c r="BJ126" s="14" t="s">
        <v>81</v>
      </c>
      <c r="BK126" s="228">
        <f>ROUND(I126*H126,2)</f>
        <v>0</v>
      </c>
      <c r="BL126" s="14" t="s">
        <v>194</v>
      </c>
      <c r="BM126" s="227" t="s">
        <v>1793</v>
      </c>
    </row>
    <row r="127" s="2" customFormat="1">
      <c r="A127" s="35"/>
      <c r="B127" s="36"/>
      <c r="C127" s="37"/>
      <c r="D127" s="229" t="s">
        <v>190</v>
      </c>
      <c r="E127" s="37"/>
      <c r="F127" s="230" t="s">
        <v>1792</v>
      </c>
      <c r="G127" s="37"/>
      <c r="H127" s="37"/>
      <c r="I127" s="143"/>
      <c r="J127" s="37"/>
      <c r="K127" s="37"/>
      <c r="L127" s="41"/>
      <c r="M127" s="231"/>
      <c r="N127" s="232"/>
      <c r="O127" s="81"/>
      <c r="P127" s="81"/>
      <c r="Q127" s="81"/>
      <c r="R127" s="81"/>
      <c r="S127" s="81"/>
      <c r="T127" s="82"/>
      <c r="U127" s="35"/>
      <c r="V127" s="35"/>
      <c r="W127" s="35"/>
      <c r="X127" s="35"/>
      <c r="Y127" s="35"/>
      <c r="Z127" s="35"/>
      <c r="AA127" s="35"/>
      <c r="AB127" s="35"/>
      <c r="AC127" s="35"/>
      <c r="AD127" s="35"/>
      <c r="AE127" s="35"/>
      <c r="AT127" s="14" t="s">
        <v>190</v>
      </c>
      <c r="AU127" s="14" t="s">
        <v>81</v>
      </c>
    </row>
    <row r="128" s="2" customFormat="1" ht="16.5" customHeight="1">
      <c r="A128" s="35"/>
      <c r="B128" s="36"/>
      <c r="C128" s="215" t="s">
        <v>278</v>
      </c>
      <c r="D128" s="215" t="s">
        <v>184</v>
      </c>
      <c r="E128" s="216" t="s">
        <v>1794</v>
      </c>
      <c r="F128" s="217" t="s">
        <v>1795</v>
      </c>
      <c r="G128" s="218" t="s">
        <v>199</v>
      </c>
      <c r="H128" s="219">
        <v>1</v>
      </c>
      <c r="I128" s="220"/>
      <c r="J128" s="221">
        <f>ROUND(I128*H128,2)</f>
        <v>0</v>
      </c>
      <c r="K128" s="217" t="s">
        <v>19</v>
      </c>
      <c r="L128" s="222"/>
      <c r="M128" s="223" t="s">
        <v>19</v>
      </c>
      <c r="N128" s="224" t="s">
        <v>44</v>
      </c>
      <c r="O128" s="81"/>
      <c r="P128" s="225">
        <f>O128*H128</f>
        <v>0</v>
      </c>
      <c r="Q128" s="225">
        <v>0</v>
      </c>
      <c r="R128" s="225">
        <f>Q128*H128</f>
        <v>0</v>
      </c>
      <c r="S128" s="225">
        <v>0</v>
      </c>
      <c r="T128" s="226">
        <f>S128*H128</f>
        <v>0</v>
      </c>
      <c r="U128" s="35"/>
      <c r="V128" s="35"/>
      <c r="W128" s="35"/>
      <c r="X128" s="35"/>
      <c r="Y128" s="35"/>
      <c r="Z128" s="35"/>
      <c r="AA128" s="35"/>
      <c r="AB128" s="35"/>
      <c r="AC128" s="35"/>
      <c r="AD128" s="35"/>
      <c r="AE128" s="35"/>
      <c r="AR128" s="227" t="s">
        <v>188</v>
      </c>
      <c r="AT128" s="227" t="s">
        <v>184</v>
      </c>
      <c r="AU128" s="227" t="s">
        <v>81</v>
      </c>
      <c r="AY128" s="14" t="s">
        <v>183</v>
      </c>
      <c r="BE128" s="228">
        <f>IF(N128="základní",J128,0)</f>
        <v>0</v>
      </c>
      <c r="BF128" s="228">
        <f>IF(N128="snížená",J128,0)</f>
        <v>0</v>
      </c>
      <c r="BG128" s="228">
        <f>IF(N128="zákl. přenesená",J128,0)</f>
        <v>0</v>
      </c>
      <c r="BH128" s="228">
        <f>IF(N128="sníž. přenesená",J128,0)</f>
        <v>0</v>
      </c>
      <c r="BI128" s="228">
        <f>IF(N128="nulová",J128,0)</f>
        <v>0</v>
      </c>
      <c r="BJ128" s="14" t="s">
        <v>81</v>
      </c>
      <c r="BK128" s="228">
        <f>ROUND(I128*H128,2)</f>
        <v>0</v>
      </c>
      <c r="BL128" s="14" t="s">
        <v>188</v>
      </c>
      <c r="BM128" s="227" t="s">
        <v>1796</v>
      </c>
    </row>
    <row r="129" s="2" customFormat="1">
      <c r="A129" s="35"/>
      <c r="B129" s="36"/>
      <c r="C129" s="37"/>
      <c r="D129" s="229" t="s">
        <v>190</v>
      </c>
      <c r="E129" s="37"/>
      <c r="F129" s="230" t="s">
        <v>1795</v>
      </c>
      <c r="G129" s="37"/>
      <c r="H129" s="37"/>
      <c r="I129" s="143"/>
      <c r="J129" s="37"/>
      <c r="K129" s="37"/>
      <c r="L129" s="41"/>
      <c r="M129" s="231"/>
      <c r="N129" s="232"/>
      <c r="O129" s="81"/>
      <c r="P129" s="81"/>
      <c r="Q129" s="81"/>
      <c r="R129" s="81"/>
      <c r="S129" s="81"/>
      <c r="T129" s="82"/>
      <c r="U129" s="35"/>
      <c r="V129" s="35"/>
      <c r="W129" s="35"/>
      <c r="X129" s="35"/>
      <c r="Y129" s="35"/>
      <c r="Z129" s="35"/>
      <c r="AA129" s="35"/>
      <c r="AB129" s="35"/>
      <c r="AC129" s="35"/>
      <c r="AD129" s="35"/>
      <c r="AE129" s="35"/>
      <c r="AT129" s="14" t="s">
        <v>190</v>
      </c>
      <c r="AU129" s="14" t="s">
        <v>81</v>
      </c>
    </row>
    <row r="130" s="2" customFormat="1" ht="33" customHeight="1">
      <c r="A130" s="35"/>
      <c r="B130" s="36"/>
      <c r="C130" s="233" t="s">
        <v>282</v>
      </c>
      <c r="D130" s="233" t="s">
        <v>191</v>
      </c>
      <c r="E130" s="234" t="s">
        <v>1797</v>
      </c>
      <c r="F130" s="235" t="s">
        <v>1798</v>
      </c>
      <c r="G130" s="236" t="s">
        <v>199</v>
      </c>
      <c r="H130" s="237">
        <v>1</v>
      </c>
      <c r="I130" s="238"/>
      <c r="J130" s="239">
        <f>ROUND(I130*H130,2)</f>
        <v>0</v>
      </c>
      <c r="K130" s="235" t="s">
        <v>19</v>
      </c>
      <c r="L130" s="41"/>
      <c r="M130" s="240" t="s">
        <v>19</v>
      </c>
      <c r="N130" s="241" t="s">
        <v>44</v>
      </c>
      <c r="O130" s="81"/>
      <c r="P130" s="225">
        <f>O130*H130</f>
        <v>0</v>
      </c>
      <c r="Q130" s="225">
        <v>0</v>
      </c>
      <c r="R130" s="225">
        <f>Q130*H130</f>
        <v>0</v>
      </c>
      <c r="S130" s="225">
        <v>0</v>
      </c>
      <c r="T130" s="226">
        <f>S130*H130</f>
        <v>0</v>
      </c>
      <c r="U130" s="35"/>
      <c r="V130" s="35"/>
      <c r="W130" s="35"/>
      <c r="X130" s="35"/>
      <c r="Y130" s="35"/>
      <c r="Z130" s="35"/>
      <c r="AA130" s="35"/>
      <c r="AB130" s="35"/>
      <c r="AC130" s="35"/>
      <c r="AD130" s="35"/>
      <c r="AE130" s="35"/>
      <c r="AR130" s="227" t="s">
        <v>194</v>
      </c>
      <c r="AT130" s="227" t="s">
        <v>191</v>
      </c>
      <c r="AU130" s="227" t="s">
        <v>81</v>
      </c>
      <c r="AY130" s="14" t="s">
        <v>183</v>
      </c>
      <c r="BE130" s="228">
        <f>IF(N130="základní",J130,0)</f>
        <v>0</v>
      </c>
      <c r="BF130" s="228">
        <f>IF(N130="snížená",J130,0)</f>
        <v>0</v>
      </c>
      <c r="BG130" s="228">
        <f>IF(N130="zákl. přenesená",J130,0)</f>
        <v>0</v>
      </c>
      <c r="BH130" s="228">
        <f>IF(N130="sníž. přenesená",J130,0)</f>
        <v>0</v>
      </c>
      <c r="BI130" s="228">
        <f>IF(N130="nulová",J130,0)</f>
        <v>0</v>
      </c>
      <c r="BJ130" s="14" t="s">
        <v>81</v>
      </c>
      <c r="BK130" s="228">
        <f>ROUND(I130*H130,2)</f>
        <v>0</v>
      </c>
      <c r="BL130" s="14" t="s">
        <v>194</v>
      </c>
      <c r="BM130" s="227" t="s">
        <v>1799</v>
      </c>
    </row>
    <row r="131" s="2" customFormat="1">
      <c r="A131" s="35"/>
      <c r="B131" s="36"/>
      <c r="C131" s="37"/>
      <c r="D131" s="229" t="s">
        <v>190</v>
      </c>
      <c r="E131" s="37"/>
      <c r="F131" s="230" t="s">
        <v>1798</v>
      </c>
      <c r="G131" s="37"/>
      <c r="H131" s="37"/>
      <c r="I131" s="143"/>
      <c r="J131" s="37"/>
      <c r="K131" s="37"/>
      <c r="L131" s="41"/>
      <c r="M131" s="231"/>
      <c r="N131" s="232"/>
      <c r="O131" s="81"/>
      <c r="P131" s="81"/>
      <c r="Q131" s="81"/>
      <c r="R131" s="81"/>
      <c r="S131" s="81"/>
      <c r="T131" s="82"/>
      <c r="U131" s="35"/>
      <c r="V131" s="35"/>
      <c r="W131" s="35"/>
      <c r="X131" s="35"/>
      <c r="Y131" s="35"/>
      <c r="Z131" s="35"/>
      <c r="AA131" s="35"/>
      <c r="AB131" s="35"/>
      <c r="AC131" s="35"/>
      <c r="AD131" s="35"/>
      <c r="AE131" s="35"/>
      <c r="AT131" s="14" t="s">
        <v>190</v>
      </c>
      <c r="AU131" s="14" t="s">
        <v>81</v>
      </c>
    </row>
    <row r="132" s="2" customFormat="1" ht="21.75" customHeight="1">
      <c r="A132" s="35"/>
      <c r="B132" s="36"/>
      <c r="C132" s="215" t="s">
        <v>286</v>
      </c>
      <c r="D132" s="215" t="s">
        <v>184</v>
      </c>
      <c r="E132" s="216" t="s">
        <v>1800</v>
      </c>
      <c r="F132" s="217" t="s">
        <v>1801</v>
      </c>
      <c r="G132" s="218" t="s">
        <v>199</v>
      </c>
      <c r="H132" s="219">
        <v>1</v>
      </c>
      <c r="I132" s="220"/>
      <c r="J132" s="221">
        <f>ROUND(I132*H132,2)</f>
        <v>0</v>
      </c>
      <c r="K132" s="217" t="s">
        <v>19</v>
      </c>
      <c r="L132" s="222"/>
      <c r="M132" s="223" t="s">
        <v>19</v>
      </c>
      <c r="N132" s="224" t="s">
        <v>44</v>
      </c>
      <c r="O132" s="81"/>
      <c r="P132" s="225">
        <f>O132*H132</f>
        <v>0</v>
      </c>
      <c r="Q132" s="225">
        <v>0</v>
      </c>
      <c r="R132" s="225">
        <f>Q132*H132</f>
        <v>0</v>
      </c>
      <c r="S132" s="225">
        <v>0</v>
      </c>
      <c r="T132" s="226">
        <f>S132*H132</f>
        <v>0</v>
      </c>
      <c r="U132" s="35"/>
      <c r="V132" s="35"/>
      <c r="W132" s="35"/>
      <c r="X132" s="35"/>
      <c r="Y132" s="35"/>
      <c r="Z132" s="35"/>
      <c r="AA132" s="35"/>
      <c r="AB132" s="35"/>
      <c r="AC132" s="35"/>
      <c r="AD132" s="35"/>
      <c r="AE132" s="35"/>
      <c r="AR132" s="227" t="s">
        <v>188</v>
      </c>
      <c r="AT132" s="227" t="s">
        <v>184</v>
      </c>
      <c r="AU132" s="227" t="s">
        <v>81</v>
      </c>
      <c r="AY132" s="14" t="s">
        <v>183</v>
      </c>
      <c r="BE132" s="228">
        <f>IF(N132="základní",J132,0)</f>
        <v>0</v>
      </c>
      <c r="BF132" s="228">
        <f>IF(N132="snížená",J132,0)</f>
        <v>0</v>
      </c>
      <c r="BG132" s="228">
        <f>IF(N132="zákl. přenesená",J132,0)</f>
        <v>0</v>
      </c>
      <c r="BH132" s="228">
        <f>IF(N132="sníž. přenesená",J132,0)</f>
        <v>0</v>
      </c>
      <c r="BI132" s="228">
        <f>IF(N132="nulová",J132,0)</f>
        <v>0</v>
      </c>
      <c r="BJ132" s="14" t="s">
        <v>81</v>
      </c>
      <c r="BK132" s="228">
        <f>ROUND(I132*H132,2)</f>
        <v>0</v>
      </c>
      <c r="BL132" s="14" t="s">
        <v>188</v>
      </c>
      <c r="BM132" s="227" t="s">
        <v>1802</v>
      </c>
    </row>
    <row r="133" s="2" customFormat="1">
      <c r="A133" s="35"/>
      <c r="B133" s="36"/>
      <c r="C133" s="37"/>
      <c r="D133" s="229" t="s">
        <v>190</v>
      </c>
      <c r="E133" s="37"/>
      <c r="F133" s="230" t="s">
        <v>1801</v>
      </c>
      <c r="G133" s="37"/>
      <c r="H133" s="37"/>
      <c r="I133" s="143"/>
      <c r="J133" s="37"/>
      <c r="K133" s="37"/>
      <c r="L133" s="41"/>
      <c r="M133" s="231"/>
      <c r="N133" s="232"/>
      <c r="O133" s="81"/>
      <c r="P133" s="81"/>
      <c r="Q133" s="81"/>
      <c r="R133" s="81"/>
      <c r="S133" s="81"/>
      <c r="T133" s="82"/>
      <c r="U133" s="35"/>
      <c r="V133" s="35"/>
      <c r="W133" s="35"/>
      <c r="X133" s="35"/>
      <c r="Y133" s="35"/>
      <c r="Z133" s="35"/>
      <c r="AA133" s="35"/>
      <c r="AB133" s="35"/>
      <c r="AC133" s="35"/>
      <c r="AD133" s="35"/>
      <c r="AE133" s="35"/>
      <c r="AT133" s="14" t="s">
        <v>190</v>
      </c>
      <c r="AU133" s="14" t="s">
        <v>81</v>
      </c>
    </row>
    <row r="134" s="2" customFormat="1" ht="21.75" customHeight="1">
      <c r="A134" s="35"/>
      <c r="B134" s="36"/>
      <c r="C134" s="215" t="s">
        <v>290</v>
      </c>
      <c r="D134" s="215" t="s">
        <v>184</v>
      </c>
      <c r="E134" s="216" t="s">
        <v>1803</v>
      </c>
      <c r="F134" s="217" t="s">
        <v>1804</v>
      </c>
      <c r="G134" s="218" t="s">
        <v>199</v>
      </c>
      <c r="H134" s="219">
        <v>1</v>
      </c>
      <c r="I134" s="220"/>
      <c r="J134" s="221">
        <f>ROUND(I134*H134,2)</f>
        <v>0</v>
      </c>
      <c r="K134" s="217" t="s">
        <v>19</v>
      </c>
      <c r="L134" s="222"/>
      <c r="M134" s="223" t="s">
        <v>19</v>
      </c>
      <c r="N134" s="224" t="s">
        <v>44</v>
      </c>
      <c r="O134" s="81"/>
      <c r="P134" s="225">
        <f>O134*H134</f>
        <v>0</v>
      </c>
      <c r="Q134" s="225">
        <v>0</v>
      </c>
      <c r="R134" s="225">
        <f>Q134*H134</f>
        <v>0</v>
      </c>
      <c r="S134" s="225">
        <v>0</v>
      </c>
      <c r="T134" s="226">
        <f>S134*H134</f>
        <v>0</v>
      </c>
      <c r="U134" s="35"/>
      <c r="V134" s="35"/>
      <c r="W134" s="35"/>
      <c r="X134" s="35"/>
      <c r="Y134" s="35"/>
      <c r="Z134" s="35"/>
      <c r="AA134" s="35"/>
      <c r="AB134" s="35"/>
      <c r="AC134" s="35"/>
      <c r="AD134" s="35"/>
      <c r="AE134" s="35"/>
      <c r="AR134" s="227" t="s">
        <v>188</v>
      </c>
      <c r="AT134" s="227" t="s">
        <v>184</v>
      </c>
      <c r="AU134" s="227" t="s">
        <v>81</v>
      </c>
      <c r="AY134" s="14" t="s">
        <v>183</v>
      </c>
      <c r="BE134" s="228">
        <f>IF(N134="základní",J134,0)</f>
        <v>0</v>
      </c>
      <c r="BF134" s="228">
        <f>IF(N134="snížená",J134,0)</f>
        <v>0</v>
      </c>
      <c r="BG134" s="228">
        <f>IF(N134="zákl. přenesená",J134,0)</f>
        <v>0</v>
      </c>
      <c r="BH134" s="228">
        <f>IF(N134="sníž. přenesená",J134,0)</f>
        <v>0</v>
      </c>
      <c r="BI134" s="228">
        <f>IF(N134="nulová",J134,0)</f>
        <v>0</v>
      </c>
      <c r="BJ134" s="14" t="s">
        <v>81</v>
      </c>
      <c r="BK134" s="228">
        <f>ROUND(I134*H134,2)</f>
        <v>0</v>
      </c>
      <c r="BL134" s="14" t="s">
        <v>188</v>
      </c>
      <c r="BM134" s="227" t="s">
        <v>1805</v>
      </c>
    </row>
    <row r="135" s="2" customFormat="1">
      <c r="A135" s="35"/>
      <c r="B135" s="36"/>
      <c r="C135" s="37"/>
      <c r="D135" s="229" t="s">
        <v>190</v>
      </c>
      <c r="E135" s="37"/>
      <c r="F135" s="230" t="s">
        <v>1804</v>
      </c>
      <c r="G135" s="37"/>
      <c r="H135" s="37"/>
      <c r="I135" s="143"/>
      <c r="J135" s="37"/>
      <c r="K135" s="37"/>
      <c r="L135" s="41"/>
      <c r="M135" s="231"/>
      <c r="N135" s="232"/>
      <c r="O135" s="81"/>
      <c r="P135" s="81"/>
      <c r="Q135" s="81"/>
      <c r="R135" s="81"/>
      <c r="S135" s="81"/>
      <c r="T135" s="82"/>
      <c r="U135" s="35"/>
      <c r="V135" s="35"/>
      <c r="W135" s="35"/>
      <c r="X135" s="35"/>
      <c r="Y135" s="35"/>
      <c r="Z135" s="35"/>
      <c r="AA135" s="35"/>
      <c r="AB135" s="35"/>
      <c r="AC135" s="35"/>
      <c r="AD135" s="35"/>
      <c r="AE135" s="35"/>
      <c r="AT135" s="14" t="s">
        <v>190</v>
      </c>
      <c r="AU135" s="14" t="s">
        <v>81</v>
      </c>
    </row>
    <row r="136" s="2" customFormat="1" ht="21.75" customHeight="1">
      <c r="A136" s="35"/>
      <c r="B136" s="36"/>
      <c r="C136" s="233" t="s">
        <v>294</v>
      </c>
      <c r="D136" s="233" t="s">
        <v>191</v>
      </c>
      <c r="E136" s="234" t="s">
        <v>1806</v>
      </c>
      <c r="F136" s="235" t="s">
        <v>1807</v>
      </c>
      <c r="G136" s="236" t="s">
        <v>199</v>
      </c>
      <c r="H136" s="237">
        <v>1</v>
      </c>
      <c r="I136" s="238"/>
      <c r="J136" s="239">
        <f>ROUND(I136*H136,2)</f>
        <v>0</v>
      </c>
      <c r="K136" s="235" t="s">
        <v>19</v>
      </c>
      <c r="L136" s="41"/>
      <c r="M136" s="240" t="s">
        <v>19</v>
      </c>
      <c r="N136" s="241" t="s">
        <v>44</v>
      </c>
      <c r="O136" s="81"/>
      <c r="P136" s="225">
        <f>O136*H136</f>
        <v>0</v>
      </c>
      <c r="Q136" s="225">
        <v>0</v>
      </c>
      <c r="R136" s="225">
        <f>Q136*H136</f>
        <v>0</v>
      </c>
      <c r="S136" s="225">
        <v>0</v>
      </c>
      <c r="T136" s="226">
        <f>S136*H136</f>
        <v>0</v>
      </c>
      <c r="U136" s="35"/>
      <c r="V136" s="35"/>
      <c r="W136" s="35"/>
      <c r="X136" s="35"/>
      <c r="Y136" s="35"/>
      <c r="Z136" s="35"/>
      <c r="AA136" s="35"/>
      <c r="AB136" s="35"/>
      <c r="AC136" s="35"/>
      <c r="AD136" s="35"/>
      <c r="AE136" s="35"/>
      <c r="AR136" s="227" t="s">
        <v>194</v>
      </c>
      <c r="AT136" s="227" t="s">
        <v>191</v>
      </c>
      <c r="AU136" s="227" t="s">
        <v>81</v>
      </c>
      <c r="AY136" s="14" t="s">
        <v>183</v>
      </c>
      <c r="BE136" s="228">
        <f>IF(N136="základní",J136,0)</f>
        <v>0</v>
      </c>
      <c r="BF136" s="228">
        <f>IF(N136="snížená",J136,0)</f>
        <v>0</v>
      </c>
      <c r="BG136" s="228">
        <f>IF(N136="zákl. přenesená",J136,0)</f>
        <v>0</v>
      </c>
      <c r="BH136" s="228">
        <f>IF(N136="sníž. přenesená",J136,0)</f>
        <v>0</v>
      </c>
      <c r="BI136" s="228">
        <f>IF(N136="nulová",J136,0)</f>
        <v>0</v>
      </c>
      <c r="BJ136" s="14" t="s">
        <v>81</v>
      </c>
      <c r="BK136" s="228">
        <f>ROUND(I136*H136,2)</f>
        <v>0</v>
      </c>
      <c r="BL136" s="14" t="s">
        <v>194</v>
      </c>
      <c r="BM136" s="227" t="s">
        <v>1808</v>
      </c>
    </row>
    <row r="137" s="2" customFormat="1">
      <c r="A137" s="35"/>
      <c r="B137" s="36"/>
      <c r="C137" s="37"/>
      <c r="D137" s="229" t="s">
        <v>190</v>
      </c>
      <c r="E137" s="37"/>
      <c r="F137" s="230" t="s">
        <v>1807</v>
      </c>
      <c r="G137" s="37"/>
      <c r="H137" s="37"/>
      <c r="I137" s="143"/>
      <c r="J137" s="37"/>
      <c r="K137" s="37"/>
      <c r="L137" s="41"/>
      <c r="M137" s="231"/>
      <c r="N137" s="232"/>
      <c r="O137" s="81"/>
      <c r="P137" s="81"/>
      <c r="Q137" s="81"/>
      <c r="R137" s="81"/>
      <c r="S137" s="81"/>
      <c r="T137" s="82"/>
      <c r="U137" s="35"/>
      <c r="V137" s="35"/>
      <c r="W137" s="35"/>
      <c r="X137" s="35"/>
      <c r="Y137" s="35"/>
      <c r="Z137" s="35"/>
      <c r="AA137" s="35"/>
      <c r="AB137" s="35"/>
      <c r="AC137" s="35"/>
      <c r="AD137" s="35"/>
      <c r="AE137" s="35"/>
      <c r="AT137" s="14" t="s">
        <v>190</v>
      </c>
      <c r="AU137" s="14" t="s">
        <v>81</v>
      </c>
    </row>
    <row r="138" s="2" customFormat="1" ht="44.25" customHeight="1">
      <c r="A138" s="35"/>
      <c r="B138" s="36"/>
      <c r="C138" s="215" t="s">
        <v>298</v>
      </c>
      <c r="D138" s="215" t="s">
        <v>184</v>
      </c>
      <c r="E138" s="216" t="s">
        <v>1809</v>
      </c>
      <c r="F138" s="217" t="s">
        <v>1810</v>
      </c>
      <c r="G138" s="218" t="s">
        <v>199</v>
      </c>
      <c r="H138" s="219">
        <v>1</v>
      </c>
      <c r="I138" s="220"/>
      <c r="J138" s="221">
        <f>ROUND(I138*H138,2)</f>
        <v>0</v>
      </c>
      <c r="K138" s="217" t="s">
        <v>19</v>
      </c>
      <c r="L138" s="222"/>
      <c r="M138" s="223" t="s">
        <v>19</v>
      </c>
      <c r="N138" s="224" t="s">
        <v>44</v>
      </c>
      <c r="O138" s="81"/>
      <c r="P138" s="225">
        <f>O138*H138</f>
        <v>0</v>
      </c>
      <c r="Q138" s="225">
        <v>0</v>
      </c>
      <c r="R138" s="225">
        <f>Q138*H138</f>
        <v>0</v>
      </c>
      <c r="S138" s="225">
        <v>0</v>
      </c>
      <c r="T138" s="226">
        <f>S138*H138</f>
        <v>0</v>
      </c>
      <c r="U138" s="35"/>
      <c r="V138" s="35"/>
      <c r="W138" s="35"/>
      <c r="X138" s="35"/>
      <c r="Y138" s="35"/>
      <c r="Z138" s="35"/>
      <c r="AA138" s="35"/>
      <c r="AB138" s="35"/>
      <c r="AC138" s="35"/>
      <c r="AD138" s="35"/>
      <c r="AE138" s="35"/>
      <c r="AR138" s="227" t="s">
        <v>188</v>
      </c>
      <c r="AT138" s="227" t="s">
        <v>184</v>
      </c>
      <c r="AU138" s="227" t="s">
        <v>81</v>
      </c>
      <c r="AY138" s="14" t="s">
        <v>183</v>
      </c>
      <c r="BE138" s="228">
        <f>IF(N138="základní",J138,0)</f>
        <v>0</v>
      </c>
      <c r="BF138" s="228">
        <f>IF(N138="snížená",J138,0)</f>
        <v>0</v>
      </c>
      <c r="BG138" s="228">
        <f>IF(N138="zákl. přenesená",J138,0)</f>
        <v>0</v>
      </c>
      <c r="BH138" s="228">
        <f>IF(N138="sníž. přenesená",J138,0)</f>
        <v>0</v>
      </c>
      <c r="BI138" s="228">
        <f>IF(N138="nulová",J138,0)</f>
        <v>0</v>
      </c>
      <c r="BJ138" s="14" t="s">
        <v>81</v>
      </c>
      <c r="BK138" s="228">
        <f>ROUND(I138*H138,2)</f>
        <v>0</v>
      </c>
      <c r="BL138" s="14" t="s">
        <v>188</v>
      </c>
      <c r="BM138" s="227" t="s">
        <v>1811</v>
      </c>
    </row>
    <row r="139" s="2" customFormat="1">
      <c r="A139" s="35"/>
      <c r="B139" s="36"/>
      <c r="C139" s="37"/>
      <c r="D139" s="229" t="s">
        <v>190</v>
      </c>
      <c r="E139" s="37"/>
      <c r="F139" s="230" t="s">
        <v>1810</v>
      </c>
      <c r="G139" s="37"/>
      <c r="H139" s="37"/>
      <c r="I139" s="143"/>
      <c r="J139" s="37"/>
      <c r="K139" s="37"/>
      <c r="L139" s="41"/>
      <c r="M139" s="231"/>
      <c r="N139" s="232"/>
      <c r="O139" s="81"/>
      <c r="P139" s="81"/>
      <c r="Q139" s="81"/>
      <c r="R139" s="81"/>
      <c r="S139" s="81"/>
      <c r="T139" s="82"/>
      <c r="U139" s="35"/>
      <c r="V139" s="35"/>
      <c r="W139" s="35"/>
      <c r="X139" s="35"/>
      <c r="Y139" s="35"/>
      <c r="Z139" s="35"/>
      <c r="AA139" s="35"/>
      <c r="AB139" s="35"/>
      <c r="AC139" s="35"/>
      <c r="AD139" s="35"/>
      <c r="AE139" s="35"/>
      <c r="AT139" s="14" t="s">
        <v>190</v>
      </c>
      <c r="AU139" s="14" t="s">
        <v>81</v>
      </c>
    </row>
    <row r="140" s="2" customFormat="1" ht="16.5" customHeight="1">
      <c r="A140" s="35"/>
      <c r="B140" s="36"/>
      <c r="C140" s="233" t="s">
        <v>302</v>
      </c>
      <c r="D140" s="233" t="s">
        <v>191</v>
      </c>
      <c r="E140" s="234" t="s">
        <v>1812</v>
      </c>
      <c r="F140" s="235" t="s">
        <v>1813</v>
      </c>
      <c r="G140" s="236" t="s">
        <v>199</v>
      </c>
      <c r="H140" s="237">
        <v>1</v>
      </c>
      <c r="I140" s="238"/>
      <c r="J140" s="239">
        <f>ROUND(I140*H140,2)</f>
        <v>0</v>
      </c>
      <c r="K140" s="235" t="s">
        <v>19</v>
      </c>
      <c r="L140" s="41"/>
      <c r="M140" s="240" t="s">
        <v>19</v>
      </c>
      <c r="N140" s="241" t="s">
        <v>44</v>
      </c>
      <c r="O140" s="81"/>
      <c r="P140" s="225">
        <f>O140*H140</f>
        <v>0</v>
      </c>
      <c r="Q140" s="225">
        <v>0</v>
      </c>
      <c r="R140" s="225">
        <f>Q140*H140</f>
        <v>0</v>
      </c>
      <c r="S140" s="225">
        <v>0</v>
      </c>
      <c r="T140" s="226">
        <f>S140*H140</f>
        <v>0</v>
      </c>
      <c r="U140" s="35"/>
      <c r="V140" s="35"/>
      <c r="W140" s="35"/>
      <c r="X140" s="35"/>
      <c r="Y140" s="35"/>
      <c r="Z140" s="35"/>
      <c r="AA140" s="35"/>
      <c r="AB140" s="35"/>
      <c r="AC140" s="35"/>
      <c r="AD140" s="35"/>
      <c r="AE140" s="35"/>
      <c r="AR140" s="227" t="s">
        <v>194</v>
      </c>
      <c r="AT140" s="227" t="s">
        <v>191</v>
      </c>
      <c r="AU140" s="227" t="s">
        <v>81</v>
      </c>
      <c r="AY140" s="14" t="s">
        <v>183</v>
      </c>
      <c r="BE140" s="228">
        <f>IF(N140="základní",J140,0)</f>
        <v>0</v>
      </c>
      <c r="BF140" s="228">
        <f>IF(N140="snížená",J140,0)</f>
        <v>0</v>
      </c>
      <c r="BG140" s="228">
        <f>IF(N140="zákl. přenesená",J140,0)</f>
        <v>0</v>
      </c>
      <c r="BH140" s="228">
        <f>IF(N140="sníž. přenesená",J140,0)</f>
        <v>0</v>
      </c>
      <c r="BI140" s="228">
        <f>IF(N140="nulová",J140,0)</f>
        <v>0</v>
      </c>
      <c r="BJ140" s="14" t="s">
        <v>81</v>
      </c>
      <c r="BK140" s="228">
        <f>ROUND(I140*H140,2)</f>
        <v>0</v>
      </c>
      <c r="BL140" s="14" t="s">
        <v>194</v>
      </c>
      <c r="BM140" s="227" t="s">
        <v>1814</v>
      </c>
    </row>
    <row r="141" s="2" customFormat="1">
      <c r="A141" s="35"/>
      <c r="B141" s="36"/>
      <c r="C141" s="37"/>
      <c r="D141" s="229" t="s">
        <v>190</v>
      </c>
      <c r="E141" s="37"/>
      <c r="F141" s="230" t="s">
        <v>1813</v>
      </c>
      <c r="G141" s="37"/>
      <c r="H141" s="37"/>
      <c r="I141" s="143"/>
      <c r="J141" s="37"/>
      <c r="K141" s="37"/>
      <c r="L141" s="41"/>
      <c r="M141" s="231"/>
      <c r="N141" s="232"/>
      <c r="O141" s="81"/>
      <c r="P141" s="81"/>
      <c r="Q141" s="81"/>
      <c r="R141" s="81"/>
      <c r="S141" s="81"/>
      <c r="T141" s="82"/>
      <c r="U141" s="35"/>
      <c r="V141" s="35"/>
      <c r="W141" s="35"/>
      <c r="X141" s="35"/>
      <c r="Y141" s="35"/>
      <c r="Z141" s="35"/>
      <c r="AA141" s="35"/>
      <c r="AB141" s="35"/>
      <c r="AC141" s="35"/>
      <c r="AD141" s="35"/>
      <c r="AE141" s="35"/>
      <c r="AT141" s="14" t="s">
        <v>190</v>
      </c>
      <c r="AU141" s="14" t="s">
        <v>81</v>
      </c>
    </row>
    <row r="142" s="2" customFormat="1" ht="33" customHeight="1">
      <c r="A142" s="35"/>
      <c r="B142" s="36"/>
      <c r="C142" s="215" t="s">
        <v>407</v>
      </c>
      <c r="D142" s="215" t="s">
        <v>184</v>
      </c>
      <c r="E142" s="216" t="s">
        <v>1815</v>
      </c>
      <c r="F142" s="217" t="s">
        <v>1816</v>
      </c>
      <c r="G142" s="218" t="s">
        <v>199</v>
      </c>
      <c r="H142" s="219">
        <v>1</v>
      </c>
      <c r="I142" s="220"/>
      <c r="J142" s="221">
        <f>ROUND(I142*H142,2)</f>
        <v>0</v>
      </c>
      <c r="K142" s="217" t="s">
        <v>19</v>
      </c>
      <c r="L142" s="222"/>
      <c r="M142" s="223" t="s">
        <v>19</v>
      </c>
      <c r="N142" s="224" t="s">
        <v>44</v>
      </c>
      <c r="O142" s="81"/>
      <c r="P142" s="225">
        <f>O142*H142</f>
        <v>0</v>
      </c>
      <c r="Q142" s="225">
        <v>0</v>
      </c>
      <c r="R142" s="225">
        <f>Q142*H142</f>
        <v>0</v>
      </c>
      <c r="S142" s="225">
        <v>0</v>
      </c>
      <c r="T142" s="226">
        <f>S142*H142</f>
        <v>0</v>
      </c>
      <c r="U142" s="35"/>
      <c r="V142" s="35"/>
      <c r="W142" s="35"/>
      <c r="X142" s="35"/>
      <c r="Y142" s="35"/>
      <c r="Z142" s="35"/>
      <c r="AA142" s="35"/>
      <c r="AB142" s="35"/>
      <c r="AC142" s="35"/>
      <c r="AD142" s="35"/>
      <c r="AE142" s="35"/>
      <c r="AR142" s="227" t="s">
        <v>188</v>
      </c>
      <c r="AT142" s="227" t="s">
        <v>184</v>
      </c>
      <c r="AU142" s="227" t="s">
        <v>81</v>
      </c>
      <c r="AY142" s="14" t="s">
        <v>183</v>
      </c>
      <c r="BE142" s="228">
        <f>IF(N142="základní",J142,0)</f>
        <v>0</v>
      </c>
      <c r="BF142" s="228">
        <f>IF(N142="snížená",J142,0)</f>
        <v>0</v>
      </c>
      <c r="BG142" s="228">
        <f>IF(N142="zákl. přenesená",J142,0)</f>
        <v>0</v>
      </c>
      <c r="BH142" s="228">
        <f>IF(N142="sníž. přenesená",J142,0)</f>
        <v>0</v>
      </c>
      <c r="BI142" s="228">
        <f>IF(N142="nulová",J142,0)</f>
        <v>0</v>
      </c>
      <c r="BJ142" s="14" t="s">
        <v>81</v>
      </c>
      <c r="BK142" s="228">
        <f>ROUND(I142*H142,2)</f>
        <v>0</v>
      </c>
      <c r="BL142" s="14" t="s">
        <v>188</v>
      </c>
      <c r="BM142" s="227" t="s">
        <v>1817</v>
      </c>
    </row>
    <row r="143" s="2" customFormat="1">
      <c r="A143" s="35"/>
      <c r="B143" s="36"/>
      <c r="C143" s="37"/>
      <c r="D143" s="229" t="s">
        <v>190</v>
      </c>
      <c r="E143" s="37"/>
      <c r="F143" s="230" t="s">
        <v>1816</v>
      </c>
      <c r="G143" s="37"/>
      <c r="H143" s="37"/>
      <c r="I143" s="143"/>
      <c r="J143" s="37"/>
      <c r="K143" s="37"/>
      <c r="L143" s="41"/>
      <c r="M143" s="231"/>
      <c r="N143" s="232"/>
      <c r="O143" s="81"/>
      <c r="P143" s="81"/>
      <c r="Q143" s="81"/>
      <c r="R143" s="81"/>
      <c r="S143" s="81"/>
      <c r="T143" s="82"/>
      <c r="U143" s="35"/>
      <c r="V143" s="35"/>
      <c r="W143" s="35"/>
      <c r="X143" s="35"/>
      <c r="Y143" s="35"/>
      <c r="Z143" s="35"/>
      <c r="AA143" s="35"/>
      <c r="AB143" s="35"/>
      <c r="AC143" s="35"/>
      <c r="AD143" s="35"/>
      <c r="AE143" s="35"/>
      <c r="AT143" s="14" t="s">
        <v>190</v>
      </c>
      <c r="AU143" s="14" t="s">
        <v>81</v>
      </c>
    </row>
    <row r="144" s="2" customFormat="1" ht="21.75" customHeight="1">
      <c r="A144" s="35"/>
      <c r="B144" s="36"/>
      <c r="C144" s="233" t="s">
        <v>411</v>
      </c>
      <c r="D144" s="233" t="s">
        <v>191</v>
      </c>
      <c r="E144" s="234" t="s">
        <v>1818</v>
      </c>
      <c r="F144" s="235" t="s">
        <v>1819</v>
      </c>
      <c r="G144" s="236" t="s">
        <v>199</v>
      </c>
      <c r="H144" s="237">
        <v>1</v>
      </c>
      <c r="I144" s="238"/>
      <c r="J144" s="239">
        <f>ROUND(I144*H144,2)</f>
        <v>0</v>
      </c>
      <c r="K144" s="235" t="s">
        <v>19</v>
      </c>
      <c r="L144" s="41"/>
      <c r="M144" s="240" t="s">
        <v>19</v>
      </c>
      <c r="N144" s="241" t="s">
        <v>44</v>
      </c>
      <c r="O144" s="81"/>
      <c r="P144" s="225">
        <f>O144*H144</f>
        <v>0</v>
      </c>
      <c r="Q144" s="225">
        <v>0</v>
      </c>
      <c r="R144" s="225">
        <f>Q144*H144</f>
        <v>0</v>
      </c>
      <c r="S144" s="225">
        <v>0</v>
      </c>
      <c r="T144" s="226">
        <f>S144*H144</f>
        <v>0</v>
      </c>
      <c r="U144" s="35"/>
      <c r="V144" s="35"/>
      <c r="W144" s="35"/>
      <c r="X144" s="35"/>
      <c r="Y144" s="35"/>
      <c r="Z144" s="35"/>
      <c r="AA144" s="35"/>
      <c r="AB144" s="35"/>
      <c r="AC144" s="35"/>
      <c r="AD144" s="35"/>
      <c r="AE144" s="35"/>
      <c r="AR144" s="227" t="s">
        <v>194</v>
      </c>
      <c r="AT144" s="227" t="s">
        <v>191</v>
      </c>
      <c r="AU144" s="227" t="s">
        <v>81</v>
      </c>
      <c r="AY144" s="14" t="s">
        <v>183</v>
      </c>
      <c r="BE144" s="228">
        <f>IF(N144="základní",J144,0)</f>
        <v>0</v>
      </c>
      <c r="BF144" s="228">
        <f>IF(N144="snížená",J144,0)</f>
        <v>0</v>
      </c>
      <c r="BG144" s="228">
        <f>IF(N144="zákl. přenesená",J144,0)</f>
        <v>0</v>
      </c>
      <c r="BH144" s="228">
        <f>IF(N144="sníž. přenesená",J144,0)</f>
        <v>0</v>
      </c>
      <c r="BI144" s="228">
        <f>IF(N144="nulová",J144,0)</f>
        <v>0</v>
      </c>
      <c r="BJ144" s="14" t="s">
        <v>81</v>
      </c>
      <c r="BK144" s="228">
        <f>ROUND(I144*H144,2)</f>
        <v>0</v>
      </c>
      <c r="BL144" s="14" t="s">
        <v>194</v>
      </c>
      <c r="BM144" s="227" t="s">
        <v>1820</v>
      </c>
    </row>
    <row r="145" s="2" customFormat="1">
      <c r="A145" s="35"/>
      <c r="B145" s="36"/>
      <c r="C145" s="37"/>
      <c r="D145" s="229" t="s">
        <v>190</v>
      </c>
      <c r="E145" s="37"/>
      <c r="F145" s="230" t="s">
        <v>1819</v>
      </c>
      <c r="G145" s="37"/>
      <c r="H145" s="37"/>
      <c r="I145" s="143"/>
      <c r="J145" s="37"/>
      <c r="K145" s="37"/>
      <c r="L145" s="41"/>
      <c r="M145" s="231"/>
      <c r="N145" s="232"/>
      <c r="O145" s="81"/>
      <c r="P145" s="81"/>
      <c r="Q145" s="81"/>
      <c r="R145" s="81"/>
      <c r="S145" s="81"/>
      <c r="T145" s="82"/>
      <c r="U145" s="35"/>
      <c r="V145" s="35"/>
      <c r="W145" s="35"/>
      <c r="X145" s="35"/>
      <c r="Y145" s="35"/>
      <c r="Z145" s="35"/>
      <c r="AA145" s="35"/>
      <c r="AB145" s="35"/>
      <c r="AC145" s="35"/>
      <c r="AD145" s="35"/>
      <c r="AE145" s="35"/>
      <c r="AT145" s="14" t="s">
        <v>190</v>
      </c>
      <c r="AU145" s="14" t="s">
        <v>81</v>
      </c>
    </row>
    <row r="146" s="2" customFormat="1" ht="16.5" customHeight="1">
      <c r="A146" s="35"/>
      <c r="B146" s="36"/>
      <c r="C146" s="215" t="s">
        <v>415</v>
      </c>
      <c r="D146" s="215" t="s">
        <v>184</v>
      </c>
      <c r="E146" s="216" t="s">
        <v>1821</v>
      </c>
      <c r="F146" s="217" t="s">
        <v>1822</v>
      </c>
      <c r="G146" s="218" t="s">
        <v>199</v>
      </c>
      <c r="H146" s="219">
        <v>1</v>
      </c>
      <c r="I146" s="220"/>
      <c r="J146" s="221">
        <f>ROUND(I146*H146,2)</f>
        <v>0</v>
      </c>
      <c r="K146" s="217" t="s">
        <v>19</v>
      </c>
      <c r="L146" s="222"/>
      <c r="M146" s="223" t="s">
        <v>19</v>
      </c>
      <c r="N146" s="224" t="s">
        <v>44</v>
      </c>
      <c r="O146" s="81"/>
      <c r="P146" s="225">
        <f>O146*H146</f>
        <v>0</v>
      </c>
      <c r="Q146" s="225">
        <v>0</v>
      </c>
      <c r="R146" s="225">
        <f>Q146*H146</f>
        <v>0</v>
      </c>
      <c r="S146" s="225">
        <v>0</v>
      </c>
      <c r="T146" s="226">
        <f>S146*H146</f>
        <v>0</v>
      </c>
      <c r="U146" s="35"/>
      <c r="V146" s="35"/>
      <c r="W146" s="35"/>
      <c r="X146" s="35"/>
      <c r="Y146" s="35"/>
      <c r="Z146" s="35"/>
      <c r="AA146" s="35"/>
      <c r="AB146" s="35"/>
      <c r="AC146" s="35"/>
      <c r="AD146" s="35"/>
      <c r="AE146" s="35"/>
      <c r="AR146" s="227" t="s">
        <v>188</v>
      </c>
      <c r="AT146" s="227" t="s">
        <v>184</v>
      </c>
      <c r="AU146" s="227" t="s">
        <v>81</v>
      </c>
      <c r="AY146" s="14" t="s">
        <v>183</v>
      </c>
      <c r="BE146" s="228">
        <f>IF(N146="základní",J146,0)</f>
        <v>0</v>
      </c>
      <c r="BF146" s="228">
        <f>IF(N146="snížená",J146,0)</f>
        <v>0</v>
      </c>
      <c r="BG146" s="228">
        <f>IF(N146="zákl. přenesená",J146,0)</f>
        <v>0</v>
      </c>
      <c r="BH146" s="228">
        <f>IF(N146="sníž. přenesená",J146,0)</f>
        <v>0</v>
      </c>
      <c r="BI146" s="228">
        <f>IF(N146="nulová",J146,0)</f>
        <v>0</v>
      </c>
      <c r="BJ146" s="14" t="s">
        <v>81</v>
      </c>
      <c r="BK146" s="228">
        <f>ROUND(I146*H146,2)</f>
        <v>0</v>
      </c>
      <c r="BL146" s="14" t="s">
        <v>188</v>
      </c>
      <c r="BM146" s="227" t="s">
        <v>1823</v>
      </c>
    </row>
    <row r="147" s="2" customFormat="1">
      <c r="A147" s="35"/>
      <c r="B147" s="36"/>
      <c r="C147" s="37"/>
      <c r="D147" s="229" t="s">
        <v>190</v>
      </c>
      <c r="E147" s="37"/>
      <c r="F147" s="230" t="s">
        <v>1822</v>
      </c>
      <c r="G147" s="37"/>
      <c r="H147" s="37"/>
      <c r="I147" s="143"/>
      <c r="J147" s="37"/>
      <c r="K147" s="37"/>
      <c r="L147" s="41"/>
      <c r="M147" s="231"/>
      <c r="N147" s="232"/>
      <c r="O147" s="81"/>
      <c r="P147" s="81"/>
      <c r="Q147" s="81"/>
      <c r="R147" s="81"/>
      <c r="S147" s="81"/>
      <c r="T147" s="82"/>
      <c r="U147" s="35"/>
      <c r="V147" s="35"/>
      <c r="W147" s="35"/>
      <c r="X147" s="35"/>
      <c r="Y147" s="35"/>
      <c r="Z147" s="35"/>
      <c r="AA147" s="35"/>
      <c r="AB147" s="35"/>
      <c r="AC147" s="35"/>
      <c r="AD147" s="35"/>
      <c r="AE147" s="35"/>
      <c r="AT147" s="14" t="s">
        <v>190</v>
      </c>
      <c r="AU147" s="14" t="s">
        <v>81</v>
      </c>
    </row>
    <row r="148" s="2" customFormat="1" ht="33" customHeight="1">
      <c r="A148" s="35"/>
      <c r="B148" s="36"/>
      <c r="C148" s="215" t="s">
        <v>419</v>
      </c>
      <c r="D148" s="215" t="s">
        <v>184</v>
      </c>
      <c r="E148" s="216" t="s">
        <v>1824</v>
      </c>
      <c r="F148" s="217" t="s">
        <v>1825</v>
      </c>
      <c r="G148" s="218" t="s">
        <v>199</v>
      </c>
      <c r="H148" s="219">
        <v>1</v>
      </c>
      <c r="I148" s="220"/>
      <c r="J148" s="221">
        <f>ROUND(I148*H148,2)</f>
        <v>0</v>
      </c>
      <c r="K148" s="217" t="s">
        <v>19</v>
      </c>
      <c r="L148" s="222"/>
      <c r="M148" s="223" t="s">
        <v>19</v>
      </c>
      <c r="N148" s="224" t="s">
        <v>44</v>
      </c>
      <c r="O148" s="81"/>
      <c r="P148" s="225">
        <f>O148*H148</f>
        <v>0</v>
      </c>
      <c r="Q148" s="225">
        <v>0</v>
      </c>
      <c r="R148" s="225">
        <f>Q148*H148</f>
        <v>0</v>
      </c>
      <c r="S148" s="225">
        <v>0</v>
      </c>
      <c r="T148" s="226">
        <f>S148*H148</f>
        <v>0</v>
      </c>
      <c r="U148" s="35"/>
      <c r="V148" s="35"/>
      <c r="W148" s="35"/>
      <c r="X148" s="35"/>
      <c r="Y148" s="35"/>
      <c r="Z148" s="35"/>
      <c r="AA148" s="35"/>
      <c r="AB148" s="35"/>
      <c r="AC148" s="35"/>
      <c r="AD148" s="35"/>
      <c r="AE148" s="35"/>
      <c r="AR148" s="227" t="s">
        <v>188</v>
      </c>
      <c r="AT148" s="227" t="s">
        <v>184</v>
      </c>
      <c r="AU148" s="227" t="s">
        <v>81</v>
      </c>
      <c r="AY148" s="14" t="s">
        <v>183</v>
      </c>
      <c r="BE148" s="228">
        <f>IF(N148="základní",J148,0)</f>
        <v>0</v>
      </c>
      <c r="BF148" s="228">
        <f>IF(N148="snížená",J148,0)</f>
        <v>0</v>
      </c>
      <c r="BG148" s="228">
        <f>IF(N148="zákl. přenesená",J148,0)</f>
        <v>0</v>
      </c>
      <c r="BH148" s="228">
        <f>IF(N148="sníž. přenesená",J148,0)</f>
        <v>0</v>
      </c>
      <c r="BI148" s="228">
        <f>IF(N148="nulová",J148,0)</f>
        <v>0</v>
      </c>
      <c r="BJ148" s="14" t="s">
        <v>81</v>
      </c>
      <c r="BK148" s="228">
        <f>ROUND(I148*H148,2)</f>
        <v>0</v>
      </c>
      <c r="BL148" s="14" t="s">
        <v>188</v>
      </c>
      <c r="BM148" s="227" t="s">
        <v>1826</v>
      </c>
    </row>
    <row r="149" s="2" customFormat="1">
      <c r="A149" s="35"/>
      <c r="B149" s="36"/>
      <c r="C149" s="37"/>
      <c r="D149" s="229" t="s">
        <v>190</v>
      </c>
      <c r="E149" s="37"/>
      <c r="F149" s="230" t="s">
        <v>1825</v>
      </c>
      <c r="G149" s="37"/>
      <c r="H149" s="37"/>
      <c r="I149" s="143"/>
      <c r="J149" s="37"/>
      <c r="K149" s="37"/>
      <c r="L149" s="41"/>
      <c r="M149" s="231"/>
      <c r="N149" s="232"/>
      <c r="O149" s="81"/>
      <c r="P149" s="81"/>
      <c r="Q149" s="81"/>
      <c r="R149" s="81"/>
      <c r="S149" s="81"/>
      <c r="T149" s="82"/>
      <c r="U149" s="35"/>
      <c r="V149" s="35"/>
      <c r="W149" s="35"/>
      <c r="X149" s="35"/>
      <c r="Y149" s="35"/>
      <c r="Z149" s="35"/>
      <c r="AA149" s="35"/>
      <c r="AB149" s="35"/>
      <c r="AC149" s="35"/>
      <c r="AD149" s="35"/>
      <c r="AE149" s="35"/>
      <c r="AT149" s="14" t="s">
        <v>190</v>
      </c>
      <c r="AU149" s="14" t="s">
        <v>81</v>
      </c>
    </row>
    <row r="150" s="2" customFormat="1" ht="33" customHeight="1">
      <c r="A150" s="35"/>
      <c r="B150" s="36"/>
      <c r="C150" s="233" t="s">
        <v>423</v>
      </c>
      <c r="D150" s="233" t="s">
        <v>191</v>
      </c>
      <c r="E150" s="234" t="s">
        <v>1827</v>
      </c>
      <c r="F150" s="235" t="s">
        <v>1828</v>
      </c>
      <c r="G150" s="236" t="s">
        <v>199</v>
      </c>
      <c r="H150" s="237">
        <v>1</v>
      </c>
      <c r="I150" s="238"/>
      <c r="J150" s="239">
        <f>ROUND(I150*H150,2)</f>
        <v>0</v>
      </c>
      <c r="K150" s="235" t="s">
        <v>19</v>
      </c>
      <c r="L150" s="41"/>
      <c r="M150" s="240" t="s">
        <v>19</v>
      </c>
      <c r="N150" s="241" t="s">
        <v>44</v>
      </c>
      <c r="O150" s="81"/>
      <c r="P150" s="225">
        <f>O150*H150</f>
        <v>0</v>
      </c>
      <c r="Q150" s="225">
        <v>0</v>
      </c>
      <c r="R150" s="225">
        <f>Q150*H150</f>
        <v>0</v>
      </c>
      <c r="S150" s="225">
        <v>0</v>
      </c>
      <c r="T150" s="226">
        <f>S150*H150</f>
        <v>0</v>
      </c>
      <c r="U150" s="35"/>
      <c r="V150" s="35"/>
      <c r="W150" s="35"/>
      <c r="X150" s="35"/>
      <c r="Y150" s="35"/>
      <c r="Z150" s="35"/>
      <c r="AA150" s="35"/>
      <c r="AB150" s="35"/>
      <c r="AC150" s="35"/>
      <c r="AD150" s="35"/>
      <c r="AE150" s="35"/>
      <c r="AR150" s="227" t="s">
        <v>194</v>
      </c>
      <c r="AT150" s="227" t="s">
        <v>191</v>
      </c>
      <c r="AU150" s="227" t="s">
        <v>81</v>
      </c>
      <c r="AY150" s="14" t="s">
        <v>183</v>
      </c>
      <c r="BE150" s="228">
        <f>IF(N150="základní",J150,0)</f>
        <v>0</v>
      </c>
      <c r="BF150" s="228">
        <f>IF(N150="snížená",J150,0)</f>
        <v>0</v>
      </c>
      <c r="BG150" s="228">
        <f>IF(N150="zákl. přenesená",J150,0)</f>
        <v>0</v>
      </c>
      <c r="BH150" s="228">
        <f>IF(N150="sníž. přenesená",J150,0)</f>
        <v>0</v>
      </c>
      <c r="BI150" s="228">
        <f>IF(N150="nulová",J150,0)</f>
        <v>0</v>
      </c>
      <c r="BJ150" s="14" t="s">
        <v>81</v>
      </c>
      <c r="BK150" s="228">
        <f>ROUND(I150*H150,2)</f>
        <v>0</v>
      </c>
      <c r="BL150" s="14" t="s">
        <v>194</v>
      </c>
      <c r="BM150" s="227" t="s">
        <v>1829</v>
      </c>
    </row>
    <row r="151" s="2" customFormat="1">
      <c r="A151" s="35"/>
      <c r="B151" s="36"/>
      <c r="C151" s="37"/>
      <c r="D151" s="229" t="s">
        <v>190</v>
      </c>
      <c r="E151" s="37"/>
      <c r="F151" s="230" t="s">
        <v>1828</v>
      </c>
      <c r="G151" s="37"/>
      <c r="H151" s="37"/>
      <c r="I151" s="143"/>
      <c r="J151" s="37"/>
      <c r="K151" s="37"/>
      <c r="L151" s="41"/>
      <c r="M151" s="231"/>
      <c r="N151" s="232"/>
      <c r="O151" s="81"/>
      <c r="P151" s="81"/>
      <c r="Q151" s="81"/>
      <c r="R151" s="81"/>
      <c r="S151" s="81"/>
      <c r="T151" s="82"/>
      <c r="U151" s="35"/>
      <c r="V151" s="35"/>
      <c r="W151" s="35"/>
      <c r="X151" s="35"/>
      <c r="Y151" s="35"/>
      <c r="Z151" s="35"/>
      <c r="AA151" s="35"/>
      <c r="AB151" s="35"/>
      <c r="AC151" s="35"/>
      <c r="AD151" s="35"/>
      <c r="AE151" s="35"/>
      <c r="AT151" s="14" t="s">
        <v>190</v>
      </c>
      <c r="AU151" s="14" t="s">
        <v>81</v>
      </c>
    </row>
    <row r="152" s="2" customFormat="1" ht="21.75" customHeight="1">
      <c r="A152" s="35"/>
      <c r="B152" s="36"/>
      <c r="C152" s="215" t="s">
        <v>427</v>
      </c>
      <c r="D152" s="215" t="s">
        <v>184</v>
      </c>
      <c r="E152" s="216" t="s">
        <v>1830</v>
      </c>
      <c r="F152" s="217" t="s">
        <v>1831</v>
      </c>
      <c r="G152" s="218" t="s">
        <v>199</v>
      </c>
      <c r="H152" s="219">
        <v>1</v>
      </c>
      <c r="I152" s="220"/>
      <c r="J152" s="221">
        <f>ROUND(I152*H152,2)</f>
        <v>0</v>
      </c>
      <c r="K152" s="217" t="s">
        <v>19</v>
      </c>
      <c r="L152" s="222"/>
      <c r="M152" s="223" t="s">
        <v>19</v>
      </c>
      <c r="N152" s="224" t="s">
        <v>44</v>
      </c>
      <c r="O152" s="81"/>
      <c r="P152" s="225">
        <f>O152*H152</f>
        <v>0</v>
      </c>
      <c r="Q152" s="225">
        <v>0</v>
      </c>
      <c r="R152" s="225">
        <f>Q152*H152</f>
        <v>0</v>
      </c>
      <c r="S152" s="225">
        <v>0</v>
      </c>
      <c r="T152" s="226">
        <f>S152*H152</f>
        <v>0</v>
      </c>
      <c r="U152" s="35"/>
      <c r="V152" s="35"/>
      <c r="W152" s="35"/>
      <c r="X152" s="35"/>
      <c r="Y152" s="35"/>
      <c r="Z152" s="35"/>
      <c r="AA152" s="35"/>
      <c r="AB152" s="35"/>
      <c r="AC152" s="35"/>
      <c r="AD152" s="35"/>
      <c r="AE152" s="35"/>
      <c r="AR152" s="227" t="s">
        <v>188</v>
      </c>
      <c r="AT152" s="227" t="s">
        <v>184</v>
      </c>
      <c r="AU152" s="227" t="s">
        <v>81</v>
      </c>
      <c r="AY152" s="14" t="s">
        <v>183</v>
      </c>
      <c r="BE152" s="228">
        <f>IF(N152="základní",J152,0)</f>
        <v>0</v>
      </c>
      <c r="BF152" s="228">
        <f>IF(N152="snížená",J152,0)</f>
        <v>0</v>
      </c>
      <c r="BG152" s="228">
        <f>IF(N152="zákl. přenesená",J152,0)</f>
        <v>0</v>
      </c>
      <c r="BH152" s="228">
        <f>IF(N152="sníž. přenesená",J152,0)</f>
        <v>0</v>
      </c>
      <c r="BI152" s="228">
        <f>IF(N152="nulová",J152,0)</f>
        <v>0</v>
      </c>
      <c r="BJ152" s="14" t="s">
        <v>81</v>
      </c>
      <c r="BK152" s="228">
        <f>ROUND(I152*H152,2)</f>
        <v>0</v>
      </c>
      <c r="BL152" s="14" t="s">
        <v>188</v>
      </c>
      <c r="BM152" s="227" t="s">
        <v>1832</v>
      </c>
    </row>
    <row r="153" s="2" customFormat="1">
      <c r="A153" s="35"/>
      <c r="B153" s="36"/>
      <c r="C153" s="37"/>
      <c r="D153" s="229" t="s">
        <v>190</v>
      </c>
      <c r="E153" s="37"/>
      <c r="F153" s="230" t="s">
        <v>1831</v>
      </c>
      <c r="G153" s="37"/>
      <c r="H153" s="37"/>
      <c r="I153" s="143"/>
      <c r="J153" s="37"/>
      <c r="K153" s="37"/>
      <c r="L153" s="41"/>
      <c r="M153" s="231"/>
      <c r="N153" s="232"/>
      <c r="O153" s="81"/>
      <c r="P153" s="81"/>
      <c r="Q153" s="81"/>
      <c r="R153" s="81"/>
      <c r="S153" s="81"/>
      <c r="T153" s="82"/>
      <c r="U153" s="35"/>
      <c r="V153" s="35"/>
      <c r="W153" s="35"/>
      <c r="X153" s="35"/>
      <c r="Y153" s="35"/>
      <c r="Z153" s="35"/>
      <c r="AA153" s="35"/>
      <c r="AB153" s="35"/>
      <c r="AC153" s="35"/>
      <c r="AD153" s="35"/>
      <c r="AE153" s="35"/>
      <c r="AT153" s="14" t="s">
        <v>190</v>
      </c>
      <c r="AU153" s="14" t="s">
        <v>81</v>
      </c>
    </row>
    <row r="154" s="2" customFormat="1" ht="21.75" customHeight="1">
      <c r="A154" s="35"/>
      <c r="B154" s="36"/>
      <c r="C154" s="233" t="s">
        <v>431</v>
      </c>
      <c r="D154" s="233" t="s">
        <v>191</v>
      </c>
      <c r="E154" s="234" t="s">
        <v>1833</v>
      </c>
      <c r="F154" s="235" t="s">
        <v>1834</v>
      </c>
      <c r="G154" s="236" t="s">
        <v>199</v>
      </c>
      <c r="H154" s="237">
        <v>1</v>
      </c>
      <c r="I154" s="238"/>
      <c r="J154" s="239">
        <f>ROUND(I154*H154,2)</f>
        <v>0</v>
      </c>
      <c r="K154" s="235" t="s">
        <v>19</v>
      </c>
      <c r="L154" s="41"/>
      <c r="M154" s="240" t="s">
        <v>19</v>
      </c>
      <c r="N154" s="241" t="s">
        <v>44</v>
      </c>
      <c r="O154" s="81"/>
      <c r="P154" s="225">
        <f>O154*H154</f>
        <v>0</v>
      </c>
      <c r="Q154" s="225">
        <v>0</v>
      </c>
      <c r="R154" s="225">
        <f>Q154*H154</f>
        <v>0</v>
      </c>
      <c r="S154" s="225">
        <v>0</v>
      </c>
      <c r="T154" s="226">
        <f>S154*H154</f>
        <v>0</v>
      </c>
      <c r="U154" s="35"/>
      <c r="V154" s="35"/>
      <c r="W154" s="35"/>
      <c r="X154" s="35"/>
      <c r="Y154" s="35"/>
      <c r="Z154" s="35"/>
      <c r="AA154" s="35"/>
      <c r="AB154" s="35"/>
      <c r="AC154" s="35"/>
      <c r="AD154" s="35"/>
      <c r="AE154" s="35"/>
      <c r="AR154" s="227" t="s">
        <v>194</v>
      </c>
      <c r="AT154" s="227" t="s">
        <v>191</v>
      </c>
      <c r="AU154" s="227" t="s">
        <v>81</v>
      </c>
      <c r="AY154" s="14" t="s">
        <v>183</v>
      </c>
      <c r="BE154" s="228">
        <f>IF(N154="základní",J154,0)</f>
        <v>0</v>
      </c>
      <c r="BF154" s="228">
        <f>IF(N154="snížená",J154,0)</f>
        <v>0</v>
      </c>
      <c r="BG154" s="228">
        <f>IF(N154="zákl. přenesená",J154,0)</f>
        <v>0</v>
      </c>
      <c r="BH154" s="228">
        <f>IF(N154="sníž. přenesená",J154,0)</f>
        <v>0</v>
      </c>
      <c r="BI154" s="228">
        <f>IF(N154="nulová",J154,0)</f>
        <v>0</v>
      </c>
      <c r="BJ154" s="14" t="s">
        <v>81</v>
      </c>
      <c r="BK154" s="228">
        <f>ROUND(I154*H154,2)</f>
        <v>0</v>
      </c>
      <c r="BL154" s="14" t="s">
        <v>194</v>
      </c>
      <c r="BM154" s="227" t="s">
        <v>1835</v>
      </c>
    </row>
    <row r="155" s="2" customFormat="1">
      <c r="A155" s="35"/>
      <c r="B155" s="36"/>
      <c r="C155" s="37"/>
      <c r="D155" s="229" t="s">
        <v>190</v>
      </c>
      <c r="E155" s="37"/>
      <c r="F155" s="230" t="s">
        <v>1834</v>
      </c>
      <c r="G155" s="37"/>
      <c r="H155" s="37"/>
      <c r="I155" s="143"/>
      <c r="J155" s="37"/>
      <c r="K155" s="37"/>
      <c r="L155" s="41"/>
      <c r="M155" s="231"/>
      <c r="N155" s="232"/>
      <c r="O155" s="81"/>
      <c r="P155" s="81"/>
      <c r="Q155" s="81"/>
      <c r="R155" s="81"/>
      <c r="S155" s="81"/>
      <c r="T155" s="82"/>
      <c r="U155" s="35"/>
      <c r="V155" s="35"/>
      <c r="W155" s="35"/>
      <c r="X155" s="35"/>
      <c r="Y155" s="35"/>
      <c r="Z155" s="35"/>
      <c r="AA155" s="35"/>
      <c r="AB155" s="35"/>
      <c r="AC155" s="35"/>
      <c r="AD155" s="35"/>
      <c r="AE155" s="35"/>
      <c r="AT155" s="14" t="s">
        <v>190</v>
      </c>
      <c r="AU155" s="14" t="s">
        <v>81</v>
      </c>
    </row>
    <row r="156" s="2" customFormat="1" ht="21.75" customHeight="1">
      <c r="A156" s="35"/>
      <c r="B156" s="36"/>
      <c r="C156" s="215" t="s">
        <v>435</v>
      </c>
      <c r="D156" s="215" t="s">
        <v>184</v>
      </c>
      <c r="E156" s="216" t="s">
        <v>1836</v>
      </c>
      <c r="F156" s="217" t="s">
        <v>1837</v>
      </c>
      <c r="G156" s="218" t="s">
        <v>199</v>
      </c>
      <c r="H156" s="219">
        <v>8</v>
      </c>
      <c r="I156" s="220"/>
      <c r="J156" s="221">
        <f>ROUND(I156*H156,2)</f>
        <v>0</v>
      </c>
      <c r="K156" s="217" t="s">
        <v>19</v>
      </c>
      <c r="L156" s="222"/>
      <c r="M156" s="223" t="s">
        <v>19</v>
      </c>
      <c r="N156" s="224" t="s">
        <v>44</v>
      </c>
      <c r="O156" s="81"/>
      <c r="P156" s="225">
        <f>O156*H156</f>
        <v>0</v>
      </c>
      <c r="Q156" s="225">
        <v>0</v>
      </c>
      <c r="R156" s="225">
        <f>Q156*H156</f>
        <v>0</v>
      </c>
      <c r="S156" s="225">
        <v>0</v>
      </c>
      <c r="T156" s="226">
        <f>S156*H156</f>
        <v>0</v>
      </c>
      <c r="U156" s="35"/>
      <c r="V156" s="35"/>
      <c r="W156" s="35"/>
      <c r="X156" s="35"/>
      <c r="Y156" s="35"/>
      <c r="Z156" s="35"/>
      <c r="AA156" s="35"/>
      <c r="AB156" s="35"/>
      <c r="AC156" s="35"/>
      <c r="AD156" s="35"/>
      <c r="AE156" s="35"/>
      <c r="AR156" s="227" t="s">
        <v>188</v>
      </c>
      <c r="AT156" s="227" t="s">
        <v>184</v>
      </c>
      <c r="AU156" s="227" t="s">
        <v>81</v>
      </c>
      <c r="AY156" s="14" t="s">
        <v>183</v>
      </c>
      <c r="BE156" s="228">
        <f>IF(N156="základní",J156,0)</f>
        <v>0</v>
      </c>
      <c r="BF156" s="228">
        <f>IF(N156="snížená",J156,0)</f>
        <v>0</v>
      </c>
      <c r="BG156" s="228">
        <f>IF(N156="zákl. přenesená",J156,0)</f>
        <v>0</v>
      </c>
      <c r="BH156" s="228">
        <f>IF(N156="sníž. přenesená",J156,0)</f>
        <v>0</v>
      </c>
      <c r="BI156" s="228">
        <f>IF(N156="nulová",J156,0)</f>
        <v>0</v>
      </c>
      <c r="BJ156" s="14" t="s">
        <v>81</v>
      </c>
      <c r="BK156" s="228">
        <f>ROUND(I156*H156,2)</f>
        <v>0</v>
      </c>
      <c r="BL156" s="14" t="s">
        <v>188</v>
      </c>
      <c r="BM156" s="227" t="s">
        <v>1838</v>
      </c>
    </row>
    <row r="157" s="2" customFormat="1">
      <c r="A157" s="35"/>
      <c r="B157" s="36"/>
      <c r="C157" s="37"/>
      <c r="D157" s="229" t="s">
        <v>190</v>
      </c>
      <c r="E157" s="37"/>
      <c r="F157" s="230" t="s">
        <v>1837</v>
      </c>
      <c r="G157" s="37"/>
      <c r="H157" s="37"/>
      <c r="I157" s="143"/>
      <c r="J157" s="37"/>
      <c r="K157" s="37"/>
      <c r="L157" s="41"/>
      <c r="M157" s="231"/>
      <c r="N157" s="232"/>
      <c r="O157" s="81"/>
      <c r="P157" s="81"/>
      <c r="Q157" s="81"/>
      <c r="R157" s="81"/>
      <c r="S157" s="81"/>
      <c r="T157" s="82"/>
      <c r="U157" s="35"/>
      <c r="V157" s="35"/>
      <c r="W157" s="35"/>
      <c r="X157" s="35"/>
      <c r="Y157" s="35"/>
      <c r="Z157" s="35"/>
      <c r="AA157" s="35"/>
      <c r="AB157" s="35"/>
      <c r="AC157" s="35"/>
      <c r="AD157" s="35"/>
      <c r="AE157" s="35"/>
      <c r="AT157" s="14" t="s">
        <v>190</v>
      </c>
      <c r="AU157" s="14" t="s">
        <v>81</v>
      </c>
    </row>
    <row r="158" s="2" customFormat="1" ht="16.5" customHeight="1">
      <c r="A158" s="35"/>
      <c r="B158" s="36"/>
      <c r="C158" s="233" t="s">
        <v>439</v>
      </c>
      <c r="D158" s="233" t="s">
        <v>191</v>
      </c>
      <c r="E158" s="234" t="s">
        <v>1839</v>
      </c>
      <c r="F158" s="235" t="s">
        <v>1840</v>
      </c>
      <c r="G158" s="236" t="s">
        <v>199</v>
      </c>
      <c r="H158" s="237">
        <v>8</v>
      </c>
      <c r="I158" s="238"/>
      <c r="J158" s="239">
        <f>ROUND(I158*H158,2)</f>
        <v>0</v>
      </c>
      <c r="K158" s="235" t="s">
        <v>19</v>
      </c>
      <c r="L158" s="41"/>
      <c r="M158" s="240" t="s">
        <v>19</v>
      </c>
      <c r="N158" s="241" t="s">
        <v>44</v>
      </c>
      <c r="O158" s="81"/>
      <c r="P158" s="225">
        <f>O158*H158</f>
        <v>0</v>
      </c>
      <c r="Q158" s="225">
        <v>0</v>
      </c>
      <c r="R158" s="225">
        <f>Q158*H158</f>
        <v>0</v>
      </c>
      <c r="S158" s="225">
        <v>0</v>
      </c>
      <c r="T158" s="226">
        <f>S158*H158</f>
        <v>0</v>
      </c>
      <c r="U158" s="35"/>
      <c r="V158" s="35"/>
      <c r="W158" s="35"/>
      <c r="X158" s="35"/>
      <c r="Y158" s="35"/>
      <c r="Z158" s="35"/>
      <c r="AA158" s="35"/>
      <c r="AB158" s="35"/>
      <c r="AC158" s="35"/>
      <c r="AD158" s="35"/>
      <c r="AE158" s="35"/>
      <c r="AR158" s="227" t="s">
        <v>194</v>
      </c>
      <c r="AT158" s="227" t="s">
        <v>191</v>
      </c>
      <c r="AU158" s="227" t="s">
        <v>81</v>
      </c>
      <c r="AY158" s="14" t="s">
        <v>183</v>
      </c>
      <c r="BE158" s="228">
        <f>IF(N158="základní",J158,0)</f>
        <v>0</v>
      </c>
      <c r="BF158" s="228">
        <f>IF(N158="snížená",J158,0)</f>
        <v>0</v>
      </c>
      <c r="BG158" s="228">
        <f>IF(N158="zákl. přenesená",J158,0)</f>
        <v>0</v>
      </c>
      <c r="BH158" s="228">
        <f>IF(N158="sníž. přenesená",J158,0)</f>
        <v>0</v>
      </c>
      <c r="BI158" s="228">
        <f>IF(N158="nulová",J158,0)</f>
        <v>0</v>
      </c>
      <c r="BJ158" s="14" t="s">
        <v>81</v>
      </c>
      <c r="BK158" s="228">
        <f>ROUND(I158*H158,2)</f>
        <v>0</v>
      </c>
      <c r="BL158" s="14" t="s">
        <v>194</v>
      </c>
      <c r="BM158" s="227" t="s">
        <v>1841</v>
      </c>
    </row>
    <row r="159" s="2" customFormat="1">
      <c r="A159" s="35"/>
      <c r="B159" s="36"/>
      <c r="C159" s="37"/>
      <c r="D159" s="229" t="s">
        <v>190</v>
      </c>
      <c r="E159" s="37"/>
      <c r="F159" s="230" t="s">
        <v>1840</v>
      </c>
      <c r="G159" s="37"/>
      <c r="H159" s="37"/>
      <c r="I159" s="143"/>
      <c r="J159" s="37"/>
      <c r="K159" s="37"/>
      <c r="L159" s="41"/>
      <c r="M159" s="231"/>
      <c r="N159" s="232"/>
      <c r="O159" s="81"/>
      <c r="P159" s="81"/>
      <c r="Q159" s="81"/>
      <c r="R159" s="81"/>
      <c r="S159" s="81"/>
      <c r="T159" s="82"/>
      <c r="U159" s="35"/>
      <c r="V159" s="35"/>
      <c r="W159" s="35"/>
      <c r="X159" s="35"/>
      <c r="Y159" s="35"/>
      <c r="Z159" s="35"/>
      <c r="AA159" s="35"/>
      <c r="AB159" s="35"/>
      <c r="AC159" s="35"/>
      <c r="AD159" s="35"/>
      <c r="AE159" s="35"/>
      <c r="AT159" s="14" t="s">
        <v>190</v>
      </c>
      <c r="AU159" s="14" t="s">
        <v>81</v>
      </c>
    </row>
    <row r="160" s="2" customFormat="1" ht="16.5" customHeight="1">
      <c r="A160" s="35"/>
      <c r="B160" s="36"/>
      <c r="C160" s="215" t="s">
        <v>443</v>
      </c>
      <c r="D160" s="215" t="s">
        <v>184</v>
      </c>
      <c r="E160" s="216" t="s">
        <v>1842</v>
      </c>
      <c r="F160" s="217" t="s">
        <v>1843</v>
      </c>
      <c r="G160" s="218" t="s">
        <v>199</v>
      </c>
      <c r="H160" s="219">
        <v>8</v>
      </c>
      <c r="I160" s="220"/>
      <c r="J160" s="221">
        <f>ROUND(I160*H160,2)</f>
        <v>0</v>
      </c>
      <c r="K160" s="217" t="s">
        <v>19</v>
      </c>
      <c r="L160" s="222"/>
      <c r="M160" s="223" t="s">
        <v>19</v>
      </c>
      <c r="N160" s="224" t="s">
        <v>44</v>
      </c>
      <c r="O160" s="81"/>
      <c r="P160" s="225">
        <f>O160*H160</f>
        <v>0</v>
      </c>
      <c r="Q160" s="225">
        <v>0</v>
      </c>
      <c r="R160" s="225">
        <f>Q160*H160</f>
        <v>0</v>
      </c>
      <c r="S160" s="225">
        <v>0</v>
      </c>
      <c r="T160" s="226">
        <f>S160*H160</f>
        <v>0</v>
      </c>
      <c r="U160" s="35"/>
      <c r="V160" s="35"/>
      <c r="W160" s="35"/>
      <c r="X160" s="35"/>
      <c r="Y160" s="35"/>
      <c r="Z160" s="35"/>
      <c r="AA160" s="35"/>
      <c r="AB160" s="35"/>
      <c r="AC160" s="35"/>
      <c r="AD160" s="35"/>
      <c r="AE160" s="35"/>
      <c r="AR160" s="227" t="s">
        <v>188</v>
      </c>
      <c r="AT160" s="227" t="s">
        <v>184</v>
      </c>
      <c r="AU160" s="227" t="s">
        <v>81</v>
      </c>
      <c r="AY160" s="14" t="s">
        <v>183</v>
      </c>
      <c r="BE160" s="228">
        <f>IF(N160="základní",J160,0)</f>
        <v>0</v>
      </c>
      <c r="BF160" s="228">
        <f>IF(N160="snížená",J160,0)</f>
        <v>0</v>
      </c>
      <c r="BG160" s="228">
        <f>IF(N160="zákl. přenesená",J160,0)</f>
        <v>0</v>
      </c>
      <c r="BH160" s="228">
        <f>IF(N160="sníž. přenesená",J160,0)</f>
        <v>0</v>
      </c>
      <c r="BI160" s="228">
        <f>IF(N160="nulová",J160,0)</f>
        <v>0</v>
      </c>
      <c r="BJ160" s="14" t="s">
        <v>81</v>
      </c>
      <c r="BK160" s="228">
        <f>ROUND(I160*H160,2)</f>
        <v>0</v>
      </c>
      <c r="BL160" s="14" t="s">
        <v>188</v>
      </c>
      <c r="BM160" s="227" t="s">
        <v>1844</v>
      </c>
    </row>
    <row r="161" s="2" customFormat="1">
      <c r="A161" s="35"/>
      <c r="B161" s="36"/>
      <c r="C161" s="37"/>
      <c r="D161" s="229" t="s">
        <v>190</v>
      </c>
      <c r="E161" s="37"/>
      <c r="F161" s="230" t="s">
        <v>1843</v>
      </c>
      <c r="G161" s="37"/>
      <c r="H161" s="37"/>
      <c r="I161" s="143"/>
      <c r="J161" s="37"/>
      <c r="K161" s="37"/>
      <c r="L161" s="41"/>
      <c r="M161" s="231"/>
      <c r="N161" s="232"/>
      <c r="O161" s="81"/>
      <c r="P161" s="81"/>
      <c r="Q161" s="81"/>
      <c r="R161" s="81"/>
      <c r="S161" s="81"/>
      <c r="T161" s="82"/>
      <c r="U161" s="35"/>
      <c r="V161" s="35"/>
      <c r="W161" s="35"/>
      <c r="X161" s="35"/>
      <c r="Y161" s="35"/>
      <c r="Z161" s="35"/>
      <c r="AA161" s="35"/>
      <c r="AB161" s="35"/>
      <c r="AC161" s="35"/>
      <c r="AD161" s="35"/>
      <c r="AE161" s="35"/>
      <c r="AT161" s="14" t="s">
        <v>190</v>
      </c>
      <c r="AU161" s="14" t="s">
        <v>81</v>
      </c>
    </row>
    <row r="162" s="2" customFormat="1" ht="16.5" customHeight="1">
      <c r="A162" s="35"/>
      <c r="B162" s="36"/>
      <c r="C162" s="233" t="s">
        <v>447</v>
      </c>
      <c r="D162" s="233" t="s">
        <v>191</v>
      </c>
      <c r="E162" s="234" t="s">
        <v>1845</v>
      </c>
      <c r="F162" s="235" t="s">
        <v>1011</v>
      </c>
      <c r="G162" s="236" t="s">
        <v>199</v>
      </c>
      <c r="H162" s="237">
        <v>8</v>
      </c>
      <c r="I162" s="238"/>
      <c r="J162" s="239">
        <f>ROUND(I162*H162,2)</f>
        <v>0</v>
      </c>
      <c r="K162" s="235" t="s">
        <v>19</v>
      </c>
      <c r="L162" s="41"/>
      <c r="M162" s="240" t="s">
        <v>19</v>
      </c>
      <c r="N162" s="241" t="s">
        <v>44</v>
      </c>
      <c r="O162" s="81"/>
      <c r="P162" s="225">
        <f>O162*H162</f>
        <v>0</v>
      </c>
      <c r="Q162" s="225">
        <v>0</v>
      </c>
      <c r="R162" s="225">
        <f>Q162*H162</f>
        <v>0</v>
      </c>
      <c r="S162" s="225">
        <v>0</v>
      </c>
      <c r="T162" s="226">
        <f>S162*H162</f>
        <v>0</v>
      </c>
      <c r="U162" s="35"/>
      <c r="V162" s="35"/>
      <c r="W162" s="35"/>
      <c r="X162" s="35"/>
      <c r="Y162" s="35"/>
      <c r="Z162" s="35"/>
      <c r="AA162" s="35"/>
      <c r="AB162" s="35"/>
      <c r="AC162" s="35"/>
      <c r="AD162" s="35"/>
      <c r="AE162" s="35"/>
      <c r="AR162" s="227" t="s">
        <v>194</v>
      </c>
      <c r="AT162" s="227" t="s">
        <v>191</v>
      </c>
      <c r="AU162" s="227" t="s">
        <v>81</v>
      </c>
      <c r="AY162" s="14" t="s">
        <v>183</v>
      </c>
      <c r="BE162" s="228">
        <f>IF(N162="základní",J162,0)</f>
        <v>0</v>
      </c>
      <c r="BF162" s="228">
        <f>IF(N162="snížená",J162,0)</f>
        <v>0</v>
      </c>
      <c r="BG162" s="228">
        <f>IF(N162="zákl. přenesená",J162,0)</f>
        <v>0</v>
      </c>
      <c r="BH162" s="228">
        <f>IF(N162="sníž. přenesená",J162,0)</f>
        <v>0</v>
      </c>
      <c r="BI162" s="228">
        <f>IF(N162="nulová",J162,0)</f>
        <v>0</v>
      </c>
      <c r="BJ162" s="14" t="s">
        <v>81</v>
      </c>
      <c r="BK162" s="228">
        <f>ROUND(I162*H162,2)</f>
        <v>0</v>
      </c>
      <c r="BL162" s="14" t="s">
        <v>194</v>
      </c>
      <c r="BM162" s="227" t="s">
        <v>1846</v>
      </c>
    </row>
    <row r="163" s="2" customFormat="1">
      <c r="A163" s="35"/>
      <c r="B163" s="36"/>
      <c r="C163" s="37"/>
      <c r="D163" s="229" t="s">
        <v>190</v>
      </c>
      <c r="E163" s="37"/>
      <c r="F163" s="230" t="s">
        <v>1011</v>
      </c>
      <c r="G163" s="37"/>
      <c r="H163" s="37"/>
      <c r="I163" s="143"/>
      <c r="J163" s="37"/>
      <c r="K163" s="37"/>
      <c r="L163" s="41"/>
      <c r="M163" s="231"/>
      <c r="N163" s="232"/>
      <c r="O163" s="81"/>
      <c r="P163" s="81"/>
      <c r="Q163" s="81"/>
      <c r="R163" s="81"/>
      <c r="S163" s="81"/>
      <c r="T163" s="82"/>
      <c r="U163" s="35"/>
      <c r="V163" s="35"/>
      <c r="W163" s="35"/>
      <c r="X163" s="35"/>
      <c r="Y163" s="35"/>
      <c r="Z163" s="35"/>
      <c r="AA163" s="35"/>
      <c r="AB163" s="35"/>
      <c r="AC163" s="35"/>
      <c r="AD163" s="35"/>
      <c r="AE163" s="35"/>
      <c r="AT163" s="14" t="s">
        <v>190</v>
      </c>
      <c r="AU163" s="14" t="s">
        <v>81</v>
      </c>
    </row>
    <row r="164" s="2" customFormat="1" ht="33" customHeight="1">
      <c r="A164" s="35"/>
      <c r="B164" s="36"/>
      <c r="C164" s="215" t="s">
        <v>451</v>
      </c>
      <c r="D164" s="215" t="s">
        <v>184</v>
      </c>
      <c r="E164" s="216" t="s">
        <v>1847</v>
      </c>
      <c r="F164" s="217" t="s">
        <v>1848</v>
      </c>
      <c r="G164" s="218" t="s">
        <v>199</v>
      </c>
      <c r="H164" s="219">
        <v>8</v>
      </c>
      <c r="I164" s="220"/>
      <c r="J164" s="221">
        <f>ROUND(I164*H164,2)</f>
        <v>0</v>
      </c>
      <c r="K164" s="217" t="s">
        <v>19</v>
      </c>
      <c r="L164" s="222"/>
      <c r="M164" s="223" t="s">
        <v>19</v>
      </c>
      <c r="N164" s="224" t="s">
        <v>44</v>
      </c>
      <c r="O164" s="81"/>
      <c r="P164" s="225">
        <f>O164*H164</f>
        <v>0</v>
      </c>
      <c r="Q164" s="225">
        <v>0</v>
      </c>
      <c r="R164" s="225">
        <f>Q164*H164</f>
        <v>0</v>
      </c>
      <c r="S164" s="225">
        <v>0</v>
      </c>
      <c r="T164" s="226">
        <f>S164*H164</f>
        <v>0</v>
      </c>
      <c r="U164" s="35"/>
      <c r="V164" s="35"/>
      <c r="W164" s="35"/>
      <c r="X164" s="35"/>
      <c r="Y164" s="35"/>
      <c r="Z164" s="35"/>
      <c r="AA164" s="35"/>
      <c r="AB164" s="35"/>
      <c r="AC164" s="35"/>
      <c r="AD164" s="35"/>
      <c r="AE164" s="35"/>
      <c r="AR164" s="227" t="s">
        <v>188</v>
      </c>
      <c r="AT164" s="227" t="s">
        <v>184</v>
      </c>
      <c r="AU164" s="227" t="s">
        <v>81</v>
      </c>
      <c r="AY164" s="14" t="s">
        <v>183</v>
      </c>
      <c r="BE164" s="228">
        <f>IF(N164="základní",J164,0)</f>
        <v>0</v>
      </c>
      <c r="BF164" s="228">
        <f>IF(N164="snížená",J164,0)</f>
        <v>0</v>
      </c>
      <c r="BG164" s="228">
        <f>IF(N164="zákl. přenesená",J164,0)</f>
        <v>0</v>
      </c>
      <c r="BH164" s="228">
        <f>IF(N164="sníž. přenesená",J164,0)</f>
        <v>0</v>
      </c>
      <c r="BI164" s="228">
        <f>IF(N164="nulová",J164,0)</f>
        <v>0</v>
      </c>
      <c r="BJ164" s="14" t="s">
        <v>81</v>
      </c>
      <c r="BK164" s="228">
        <f>ROUND(I164*H164,2)</f>
        <v>0</v>
      </c>
      <c r="BL164" s="14" t="s">
        <v>188</v>
      </c>
      <c r="BM164" s="227" t="s">
        <v>1849</v>
      </c>
    </row>
    <row r="165" s="2" customFormat="1">
      <c r="A165" s="35"/>
      <c r="B165" s="36"/>
      <c r="C165" s="37"/>
      <c r="D165" s="229" t="s">
        <v>190</v>
      </c>
      <c r="E165" s="37"/>
      <c r="F165" s="230" t="s">
        <v>1848</v>
      </c>
      <c r="G165" s="37"/>
      <c r="H165" s="37"/>
      <c r="I165" s="143"/>
      <c r="J165" s="37"/>
      <c r="K165" s="37"/>
      <c r="L165" s="41"/>
      <c r="M165" s="231"/>
      <c r="N165" s="232"/>
      <c r="O165" s="81"/>
      <c r="P165" s="81"/>
      <c r="Q165" s="81"/>
      <c r="R165" s="81"/>
      <c r="S165" s="81"/>
      <c r="T165" s="82"/>
      <c r="U165" s="35"/>
      <c r="V165" s="35"/>
      <c r="W165" s="35"/>
      <c r="X165" s="35"/>
      <c r="Y165" s="35"/>
      <c r="Z165" s="35"/>
      <c r="AA165" s="35"/>
      <c r="AB165" s="35"/>
      <c r="AC165" s="35"/>
      <c r="AD165" s="35"/>
      <c r="AE165" s="35"/>
      <c r="AT165" s="14" t="s">
        <v>190</v>
      </c>
      <c r="AU165" s="14" t="s">
        <v>81</v>
      </c>
    </row>
    <row r="166" s="2" customFormat="1" ht="33" customHeight="1">
      <c r="A166" s="35"/>
      <c r="B166" s="36"/>
      <c r="C166" s="233" t="s">
        <v>455</v>
      </c>
      <c r="D166" s="233" t="s">
        <v>191</v>
      </c>
      <c r="E166" s="234" t="s">
        <v>1850</v>
      </c>
      <c r="F166" s="235" t="s">
        <v>1851</v>
      </c>
      <c r="G166" s="236" t="s">
        <v>199</v>
      </c>
      <c r="H166" s="237">
        <v>8</v>
      </c>
      <c r="I166" s="238"/>
      <c r="J166" s="239">
        <f>ROUND(I166*H166,2)</f>
        <v>0</v>
      </c>
      <c r="K166" s="235" t="s">
        <v>19</v>
      </c>
      <c r="L166" s="41"/>
      <c r="M166" s="240" t="s">
        <v>19</v>
      </c>
      <c r="N166" s="241" t="s">
        <v>44</v>
      </c>
      <c r="O166" s="81"/>
      <c r="P166" s="225">
        <f>O166*H166</f>
        <v>0</v>
      </c>
      <c r="Q166" s="225">
        <v>0</v>
      </c>
      <c r="R166" s="225">
        <f>Q166*H166</f>
        <v>0</v>
      </c>
      <c r="S166" s="225">
        <v>0</v>
      </c>
      <c r="T166" s="226">
        <f>S166*H166</f>
        <v>0</v>
      </c>
      <c r="U166" s="35"/>
      <c r="V166" s="35"/>
      <c r="W166" s="35"/>
      <c r="X166" s="35"/>
      <c r="Y166" s="35"/>
      <c r="Z166" s="35"/>
      <c r="AA166" s="35"/>
      <c r="AB166" s="35"/>
      <c r="AC166" s="35"/>
      <c r="AD166" s="35"/>
      <c r="AE166" s="35"/>
      <c r="AR166" s="227" t="s">
        <v>194</v>
      </c>
      <c r="AT166" s="227" t="s">
        <v>191</v>
      </c>
      <c r="AU166" s="227" t="s">
        <v>81</v>
      </c>
      <c r="AY166" s="14" t="s">
        <v>183</v>
      </c>
      <c r="BE166" s="228">
        <f>IF(N166="základní",J166,0)</f>
        <v>0</v>
      </c>
      <c r="BF166" s="228">
        <f>IF(N166="snížená",J166,0)</f>
        <v>0</v>
      </c>
      <c r="BG166" s="228">
        <f>IF(N166="zákl. přenesená",J166,0)</f>
        <v>0</v>
      </c>
      <c r="BH166" s="228">
        <f>IF(N166="sníž. přenesená",J166,0)</f>
        <v>0</v>
      </c>
      <c r="BI166" s="228">
        <f>IF(N166="nulová",J166,0)</f>
        <v>0</v>
      </c>
      <c r="BJ166" s="14" t="s">
        <v>81</v>
      </c>
      <c r="BK166" s="228">
        <f>ROUND(I166*H166,2)</f>
        <v>0</v>
      </c>
      <c r="BL166" s="14" t="s">
        <v>194</v>
      </c>
      <c r="BM166" s="227" t="s">
        <v>1852</v>
      </c>
    </row>
    <row r="167" s="2" customFormat="1">
      <c r="A167" s="35"/>
      <c r="B167" s="36"/>
      <c r="C167" s="37"/>
      <c r="D167" s="229" t="s">
        <v>190</v>
      </c>
      <c r="E167" s="37"/>
      <c r="F167" s="230" t="s">
        <v>1851</v>
      </c>
      <c r="G167" s="37"/>
      <c r="H167" s="37"/>
      <c r="I167" s="143"/>
      <c r="J167" s="37"/>
      <c r="K167" s="37"/>
      <c r="L167" s="41"/>
      <c r="M167" s="231"/>
      <c r="N167" s="232"/>
      <c r="O167" s="81"/>
      <c r="P167" s="81"/>
      <c r="Q167" s="81"/>
      <c r="R167" s="81"/>
      <c r="S167" s="81"/>
      <c r="T167" s="82"/>
      <c r="U167" s="35"/>
      <c r="V167" s="35"/>
      <c r="W167" s="35"/>
      <c r="X167" s="35"/>
      <c r="Y167" s="35"/>
      <c r="Z167" s="35"/>
      <c r="AA167" s="35"/>
      <c r="AB167" s="35"/>
      <c r="AC167" s="35"/>
      <c r="AD167" s="35"/>
      <c r="AE167" s="35"/>
      <c r="AT167" s="14" t="s">
        <v>190</v>
      </c>
      <c r="AU167" s="14" t="s">
        <v>81</v>
      </c>
    </row>
    <row r="168" s="2" customFormat="1" ht="33" customHeight="1">
      <c r="A168" s="35"/>
      <c r="B168" s="36"/>
      <c r="C168" s="215" t="s">
        <v>459</v>
      </c>
      <c r="D168" s="215" t="s">
        <v>184</v>
      </c>
      <c r="E168" s="216" t="s">
        <v>1853</v>
      </c>
      <c r="F168" s="217" t="s">
        <v>1854</v>
      </c>
      <c r="G168" s="218" t="s">
        <v>199</v>
      </c>
      <c r="H168" s="219">
        <v>8</v>
      </c>
      <c r="I168" s="220"/>
      <c r="J168" s="221">
        <f>ROUND(I168*H168,2)</f>
        <v>0</v>
      </c>
      <c r="K168" s="217" t="s">
        <v>19</v>
      </c>
      <c r="L168" s="222"/>
      <c r="M168" s="223" t="s">
        <v>19</v>
      </c>
      <c r="N168" s="224" t="s">
        <v>44</v>
      </c>
      <c r="O168" s="81"/>
      <c r="P168" s="225">
        <f>O168*H168</f>
        <v>0</v>
      </c>
      <c r="Q168" s="225">
        <v>0</v>
      </c>
      <c r="R168" s="225">
        <f>Q168*H168</f>
        <v>0</v>
      </c>
      <c r="S168" s="225">
        <v>0</v>
      </c>
      <c r="T168" s="226">
        <f>S168*H168</f>
        <v>0</v>
      </c>
      <c r="U168" s="35"/>
      <c r="V168" s="35"/>
      <c r="W168" s="35"/>
      <c r="X168" s="35"/>
      <c r="Y168" s="35"/>
      <c r="Z168" s="35"/>
      <c r="AA168" s="35"/>
      <c r="AB168" s="35"/>
      <c r="AC168" s="35"/>
      <c r="AD168" s="35"/>
      <c r="AE168" s="35"/>
      <c r="AR168" s="227" t="s">
        <v>188</v>
      </c>
      <c r="AT168" s="227" t="s">
        <v>184</v>
      </c>
      <c r="AU168" s="227" t="s">
        <v>81</v>
      </c>
      <c r="AY168" s="14" t="s">
        <v>183</v>
      </c>
      <c r="BE168" s="228">
        <f>IF(N168="základní",J168,0)</f>
        <v>0</v>
      </c>
      <c r="BF168" s="228">
        <f>IF(N168="snížená",J168,0)</f>
        <v>0</v>
      </c>
      <c r="BG168" s="228">
        <f>IF(N168="zákl. přenesená",J168,0)</f>
        <v>0</v>
      </c>
      <c r="BH168" s="228">
        <f>IF(N168="sníž. přenesená",J168,0)</f>
        <v>0</v>
      </c>
      <c r="BI168" s="228">
        <f>IF(N168="nulová",J168,0)</f>
        <v>0</v>
      </c>
      <c r="BJ168" s="14" t="s">
        <v>81</v>
      </c>
      <c r="BK168" s="228">
        <f>ROUND(I168*H168,2)</f>
        <v>0</v>
      </c>
      <c r="BL168" s="14" t="s">
        <v>188</v>
      </c>
      <c r="BM168" s="227" t="s">
        <v>1855</v>
      </c>
    </row>
    <row r="169" s="2" customFormat="1">
      <c r="A169" s="35"/>
      <c r="B169" s="36"/>
      <c r="C169" s="37"/>
      <c r="D169" s="229" t="s">
        <v>190</v>
      </c>
      <c r="E169" s="37"/>
      <c r="F169" s="230" t="s">
        <v>1854</v>
      </c>
      <c r="G169" s="37"/>
      <c r="H169" s="37"/>
      <c r="I169" s="143"/>
      <c r="J169" s="37"/>
      <c r="K169" s="37"/>
      <c r="L169" s="41"/>
      <c r="M169" s="231"/>
      <c r="N169" s="232"/>
      <c r="O169" s="81"/>
      <c r="P169" s="81"/>
      <c r="Q169" s="81"/>
      <c r="R169" s="81"/>
      <c r="S169" s="81"/>
      <c r="T169" s="82"/>
      <c r="U169" s="35"/>
      <c r="V169" s="35"/>
      <c r="W169" s="35"/>
      <c r="X169" s="35"/>
      <c r="Y169" s="35"/>
      <c r="Z169" s="35"/>
      <c r="AA169" s="35"/>
      <c r="AB169" s="35"/>
      <c r="AC169" s="35"/>
      <c r="AD169" s="35"/>
      <c r="AE169" s="35"/>
      <c r="AT169" s="14" t="s">
        <v>190</v>
      </c>
      <c r="AU169" s="14" t="s">
        <v>81</v>
      </c>
    </row>
    <row r="170" s="2" customFormat="1" ht="21.75" customHeight="1">
      <c r="A170" s="35"/>
      <c r="B170" s="36"/>
      <c r="C170" s="233" t="s">
        <v>463</v>
      </c>
      <c r="D170" s="233" t="s">
        <v>191</v>
      </c>
      <c r="E170" s="234" t="s">
        <v>1856</v>
      </c>
      <c r="F170" s="235" t="s">
        <v>1857</v>
      </c>
      <c r="G170" s="236" t="s">
        <v>199</v>
      </c>
      <c r="H170" s="237">
        <v>8</v>
      </c>
      <c r="I170" s="238"/>
      <c r="J170" s="239">
        <f>ROUND(I170*H170,2)</f>
        <v>0</v>
      </c>
      <c r="K170" s="235" t="s">
        <v>19</v>
      </c>
      <c r="L170" s="41"/>
      <c r="M170" s="240" t="s">
        <v>19</v>
      </c>
      <c r="N170" s="241" t="s">
        <v>44</v>
      </c>
      <c r="O170" s="81"/>
      <c r="P170" s="225">
        <f>O170*H170</f>
        <v>0</v>
      </c>
      <c r="Q170" s="225">
        <v>0</v>
      </c>
      <c r="R170" s="225">
        <f>Q170*H170</f>
        <v>0</v>
      </c>
      <c r="S170" s="225">
        <v>0</v>
      </c>
      <c r="T170" s="226">
        <f>S170*H170</f>
        <v>0</v>
      </c>
      <c r="U170" s="35"/>
      <c r="V170" s="35"/>
      <c r="W170" s="35"/>
      <c r="X170" s="35"/>
      <c r="Y170" s="35"/>
      <c r="Z170" s="35"/>
      <c r="AA170" s="35"/>
      <c r="AB170" s="35"/>
      <c r="AC170" s="35"/>
      <c r="AD170" s="35"/>
      <c r="AE170" s="35"/>
      <c r="AR170" s="227" t="s">
        <v>194</v>
      </c>
      <c r="AT170" s="227" t="s">
        <v>191</v>
      </c>
      <c r="AU170" s="227" t="s">
        <v>81</v>
      </c>
      <c r="AY170" s="14" t="s">
        <v>183</v>
      </c>
      <c r="BE170" s="228">
        <f>IF(N170="základní",J170,0)</f>
        <v>0</v>
      </c>
      <c r="BF170" s="228">
        <f>IF(N170="snížená",J170,0)</f>
        <v>0</v>
      </c>
      <c r="BG170" s="228">
        <f>IF(N170="zákl. přenesená",J170,0)</f>
        <v>0</v>
      </c>
      <c r="BH170" s="228">
        <f>IF(N170="sníž. přenesená",J170,0)</f>
        <v>0</v>
      </c>
      <c r="BI170" s="228">
        <f>IF(N170="nulová",J170,0)</f>
        <v>0</v>
      </c>
      <c r="BJ170" s="14" t="s">
        <v>81</v>
      </c>
      <c r="BK170" s="228">
        <f>ROUND(I170*H170,2)</f>
        <v>0</v>
      </c>
      <c r="BL170" s="14" t="s">
        <v>194</v>
      </c>
      <c r="BM170" s="227" t="s">
        <v>1858</v>
      </c>
    </row>
    <row r="171" s="2" customFormat="1">
      <c r="A171" s="35"/>
      <c r="B171" s="36"/>
      <c r="C171" s="37"/>
      <c r="D171" s="229" t="s">
        <v>190</v>
      </c>
      <c r="E171" s="37"/>
      <c r="F171" s="230" t="s">
        <v>1857</v>
      </c>
      <c r="G171" s="37"/>
      <c r="H171" s="37"/>
      <c r="I171" s="143"/>
      <c r="J171" s="37"/>
      <c r="K171" s="37"/>
      <c r="L171" s="41"/>
      <c r="M171" s="231"/>
      <c r="N171" s="232"/>
      <c r="O171" s="81"/>
      <c r="P171" s="81"/>
      <c r="Q171" s="81"/>
      <c r="R171" s="81"/>
      <c r="S171" s="81"/>
      <c r="T171" s="82"/>
      <c r="U171" s="35"/>
      <c r="V171" s="35"/>
      <c r="W171" s="35"/>
      <c r="X171" s="35"/>
      <c r="Y171" s="35"/>
      <c r="Z171" s="35"/>
      <c r="AA171" s="35"/>
      <c r="AB171" s="35"/>
      <c r="AC171" s="35"/>
      <c r="AD171" s="35"/>
      <c r="AE171" s="35"/>
      <c r="AT171" s="14" t="s">
        <v>190</v>
      </c>
      <c r="AU171" s="14" t="s">
        <v>81</v>
      </c>
    </row>
    <row r="172" s="2" customFormat="1" ht="33" customHeight="1">
      <c r="A172" s="35"/>
      <c r="B172" s="36"/>
      <c r="C172" s="215" t="s">
        <v>467</v>
      </c>
      <c r="D172" s="215" t="s">
        <v>184</v>
      </c>
      <c r="E172" s="216" t="s">
        <v>1859</v>
      </c>
      <c r="F172" s="217" t="s">
        <v>1860</v>
      </c>
      <c r="G172" s="218" t="s">
        <v>199</v>
      </c>
      <c r="H172" s="219">
        <v>1</v>
      </c>
      <c r="I172" s="220"/>
      <c r="J172" s="221">
        <f>ROUND(I172*H172,2)</f>
        <v>0</v>
      </c>
      <c r="K172" s="217" t="s">
        <v>19</v>
      </c>
      <c r="L172" s="222"/>
      <c r="M172" s="223" t="s">
        <v>19</v>
      </c>
      <c r="N172" s="224" t="s">
        <v>44</v>
      </c>
      <c r="O172" s="81"/>
      <c r="P172" s="225">
        <f>O172*H172</f>
        <v>0</v>
      </c>
      <c r="Q172" s="225">
        <v>0</v>
      </c>
      <c r="R172" s="225">
        <f>Q172*H172</f>
        <v>0</v>
      </c>
      <c r="S172" s="225">
        <v>0</v>
      </c>
      <c r="T172" s="226">
        <f>S172*H172</f>
        <v>0</v>
      </c>
      <c r="U172" s="35"/>
      <c r="V172" s="35"/>
      <c r="W172" s="35"/>
      <c r="X172" s="35"/>
      <c r="Y172" s="35"/>
      <c r="Z172" s="35"/>
      <c r="AA172" s="35"/>
      <c r="AB172" s="35"/>
      <c r="AC172" s="35"/>
      <c r="AD172" s="35"/>
      <c r="AE172" s="35"/>
      <c r="AR172" s="227" t="s">
        <v>188</v>
      </c>
      <c r="AT172" s="227" t="s">
        <v>184</v>
      </c>
      <c r="AU172" s="227" t="s">
        <v>81</v>
      </c>
      <c r="AY172" s="14" t="s">
        <v>183</v>
      </c>
      <c r="BE172" s="228">
        <f>IF(N172="základní",J172,0)</f>
        <v>0</v>
      </c>
      <c r="BF172" s="228">
        <f>IF(N172="snížená",J172,0)</f>
        <v>0</v>
      </c>
      <c r="BG172" s="228">
        <f>IF(N172="zákl. přenesená",J172,0)</f>
        <v>0</v>
      </c>
      <c r="BH172" s="228">
        <f>IF(N172="sníž. přenesená",J172,0)</f>
        <v>0</v>
      </c>
      <c r="BI172" s="228">
        <f>IF(N172="nulová",J172,0)</f>
        <v>0</v>
      </c>
      <c r="BJ172" s="14" t="s">
        <v>81</v>
      </c>
      <c r="BK172" s="228">
        <f>ROUND(I172*H172,2)</f>
        <v>0</v>
      </c>
      <c r="BL172" s="14" t="s">
        <v>188</v>
      </c>
      <c r="BM172" s="227" t="s">
        <v>1861</v>
      </c>
    </row>
    <row r="173" s="2" customFormat="1">
      <c r="A173" s="35"/>
      <c r="B173" s="36"/>
      <c r="C173" s="37"/>
      <c r="D173" s="229" t="s">
        <v>190</v>
      </c>
      <c r="E173" s="37"/>
      <c r="F173" s="230" t="s">
        <v>1860</v>
      </c>
      <c r="G173" s="37"/>
      <c r="H173" s="37"/>
      <c r="I173" s="143"/>
      <c r="J173" s="37"/>
      <c r="K173" s="37"/>
      <c r="L173" s="41"/>
      <c r="M173" s="231"/>
      <c r="N173" s="232"/>
      <c r="O173" s="81"/>
      <c r="P173" s="81"/>
      <c r="Q173" s="81"/>
      <c r="R173" s="81"/>
      <c r="S173" s="81"/>
      <c r="T173" s="82"/>
      <c r="U173" s="35"/>
      <c r="V173" s="35"/>
      <c r="W173" s="35"/>
      <c r="X173" s="35"/>
      <c r="Y173" s="35"/>
      <c r="Z173" s="35"/>
      <c r="AA173" s="35"/>
      <c r="AB173" s="35"/>
      <c r="AC173" s="35"/>
      <c r="AD173" s="35"/>
      <c r="AE173" s="35"/>
      <c r="AT173" s="14" t="s">
        <v>190</v>
      </c>
      <c r="AU173" s="14" t="s">
        <v>81</v>
      </c>
    </row>
    <row r="174" s="2" customFormat="1" ht="16.5" customHeight="1">
      <c r="A174" s="35"/>
      <c r="B174" s="36"/>
      <c r="C174" s="233" t="s">
        <v>471</v>
      </c>
      <c r="D174" s="233" t="s">
        <v>191</v>
      </c>
      <c r="E174" s="234" t="s">
        <v>1862</v>
      </c>
      <c r="F174" s="235" t="s">
        <v>1863</v>
      </c>
      <c r="G174" s="236" t="s">
        <v>199</v>
      </c>
      <c r="H174" s="237">
        <v>1</v>
      </c>
      <c r="I174" s="238"/>
      <c r="J174" s="239">
        <f>ROUND(I174*H174,2)</f>
        <v>0</v>
      </c>
      <c r="K174" s="235" t="s">
        <v>19</v>
      </c>
      <c r="L174" s="41"/>
      <c r="M174" s="240" t="s">
        <v>19</v>
      </c>
      <c r="N174" s="241" t="s">
        <v>44</v>
      </c>
      <c r="O174" s="81"/>
      <c r="P174" s="225">
        <f>O174*H174</f>
        <v>0</v>
      </c>
      <c r="Q174" s="225">
        <v>0</v>
      </c>
      <c r="R174" s="225">
        <f>Q174*H174</f>
        <v>0</v>
      </c>
      <c r="S174" s="225">
        <v>0</v>
      </c>
      <c r="T174" s="226">
        <f>S174*H174</f>
        <v>0</v>
      </c>
      <c r="U174" s="35"/>
      <c r="V174" s="35"/>
      <c r="W174" s="35"/>
      <c r="X174" s="35"/>
      <c r="Y174" s="35"/>
      <c r="Z174" s="35"/>
      <c r="AA174" s="35"/>
      <c r="AB174" s="35"/>
      <c r="AC174" s="35"/>
      <c r="AD174" s="35"/>
      <c r="AE174" s="35"/>
      <c r="AR174" s="227" t="s">
        <v>194</v>
      </c>
      <c r="AT174" s="227" t="s">
        <v>191</v>
      </c>
      <c r="AU174" s="227" t="s">
        <v>81</v>
      </c>
      <c r="AY174" s="14" t="s">
        <v>183</v>
      </c>
      <c r="BE174" s="228">
        <f>IF(N174="základní",J174,0)</f>
        <v>0</v>
      </c>
      <c r="BF174" s="228">
        <f>IF(N174="snížená",J174,0)</f>
        <v>0</v>
      </c>
      <c r="BG174" s="228">
        <f>IF(N174="zákl. přenesená",J174,0)</f>
        <v>0</v>
      </c>
      <c r="BH174" s="228">
        <f>IF(N174="sníž. přenesená",J174,0)</f>
        <v>0</v>
      </c>
      <c r="BI174" s="228">
        <f>IF(N174="nulová",J174,0)</f>
        <v>0</v>
      </c>
      <c r="BJ174" s="14" t="s">
        <v>81</v>
      </c>
      <c r="BK174" s="228">
        <f>ROUND(I174*H174,2)</f>
        <v>0</v>
      </c>
      <c r="BL174" s="14" t="s">
        <v>194</v>
      </c>
      <c r="BM174" s="227" t="s">
        <v>1864</v>
      </c>
    </row>
    <row r="175" s="2" customFormat="1">
      <c r="A175" s="35"/>
      <c r="B175" s="36"/>
      <c r="C175" s="37"/>
      <c r="D175" s="229" t="s">
        <v>190</v>
      </c>
      <c r="E175" s="37"/>
      <c r="F175" s="230" t="s">
        <v>1863</v>
      </c>
      <c r="G175" s="37"/>
      <c r="H175" s="37"/>
      <c r="I175" s="143"/>
      <c r="J175" s="37"/>
      <c r="K175" s="37"/>
      <c r="L175" s="41"/>
      <c r="M175" s="231"/>
      <c r="N175" s="232"/>
      <c r="O175" s="81"/>
      <c r="P175" s="81"/>
      <c r="Q175" s="81"/>
      <c r="R175" s="81"/>
      <c r="S175" s="81"/>
      <c r="T175" s="82"/>
      <c r="U175" s="35"/>
      <c r="V175" s="35"/>
      <c r="W175" s="35"/>
      <c r="X175" s="35"/>
      <c r="Y175" s="35"/>
      <c r="Z175" s="35"/>
      <c r="AA175" s="35"/>
      <c r="AB175" s="35"/>
      <c r="AC175" s="35"/>
      <c r="AD175" s="35"/>
      <c r="AE175" s="35"/>
      <c r="AT175" s="14" t="s">
        <v>190</v>
      </c>
      <c r="AU175" s="14" t="s">
        <v>81</v>
      </c>
    </row>
    <row r="176" s="2" customFormat="1" ht="33" customHeight="1">
      <c r="A176" s="35"/>
      <c r="B176" s="36"/>
      <c r="C176" s="215" t="s">
        <v>475</v>
      </c>
      <c r="D176" s="215" t="s">
        <v>184</v>
      </c>
      <c r="E176" s="216" t="s">
        <v>1865</v>
      </c>
      <c r="F176" s="217" t="s">
        <v>1866</v>
      </c>
      <c r="G176" s="218" t="s">
        <v>199</v>
      </c>
      <c r="H176" s="219">
        <v>2</v>
      </c>
      <c r="I176" s="220"/>
      <c r="J176" s="221">
        <f>ROUND(I176*H176,2)</f>
        <v>0</v>
      </c>
      <c r="K176" s="217" t="s">
        <v>19</v>
      </c>
      <c r="L176" s="222"/>
      <c r="M176" s="223" t="s">
        <v>19</v>
      </c>
      <c r="N176" s="224" t="s">
        <v>44</v>
      </c>
      <c r="O176" s="81"/>
      <c r="P176" s="225">
        <f>O176*H176</f>
        <v>0</v>
      </c>
      <c r="Q176" s="225">
        <v>0</v>
      </c>
      <c r="R176" s="225">
        <f>Q176*H176</f>
        <v>0</v>
      </c>
      <c r="S176" s="225">
        <v>0</v>
      </c>
      <c r="T176" s="226">
        <f>S176*H176</f>
        <v>0</v>
      </c>
      <c r="U176" s="35"/>
      <c r="V176" s="35"/>
      <c r="W176" s="35"/>
      <c r="X176" s="35"/>
      <c r="Y176" s="35"/>
      <c r="Z176" s="35"/>
      <c r="AA176" s="35"/>
      <c r="AB176" s="35"/>
      <c r="AC176" s="35"/>
      <c r="AD176" s="35"/>
      <c r="AE176" s="35"/>
      <c r="AR176" s="227" t="s">
        <v>188</v>
      </c>
      <c r="AT176" s="227" t="s">
        <v>184</v>
      </c>
      <c r="AU176" s="227" t="s">
        <v>81</v>
      </c>
      <c r="AY176" s="14" t="s">
        <v>183</v>
      </c>
      <c r="BE176" s="228">
        <f>IF(N176="základní",J176,0)</f>
        <v>0</v>
      </c>
      <c r="BF176" s="228">
        <f>IF(N176="snížená",J176,0)</f>
        <v>0</v>
      </c>
      <c r="BG176" s="228">
        <f>IF(N176="zákl. přenesená",J176,0)</f>
        <v>0</v>
      </c>
      <c r="BH176" s="228">
        <f>IF(N176="sníž. přenesená",J176,0)</f>
        <v>0</v>
      </c>
      <c r="BI176" s="228">
        <f>IF(N176="nulová",J176,0)</f>
        <v>0</v>
      </c>
      <c r="BJ176" s="14" t="s">
        <v>81</v>
      </c>
      <c r="BK176" s="228">
        <f>ROUND(I176*H176,2)</f>
        <v>0</v>
      </c>
      <c r="BL176" s="14" t="s">
        <v>188</v>
      </c>
      <c r="BM176" s="227" t="s">
        <v>1867</v>
      </c>
    </row>
    <row r="177" s="2" customFormat="1">
      <c r="A177" s="35"/>
      <c r="B177" s="36"/>
      <c r="C177" s="37"/>
      <c r="D177" s="229" t="s">
        <v>190</v>
      </c>
      <c r="E177" s="37"/>
      <c r="F177" s="230" t="s">
        <v>1866</v>
      </c>
      <c r="G177" s="37"/>
      <c r="H177" s="37"/>
      <c r="I177" s="143"/>
      <c r="J177" s="37"/>
      <c r="K177" s="37"/>
      <c r="L177" s="41"/>
      <c r="M177" s="231"/>
      <c r="N177" s="232"/>
      <c r="O177" s="81"/>
      <c r="P177" s="81"/>
      <c r="Q177" s="81"/>
      <c r="R177" s="81"/>
      <c r="S177" s="81"/>
      <c r="T177" s="82"/>
      <c r="U177" s="35"/>
      <c r="V177" s="35"/>
      <c r="W177" s="35"/>
      <c r="X177" s="35"/>
      <c r="Y177" s="35"/>
      <c r="Z177" s="35"/>
      <c r="AA177" s="35"/>
      <c r="AB177" s="35"/>
      <c r="AC177" s="35"/>
      <c r="AD177" s="35"/>
      <c r="AE177" s="35"/>
      <c r="AT177" s="14" t="s">
        <v>190</v>
      </c>
      <c r="AU177" s="14" t="s">
        <v>81</v>
      </c>
    </row>
    <row r="178" s="2" customFormat="1" ht="33" customHeight="1">
      <c r="A178" s="35"/>
      <c r="B178" s="36"/>
      <c r="C178" s="215" t="s">
        <v>479</v>
      </c>
      <c r="D178" s="215" t="s">
        <v>184</v>
      </c>
      <c r="E178" s="216" t="s">
        <v>1868</v>
      </c>
      <c r="F178" s="217" t="s">
        <v>1869</v>
      </c>
      <c r="G178" s="218" t="s">
        <v>199</v>
      </c>
      <c r="H178" s="219">
        <v>3</v>
      </c>
      <c r="I178" s="220"/>
      <c r="J178" s="221">
        <f>ROUND(I178*H178,2)</f>
        <v>0</v>
      </c>
      <c r="K178" s="217" t="s">
        <v>19</v>
      </c>
      <c r="L178" s="222"/>
      <c r="M178" s="223" t="s">
        <v>19</v>
      </c>
      <c r="N178" s="224" t="s">
        <v>44</v>
      </c>
      <c r="O178" s="81"/>
      <c r="P178" s="225">
        <f>O178*H178</f>
        <v>0</v>
      </c>
      <c r="Q178" s="225">
        <v>0</v>
      </c>
      <c r="R178" s="225">
        <f>Q178*H178</f>
        <v>0</v>
      </c>
      <c r="S178" s="225">
        <v>0</v>
      </c>
      <c r="T178" s="226">
        <f>S178*H178</f>
        <v>0</v>
      </c>
      <c r="U178" s="35"/>
      <c r="V178" s="35"/>
      <c r="W178" s="35"/>
      <c r="X178" s="35"/>
      <c r="Y178" s="35"/>
      <c r="Z178" s="35"/>
      <c r="AA178" s="35"/>
      <c r="AB178" s="35"/>
      <c r="AC178" s="35"/>
      <c r="AD178" s="35"/>
      <c r="AE178" s="35"/>
      <c r="AR178" s="227" t="s">
        <v>188</v>
      </c>
      <c r="AT178" s="227" t="s">
        <v>184</v>
      </c>
      <c r="AU178" s="227" t="s">
        <v>81</v>
      </c>
      <c r="AY178" s="14" t="s">
        <v>183</v>
      </c>
      <c r="BE178" s="228">
        <f>IF(N178="základní",J178,0)</f>
        <v>0</v>
      </c>
      <c r="BF178" s="228">
        <f>IF(N178="snížená",J178,0)</f>
        <v>0</v>
      </c>
      <c r="BG178" s="228">
        <f>IF(N178="zákl. přenesená",J178,0)</f>
        <v>0</v>
      </c>
      <c r="BH178" s="228">
        <f>IF(N178="sníž. přenesená",J178,0)</f>
        <v>0</v>
      </c>
      <c r="BI178" s="228">
        <f>IF(N178="nulová",J178,0)</f>
        <v>0</v>
      </c>
      <c r="BJ178" s="14" t="s">
        <v>81</v>
      </c>
      <c r="BK178" s="228">
        <f>ROUND(I178*H178,2)</f>
        <v>0</v>
      </c>
      <c r="BL178" s="14" t="s">
        <v>188</v>
      </c>
      <c r="BM178" s="227" t="s">
        <v>1870</v>
      </c>
    </row>
    <row r="179" s="2" customFormat="1">
      <c r="A179" s="35"/>
      <c r="B179" s="36"/>
      <c r="C179" s="37"/>
      <c r="D179" s="229" t="s">
        <v>190</v>
      </c>
      <c r="E179" s="37"/>
      <c r="F179" s="230" t="s">
        <v>1869</v>
      </c>
      <c r="G179" s="37"/>
      <c r="H179" s="37"/>
      <c r="I179" s="143"/>
      <c r="J179" s="37"/>
      <c r="K179" s="37"/>
      <c r="L179" s="41"/>
      <c r="M179" s="231"/>
      <c r="N179" s="232"/>
      <c r="O179" s="81"/>
      <c r="P179" s="81"/>
      <c r="Q179" s="81"/>
      <c r="R179" s="81"/>
      <c r="S179" s="81"/>
      <c r="T179" s="82"/>
      <c r="U179" s="35"/>
      <c r="V179" s="35"/>
      <c r="W179" s="35"/>
      <c r="X179" s="35"/>
      <c r="Y179" s="35"/>
      <c r="Z179" s="35"/>
      <c r="AA179" s="35"/>
      <c r="AB179" s="35"/>
      <c r="AC179" s="35"/>
      <c r="AD179" s="35"/>
      <c r="AE179" s="35"/>
      <c r="AT179" s="14" t="s">
        <v>190</v>
      </c>
      <c r="AU179" s="14" t="s">
        <v>81</v>
      </c>
    </row>
    <row r="180" s="2" customFormat="1" ht="16.5" customHeight="1">
      <c r="A180" s="35"/>
      <c r="B180" s="36"/>
      <c r="C180" s="233" t="s">
        <v>483</v>
      </c>
      <c r="D180" s="233" t="s">
        <v>191</v>
      </c>
      <c r="E180" s="234" t="s">
        <v>1871</v>
      </c>
      <c r="F180" s="235" t="s">
        <v>1872</v>
      </c>
      <c r="G180" s="236" t="s">
        <v>199</v>
      </c>
      <c r="H180" s="237">
        <v>5</v>
      </c>
      <c r="I180" s="238"/>
      <c r="J180" s="239">
        <f>ROUND(I180*H180,2)</f>
        <v>0</v>
      </c>
      <c r="K180" s="235" t="s">
        <v>19</v>
      </c>
      <c r="L180" s="41"/>
      <c r="M180" s="240" t="s">
        <v>19</v>
      </c>
      <c r="N180" s="241" t="s">
        <v>44</v>
      </c>
      <c r="O180" s="81"/>
      <c r="P180" s="225">
        <f>O180*H180</f>
        <v>0</v>
      </c>
      <c r="Q180" s="225">
        <v>0</v>
      </c>
      <c r="R180" s="225">
        <f>Q180*H180</f>
        <v>0</v>
      </c>
      <c r="S180" s="225">
        <v>0</v>
      </c>
      <c r="T180" s="226">
        <f>S180*H180</f>
        <v>0</v>
      </c>
      <c r="U180" s="35"/>
      <c r="V180" s="35"/>
      <c r="W180" s="35"/>
      <c r="X180" s="35"/>
      <c r="Y180" s="35"/>
      <c r="Z180" s="35"/>
      <c r="AA180" s="35"/>
      <c r="AB180" s="35"/>
      <c r="AC180" s="35"/>
      <c r="AD180" s="35"/>
      <c r="AE180" s="35"/>
      <c r="AR180" s="227" t="s">
        <v>194</v>
      </c>
      <c r="AT180" s="227" t="s">
        <v>191</v>
      </c>
      <c r="AU180" s="227" t="s">
        <v>81</v>
      </c>
      <c r="AY180" s="14" t="s">
        <v>183</v>
      </c>
      <c r="BE180" s="228">
        <f>IF(N180="základní",J180,0)</f>
        <v>0</v>
      </c>
      <c r="BF180" s="228">
        <f>IF(N180="snížená",J180,0)</f>
        <v>0</v>
      </c>
      <c r="BG180" s="228">
        <f>IF(N180="zákl. přenesená",J180,0)</f>
        <v>0</v>
      </c>
      <c r="BH180" s="228">
        <f>IF(N180="sníž. přenesená",J180,0)</f>
        <v>0</v>
      </c>
      <c r="BI180" s="228">
        <f>IF(N180="nulová",J180,0)</f>
        <v>0</v>
      </c>
      <c r="BJ180" s="14" t="s">
        <v>81</v>
      </c>
      <c r="BK180" s="228">
        <f>ROUND(I180*H180,2)</f>
        <v>0</v>
      </c>
      <c r="BL180" s="14" t="s">
        <v>194</v>
      </c>
      <c r="BM180" s="227" t="s">
        <v>1873</v>
      </c>
    </row>
    <row r="181" s="2" customFormat="1">
      <c r="A181" s="35"/>
      <c r="B181" s="36"/>
      <c r="C181" s="37"/>
      <c r="D181" s="229" t="s">
        <v>190</v>
      </c>
      <c r="E181" s="37"/>
      <c r="F181" s="230" t="s">
        <v>1872</v>
      </c>
      <c r="G181" s="37"/>
      <c r="H181" s="37"/>
      <c r="I181" s="143"/>
      <c r="J181" s="37"/>
      <c r="K181" s="37"/>
      <c r="L181" s="41"/>
      <c r="M181" s="231"/>
      <c r="N181" s="232"/>
      <c r="O181" s="81"/>
      <c r="P181" s="81"/>
      <c r="Q181" s="81"/>
      <c r="R181" s="81"/>
      <c r="S181" s="81"/>
      <c r="T181" s="82"/>
      <c r="U181" s="35"/>
      <c r="V181" s="35"/>
      <c r="W181" s="35"/>
      <c r="X181" s="35"/>
      <c r="Y181" s="35"/>
      <c r="Z181" s="35"/>
      <c r="AA181" s="35"/>
      <c r="AB181" s="35"/>
      <c r="AC181" s="35"/>
      <c r="AD181" s="35"/>
      <c r="AE181" s="35"/>
      <c r="AT181" s="14" t="s">
        <v>190</v>
      </c>
      <c r="AU181" s="14" t="s">
        <v>81</v>
      </c>
    </row>
    <row r="182" s="2" customFormat="1" ht="33" customHeight="1">
      <c r="A182" s="35"/>
      <c r="B182" s="36"/>
      <c r="C182" s="215" t="s">
        <v>487</v>
      </c>
      <c r="D182" s="215" t="s">
        <v>184</v>
      </c>
      <c r="E182" s="216" t="s">
        <v>1874</v>
      </c>
      <c r="F182" s="217" t="s">
        <v>1875</v>
      </c>
      <c r="G182" s="218" t="s">
        <v>199</v>
      </c>
      <c r="H182" s="219">
        <v>2</v>
      </c>
      <c r="I182" s="220"/>
      <c r="J182" s="221">
        <f>ROUND(I182*H182,2)</f>
        <v>0</v>
      </c>
      <c r="K182" s="217" t="s">
        <v>19</v>
      </c>
      <c r="L182" s="222"/>
      <c r="M182" s="223" t="s">
        <v>19</v>
      </c>
      <c r="N182" s="224" t="s">
        <v>44</v>
      </c>
      <c r="O182" s="81"/>
      <c r="P182" s="225">
        <f>O182*H182</f>
        <v>0</v>
      </c>
      <c r="Q182" s="225">
        <v>0</v>
      </c>
      <c r="R182" s="225">
        <f>Q182*H182</f>
        <v>0</v>
      </c>
      <c r="S182" s="225">
        <v>0</v>
      </c>
      <c r="T182" s="226">
        <f>S182*H182</f>
        <v>0</v>
      </c>
      <c r="U182" s="35"/>
      <c r="V182" s="35"/>
      <c r="W182" s="35"/>
      <c r="X182" s="35"/>
      <c r="Y182" s="35"/>
      <c r="Z182" s="35"/>
      <c r="AA182" s="35"/>
      <c r="AB182" s="35"/>
      <c r="AC182" s="35"/>
      <c r="AD182" s="35"/>
      <c r="AE182" s="35"/>
      <c r="AR182" s="227" t="s">
        <v>188</v>
      </c>
      <c r="AT182" s="227" t="s">
        <v>184</v>
      </c>
      <c r="AU182" s="227" t="s">
        <v>81</v>
      </c>
      <c r="AY182" s="14" t="s">
        <v>183</v>
      </c>
      <c r="BE182" s="228">
        <f>IF(N182="základní",J182,0)</f>
        <v>0</v>
      </c>
      <c r="BF182" s="228">
        <f>IF(N182="snížená",J182,0)</f>
        <v>0</v>
      </c>
      <c r="BG182" s="228">
        <f>IF(N182="zákl. přenesená",J182,0)</f>
        <v>0</v>
      </c>
      <c r="BH182" s="228">
        <f>IF(N182="sníž. přenesená",J182,0)</f>
        <v>0</v>
      </c>
      <c r="BI182" s="228">
        <f>IF(N182="nulová",J182,0)</f>
        <v>0</v>
      </c>
      <c r="BJ182" s="14" t="s">
        <v>81</v>
      </c>
      <c r="BK182" s="228">
        <f>ROUND(I182*H182,2)</f>
        <v>0</v>
      </c>
      <c r="BL182" s="14" t="s">
        <v>188</v>
      </c>
      <c r="BM182" s="227" t="s">
        <v>1876</v>
      </c>
    </row>
    <row r="183" s="2" customFormat="1">
      <c r="A183" s="35"/>
      <c r="B183" s="36"/>
      <c r="C183" s="37"/>
      <c r="D183" s="229" t="s">
        <v>190</v>
      </c>
      <c r="E183" s="37"/>
      <c r="F183" s="230" t="s">
        <v>1875</v>
      </c>
      <c r="G183" s="37"/>
      <c r="H183" s="37"/>
      <c r="I183" s="143"/>
      <c r="J183" s="37"/>
      <c r="K183" s="37"/>
      <c r="L183" s="41"/>
      <c r="M183" s="231"/>
      <c r="N183" s="232"/>
      <c r="O183" s="81"/>
      <c r="P183" s="81"/>
      <c r="Q183" s="81"/>
      <c r="R183" s="81"/>
      <c r="S183" s="81"/>
      <c r="T183" s="82"/>
      <c r="U183" s="35"/>
      <c r="V183" s="35"/>
      <c r="W183" s="35"/>
      <c r="X183" s="35"/>
      <c r="Y183" s="35"/>
      <c r="Z183" s="35"/>
      <c r="AA183" s="35"/>
      <c r="AB183" s="35"/>
      <c r="AC183" s="35"/>
      <c r="AD183" s="35"/>
      <c r="AE183" s="35"/>
      <c r="AT183" s="14" t="s">
        <v>190</v>
      </c>
      <c r="AU183" s="14" t="s">
        <v>81</v>
      </c>
    </row>
    <row r="184" s="2" customFormat="1" ht="21.75" customHeight="1">
      <c r="A184" s="35"/>
      <c r="B184" s="36"/>
      <c r="C184" s="233" t="s">
        <v>491</v>
      </c>
      <c r="D184" s="233" t="s">
        <v>191</v>
      </c>
      <c r="E184" s="234" t="s">
        <v>1877</v>
      </c>
      <c r="F184" s="235" t="s">
        <v>1878</v>
      </c>
      <c r="G184" s="236" t="s">
        <v>199</v>
      </c>
      <c r="H184" s="237">
        <v>2</v>
      </c>
      <c r="I184" s="238"/>
      <c r="J184" s="239">
        <f>ROUND(I184*H184,2)</f>
        <v>0</v>
      </c>
      <c r="K184" s="235" t="s">
        <v>19</v>
      </c>
      <c r="L184" s="41"/>
      <c r="M184" s="240" t="s">
        <v>19</v>
      </c>
      <c r="N184" s="241" t="s">
        <v>44</v>
      </c>
      <c r="O184" s="81"/>
      <c r="P184" s="225">
        <f>O184*H184</f>
        <v>0</v>
      </c>
      <c r="Q184" s="225">
        <v>0</v>
      </c>
      <c r="R184" s="225">
        <f>Q184*H184</f>
        <v>0</v>
      </c>
      <c r="S184" s="225">
        <v>0</v>
      </c>
      <c r="T184" s="226">
        <f>S184*H184</f>
        <v>0</v>
      </c>
      <c r="U184" s="35"/>
      <c r="V184" s="35"/>
      <c r="W184" s="35"/>
      <c r="X184" s="35"/>
      <c r="Y184" s="35"/>
      <c r="Z184" s="35"/>
      <c r="AA184" s="35"/>
      <c r="AB184" s="35"/>
      <c r="AC184" s="35"/>
      <c r="AD184" s="35"/>
      <c r="AE184" s="35"/>
      <c r="AR184" s="227" t="s">
        <v>194</v>
      </c>
      <c r="AT184" s="227" t="s">
        <v>191</v>
      </c>
      <c r="AU184" s="227" t="s">
        <v>81</v>
      </c>
      <c r="AY184" s="14" t="s">
        <v>183</v>
      </c>
      <c r="BE184" s="228">
        <f>IF(N184="základní",J184,0)</f>
        <v>0</v>
      </c>
      <c r="BF184" s="228">
        <f>IF(N184="snížená",J184,0)</f>
        <v>0</v>
      </c>
      <c r="BG184" s="228">
        <f>IF(N184="zákl. přenesená",J184,0)</f>
        <v>0</v>
      </c>
      <c r="BH184" s="228">
        <f>IF(N184="sníž. přenesená",J184,0)</f>
        <v>0</v>
      </c>
      <c r="BI184" s="228">
        <f>IF(N184="nulová",J184,0)</f>
        <v>0</v>
      </c>
      <c r="BJ184" s="14" t="s">
        <v>81</v>
      </c>
      <c r="BK184" s="228">
        <f>ROUND(I184*H184,2)</f>
        <v>0</v>
      </c>
      <c r="BL184" s="14" t="s">
        <v>194</v>
      </c>
      <c r="BM184" s="227" t="s">
        <v>1879</v>
      </c>
    </row>
    <row r="185" s="2" customFormat="1">
      <c r="A185" s="35"/>
      <c r="B185" s="36"/>
      <c r="C185" s="37"/>
      <c r="D185" s="229" t="s">
        <v>190</v>
      </c>
      <c r="E185" s="37"/>
      <c r="F185" s="230" t="s">
        <v>1878</v>
      </c>
      <c r="G185" s="37"/>
      <c r="H185" s="37"/>
      <c r="I185" s="143"/>
      <c r="J185" s="37"/>
      <c r="K185" s="37"/>
      <c r="L185" s="41"/>
      <c r="M185" s="231"/>
      <c r="N185" s="232"/>
      <c r="O185" s="81"/>
      <c r="P185" s="81"/>
      <c r="Q185" s="81"/>
      <c r="R185" s="81"/>
      <c r="S185" s="81"/>
      <c r="T185" s="82"/>
      <c r="U185" s="35"/>
      <c r="V185" s="35"/>
      <c r="W185" s="35"/>
      <c r="X185" s="35"/>
      <c r="Y185" s="35"/>
      <c r="Z185" s="35"/>
      <c r="AA185" s="35"/>
      <c r="AB185" s="35"/>
      <c r="AC185" s="35"/>
      <c r="AD185" s="35"/>
      <c r="AE185" s="35"/>
      <c r="AT185" s="14" t="s">
        <v>190</v>
      </c>
      <c r="AU185" s="14" t="s">
        <v>81</v>
      </c>
    </row>
    <row r="186" s="2" customFormat="1" ht="16.5" customHeight="1">
      <c r="A186" s="35"/>
      <c r="B186" s="36"/>
      <c r="C186" s="233" t="s">
        <v>495</v>
      </c>
      <c r="D186" s="233" t="s">
        <v>191</v>
      </c>
      <c r="E186" s="234" t="s">
        <v>1880</v>
      </c>
      <c r="F186" s="235" t="s">
        <v>1881</v>
      </c>
      <c r="G186" s="236" t="s">
        <v>199</v>
      </c>
      <c r="H186" s="237">
        <v>2</v>
      </c>
      <c r="I186" s="238"/>
      <c r="J186" s="239">
        <f>ROUND(I186*H186,2)</f>
        <v>0</v>
      </c>
      <c r="K186" s="235" t="s">
        <v>19</v>
      </c>
      <c r="L186" s="41"/>
      <c r="M186" s="240" t="s">
        <v>19</v>
      </c>
      <c r="N186" s="241" t="s">
        <v>44</v>
      </c>
      <c r="O186" s="81"/>
      <c r="P186" s="225">
        <f>O186*H186</f>
        <v>0</v>
      </c>
      <c r="Q186" s="225">
        <v>0</v>
      </c>
      <c r="R186" s="225">
        <f>Q186*H186</f>
        <v>0</v>
      </c>
      <c r="S186" s="225">
        <v>0</v>
      </c>
      <c r="T186" s="226">
        <f>S186*H186</f>
        <v>0</v>
      </c>
      <c r="U186" s="35"/>
      <c r="V186" s="35"/>
      <c r="W186" s="35"/>
      <c r="X186" s="35"/>
      <c r="Y186" s="35"/>
      <c r="Z186" s="35"/>
      <c r="AA186" s="35"/>
      <c r="AB186" s="35"/>
      <c r="AC186" s="35"/>
      <c r="AD186" s="35"/>
      <c r="AE186" s="35"/>
      <c r="AR186" s="227" t="s">
        <v>194</v>
      </c>
      <c r="AT186" s="227" t="s">
        <v>191</v>
      </c>
      <c r="AU186" s="227" t="s">
        <v>81</v>
      </c>
      <c r="AY186" s="14" t="s">
        <v>183</v>
      </c>
      <c r="BE186" s="228">
        <f>IF(N186="základní",J186,0)</f>
        <v>0</v>
      </c>
      <c r="BF186" s="228">
        <f>IF(N186="snížená",J186,0)</f>
        <v>0</v>
      </c>
      <c r="BG186" s="228">
        <f>IF(N186="zákl. přenesená",J186,0)</f>
        <v>0</v>
      </c>
      <c r="BH186" s="228">
        <f>IF(N186="sníž. přenesená",J186,0)</f>
        <v>0</v>
      </c>
      <c r="BI186" s="228">
        <f>IF(N186="nulová",J186,0)</f>
        <v>0</v>
      </c>
      <c r="BJ186" s="14" t="s">
        <v>81</v>
      </c>
      <c r="BK186" s="228">
        <f>ROUND(I186*H186,2)</f>
        <v>0</v>
      </c>
      <c r="BL186" s="14" t="s">
        <v>194</v>
      </c>
      <c r="BM186" s="227" t="s">
        <v>1882</v>
      </c>
    </row>
    <row r="187" s="2" customFormat="1">
      <c r="A187" s="35"/>
      <c r="B187" s="36"/>
      <c r="C187" s="37"/>
      <c r="D187" s="229" t="s">
        <v>190</v>
      </c>
      <c r="E187" s="37"/>
      <c r="F187" s="230" t="s">
        <v>1881</v>
      </c>
      <c r="G187" s="37"/>
      <c r="H187" s="37"/>
      <c r="I187" s="143"/>
      <c r="J187" s="37"/>
      <c r="K187" s="37"/>
      <c r="L187" s="41"/>
      <c r="M187" s="231"/>
      <c r="N187" s="232"/>
      <c r="O187" s="81"/>
      <c r="P187" s="81"/>
      <c r="Q187" s="81"/>
      <c r="R187" s="81"/>
      <c r="S187" s="81"/>
      <c r="T187" s="82"/>
      <c r="U187" s="35"/>
      <c r="V187" s="35"/>
      <c r="W187" s="35"/>
      <c r="X187" s="35"/>
      <c r="Y187" s="35"/>
      <c r="Z187" s="35"/>
      <c r="AA187" s="35"/>
      <c r="AB187" s="35"/>
      <c r="AC187" s="35"/>
      <c r="AD187" s="35"/>
      <c r="AE187" s="35"/>
      <c r="AT187" s="14" t="s">
        <v>190</v>
      </c>
      <c r="AU187" s="14" t="s">
        <v>81</v>
      </c>
    </row>
    <row r="188" s="2" customFormat="1" ht="21.75" customHeight="1">
      <c r="A188" s="35"/>
      <c r="B188" s="36"/>
      <c r="C188" s="215" t="s">
        <v>499</v>
      </c>
      <c r="D188" s="215" t="s">
        <v>184</v>
      </c>
      <c r="E188" s="216" t="s">
        <v>1883</v>
      </c>
      <c r="F188" s="217" t="s">
        <v>1884</v>
      </c>
      <c r="G188" s="218" t="s">
        <v>199</v>
      </c>
      <c r="H188" s="219">
        <v>1</v>
      </c>
      <c r="I188" s="220"/>
      <c r="J188" s="221">
        <f>ROUND(I188*H188,2)</f>
        <v>0</v>
      </c>
      <c r="K188" s="217" t="s">
        <v>19</v>
      </c>
      <c r="L188" s="222"/>
      <c r="M188" s="223" t="s">
        <v>19</v>
      </c>
      <c r="N188" s="224" t="s">
        <v>44</v>
      </c>
      <c r="O188" s="81"/>
      <c r="P188" s="225">
        <f>O188*H188</f>
        <v>0</v>
      </c>
      <c r="Q188" s="225">
        <v>0</v>
      </c>
      <c r="R188" s="225">
        <f>Q188*H188</f>
        <v>0</v>
      </c>
      <c r="S188" s="225">
        <v>0</v>
      </c>
      <c r="T188" s="226">
        <f>S188*H188</f>
        <v>0</v>
      </c>
      <c r="U188" s="35"/>
      <c r="V188" s="35"/>
      <c r="W188" s="35"/>
      <c r="X188" s="35"/>
      <c r="Y188" s="35"/>
      <c r="Z188" s="35"/>
      <c r="AA188" s="35"/>
      <c r="AB188" s="35"/>
      <c r="AC188" s="35"/>
      <c r="AD188" s="35"/>
      <c r="AE188" s="35"/>
      <c r="AR188" s="227" t="s">
        <v>188</v>
      </c>
      <c r="AT188" s="227" t="s">
        <v>184</v>
      </c>
      <c r="AU188" s="227" t="s">
        <v>81</v>
      </c>
      <c r="AY188" s="14" t="s">
        <v>183</v>
      </c>
      <c r="BE188" s="228">
        <f>IF(N188="základní",J188,0)</f>
        <v>0</v>
      </c>
      <c r="BF188" s="228">
        <f>IF(N188="snížená",J188,0)</f>
        <v>0</v>
      </c>
      <c r="BG188" s="228">
        <f>IF(N188="zákl. přenesená",J188,0)</f>
        <v>0</v>
      </c>
      <c r="BH188" s="228">
        <f>IF(N188="sníž. přenesená",J188,0)</f>
        <v>0</v>
      </c>
      <c r="BI188" s="228">
        <f>IF(N188="nulová",J188,0)</f>
        <v>0</v>
      </c>
      <c r="BJ188" s="14" t="s">
        <v>81</v>
      </c>
      <c r="BK188" s="228">
        <f>ROUND(I188*H188,2)</f>
        <v>0</v>
      </c>
      <c r="BL188" s="14" t="s">
        <v>188</v>
      </c>
      <c r="BM188" s="227" t="s">
        <v>1885</v>
      </c>
    </row>
    <row r="189" s="2" customFormat="1">
      <c r="A189" s="35"/>
      <c r="B189" s="36"/>
      <c r="C189" s="37"/>
      <c r="D189" s="229" t="s">
        <v>190</v>
      </c>
      <c r="E189" s="37"/>
      <c r="F189" s="230" t="s">
        <v>1884</v>
      </c>
      <c r="G189" s="37"/>
      <c r="H189" s="37"/>
      <c r="I189" s="143"/>
      <c r="J189" s="37"/>
      <c r="K189" s="37"/>
      <c r="L189" s="41"/>
      <c r="M189" s="231"/>
      <c r="N189" s="232"/>
      <c r="O189" s="81"/>
      <c r="P189" s="81"/>
      <c r="Q189" s="81"/>
      <c r="R189" s="81"/>
      <c r="S189" s="81"/>
      <c r="T189" s="82"/>
      <c r="U189" s="35"/>
      <c r="V189" s="35"/>
      <c r="W189" s="35"/>
      <c r="X189" s="35"/>
      <c r="Y189" s="35"/>
      <c r="Z189" s="35"/>
      <c r="AA189" s="35"/>
      <c r="AB189" s="35"/>
      <c r="AC189" s="35"/>
      <c r="AD189" s="35"/>
      <c r="AE189" s="35"/>
      <c r="AT189" s="14" t="s">
        <v>190</v>
      </c>
      <c r="AU189" s="14" t="s">
        <v>81</v>
      </c>
    </row>
    <row r="190" s="2" customFormat="1" ht="44.25" customHeight="1">
      <c r="A190" s="35"/>
      <c r="B190" s="36"/>
      <c r="C190" s="233" t="s">
        <v>503</v>
      </c>
      <c r="D190" s="233" t="s">
        <v>191</v>
      </c>
      <c r="E190" s="234" t="s">
        <v>1886</v>
      </c>
      <c r="F190" s="235" t="s">
        <v>1887</v>
      </c>
      <c r="G190" s="236" t="s">
        <v>199</v>
      </c>
      <c r="H190" s="237">
        <v>1</v>
      </c>
      <c r="I190" s="238"/>
      <c r="J190" s="239">
        <f>ROUND(I190*H190,2)</f>
        <v>0</v>
      </c>
      <c r="K190" s="235" t="s">
        <v>19</v>
      </c>
      <c r="L190" s="41"/>
      <c r="M190" s="240" t="s">
        <v>19</v>
      </c>
      <c r="N190" s="241" t="s">
        <v>44</v>
      </c>
      <c r="O190" s="81"/>
      <c r="P190" s="225">
        <f>O190*H190</f>
        <v>0</v>
      </c>
      <c r="Q190" s="225">
        <v>0</v>
      </c>
      <c r="R190" s="225">
        <f>Q190*H190</f>
        <v>0</v>
      </c>
      <c r="S190" s="225">
        <v>0</v>
      </c>
      <c r="T190" s="226">
        <f>S190*H190</f>
        <v>0</v>
      </c>
      <c r="U190" s="35"/>
      <c r="V190" s="35"/>
      <c r="W190" s="35"/>
      <c r="X190" s="35"/>
      <c r="Y190" s="35"/>
      <c r="Z190" s="35"/>
      <c r="AA190" s="35"/>
      <c r="AB190" s="35"/>
      <c r="AC190" s="35"/>
      <c r="AD190" s="35"/>
      <c r="AE190" s="35"/>
      <c r="AR190" s="227" t="s">
        <v>194</v>
      </c>
      <c r="AT190" s="227" t="s">
        <v>191</v>
      </c>
      <c r="AU190" s="227" t="s">
        <v>81</v>
      </c>
      <c r="AY190" s="14" t="s">
        <v>183</v>
      </c>
      <c r="BE190" s="228">
        <f>IF(N190="základní",J190,0)</f>
        <v>0</v>
      </c>
      <c r="BF190" s="228">
        <f>IF(N190="snížená",J190,0)</f>
        <v>0</v>
      </c>
      <c r="BG190" s="228">
        <f>IF(N190="zákl. přenesená",J190,0)</f>
        <v>0</v>
      </c>
      <c r="BH190" s="228">
        <f>IF(N190="sníž. přenesená",J190,0)</f>
        <v>0</v>
      </c>
      <c r="BI190" s="228">
        <f>IF(N190="nulová",J190,0)</f>
        <v>0</v>
      </c>
      <c r="BJ190" s="14" t="s">
        <v>81</v>
      </c>
      <c r="BK190" s="228">
        <f>ROUND(I190*H190,2)</f>
        <v>0</v>
      </c>
      <c r="BL190" s="14" t="s">
        <v>194</v>
      </c>
      <c r="BM190" s="227" t="s">
        <v>1888</v>
      </c>
    </row>
    <row r="191" s="2" customFormat="1">
      <c r="A191" s="35"/>
      <c r="B191" s="36"/>
      <c r="C191" s="37"/>
      <c r="D191" s="229" t="s">
        <v>190</v>
      </c>
      <c r="E191" s="37"/>
      <c r="F191" s="230" t="s">
        <v>1887</v>
      </c>
      <c r="G191" s="37"/>
      <c r="H191" s="37"/>
      <c r="I191" s="143"/>
      <c r="J191" s="37"/>
      <c r="K191" s="37"/>
      <c r="L191" s="41"/>
      <c r="M191" s="231"/>
      <c r="N191" s="232"/>
      <c r="O191" s="81"/>
      <c r="P191" s="81"/>
      <c r="Q191" s="81"/>
      <c r="R191" s="81"/>
      <c r="S191" s="81"/>
      <c r="T191" s="82"/>
      <c r="U191" s="35"/>
      <c r="V191" s="35"/>
      <c r="W191" s="35"/>
      <c r="X191" s="35"/>
      <c r="Y191" s="35"/>
      <c r="Z191" s="35"/>
      <c r="AA191" s="35"/>
      <c r="AB191" s="35"/>
      <c r="AC191" s="35"/>
      <c r="AD191" s="35"/>
      <c r="AE191" s="35"/>
      <c r="AT191" s="14" t="s">
        <v>190</v>
      </c>
      <c r="AU191" s="14" t="s">
        <v>81</v>
      </c>
    </row>
    <row r="192" s="2" customFormat="1" ht="16.5" customHeight="1">
      <c r="A192" s="35"/>
      <c r="B192" s="36"/>
      <c r="C192" s="233" t="s">
        <v>507</v>
      </c>
      <c r="D192" s="233" t="s">
        <v>191</v>
      </c>
      <c r="E192" s="234" t="s">
        <v>299</v>
      </c>
      <c r="F192" s="235" t="s">
        <v>300</v>
      </c>
      <c r="G192" s="236" t="s">
        <v>257</v>
      </c>
      <c r="H192" s="237">
        <v>16</v>
      </c>
      <c r="I192" s="238"/>
      <c r="J192" s="239">
        <f>ROUND(I192*H192,2)</f>
        <v>0</v>
      </c>
      <c r="K192" s="235" t="s">
        <v>19</v>
      </c>
      <c r="L192" s="41"/>
      <c r="M192" s="240" t="s">
        <v>19</v>
      </c>
      <c r="N192" s="241" t="s">
        <v>44</v>
      </c>
      <c r="O192" s="81"/>
      <c r="P192" s="225">
        <f>O192*H192</f>
        <v>0</v>
      </c>
      <c r="Q192" s="225">
        <v>0</v>
      </c>
      <c r="R192" s="225">
        <f>Q192*H192</f>
        <v>0</v>
      </c>
      <c r="S192" s="225">
        <v>0</v>
      </c>
      <c r="T192" s="226">
        <f>S192*H192</f>
        <v>0</v>
      </c>
      <c r="U192" s="35"/>
      <c r="V192" s="35"/>
      <c r="W192" s="35"/>
      <c r="X192" s="35"/>
      <c r="Y192" s="35"/>
      <c r="Z192" s="35"/>
      <c r="AA192" s="35"/>
      <c r="AB192" s="35"/>
      <c r="AC192" s="35"/>
      <c r="AD192" s="35"/>
      <c r="AE192" s="35"/>
      <c r="AR192" s="227" t="s">
        <v>194</v>
      </c>
      <c r="AT192" s="227" t="s">
        <v>191</v>
      </c>
      <c r="AU192" s="227" t="s">
        <v>81</v>
      </c>
      <c r="AY192" s="14" t="s">
        <v>183</v>
      </c>
      <c r="BE192" s="228">
        <f>IF(N192="základní",J192,0)</f>
        <v>0</v>
      </c>
      <c r="BF192" s="228">
        <f>IF(N192="snížená",J192,0)</f>
        <v>0</v>
      </c>
      <c r="BG192" s="228">
        <f>IF(N192="zákl. přenesená",J192,0)</f>
        <v>0</v>
      </c>
      <c r="BH192" s="228">
        <f>IF(N192="sníž. přenesená",J192,0)</f>
        <v>0</v>
      </c>
      <c r="BI192" s="228">
        <f>IF(N192="nulová",J192,0)</f>
        <v>0</v>
      </c>
      <c r="BJ192" s="14" t="s">
        <v>81</v>
      </c>
      <c r="BK192" s="228">
        <f>ROUND(I192*H192,2)</f>
        <v>0</v>
      </c>
      <c r="BL192" s="14" t="s">
        <v>194</v>
      </c>
      <c r="BM192" s="227" t="s">
        <v>1889</v>
      </c>
    </row>
    <row r="193" s="2" customFormat="1">
      <c r="A193" s="35"/>
      <c r="B193" s="36"/>
      <c r="C193" s="37"/>
      <c r="D193" s="229" t="s">
        <v>190</v>
      </c>
      <c r="E193" s="37"/>
      <c r="F193" s="230" t="s">
        <v>300</v>
      </c>
      <c r="G193" s="37"/>
      <c r="H193" s="37"/>
      <c r="I193" s="143"/>
      <c r="J193" s="37"/>
      <c r="K193" s="37"/>
      <c r="L193" s="41"/>
      <c r="M193" s="231"/>
      <c r="N193" s="232"/>
      <c r="O193" s="81"/>
      <c r="P193" s="81"/>
      <c r="Q193" s="81"/>
      <c r="R193" s="81"/>
      <c r="S193" s="81"/>
      <c r="T193" s="82"/>
      <c r="U193" s="35"/>
      <c r="V193" s="35"/>
      <c r="W193" s="35"/>
      <c r="X193" s="35"/>
      <c r="Y193" s="35"/>
      <c r="Z193" s="35"/>
      <c r="AA193" s="35"/>
      <c r="AB193" s="35"/>
      <c r="AC193" s="35"/>
      <c r="AD193" s="35"/>
      <c r="AE193" s="35"/>
      <c r="AT193" s="14" t="s">
        <v>190</v>
      </c>
      <c r="AU193" s="14" t="s">
        <v>81</v>
      </c>
    </row>
    <row r="194" s="2" customFormat="1" ht="21.75" customHeight="1">
      <c r="A194" s="35"/>
      <c r="B194" s="36"/>
      <c r="C194" s="233" t="s">
        <v>511</v>
      </c>
      <c r="D194" s="233" t="s">
        <v>191</v>
      </c>
      <c r="E194" s="234" t="s">
        <v>1890</v>
      </c>
      <c r="F194" s="235" t="s">
        <v>1891</v>
      </c>
      <c r="G194" s="236" t="s">
        <v>257</v>
      </c>
      <c r="H194" s="237">
        <v>16</v>
      </c>
      <c r="I194" s="238"/>
      <c r="J194" s="239">
        <f>ROUND(I194*H194,2)</f>
        <v>0</v>
      </c>
      <c r="K194" s="235" t="s">
        <v>19</v>
      </c>
      <c r="L194" s="41"/>
      <c r="M194" s="240" t="s">
        <v>19</v>
      </c>
      <c r="N194" s="241" t="s">
        <v>44</v>
      </c>
      <c r="O194" s="81"/>
      <c r="P194" s="225">
        <f>O194*H194</f>
        <v>0</v>
      </c>
      <c r="Q194" s="225">
        <v>0</v>
      </c>
      <c r="R194" s="225">
        <f>Q194*H194</f>
        <v>0</v>
      </c>
      <c r="S194" s="225">
        <v>0</v>
      </c>
      <c r="T194" s="226">
        <f>S194*H194</f>
        <v>0</v>
      </c>
      <c r="U194" s="35"/>
      <c r="V194" s="35"/>
      <c r="W194" s="35"/>
      <c r="X194" s="35"/>
      <c r="Y194" s="35"/>
      <c r="Z194" s="35"/>
      <c r="AA194" s="35"/>
      <c r="AB194" s="35"/>
      <c r="AC194" s="35"/>
      <c r="AD194" s="35"/>
      <c r="AE194" s="35"/>
      <c r="AR194" s="227" t="s">
        <v>194</v>
      </c>
      <c r="AT194" s="227" t="s">
        <v>191</v>
      </c>
      <c r="AU194" s="227" t="s">
        <v>81</v>
      </c>
      <c r="AY194" s="14" t="s">
        <v>183</v>
      </c>
      <c r="BE194" s="228">
        <f>IF(N194="základní",J194,0)</f>
        <v>0</v>
      </c>
      <c r="BF194" s="228">
        <f>IF(N194="snížená",J194,0)</f>
        <v>0</v>
      </c>
      <c r="BG194" s="228">
        <f>IF(N194="zákl. přenesená",J194,0)</f>
        <v>0</v>
      </c>
      <c r="BH194" s="228">
        <f>IF(N194="sníž. přenesená",J194,0)</f>
        <v>0</v>
      </c>
      <c r="BI194" s="228">
        <f>IF(N194="nulová",J194,0)</f>
        <v>0</v>
      </c>
      <c r="BJ194" s="14" t="s">
        <v>81</v>
      </c>
      <c r="BK194" s="228">
        <f>ROUND(I194*H194,2)</f>
        <v>0</v>
      </c>
      <c r="BL194" s="14" t="s">
        <v>194</v>
      </c>
      <c r="BM194" s="227" t="s">
        <v>1892</v>
      </c>
    </row>
    <row r="195" s="2" customFormat="1">
      <c r="A195" s="35"/>
      <c r="B195" s="36"/>
      <c r="C195" s="37"/>
      <c r="D195" s="229" t="s">
        <v>190</v>
      </c>
      <c r="E195" s="37"/>
      <c r="F195" s="230" t="s">
        <v>1891</v>
      </c>
      <c r="G195" s="37"/>
      <c r="H195" s="37"/>
      <c r="I195" s="143"/>
      <c r="J195" s="37"/>
      <c r="K195" s="37"/>
      <c r="L195" s="41"/>
      <c r="M195" s="231"/>
      <c r="N195" s="232"/>
      <c r="O195" s="81"/>
      <c r="P195" s="81"/>
      <c r="Q195" s="81"/>
      <c r="R195" s="81"/>
      <c r="S195" s="81"/>
      <c r="T195" s="82"/>
      <c r="U195" s="35"/>
      <c r="V195" s="35"/>
      <c r="W195" s="35"/>
      <c r="X195" s="35"/>
      <c r="Y195" s="35"/>
      <c r="Z195" s="35"/>
      <c r="AA195" s="35"/>
      <c r="AB195" s="35"/>
      <c r="AC195" s="35"/>
      <c r="AD195" s="35"/>
      <c r="AE195" s="35"/>
      <c r="AT195" s="14" t="s">
        <v>190</v>
      </c>
      <c r="AU195" s="14" t="s">
        <v>81</v>
      </c>
    </row>
    <row r="196" s="2" customFormat="1" ht="21.75" customHeight="1">
      <c r="A196" s="35"/>
      <c r="B196" s="36"/>
      <c r="C196" s="233" t="s">
        <v>515</v>
      </c>
      <c r="D196" s="233" t="s">
        <v>191</v>
      </c>
      <c r="E196" s="234" t="s">
        <v>1893</v>
      </c>
      <c r="F196" s="235" t="s">
        <v>1894</v>
      </c>
      <c r="G196" s="236" t="s">
        <v>199</v>
      </c>
      <c r="H196" s="237">
        <v>2</v>
      </c>
      <c r="I196" s="238"/>
      <c r="J196" s="239">
        <f>ROUND(I196*H196,2)</f>
        <v>0</v>
      </c>
      <c r="K196" s="235" t="s">
        <v>19</v>
      </c>
      <c r="L196" s="41"/>
      <c r="M196" s="240" t="s">
        <v>19</v>
      </c>
      <c r="N196" s="241" t="s">
        <v>44</v>
      </c>
      <c r="O196" s="81"/>
      <c r="P196" s="225">
        <f>O196*H196</f>
        <v>0</v>
      </c>
      <c r="Q196" s="225">
        <v>0</v>
      </c>
      <c r="R196" s="225">
        <f>Q196*H196</f>
        <v>0</v>
      </c>
      <c r="S196" s="225">
        <v>0</v>
      </c>
      <c r="T196" s="226">
        <f>S196*H196</f>
        <v>0</v>
      </c>
      <c r="U196" s="35"/>
      <c r="V196" s="35"/>
      <c r="W196" s="35"/>
      <c r="X196" s="35"/>
      <c r="Y196" s="35"/>
      <c r="Z196" s="35"/>
      <c r="AA196" s="35"/>
      <c r="AB196" s="35"/>
      <c r="AC196" s="35"/>
      <c r="AD196" s="35"/>
      <c r="AE196" s="35"/>
      <c r="AR196" s="227" t="s">
        <v>194</v>
      </c>
      <c r="AT196" s="227" t="s">
        <v>191</v>
      </c>
      <c r="AU196" s="227" t="s">
        <v>81</v>
      </c>
      <c r="AY196" s="14" t="s">
        <v>183</v>
      </c>
      <c r="BE196" s="228">
        <f>IF(N196="základní",J196,0)</f>
        <v>0</v>
      </c>
      <c r="BF196" s="228">
        <f>IF(N196="snížená",J196,0)</f>
        <v>0</v>
      </c>
      <c r="BG196" s="228">
        <f>IF(N196="zákl. přenesená",J196,0)</f>
        <v>0</v>
      </c>
      <c r="BH196" s="228">
        <f>IF(N196="sníž. přenesená",J196,0)</f>
        <v>0</v>
      </c>
      <c r="BI196" s="228">
        <f>IF(N196="nulová",J196,0)</f>
        <v>0</v>
      </c>
      <c r="BJ196" s="14" t="s">
        <v>81</v>
      </c>
      <c r="BK196" s="228">
        <f>ROUND(I196*H196,2)</f>
        <v>0</v>
      </c>
      <c r="BL196" s="14" t="s">
        <v>194</v>
      </c>
      <c r="BM196" s="227" t="s">
        <v>1895</v>
      </c>
    </row>
    <row r="197" s="2" customFormat="1">
      <c r="A197" s="35"/>
      <c r="B197" s="36"/>
      <c r="C197" s="37"/>
      <c r="D197" s="229" t="s">
        <v>190</v>
      </c>
      <c r="E197" s="37"/>
      <c r="F197" s="230" t="s">
        <v>1894</v>
      </c>
      <c r="G197" s="37"/>
      <c r="H197" s="37"/>
      <c r="I197" s="143"/>
      <c r="J197" s="37"/>
      <c r="K197" s="37"/>
      <c r="L197" s="41"/>
      <c r="M197" s="231"/>
      <c r="N197" s="232"/>
      <c r="O197" s="81"/>
      <c r="P197" s="81"/>
      <c r="Q197" s="81"/>
      <c r="R197" s="81"/>
      <c r="S197" s="81"/>
      <c r="T197" s="82"/>
      <c r="U197" s="35"/>
      <c r="V197" s="35"/>
      <c r="W197" s="35"/>
      <c r="X197" s="35"/>
      <c r="Y197" s="35"/>
      <c r="Z197" s="35"/>
      <c r="AA197" s="35"/>
      <c r="AB197" s="35"/>
      <c r="AC197" s="35"/>
      <c r="AD197" s="35"/>
      <c r="AE197" s="35"/>
      <c r="AT197" s="14" t="s">
        <v>190</v>
      </c>
      <c r="AU197" s="14" t="s">
        <v>81</v>
      </c>
    </row>
    <row r="198" s="2" customFormat="1" ht="16.5" customHeight="1">
      <c r="A198" s="35"/>
      <c r="B198" s="36"/>
      <c r="C198" s="233" t="s">
        <v>519</v>
      </c>
      <c r="D198" s="233" t="s">
        <v>191</v>
      </c>
      <c r="E198" s="234" t="s">
        <v>1896</v>
      </c>
      <c r="F198" s="235" t="s">
        <v>1897</v>
      </c>
      <c r="G198" s="236" t="s">
        <v>199</v>
      </c>
      <c r="H198" s="237">
        <v>1</v>
      </c>
      <c r="I198" s="238"/>
      <c r="J198" s="239">
        <f>ROUND(I198*H198,2)</f>
        <v>0</v>
      </c>
      <c r="K198" s="235" t="s">
        <v>19</v>
      </c>
      <c r="L198" s="41"/>
      <c r="M198" s="240" t="s">
        <v>19</v>
      </c>
      <c r="N198" s="241" t="s">
        <v>44</v>
      </c>
      <c r="O198" s="81"/>
      <c r="P198" s="225">
        <f>O198*H198</f>
        <v>0</v>
      </c>
      <c r="Q198" s="225">
        <v>0</v>
      </c>
      <c r="R198" s="225">
        <f>Q198*H198</f>
        <v>0</v>
      </c>
      <c r="S198" s="225">
        <v>0</v>
      </c>
      <c r="T198" s="226">
        <f>S198*H198</f>
        <v>0</v>
      </c>
      <c r="U198" s="35"/>
      <c r="V198" s="35"/>
      <c r="W198" s="35"/>
      <c r="X198" s="35"/>
      <c r="Y198" s="35"/>
      <c r="Z198" s="35"/>
      <c r="AA198" s="35"/>
      <c r="AB198" s="35"/>
      <c r="AC198" s="35"/>
      <c r="AD198" s="35"/>
      <c r="AE198" s="35"/>
      <c r="AR198" s="227" t="s">
        <v>194</v>
      </c>
      <c r="AT198" s="227" t="s">
        <v>191</v>
      </c>
      <c r="AU198" s="227" t="s">
        <v>81</v>
      </c>
      <c r="AY198" s="14" t="s">
        <v>183</v>
      </c>
      <c r="BE198" s="228">
        <f>IF(N198="základní",J198,0)</f>
        <v>0</v>
      </c>
      <c r="BF198" s="228">
        <f>IF(N198="snížená",J198,0)</f>
        <v>0</v>
      </c>
      <c r="BG198" s="228">
        <f>IF(N198="zákl. přenesená",J198,0)</f>
        <v>0</v>
      </c>
      <c r="BH198" s="228">
        <f>IF(N198="sníž. přenesená",J198,0)</f>
        <v>0</v>
      </c>
      <c r="BI198" s="228">
        <f>IF(N198="nulová",J198,0)</f>
        <v>0</v>
      </c>
      <c r="BJ198" s="14" t="s">
        <v>81</v>
      </c>
      <c r="BK198" s="228">
        <f>ROUND(I198*H198,2)</f>
        <v>0</v>
      </c>
      <c r="BL198" s="14" t="s">
        <v>194</v>
      </c>
      <c r="BM198" s="227" t="s">
        <v>1898</v>
      </c>
    </row>
    <row r="199" s="2" customFormat="1">
      <c r="A199" s="35"/>
      <c r="B199" s="36"/>
      <c r="C199" s="37"/>
      <c r="D199" s="229" t="s">
        <v>190</v>
      </c>
      <c r="E199" s="37"/>
      <c r="F199" s="230" t="s">
        <v>1897</v>
      </c>
      <c r="G199" s="37"/>
      <c r="H199" s="37"/>
      <c r="I199" s="143"/>
      <c r="J199" s="37"/>
      <c r="K199" s="37"/>
      <c r="L199" s="41"/>
      <c r="M199" s="231"/>
      <c r="N199" s="232"/>
      <c r="O199" s="81"/>
      <c r="P199" s="81"/>
      <c r="Q199" s="81"/>
      <c r="R199" s="81"/>
      <c r="S199" s="81"/>
      <c r="T199" s="82"/>
      <c r="U199" s="35"/>
      <c r="V199" s="35"/>
      <c r="W199" s="35"/>
      <c r="X199" s="35"/>
      <c r="Y199" s="35"/>
      <c r="Z199" s="35"/>
      <c r="AA199" s="35"/>
      <c r="AB199" s="35"/>
      <c r="AC199" s="35"/>
      <c r="AD199" s="35"/>
      <c r="AE199" s="35"/>
      <c r="AT199" s="14" t="s">
        <v>190</v>
      </c>
      <c r="AU199" s="14" t="s">
        <v>81</v>
      </c>
    </row>
    <row r="200" s="2" customFormat="1" ht="21.75" customHeight="1">
      <c r="A200" s="35"/>
      <c r="B200" s="36"/>
      <c r="C200" s="215" t="s">
        <v>523</v>
      </c>
      <c r="D200" s="215" t="s">
        <v>184</v>
      </c>
      <c r="E200" s="216" t="s">
        <v>1741</v>
      </c>
      <c r="F200" s="217" t="s">
        <v>1742</v>
      </c>
      <c r="G200" s="218" t="s">
        <v>187</v>
      </c>
      <c r="H200" s="219">
        <v>60</v>
      </c>
      <c r="I200" s="220"/>
      <c r="J200" s="221">
        <f>ROUND(I200*H200,2)</f>
        <v>0</v>
      </c>
      <c r="K200" s="217" t="s">
        <v>19</v>
      </c>
      <c r="L200" s="222"/>
      <c r="M200" s="223" t="s">
        <v>19</v>
      </c>
      <c r="N200" s="224" t="s">
        <v>44</v>
      </c>
      <c r="O200" s="81"/>
      <c r="P200" s="225">
        <f>O200*H200</f>
        <v>0</v>
      </c>
      <c r="Q200" s="225">
        <v>0</v>
      </c>
      <c r="R200" s="225">
        <f>Q200*H200</f>
        <v>0</v>
      </c>
      <c r="S200" s="225">
        <v>0</v>
      </c>
      <c r="T200" s="226">
        <f>S200*H200</f>
        <v>0</v>
      </c>
      <c r="U200" s="35"/>
      <c r="V200" s="35"/>
      <c r="W200" s="35"/>
      <c r="X200" s="35"/>
      <c r="Y200" s="35"/>
      <c r="Z200" s="35"/>
      <c r="AA200" s="35"/>
      <c r="AB200" s="35"/>
      <c r="AC200" s="35"/>
      <c r="AD200" s="35"/>
      <c r="AE200" s="35"/>
      <c r="AR200" s="227" t="s">
        <v>188</v>
      </c>
      <c r="AT200" s="227" t="s">
        <v>184</v>
      </c>
      <c r="AU200" s="227" t="s">
        <v>81</v>
      </c>
      <c r="AY200" s="14" t="s">
        <v>183</v>
      </c>
      <c r="BE200" s="228">
        <f>IF(N200="základní",J200,0)</f>
        <v>0</v>
      </c>
      <c r="BF200" s="228">
        <f>IF(N200="snížená",J200,0)</f>
        <v>0</v>
      </c>
      <c r="BG200" s="228">
        <f>IF(N200="zákl. přenesená",J200,0)</f>
        <v>0</v>
      </c>
      <c r="BH200" s="228">
        <f>IF(N200="sníž. přenesená",J200,0)</f>
        <v>0</v>
      </c>
      <c r="BI200" s="228">
        <f>IF(N200="nulová",J200,0)</f>
        <v>0</v>
      </c>
      <c r="BJ200" s="14" t="s">
        <v>81</v>
      </c>
      <c r="BK200" s="228">
        <f>ROUND(I200*H200,2)</f>
        <v>0</v>
      </c>
      <c r="BL200" s="14" t="s">
        <v>188</v>
      </c>
      <c r="BM200" s="227" t="s">
        <v>1899</v>
      </c>
    </row>
    <row r="201" s="2" customFormat="1">
      <c r="A201" s="35"/>
      <c r="B201" s="36"/>
      <c r="C201" s="37"/>
      <c r="D201" s="229" t="s">
        <v>190</v>
      </c>
      <c r="E201" s="37"/>
      <c r="F201" s="230" t="s">
        <v>1742</v>
      </c>
      <c r="G201" s="37"/>
      <c r="H201" s="37"/>
      <c r="I201" s="143"/>
      <c r="J201" s="37"/>
      <c r="K201" s="37"/>
      <c r="L201" s="41"/>
      <c r="M201" s="231"/>
      <c r="N201" s="232"/>
      <c r="O201" s="81"/>
      <c r="P201" s="81"/>
      <c r="Q201" s="81"/>
      <c r="R201" s="81"/>
      <c r="S201" s="81"/>
      <c r="T201" s="82"/>
      <c r="U201" s="35"/>
      <c r="V201" s="35"/>
      <c r="W201" s="35"/>
      <c r="X201" s="35"/>
      <c r="Y201" s="35"/>
      <c r="Z201" s="35"/>
      <c r="AA201" s="35"/>
      <c r="AB201" s="35"/>
      <c r="AC201" s="35"/>
      <c r="AD201" s="35"/>
      <c r="AE201" s="35"/>
      <c r="AT201" s="14" t="s">
        <v>190</v>
      </c>
      <c r="AU201" s="14" t="s">
        <v>81</v>
      </c>
    </row>
    <row r="202" s="11" customFormat="1" ht="25.92" customHeight="1">
      <c r="A202" s="11"/>
      <c r="B202" s="201"/>
      <c r="C202" s="202"/>
      <c r="D202" s="203" t="s">
        <v>72</v>
      </c>
      <c r="E202" s="204" t="s">
        <v>83</v>
      </c>
      <c r="F202" s="204" t="s">
        <v>1900</v>
      </c>
      <c r="G202" s="202"/>
      <c r="H202" s="202"/>
      <c r="I202" s="205"/>
      <c r="J202" s="206">
        <f>BK202</f>
        <v>0</v>
      </c>
      <c r="K202" s="202"/>
      <c r="L202" s="207"/>
      <c r="M202" s="208"/>
      <c r="N202" s="209"/>
      <c r="O202" s="209"/>
      <c r="P202" s="210">
        <f>SUM(P203:P242)</f>
        <v>0</v>
      </c>
      <c r="Q202" s="209"/>
      <c r="R202" s="210">
        <f>SUM(R203:R242)</f>
        <v>0</v>
      </c>
      <c r="S202" s="209"/>
      <c r="T202" s="211">
        <f>SUM(T203:T242)</f>
        <v>0</v>
      </c>
      <c r="U202" s="11"/>
      <c r="V202" s="11"/>
      <c r="W202" s="11"/>
      <c r="X202" s="11"/>
      <c r="Y202" s="11"/>
      <c r="Z202" s="11"/>
      <c r="AA202" s="11"/>
      <c r="AB202" s="11"/>
      <c r="AC202" s="11"/>
      <c r="AD202" s="11"/>
      <c r="AE202" s="11"/>
      <c r="AR202" s="212" t="s">
        <v>81</v>
      </c>
      <c r="AT202" s="213" t="s">
        <v>72</v>
      </c>
      <c r="AU202" s="213" t="s">
        <v>73</v>
      </c>
      <c r="AY202" s="212" t="s">
        <v>183</v>
      </c>
      <c r="BK202" s="214">
        <f>SUM(BK203:BK242)</f>
        <v>0</v>
      </c>
    </row>
    <row r="203" s="2" customFormat="1" ht="21.75" customHeight="1">
      <c r="A203" s="35"/>
      <c r="B203" s="36"/>
      <c r="C203" s="215" t="s">
        <v>527</v>
      </c>
      <c r="D203" s="215" t="s">
        <v>184</v>
      </c>
      <c r="E203" s="216" t="s">
        <v>1741</v>
      </c>
      <c r="F203" s="217" t="s">
        <v>1742</v>
      </c>
      <c r="G203" s="218" t="s">
        <v>187</v>
      </c>
      <c r="H203" s="219">
        <v>110</v>
      </c>
      <c r="I203" s="220"/>
      <c r="J203" s="221">
        <f>ROUND(I203*H203,2)</f>
        <v>0</v>
      </c>
      <c r="K203" s="217" t="s">
        <v>19</v>
      </c>
      <c r="L203" s="222"/>
      <c r="M203" s="223" t="s">
        <v>19</v>
      </c>
      <c r="N203" s="224" t="s">
        <v>44</v>
      </c>
      <c r="O203" s="81"/>
      <c r="P203" s="225">
        <f>O203*H203</f>
        <v>0</v>
      </c>
      <c r="Q203" s="225">
        <v>0</v>
      </c>
      <c r="R203" s="225">
        <f>Q203*H203</f>
        <v>0</v>
      </c>
      <c r="S203" s="225">
        <v>0</v>
      </c>
      <c r="T203" s="226">
        <f>S203*H203</f>
        <v>0</v>
      </c>
      <c r="U203" s="35"/>
      <c r="V203" s="35"/>
      <c r="W203" s="35"/>
      <c r="X203" s="35"/>
      <c r="Y203" s="35"/>
      <c r="Z203" s="35"/>
      <c r="AA203" s="35"/>
      <c r="AB203" s="35"/>
      <c r="AC203" s="35"/>
      <c r="AD203" s="35"/>
      <c r="AE203" s="35"/>
      <c r="AR203" s="227" t="s">
        <v>188</v>
      </c>
      <c r="AT203" s="227" t="s">
        <v>184</v>
      </c>
      <c r="AU203" s="227" t="s">
        <v>81</v>
      </c>
      <c r="AY203" s="14" t="s">
        <v>183</v>
      </c>
      <c r="BE203" s="228">
        <f>IF(N203="základní",J203,0)</f>
        <v>0</v>
      </c>
      <c r="BF203" s="228">
        <f>IF(N203="snížená",J203,0)</f>
        <v>0</v>
      </c>
      <c r="BG203" s="228">
        <f>IF(N203="zákl. přenesená",J203,0)</f>
        <v>0</v>
      </c>
      <c r="BH203" s="228">
        <f>IF(N203="sníž. přenesená",J203,0)</f>
        <v>0</v>
      </c>
      <c r="BI203" s="228">
        <f>IF(N203="nulová",J203,0)</f>
        <v>0</v>
      </c>
      <c r="BJ203" s="14" t="s">
        <v>81</v>
      </c>
      <c r="BK203" s="228">
        <f>ROUND(I203*H203,2)</f>
        <v>0</v>
      </c>
      <c r="BL203" s="14" t="s">
        <v>188</v>
      </c>
      <c r="BM203" s="227" t="s">
        <v>1901</v>
      </c>
    </row>
    <row r="204" s="2" customFormat="1">
      <c r="A204" s="35"/>
      <c r="B204" s="36"/>
      <c r="C204" s="37"/>
      <c r="D204" s="229" t="s">
        <v>190</v>
      </c>
      <c r="E204" s="37"/>
      <c r="F204" s="230" t="s">
        <v>1742</v>
      </c>
      <c r="G204" s="37"/>
      <c r="H204" s="37"/>
      <c r="I204" s="143"/>
      <c r="J204" s="37"/>
      <c r="K204" s="37"/>
      <c r="L204" s="41"/>
      <c r="M204" s="231"/>
      <c r="N204" s="232"/>
      <c r="O204" s="81"/>
      <c r="P204" s="81"/>
      <c r="Q204" s="81"/>
      <c r="R204" s="81"/>
      <c r="S204" s="81"/>
      <c r="T204" s="82"/>
      <c r="U204" s="35"/>
      <c r="V204" s="35"/>
      <c r="W204" s="35"/>
      <c r="X204" s="35"/>
      <c r="Y204" s="35"/>
      <c r="Z204" s="35"/>
      <c r="AA204" s="35"/>
      <c r="AB204" s="35"/>
      <c r="AC204" s="35"/>
      <c r="AD204" s="35"/>
      <c r="AE204" s="35"/>
      <c r="AT204" s="14" t="s">
        <v>190</v>
      </c>
      <c r="AU204" s="14" t="s">
        <v>81</v>
      </c>
    </row>
    <row r="205" s="2" customFormat="1" ht="33" customHeight="1">
      <c r="A205" s="35"/>
      <c r="B205" s="36"/>
      <c r="C205" s="233" t="s">
        <v>531</v>
      </c>
      <c r="D205" s="233" t="s">
        <v>191</v>
      </c>
      <c r="E205" s="234" t="s">
        <v>1902</v>
      </c>
      <c r="F205" s="235" t="s">
        <v>1745</v>
      </c>
      <c r="G205" s="236" t="s">
        <v>199</v>
      </c>
      <c r="H205" s="237">
        <v>32</v>
      </c>
      <c r="I205" s="238"/>
      <c r="J205" s="239">
        <f>ROUND(I205*H205,2)</f>
        <v>0</v>
      </c>
      <c r="K205" s="235" t="s">
        <v>19</v>
      </c>
      <c r="L205" s="41"/>
      <c r="M205" s="240" t="s">
        <v>19</v>
      </c>
      <c r="N205" s="241" t="s">
        <v>44</v>
      </c>
      <c r="O205" s="81"/>
      <c r="P205" s="225">
        <f>O205*H205</f>
        <v>0</v>
      </c>
      <c r="Q205" s="225">
        <v>0</v>
      </c>
      <c r="R205" s="225">
        <f>Q205*H205</f>
        <v>0</v>
      </c>
      <c r="S205" s="225">
        <v>0</v>
      </c>
      <c r="T205" s="226">
        <f>S205*H205</f>
        <v>0</v>
      </c>
      <c r="U205" s="35"/>
      <c r="V205" s="35"/>
      <c r="W205" s="35"/>
      <c r="X205" s="35"/>
      <c r="Y205" s="35"/>
      <c r="Z205" s="35"/>
      <c r="AA205" s="35"/>
      <c r="AB205" s="35"/>
      <c r="AC205" s="35"/>
      <c r="AD205" s="35"/>
      <c r="AE205" s="35"/>
      <c r="AR205" s="227" t="s">
        <v>194</v>
      </c>
      <c r="AT205" s="227" t="s">
        <v>191</v>
      </c>
      <c r="AU205" s="227" t="s">
        <v>81</v>
      </c>
      <c r="AY205" s="14" t="s">
        <v>183</v>
      </c>
      <c r="BE205" s="228">
        <f>IF(N205="základní",J205,0)</f>
        <v>0</v>
      </c>
      <c r="BF205" s="228">
        <f>IF(N205="snížená",J205,0)</f>
        <v>0</v>
      </c>
      <c r="BG205" s="228">
        <f>IF(N205="zákl. přenesená",J205,0)</f>
        <v>0</v>
      </c>
      <c r="BH205" s="228">
        <f>IF(N205="sníž. přenesená",J205,0)</f>
        <v>0</v>
      </c>
      <c r="BI205" s="228">
        <f>IF(N205="nulová",J205,0)</f>
        <v>0</v>
      </c>
      <c r="BJ205" s="14" t="s">
        <v>81</v>
      </c>
      <c r="BK205" s="228">
        <f>ROUND(I205*H205,2)</f>
        <v>0</v>
      </c>
      <c r="BL205" s="14" t="s">
        <v>194</v>
      </c>
      <c r="BM205" s="227" t="s">
        <v>1903</v>
      </c>
    </row>
    <row r="206" s="2" customFormat="1">
      <c r="A206" s="35"/>
      <c r="B206" s="36"/>
      <c r="C206" s="37"/>
      <c r="D206" s="229" t="s">
        <v>190</v>
      </c>
      <c r="E206" s="37"/>
      <c r="F206" s="230" t="s">
        <v>1745</v>
      </c>
      <c r="G206" s="37"/>
      <c r="H206" s="37"/>
      <c r="I206" s="143"/>
      <c r="J206" s="37"/>
      <c r="K206" s="37"/>
      <c r="L206" s="41"/>
      <c r="M206" s="231"/>
      <c r="N206" s="232"/>
      <c r="O206" s="81"/>
      <c r="P206" s="81"/>
      <c r="Q206" s="81"/>
      <c r="R206" s="81"/>
      <c r="S206" s="81"/>
      <c r="T206" s="82"/>
      <c r="U206" s="35"/>
      <c r="V206" s="35"/>
      <c r="W206" s="35"/>
      <c r="X206" s="35"/>
      <c r="Y206" s="35"/>
      <c r="Z206" s="35"/>
      <c r="AA206" s="35"/>
      <c r="AB206" s="35"/>
      <c r="AC206" s="35"/>
      <c r="AD206" s="35"/>
      <c r="AE206" s="35"/>
      <c r="AT206" s="14" t="s">
        <v>190</v>
      </c>
      <c r="AU206" s="14" t="s">
        <v>81</v>
      </c>
    </row>
    <row r="207" s="2" customFormat="1" ht="33" customHeight="1">
      <c r="A207" s="35"/>
      <c r="B207" s="36"/>
      <c r="C207" s="215" t="s">
        <v>535</v>
      </c>
      <c r="D207" s="215" t="s">
        <v>184</v>
      </c>
      <c r="E207" s="216" t="s">
        <v>1904</v>
      </c>
      <c r="F207" s="217" t="s">
        <v>1905</v>
      </c>
      <c r="G207" s="218" t="s">
        <v>199</v>
      </c>
      <c r="H207" s="219">
        <v>3</v>
      </c>
      <c r="I207" s="220"/>
      <c r="J207" s="221">
        <f>ROUND(I207*H207,2)</f>
        <v>0</v>
      </c>
      <c r="K207" s="217" t="s">
        <v>19</v>
      </c>
      <c r="L207" s="222"/>
      <c r="M207" s="223" t="s">
        <v>19</v>
      </c>
      <c r="N207" s="224" t="s">
        <v>44</v>
      </c>
      <c r="O207" s="81"/>
      <c r="P207" s="225">
        <f>O207*H207</f>
        <v>0</v>
      </c>
      <c r="Q207" s="225">
        <v>0</v>
      </c>
      <c r="R207" s="225">
        <f>Q207*H207</f>
        <v>0</v>
      </c>
      <c r="S207" s="225">
        <v>0</v>
      </c>
      <c r="T207" s="226">
        <f>S207*H207</f>
        <v>0</v>
      </c>
      <c r="U207" s="35"/>
      <c r="V207" s="35"/>
      <c r="W207" s="35"/>
      <c r="X207" s="35"/>
      <c r="Y207" s="35"/>
      <c r="Z207" s="35"/>
      <c r="AA207" s="35"/>
      <c r="AB207" s="35"/>
      <c r="AC207" s="35"/>
      <c r="AD207" s="35"/>
      <c r="AE207" s="35"/>
      <c r="AR207" s="227" t="s">
        <v>188</v>
      </c>
      <c r="AT207" s="227" t="s">
        <v>184</v>
      </c>
      <c r="AU207" s="227" t="s">
        <v>81</v>
      </c>
      <c r="AY207" s="14" t="s">
        <v>183</v>
      </c>
      <c r="BE207" s="228">
        <f>IF(N207="základní",J207,0)</f>
        <v>0</v>
      </c>
      <c r="BF207" s="228">
        <f>IF(N207="snížená",J207,0)</f>
        <v>0</v>
      </c>
      <c r="BG207" s="228">
        <f>IF(N207="zákl. přenesená",J207,0)</f>
        <v>0</v>
      </c>
      <c r="BH207" s="228">
        <f>IF(N207="sníž. přenesená",J207,0)</f>
        <v>0</v>
      </c>
      <c r="BI207" s="228">
        <f>IF(N207="nulová",J207,0)</f>
        <v>0</v>
      </c>
      <c r="BJ207" s="14" t="s">
        <v>81</v>
      </c>
      <c r="BK207" s="228">
        <f>ROUND(I207*H207,2)</f>
        <v>0</v>
      </c>
      <c r="BL207" s="14" t="s">
        <v>188</v>
      </c>
      <c r="BM207" s="227" t="s">
        <v>1906</v>
      </c>
    </row>
    <row r="208" s="2" customFormat="1">
      <c r="A208" s="35"/>
      <c r="B208" s="36"/>
      <c r="C208" s="37"/>
      <c r="D208" s="229" t="s">
        <v>190</v>
      </c>
      <c r="E208" s="37"/>
      <c r="F208" s="230" t="s">
        <v>1905</v>
      </c>
      <c r="G208" s="37"/>
      <c r="H208" s="37"/>
      <c r="I208" s="143"/>
      <c r="J208" s="37"/>
      <c r="K208" s="37"/>
      <c r="L208" s="41"/>
      <c r="M208" s="231"/>
      <c r="N208" s="232"/>
      <c r="O208" s="81"/>
      <c r="P208" s="81"/>
      <c r="Q208" s="81"/>
      <c r="R208" s="81"/>
      <c r="S208" s="81"/>
      <c r="T208" s="82"/>
      <c r="U208" s="35"/>
      <c r="V208" s="35"/>
      <c r="W208" s="35"/>
      <c r="X208" s="35"/>
      <c r="Y208" s="35"/>
      <c r="Z208" s="35"/>
      <c r="AA208" s="35"/>
      <c r="AB208" s="35"/>
      <c r="AC208" s="35"/>
      <c r="AD208" s="35"/>
      <c r="AE208" s="35"/>
      <c r="AT208" s="14" t="s">
        <v>190</v>
      </c>
      <c r="AU208" s="14" t="s">
        <v>81</v>
      </c>
    </row>
    <row r="209" s="2" customFormat="1" ht="21.75" customHeight="1">
      <c r="A209" s="35"/>
      <c r="B209" s="36"/>
      <c r="C209" s="233" t="s">
        <v>539</v>
      </c>
      <c r="D209" s="233" t="s">
        <v>191</v>
      </c>
      <c r="E209" s="234" t="s">
        <v>1907</v>
      </c>
      <c r="F209" s="235" t="s">
        <v>1908</v>
      </c>
      <c r="G209" s="236" t="s">
        <v>199</v>
      </c>
      <c r="H209" s="237">
        <v>3</v>
      </c>
      <c r="I209" s="238"/>
      <c r="J209" s="239">
        <f>ROUND(I209*H209,2)</f>
        <v>0</v>
      </c>
      <c r="K209" s="235" t="s">
        <v>19</v>
      </c>
      <c r="L209" s="41"/>
      <c r="M209" s="240" t="s">
        <v>19</v>
      </c>
      <c r="N209" s="241" t="s">
        <v>44</v>
      </c>
      <c r="O209" s="81"/>
      <c r="P209" s="225">
        <f>O209*H209</f>
        <v>0</v>
      </c>
      <c r="Q209" s="225">
        <v>0</v>
      </c>
      <c r="R209" s="225">
        <f>Q209*H209</f>
        <v>0</v>
      </c>
      <c r="S209" s="225">
        <v>0</v>
      </c>
      <c r="T209" s="226">
        <f>S209*H209</f>
        <v>0</v>
      </c>
      <c r="U209" s="35"/>
      <c r="V209" s="35"/>
      <c r="W209" s="35"/>
      <c r="X209" s="35"/>
      <c r="Y209" s="35"/>
      <c r="Z209" s="35"/>
      <c r="AA209" s="35"/>
      <c r="AB209" s="35"/>
      <c r="AC209" s="35"/>
      <c r="AD209" s="35"/>
      <c r="AE209" s="35"/>
      <c r="AR209" s="227" t="s">
        <v>194</v>
      </c>
      <c r="AT209" s="227" t="s">
        <v>191</v>
      </c>
      <c r="AU209" s="227" t="s">
        <v>81</v>
      </c>
      <c r="AY209" s="14" t="s">
        <v>183</v>
      </c>
      <c r="BE209" s="228">
        <f>IF(N209="základní",J209,0)</f>
        <v>0</v>
      </c>
      <c r="BF209" s="228">
        <f>IF(N209="snížená",J209,0)</f>
        <v>0</v>
      </c>
      <c r="BG209" s="228">
        <f>IF(N209="zákl. přenesená",J209,0)</f>
        <v>0</v>
      </c>
      <c r="BH209" s="228">
        <f>IF(N209="sníž. přenesená",J209,0)</f>
        <v>0</v>
      </c>
      <c r="BI209" s="228">
        <f>IF(N209="nulová",J209,0)</f>
        <v>0</v>
      </c>
      <c r="BJ209" s="14" t="s">
        <v>81</v>
      </c>
      <c r="BK209" s="228">
        <f>ROUND(I209*H209,2)</f>
        <v>0</v>
      </c>
      <c r="BL209" s="14" t="s">
        <v>194</v>
      </c>
      <c r="BM209" s="227" t="s">
        <v>1909</v>
      </c>
    </row>
    <row r="210" s="2" customFormat="1">
      <c r="A210" s="35"/>
      <c r="B210" s="36"/>
      <c r="C210" s="37"/>
      <c r="D210" s="229" t="s">
        <v>190</v>
      </c>
      <c r="E210" s="37"/>
      <c r="F210" s="230" t="s">
        <v>1908</v>
      </c>
      <c r="G210" s="37"/>
      <c r="H210" s="37"/>
      <c r="I210" s="143"/>
      <c r="J210" s="37"/>
      <c r="K210" s="37"/>
      <c r="L210" s="41"/>
      <c r="M210" s="231"/>
      <c r="N210" s="232"/>
      <c r="O210" s="81"/>
      <c r="P210" s="81"/>
      <c r="Q210" s="81"/>
      <c r="R210" s="81"/>
      <c r="S210" s="81"/>
      <c r="T210" s="82"/>
      <c r="U210" s="35"/>
      <c r="V210" s="35"/>
      <c r="W210" s="35"/>
      <c r="X210" s="35"/>
      <c r="Y210" s="35"/>
      <c r="Z210" s="35"/>
      <c r="AA210" s="35"/>
      <c r="AB210" s="35"/>
      <c r="AC210" s="35"/>
      <c r="AD210" s="35"/>
      <c r="AE210" s="35"/>
      <c r="AT210" s="14" t="s">
        <v>190</v>
      </c>
      <c r="AU210" s="14" t="s">
        <v>81</v>
      </c>
    </row>
    <row r="211" s="2" customFormat="1" ht="55.5" customHeight="1">
      <c r="A211" s="35"/>
      <c r="B211" s="36"/>
      <c r="C211" s="215" t="s">
        <v>252</v>
      </c>
      <c r="D211" s="215" t="s">
        <v>184</v>
      </c>
      <c r="E211" s="216" t="s">
        <v>1910</v>
      </c>
      <c r="F211" s="217" t="s">
        <v>1911</v>
      </c>
      <c r="G211" s="218" t="s">
        <v>199</v>
      </c>
      <c r="H211" s="219">
        <v>1</v>
      </c>
      <c r="I211" s="220"/>
      <c r="J211" s="221">
        <f>ROUND(I211*H211,2)</f>
        <v>0</v>
      </c>
      <c r="K211" s="217" t="s">
        <v>19</v>
      </c>
      <c r="L211" s="222"/>
      <c r="M211" s="223" t="s">
        <v>19</v>
      </c>
      <c r="N211" s="224" t="s">
        <v>44</v>
      </c>
      <c r="O211" s="81"/>
      <c r="P211" s="225">
        <f>O211*H211</f>
        <v>0</v>
      </c>
      <c r="Q211" s="225">
        <v>0</v>
      </c>
      <c r="R211" s="225">
        <f>Q211*H211</f>
        <v>0</v>
      </c>
      <c r="S211" s="225">
        <v>0</v>
      </c>
      <c r="T211" s="226">
        <f>S211*H211</f>
        <v>0</v>
      </c>
      <c r="U211" s="35"/>
      <c r="V211" s="35"/>
      <c r="W211" s="35"/>
      <c r="X211" s="35"/>
      <c r="Y211" s="35"/>
      <c r="Z211" s="35"/>
      <c r="AA211" s="35"/>
      <c r="AB211" s="35"/>
      <c r="AC211" s="35"/>
      <c r="AD211" s="35"/>
      <c r="AE211" s="35"/>
      <c r="AR211" s="227" t="s">
        <v>188</v>
      </c>
      <c r="AT211" s="227" t="s">
        <v>184</v>
      </c>
      <c r="AU211" s="227" t="s">
        <v>81</v>
      </c>
      <c r="AY211" s="14" t="s">
        <v>183</v>
      </c>
      <c r="BE211" s="228">
        <f>IF(N211="základní",J211,0)</f>
        <v>0</v>
      </c>
      <c r="BF211" s="228">
        <f>IF(N211="snížená",J211,0)</f>
        <v>0</v>
      </c>
      <c r="BG211" s="228">
        <f>IF(N211="zákl. přenesená",J211,0)</f>
        <v>0</v>
      </c>
      <c r="BH211" s="228">
        <f>IF(N211="sníž. přenesená",J211,0)</f>
        <v>0</v>
      </c>
      <c r="BI211" s="228">
        <f>IF(N211="nulová",J211,0)</f>
        <v>0</v>
      </c>
      <c r="BJ211" s="14" t="s">
        <v>81</v>
      </c>
      <c r="BK211" s="228">
        <f>ROUND(I211*H211,2)</f>
        <v>0</v>
      </c>
      <c r="BL211" s="14" t="s">
        <v>188</v>
      </c>
      <c r="BM211" s="227" t="s">
        <v>1912</v>
      </c>
    </row>
    <row r="212" s="2" customFormat="1">
      <c r="A212" s="35"/>
      <c r="B212" s="36"/>
      <c r="C212" s="37"/>
      <c r="D212" s="229" t="s">
        <v>190</v>
      </c>
      <c r="E212" s="37"/>
      <c r="F212" s="230" t="s">
        <v>1911</v>
      </c>
      <c r="G212" s="37"/>
      <c r="H212" s="37"/>
      <c r="I212" s="143"/>
      <c r="J212" s="37"/>
      <c r="K212" s="37"/>
      <c r="L212" s="41"/>
      <c r="M212" s="231"/>
      <c r="N212" s="232"/>
      <c r="O212" s="81"/>
      <c r="P212" s="81"/>
      <c r="Q212" s="81"/>
      <c r="R212" s="81"/>
      <c r="S212" s="81"/>
      <c r="T212" s="82"/>
      <c r="U212" s="35"/>
      <c r="V212" s="35"/>
      <c r="W212" s="35"/>
      <c r="X212" s="35"/>
      <c r="Y212" s="35"/>
      <c r="Z212" s="35"/>
      <c r="AA212" s="35"/>
      <c r="AB212" s="35"/>
      <c r="AC212" s="35"/>
      <c r="AD212" s="35"/>
      <c r="AE212" s="35"/>
      <c r="AT212" s="14" t="s">
        <v>190</v>
      </c>
      <c r="AU212" s="14" t="s">
        <v>81</v>
      </c>
    </row>
    <row r="213" s="2" customFormat="1" ht="21.75" customHeight="1">
      <c r="A213" s="35"/>
      <c r="B213" s="36"/>
      <c r="C213" s="215" t="s">
        <v>546</v>
      </c>
      <c r="D213" s="215" t="s">
        <v>184</v>
      </c>
      <c r="E213" s="216" t="s">
        <v>1913</v>
      </c>
      <c r="F213" s="217" t="s">
        <v>1914</v>
      </c>
      <c r="G213" s="218" t="s">
        <v>199</v>
      </c>
      <c r="H213" s="219">
        <v>1</v>
      </c>
      <c r="I213" s="220"/>
      <c r="J213" s="221">
        <f>ROUND(I213*H213,2)</f>
        <v>0</v>
      </c>
      <c r="K213" s="217" t="s">
        <v>19</v>
      </c>
      <c r="L213" s="222"/>
      <c r="M213" s="223" t="s">
        <v>19</v>
      </c>
      <c r="N213" s="224" t="s">
        <v>44</v>
      </c>
      <c r="O213" s="81"/>
      <c r="P213" s="225">
        <f>O213*H213</f>
        <v>0</v>
      </c>
      <c r="Q213" s="225">
        <v>0</v>
      </c>
      <c r="R213" s="225">
        <f>Q213*H213</f>
        <v>0</v>
      </c>
      <c r="S213" s="225">
        <v>0</v>
      </c>
      <c r="T213" s="226">
        <f>S213*H213</f>
        <v>0</v>
      </c>
      <c r="U213" s="35"/>
      <c r="V213" s="35"/>
      <c r="W213" s="35"/>
      <c r="X213" s="35"/>
      <c r="Y213" s="35"/>
      <c r="Z213" s="35"/>
      <c r="AA213" s="35"/>
      <c r="AB213" s="35"/>
      <c r="AC213" s="35"/>
      <c r="AD213" s="35"/>
      <c r="AE213" s="35"/>
      <c r="AR213" s="227" t="s">
        <v>188</v>
      </c>
      <c r="AT213" s="227" t="s">
        <v>184</v>
      </c>
      <c r="AU213" s="227" t="s">
        <v>81</v>
      </c>
      <c r="AY213" s="14" t="s">
        <v>183</v>
      </c>
      <c r="BE213" s="228">
        <f>IF(N213="základní",J213,0)</f>
        <v>0</v>
      </c>
      <c r="BF213" s="228">
        <f>IF(N213="snížená",J213,0)</f>
        <v>0</v>
      </c>
      <c r="BG213" s="228">
        <f>IF(N213="zákl. přenesená",J213,0)</f>
        <v>0</v>
      </c>
      <c r="BH213" s="228">
        <f>IF(N213="sníž. přenesená",J213,0)</f>
        <v>0</v>
      </c>
      <c r="BI213" s="228">
        <f>IF(N213="nulová",J213,0)</f>
        <v>0</v>
      </c>
      <c r="BJ213" s="14" t="s">
        <v>81</v>
      </c>
      <c r="BK213" s="228">
        <f>ROUND(I213*H213,2)</f>
        <v>0</v>
      </c>
      <c r="BL213" s="14" t="s">
        <v>188</v>
      </c>
      <c r="BM213" s="227" t="s">
        <v>1915</v>
      </c>
    </row>
    <row r="214" s="2" customFormat="1">
      <c r="A214" s="35"/>
      <c r="B214" s="36"/>
      <c r="C214" s="37"/>
      <c r="D214" s="229" t="s">
        <v>190</v>
      </c>
      <c r="E214" s="37"/>
      <c r="F214" s="230" t="s">
        <v>1914</v>
      </c>
      <c r="G214" s="37"/>
      <c r="H214" s="37"/>
      <c r="I214" s="143"/>
      <c r="J214" s="37"/>
      <c r="K214" s="37"/>
      <c r="L214" s="41"/>
      <c r="M214" s="231"/>
      <c r="N214" s="232"/>
      <c r="O214" s="81"/>
      <c r="P214" s="81"/>
      <c r="Q214" s="81"/>
      <c r="R214" s="81"/>
      <c r="S214" s="81"/>
      <c r="T214" s="82"/>
      <c r="U214" s="35"/>
      <c r="V214" s="35"/>
      <c r="W214" s="35"/>
      <c r="X214" s="35"/>
      <c r="Y214" s="35"/>
      <c r="Z214" s="35"/>
      <c r="AA214" s="35"/>
      <c r="AB214" s="35"/>
      <c r="AC214" s="35"/>
      <c r="AD214" s="35"/>
      <c r="AE214" s="35"/>
      <c r="AT214" s="14" t="s">
        <v>190</v>
      </c>
      <c r="AU214" s="14" t="s">
        <v>81</v>
      </c>
    </row>
    <row r="215" s="2" customFormat="1" ht="21.75" customHeight="1">
      <c r="A215" s="35"/>
      <c r="B215" s="36"/>
      <c r="C215" s="233" t="s">
        <v>550</v>
      </c>
      <c r="D215" s="233" t="s">
        <v>191</v>
      </c>
      <c r="E215" s="234" t="s">
        <v>520</v>
      </c>
      <c r="F215" s="235" t="s">
        <v>521</v>
      </c>
      <c r="G215" s="236" t="s">
        <v>199</v>
      </c>
      <c r="H215" s="237">
        <v>1</v>
      </c>
      <c r="I215" s="238"/>
      <c r="J215" s="239">
        <f>ROUND(I215*H215,2)</f>
        <v>0</v>
      </c>
      <c r="K215" s="235" t="s">
        <v>19</v>
      </c>
      <c r="L215" s="41"/>
      <c r="M215" s="240" t="s">
        <v>19</v>
      </c>
      <c r="N215" s="241" t="s">
        <v>44</v>
      </c>
      <c r="O215" s="81"/>
      <c r="P215" s="225">
        <f>O215*H215</f>
        <v>0</v>
      </c>
      <c r="Q215" s="225">
        <v>0</v>
      </c>
      <c r="R215" s="225">
        <f>Q215*H215</f>
        <v>0</v>
      </c>
      <c r="S215" s="225">
        <v>0</v>
      </c>
      <c r="T215" s="226">
        <f>S215*H215</f>
        <v>0</v>
      </c>
      <c r="U215" s="35"/>
      <c r="V215" s="35"/>
      <c r="W215" s="35"/>
      <c r="X215" s="35"/>
      <c r="Y215" s="35"/>
      <c r="Z215" s="35"/>
      <c r="AA215" s="35"/>
      <c r="AB215" s="35"/>
      <c r="AC215" s="35"/>
      <c r="AD215" s="35"/>
      <c r="AE215" s="35"/>
      <c r="AR215" s="227" t="s">
        <v>194</v>
      </c>
      <c r="AT215" s="227" t="s">
        <v>191</v>
      </c>
      <c r="AU215" s="227" t="s">
        <v>81</v>
      </c>
      <c r="AY215" s="14" t="s">
        <v>183</v>
      </c>
      <c r="BE215" s="228">
        <f>IF(N215="základní",J215,0)</f>
        <v>0</v>
      </c>
      <c r="BF215" s="228">
        <f>IF(N215="snížená",J215,0)</f>
        <v>0</v>
      </c>
      <c r="BG215" s="228">
        <f>IF(N215="zákl. přenesená",J215,0)</f>
        <v>0</v>
      </c>
      <c r="BH215" s="228">
        <f>IF(N215="sníž. přenesená",J215,0)</f>
        <v>0</v>
      </c>
      <c r="BI215" s="228">
        <f>IF(N215="nulová",J215,0)</f>
        <v>0</v>
      </c>
      <c r="BJ215" s="14" t="s">
        <v>81</v>
      </c>
      <c r="BK215" s="228">
        <f>ROUND(I215*H215,2)</f>
        <v>0</v>
      </c>
      <c r="BL215" s="14" t="s">
        <v>194</v>
      </c>
      <c r="BM215" s="227" t="s">
        <v>1916</v>
      </c>
    </row>
    <row r="216" s="2" customFormat="1">
      <c r="A216" s="35"/>
      <c r="B216" s="36"/>
      <c r="C216" s="37"/>
      <c r="D216" s="229" t="s">
        <v>190</v>
      </c>
      <c r="E216" s="37"/>
      <c r="F216" s="230" t="s">
        <v>521</v>
      </c>
      <c r="G216" s="37"/>
      <c r="H216" s="37"/>
      <c r="I216" s="143"/>
      <c r="J216" s="37"/>
      <c r="K216" s="37"/>
      <c r="L216" s="41"/>
      <c r="M216" s="231"/>
      <c r="N216" s="232"/>
      <c r="O216" s="81"/>
      <c r="P216" s="81"/>
      <c r="Q216" s="81"/>
      <c r="R216" s="81"/>
      <c r="S216" s="81"/>
      <c r="T216" s="82"/>
      <c r="U216" s="35"/>
      <c r="V216" s="35"/>
      <c r="W216" s="35"/>
      <c r="X216" s="35"/>
      <c r="Y216" s="35"/>
      <c r="Z216" s="35"/>
      <c r="AA216" s="35"/>
      <c r="AB216" s="35"/>
      <c r="AC216" s="35"/>
      <c r="AD216" s="35"/>
      <c r="AE216" s="35"/>
      <c r="AT216" s="14" t="s">
        <v>190</v>
      </c>
      <c r="AU216" s="14" t="s">
        <v>81</v>
      </c>
    </row>
    <row r="217" s="2" customFormat="1" ht="21.75" customHeight="1">
      <c r="A217" s="35"/>
      <c r="B217" s="36"/>
      <c r="C217" s="233" t="s">
        <v>554</v>
      </c>
      <c r="D217" s="233" t="s">
        <v>191</v>
      </c>
      <c r="E217" s="234" t="s">
        <v>1917</v>
      </c>
      <c r="F217" s="235" t="s">
        <v>1918</v>
      </c>
      <c r="G217" s="236" t="s">
        <v>199</v>
      </c>
      <c r="H217" s="237">
        <v>1</v>
      </c>
      <c r="I217" s="238"/>
      <c r="J217" s="239">
        <f>ROUND(I217*H217,2)</f>
        <v>0</v>
      </c>
      <c r="K217" s="235" t="s">
        <v>19</v>
      </c>
      <c r="L217" s="41"/>
      <c r="M217" s="240" t="s">
        <v>19</v>
      </c>
      <c r="N217" s="241" t="s">
        <v>44</v>
      </c>
      <c r="O217" s="81"/>
      <c r="P217" s="225">
        <f>O217*H217</f>
        <v>0</v>
      </c>
      <c r="Q217" s="225">
        <v>0</v>
      </c>
      <c r="R217" s="225">
        <f>Q217*H217</f>
        <v>0</v>
      </c>
      <c r="S217" s="225">
        <v>0</v>
      </c>
      <c r="T217" s="226">
        <f>S217*H217</f>
        <v>0</v>
      </c>
      <c r="U217" s="35"/>
      <c r="V217" s="35"/>
      <c r="W217" s="35"/>
      <c r="X217" s="35"/>
      <c r="Y217" s="35"/>
      <c r="Z217" s="35"/>
      <c r="AA217" s="35"/>
      <c r="AB217" s="35"/>
      <c r="AC217" s="35"/>
      <c r="AD217" s="35"/>
      <c r="AE217" s="35"/>
      <c r="AR217" s="227" t="s">
        <v>194</v>
      </c>
      <c r="AT217" s="227" t="s">
        <v>191</v>
      </c>
      <c r="AU217" s="227" t="s">
        <v>81</v>
      </c>
      <c r="AY217" s="14" t="s">
        <v>183</v>
      </c>
      <c r="BE217" s="228">
        <f>IF(N217="základní",J217,0)</f>
        <v>0</v>
      </c>
      <c r="BF217" s="228">
        <f>IF(N217="snížená",J217,0)</f>
        <v>0</v>
      </c>
      <c r="BG217" s="228">
        <f>IF(N217="zákl. přenesená",J217,0)</f>
        <v>0</v>
      </c>
      <c r="BH217" s="228">
        <f>IF(N217="sníž. přenesená",J217,0)</f>
        <v>0</v>
      </c>
      <c r="BI217" s="228">
        <f>IF(N217="nulová",J217,0)</f>
        <v>0</v>
      </c>
      <c r="BJ217" s="14" t="s">
        <v>81</v>
      </c>
      <c r="BK217" s="228">
        <f>ROUND(I217*H217,2)</f>
        <v>0</v>
      </c>
      <c r="BL217" s="14" t="s">
        <v>194</v>
      </c>
      <c r="BM217" s="227" t="s">
        <v>1919</v>
      </c>
    </row>
    <row r="218" s="2" customFormat="1">
      <c r="A218" s="35"/>
      <c r="B218" s="36"/>
      <c r="C218" s="37"/>
      <c r="D218" s="229" t="s">
        <v>190</v>
      </c>
      <c r="E218" s="37"/>
      <c r="F218" s="230" t="s">
        <v>1918</v>
      </c>
      <c r="G218" s="37"/>
      <c r="H218" s="37"/>
      <c r="I218" s="143"/>
      <c r="J218" s="37"/>
      <c r="K218" s="37"/>
      <c r="L218" s="41"/>
      <c r="M218" s="231"/>
      <c r="N218" s="232"/>
      <c r="O218" s="81"/>
      <c r="P218" s="81"/>
      <c r="Q218" s="81"/>
      <c r="R218" s="81"/>
      <c r="S218" s="81"/>
      <c r="T218" s="82"/>
      <c r="U218" s="35"/>
      <c r="V218" s="35"/>
      <c r="W218" s="35"/>
      <c r="X218" s="35"/>
      <c r="Y218" s="35"/>
      <c r="Z218" s="35"/>
      <c r="AA218" s="35"/>
      <c r="AB218" s="35"/>
      <c r="AC218" s="35"/>
      <c r="AD218" s="35"/>
      <c r="AE218" s="35"/>
      <c r="AT218" s="14" t="s">
        <v>190</v>
      </c>
      <c r="AU218" s="14" t="s">
        <v>81</v>
      </c>
    </row>
    <row r="219" s="2" customFormat="1" ht="33" customHeight="1">
      <c r="A219" s="35"/>
      <c r="B219" s="36"/>
      <c r="C219" s="215" t="s">
        <v>558</v>
      </c>
      <c r="D219" s="215" t="s">
        <v>184</v>
      </c>
      <c r="E219" s="216" t="s">
        <v>1920</v>
      </c>
      <c r="F219" s="217" t="s">
        <v>1921</v>
      </c>
      <c r="G219" s="218" t="s">
        <v>199</v>
      </c>
      <c r="H219" s="219">
        <v>2</v>
      </c>
      <c r="I219" s="220"/>
      <c r="J219" s="221">
        <f>ROUND(I219*H219,2)</f>
        <v>0</v>
      </c>
      <c r="K219" s="217" t="s">
        <v>19</v>
      </c>
      <c r="L219" s="222"/>
      <c r="M219" s="223" t="s">
        <v>19</v>
      </c>
      <c r="N219" s="224" t="s">
        <v>44</v>
      </c>
      <c r="O219" s="81"/>
      <c r="P219" s="225">
        <f>O219*H219</f>
        <v>0</v>
      </c>
      <c r="Q219" s="225">
        <v>0</v>
      </c>
      <c r="R219" s="225">
        <f>Q219*H219</f>
        <v>0</v>
      </c>
      <c r="S219" s="225">
        <v>0</v>
      </c>
      <c r="T219" s="226">
        <f>S219*H219</f>
        <v>0</v>
      </c>
      <c r="U219" s="35"/>
      <c r="V219" s="35"/>
      <c r="W219" s="35"/>
      <c r="X219" s="35"/>
      <c r="Y219" s="35"/>
      <c r="Z219" s="35"/>
      <c r="AA219" s="35"/>
      <c r="AB219" s="35"/>
      <c r="AC219" s="35"/>
      <c r="AD219" s="35"/>
      <c r="AE219" s="35"/>
      <c r="AR219" s="227" t="s">
        <v>188</v>
      </c>
      <c r="AT219" s="227" t="s">
        <v>184</v>
      </c>
      <c r="AU219" s="227" t="s">
        <v>81</v>
      </c>
      <c r="AY219" s="14" t="s">
        <v>183</v>
      </c>
      <c r="BE219" s="228">
        <f>IF(N219="základní",J219,0)</f>
        <v>0</v>
      </c>
      <c r="BF219" s="228">
        <f>IF(N219="snížená",J219,0)</f>
        <v>0</v>
      </c>
      <c r="BG219" s="228">
        <f>IF(N219="zákl. přenesená",J219,0)</f>
        <v>0</v>
      </c>
      <c r="BH219" s="228">
        <f>IF(N219="sníž. přenesená",J219,0)</f>
        <v>0</v>
      </c>
      <c r="BI219" s="228">
        <f>IF(N219="nulová",J219,0)</f>
        <v>0</v>
      </c>
      <c r="BJ219" s="14" t="s">
        <v>81</v>
      </c>
      <c r="BK219" s="228">
        <f>ROUND(I219*H219,2)</f>
        <v>0</v>
      </c>
      <c r="BL219" s="14" t="s">
        <v>188</v>
      </c>
      <c r="BM219" s="227" t="s">
        <v>1922</v>
      </c>
    </row>
    <row r="220" s="2" customFormat="1">
      <c r="A220" s="35"/>
      <c r="B220" s="36"/>
      <c r="C220" s="37"/>
      <c r="D220" s="229" t="s">
        <v>190</v>
      </c>
      <c r="E220" s="37"/>
      <c r="F220" s="230" t="s">
        <v>1921</v>
      </c>
      <c r="G220" s="37"/>
      <c r="H220" s="37"/>
      <c r="I220" s="143"/>
      <c r="J220" s="37"/>
      <c r="K220" s="37"/>
      <c r="L220" s="41"/>
      <c r="M220" s="231"/>
      <c r="N220" s="232"/>
      <c r="O220" s="81"/>
      <c r="P220" s="81"/>
      <c r="Q220" s="81"/>
      <c r="R220" s="81"/>
      <c r="S220" s="81"/>
      <c r="T220" s="82"/>
      <c r="U220" s="35"/>
      <c r="V220" s="35"/>
      <c r="W220" s="35"/>
      <c r="X220" s="35"/>
      <c r="Y220" s="35"/>
      <c r="Z220" s="35"/>
      <c r="AA220" s="35"/>
      <c r="AB220" s="35"/>
      <c r="AC220" s="35"/>
      <c r="AD220" s="35"/>
      <c r="AE220" s="35"/>
      <c r="AT220" s="14" t="s">
        <v>190</v>
      </c>
      <c r="AU220" s="14" t="s">
        <v>81</v>
      </c>
    </row>
    <row r="221" s="2" customFormat="1" ht="44.25" customHeight="1">
      <c r="A221" s="35"/>
      <c r="B221" s="36"/>
      <c r="C221" s="233" t="s">
        <v>562</v>
      </c>
      <c r="D221" s="233" t="s">
        <v>191</v>
      </c>
      <c r="E221" s="234" t="s">
        <v>1923</v>
      </c>
      <c r="F221" s="235" t="s">
        <v>1924</v>
      </c>
      <c r="G221" s="236" t="s">
        <v>199</v>
      </c>
      <c r="H221" s="237">
        <v>2</v>
      </c>
      <c r="I221" s="238"/>
      <c r="J221" s="239">
        <f>ROUND(I221*H221,2)</f>
        <v>0</v>
      </c>
      <c r="K221" s="235" t="s">
        <v>19</v>
      </c>
      <c r="L221" s="41"/>
      <c r="M221" s="240" t="s">
        <v>19</v>
      </c>
      <c r="N221" s="241" t="s">
        <v>44</v>
      </c>
      <c r="O221" s="81"/>
      <c r="P221" s="225">
        <f>O221*H221</f>
        <v>0</v>
      </c>
      <c r="Q221" s="225">
        <v>0</v>
      </c>
      <c r="R221" s="225">
        <f>Q221*H221</f>
        <v>0</v>
      </c>
      <c r="S221" s="225">
        <v>0</v>
      </c>
      <c r="T221" s="226">
        <f>S221*H221</f>
        <v>0</v>
      </c>
      <c r="U221" s="35"/>
      <c r="V221" s="35"/>
      <c r="W221" s="35"/>
      <c r="X221" s="35"/>
      <c r="Y221" s="35"/>
      <c r="Z221" s="35"/>
      <c r="AA221" s="35"/>
      <c r="AB221" s="35"/>
      <c r="AC221" s="35"/>
      <c r="AD221" s="35"/>
      <c r="AE221" s="35"/>
      <c r="AR221" s="227" t="s">
        <v>194</v>
      </c>
      <c r="AT221" s="227" t="s">
        <v>191</v>
      </c>
      <c r="AU221" s="227" t="s">
        <v>81</v>
      </c>
      <c r="AY221" s="14" t="s">
        <v>183</v>
      </c>
      <c r="BE221" s="228">
        <f>IF(N221="základní",J221,0)</f>
        <v>0</v>
      </c>
      <c r="BF221" s="228">
        <f>IF(N221="snížená",J221,0)</f>
        <v>0</v>
      </c>
      <c r="BG221" s="228">
        <f>IF(N221="zákl. přenesená",J221,0)</f>
        <v>0</v>
      </c>
      <c r="BH221" s="228">
        <f>IF(N221="sníž. přenesená",J221,0)</f>
        <v>0</v>
      </c>
      <c r="BI221" s="228">
        <f>IF(N221="nulová",J221,0)</f>
        <v>0</v>
      </c>
      <c r="BJ221" s="14" t="s">
        <v>81</v>
      </c>
      <c r="BK221" s="228">
        <f>ROUND(I221*H221,2)</f>
        <v>0</v>
      </c>
      <c r="BL221" s="14" t="s">
        <v>194</v>
      </c>
      <c r="BM221" s="227" t="s">
        <v>1925</v>
      </c>
    </row>
    <row r="222" s="2" customFormat="1">
      <c r="A222" s="35"/>
      <c r="B222" s="36"/>
      <c r="C222" s="37"/>
      <c r="D222" s="229" t="s">
        <v>190</v>
      </c>
      <c r="E222" s="37"/>
      <c r="F222" s="230" t="s">
        <v>1924</v>
      </c>
      <c r="G222" s="37"/>
      <c r="H222" s="37"/>
      <c r="I222" s="143"/>
      <c r="J222" s="37"/>
      <c r="K222" s="37"/>
      <c r="L222" s="41"/>
      <c r="M222" s="231"/>
      <c r="N222" s="232"/>
      <c r="O222" s="81"/>
      <c r="P222" s="81"/>
      <c r="Q222" s="81"/>
      <c r="R222" s="81"/>
      <c r="S222" s="81"/>
      <c r="T222" s="82"/>
      <c r="U222" s="35"/>
      <c r="V222" s="35"/>
      <c r="W222" s="35"/>
      <c r="X222" s="35"/>
      <c r="Y222" s="35"/>
      <c r="Z222" s="35"/>
      <c r="AA222" s="35"/>
      <c r="AB222" s="35"/>
      <c r="AC222" s="35"/>
      <c r="AD222" s="35"/>
      <c r="AE222" s="35"/>
      <c r="AT222" s="14" t="s">
        <v>190</v>
      </c>
      <c r="AU222" s="14" t="s">
        <v>81</v>
      </c>
    </row>
    <row r="223" s="2" customFormat="1" ht="21.75" customHeight="1">
      <c r="A223" s="35"/>
      <c r="B223" s="36"/>
      <c r="C223" s="215" t="s">
        <v>566</v>
      </c>
      <c r="D223" s="215" t="s">
        <v>184</v>
      </c>
      <c r="E223" s="216" t="s">
        <v>1926</v>
      </c>
      <c r="F223" s="217" t="s">
        <v>1927</v>
      </c>
      <c r="G223" s="218" t="s">
        <v>199</v>
      </c>
      <c r="H223" s="219">
        <v>2</v>
      </c>
      <c r="I223" s="220"/>
      <c r="J223" s="221">
        <f>ROUND(I223*H223,2)</f>
        <v>0</v>
      </c>
      <c r="K223" s="217" t="s">
        <v>19</v>
      </c>
      <c r="L223" s="222"/>
      <c r="M223" s="223" t="s">
        <v>19</v>
      </c>
      <c r="N223" s="224" t="s">
        <v>44</v>
      </c>
      <c r="O223" s="81"/>
      <c r="P223" s="225">
        <f>O223*H223</f>
        <v>0</v>
      </c>
      <c r="Q223" s="225">
        <v>0</v>
      </c>
      <c r="R223" s="225">
        <f>Q223*H223</f>
        <v>0</v>
      </c>
      <c r="S223" s="225">
        <v>0</v>
      </c>
      <c r="T223" s="226">
        <f>S223*H223</f>
        <v>0</v>
      </c>
      <c r="U223" s="35"/>
      <c r="V223" s="35"/>
      <c r="W223" s="35"/>
      <c r="X223" s="35"/>
      <c r="Y223" s="35"/>
      <c r="Z223" s="35"/>
      <c r="AA223" s="35"/>
      <c r="AB223" s="35"/>
      <c r="AC223" s="35"/>
      <c r="AD223" s="35"/>
      <c r="AE223" s="35"/>
      <c r="AR223" s="227" t="s">
        <v>188</v>
      </c>
      <c r="AT223" s="227" t="s">
        <v>184</v>
      </c>
      <c r="AU223" s="227" t="s">
        <v>81</v>
      </c>
      <c r="AY223" s="14" t="s">
        <v>183</v>
      </c>
      <c r="BE223" s="228">
        <f>IF(N223="základní",J223,0)</f>
        <v>0</v>
      </c>
      <c r="BF223" s="228">
        <f>IF(N223="snížená",J223,0)</f>
        <v>0</v>
      </c>
      <c r="BG223" s="228">
        <f>IF(N223="zákl. přenesená",J223,0)</f>
        <v>0</v>
      </c>
      <c r="BH223" s="228">
        <f>IF(N223="sníž. přenesená",J223,0)</f>
        <v>0</v>
      </c>
      <c r="BI223" s="228">
        <f>IF(N223="nulová",J223,0)</f>
        <v>0</v>
      </c>
      <c r="BJ223" s="14" t="s">
        <v>81</v>
      </c>
      <c r="BK223" s="228">
        <f>ROUND(I223*H223,2)</f>
        <v>0</v>
      </c>
      <c r="BL223" s="14" t="s">
        <v>188</v>
      </c>
      <c r="BM223" s="227" t="s">
        <v>1928</v>
      </c>
    </row>
    <row r="224" s="2" customFormat="1">
      <c r="A224" s="35"/>
      <c r="B224" s="36"/>
      <c r="C224" s="37"/>
      <c r="D224" s="229" t="s">
        <v>190</v>
      </c>
      <c r="E224" s="37"/>
      <c r="F224" s="230" t="s">
        <v>1927</v>
      </c>
      <c r="G224" s="37"/>
      <c r="H224" s="37"/>
      <c r="I224" s="143"/>
      <c r="J224" s="37"/>
      <c r="K224" s="37"/>
      <c r="L224" s="41"/>
      <c r="M224" s="231"/>
      <c r="N224" s="232"/>
      <c r="O224" s="81"/>
      <c r="P224" s="81"/>
      <c r="Q224" s="81"/>
      <c r="R224" s="81"/>
      <c r="S224" s="81"/>
      <c r="T224" s="82"/>
      <c r="U224" s="35"/>
      <c r="V224" s="35"/>
      <c r="W224" s="35"/>
      <c r="X224" s="35"/>
      <c r="Y224" s="35"/>
      <c r="Z224" s="35"/>
      <c r="AA224" s="35"/>
      <c r="AB224" s="35"/>
      <c r="AC224" s="35"/>
      <c r="AD224" s="35"/>
      <c r="AE224" s="35"/>
      <c r="AT224" s="14" t="s">
        <v>190</v>
      </c>
      <c r="AU224" s="14" t="s">
        <v>81</v>
      </c>
    </row>
    <row r="225" s="2" customFormat="1" ht="16.5" customHeight="1">
      <c r="A225" s="35"/>
      <c r="B225" s="36"/>
      <c r="C225" s="233" t="s">
        <v>570</v>
      </c>
      <c r="D225" s="233" t="s">
        <v>191</v>
      </c>
      <c r="E225" s="234" t="s">
        <v>299</v>
      </c>
      <c r="F225" s="235" t="s">
        <v>300</v>
      </c>
      <c r="G225" s="236" t="s">
        <v>257</v>
      </c>
      <c r="H225" s="237">
        <v>54</v>
      </c>
      <c r="I225" s="238"/>
      <c r="J225" s="239">
        <f>ROUND(I225*H225,2)</f>
        <v>0</v>
      </c>
      <c r="K225" s="235" t="s">
        <v>19</v>
      </c>
      <c r="L225" s="41"/>
      <c r="M225" s="240" t="s">
        <v>19</v>
      </c>
      <c r="N225" s="241" t="s">
        <v>44</v>
      </c>
      <c r="O225" s="81"/>
      <c r="P225" s="225">
        <f>O225*H225</f>
        <v>0</v>
      </c>
      <c r="Q225" s="225">
        <v>0</v>
      </c>
      <c r="R225" s="225">
        <f>Q225*H225</f>
        <v>0</v>
      </c>
      <c r="S225" s="225">
        <v>0</v>
      </c>
      <c r="T225" s="226">
        <f>S225*H225</f>
        <v>0</v>
      </c>
      <c r="U225" s="35"/>
      <c r="V225" s="35"/>
      <c r="W225" s="35"/>
      <c r="X225" s="35"/>
      <c r="Y225" s="35"/>
      <c r="Z225" s="35"/>
      <c r="AA225" s="35"/>
      <c r="AB225" s="35"/>
      <c r="AC225" s="35"/>
      <c r="AD225" s="35"/>
      <c r="AE225" s="35"/>
      <c r="AR225" s="227" t="s">
        <v>194</v>
      </c>
      <c r="AT225" s="227" t="s">
        <v>191</v>
      </c>
      <c r="AU225" s="227" t="s">
        <v>81</v>
      </c>
      <c r="AY225" s="14" t="s">
        <v>183</v>
      </c>
      <c r="BE225" s="228">
        <f>IF(N225="základní",J225,0)</f>
        <v>0</v>
      </c>
      <c r="BF225" s="228">
        <f>IF(N225="snížená",J225,0)</f>
        <v>0</v>
      </c>
      <c r="BG225" s="228">
        <f>IF(N225="zákl. přenesená",J225,0)</f>
        <v>0</v>
      </c>
      <c r="BH225" s="228">
        <f>IF(N225="sníž. přenesená",J225,0)</f>
        <v>0</v>
      </c>
      <c r="BI225" s="228">
        <f>IF(N225="nulová",J225,0)</f>
        <v>0</v>
      </c>
      <c r="BJ225" s="14" t="s">
        <v>81</v>
      </c>
      <c r="BK225" s="228">
        <f>ROUND(I225*H225,2)</f>
        <v>0</v>
      </c>
      <c r="BL225" s="14" t="s">
        <v>194</v>
      </c>
      <c r="BM225" s="227" t="s">
        <v>1929</v>
      </c>
    </row>
    <row r="226" s="2" customFormat="1">
      <c r="A226" s="35"/>
      <c r="B226" s="36"/>
      <c r="C226" s="37"/>
      <c r="D226" s="229" t="s">
        <v>190</v>
      </c>
      <c r="E226" s="37"/>
      <c r="F226" s="230" t="s">
        <v>300</v>
      </c>
      <c r="G226" s="37"/>
      <c r="H226" s="37"/>
      <c r="I226" s="143"/>
      <c r="J226" s="37"/>
      <c r="K226" s="37"/>
      <c r="L226" s="41"/>
      <c r="M226" s="231"/>
      <c r="N226" s="232"/>
      <c r="O226" s="81"/>
      <c r="P226" s="81"/>
      <c r="Q226" s="81"/>
      <c r="R226" s="81"/>
      <c r="S226" s="81"/>
      <c r="T226" s="82"/>
      <c r="U226" s="35"/>
      <c r="V226" s="35"/>
      <c r="W226" s="35"/>
      <c r="X226" s="35"/>
      <c r="Y226" s="35"/>
      <c r="Z226" s="35"/>
      <c r="AA226" s="35"/>
      <c r="AB226" s="35"/>
      <c r="AC226" s="35"/>
      <c r="AD226" s="35"/>
      <c r="AE226" s="35"/>
      <c r="AT226" s="14" t="s">
        <v>190</v>
      </c>
      <c r="AU226" s="14" t="s">
        <v>81</v>
      </c>
    </row>
    <row r="227" s="2" customFormat="1" ht="21.75" customHeight="1">
      <c r="A227" s="35"/>
      <c r="B227" s="36"/>
      <c r="C227" s="233" t="s">
        <v>574</v>
      </c>
      <c r="D227" s="233" t="s">
        <v>191</v>
      </c>
      <c r="E227" s="234" t="s">
        <v>1890</v>
      </c>
      <c r="F227" s="235" t="s">
        <v>1891</v>
      </c>
      <c r="G227" s="236" t="s">
        <v>257</v>
      </c>
      <c r="H227" s="237">
        <v>32</v>
      </c>
      <c r="I227" s="238"/>
      <c r="J227" s="239">
        <f>ROUND(I227*H227,2)</f>
        <v>0</v>
      </c>
      <c r="K227" s="235" t="s">
        <v>19</v>
      </c>
      <c r="L227" s="41"/>
      <c r="M227" s="240" t="s">
        <v>19</v>
      </c>
      <c r="N227" s="241" t="s">
        <v>44</v>
      </c>
      <c r="O227" s="81"/>
      <c r="P227" s="225">
        <f>O227*H227</f>
        <v>0</v>
      </c>
      <c r="Q227" s="225">
        <v>0</v>
      </c>
      <c r="R227" s="225">
        <f>Q227*H227</f>
        <v>0</v>
      </c>
      <c r="S227" s="225">
        <v>0</v>
      </c>
      <c r="T227" s="226">
        <f>S227*H227</f>
        <v>0</v>
      </c>
      <c r="U227" s="35"/>
      <c r="V227" s="35"/>
      <c r="W227" s="35"/>
      <c r="X227" s="35"/>
      <c r="Y227" s="35"/>
      <c r="Z227" s="35"/>
      <c r="AA227" s="35"/>
      <c r="AB227" s="35"/>
      <c r="AC227" s="35"/>
      <c r="AD227" s="35"/>
      <c r="AE227" s="35"/>
      <c r="AR227" s="227" t="s">
        <v>194</v>
      </c>
      <c r="AT227" s="227" t="s">
        <v>191</v>
      </c>
      <c r="AU227" s="227" t="s">
        <v>81</v>
      </c>
      <c r="AY227" s="14" t="s">
        <v>183</v>
      </c>
      <c r="BE227" s="228">
        <f>IF(N227="základní",J227,0)</f>
        <v>0</v>
      </c>
      <c r="BF227" s="228">
        <f>IF(N227="snížená",J227,0)</f>
        <v>0</v>
      </c>
      <c r="BG227" s="228">
        <f>IF(N227="zákl. přenesená",J227,0)</f>
        <v>0</v>
      </c>
      <c r="BH227" s="228">
        <f>IF(N227="sníž. přenesená",J227,0)</f>
        <v>0</v>
      </c>
      <c r="BI227" s="228">
        <f>IF(N227="nulová",J227,0)</f>
        <v>0</v>
      </c>
      <c r="BJ227" s="14" t="s">
        <v>81</v>
      </c>
      <c r="BK227" s="228">
        <f>ROUND(I227*H227,2)</f>
        <v>0</v>
      </c>
      <c r="BL227" s="14" t="s">
        <v>194</v>
      </c>
      <c r="BM227" s="227" t="s">
        <v>1930</v>
      </c>
    </row>
    <row r="228" s="2" customFormat="1">
      <c r="A228" s="35"/>
      <c r="B228" s="36"/>
      <c r="C228" s="37"/>
      <c r="D228" s="229" t="s">
        <v>190</v>
      </c>
      <c r="E228" s="37"/>
      <c r="F228" s="230" t="s">
        <v>1891</v>
      </c>
      <c r="G228" s="37"/>
      <c r="H228" s="37"/>
      <c r="I228" s="143"/>
      <c r="J228" s="37"/>
      <c r="K228" s="37"/>
      <c r="L228" s="41"/>
      <c r="M228" s="231"/>
      <c r="N228" s="232"/>
      <c r="O228" s="81"/>
      <c r="P228" s="81"/>
      <c r="Q228" s="81"/>
      <c r="R228" s="81"/>
      <c r="S228" s="81"/>
      <c r="T228" s="82"/>
      <c r="U228" s="35"/>
      <c r="V228" s="35"/>
      <c r="W228" s="35"/>
      <c r="X228" s="35"/>
      <c r="Y228" s="35"/>
      <c r="Z228" s="35"/>
      <c r="AA228" s="35"/>
      <c r="AB228" s="35"/>
      <c r="AC228" s="35"/>
      <c r="AD228" s="35"/>
      <c r="AE228" s="35"/>
      <c r="AT228" s="14" t="s">
        <v>190</v>
      </c>
      <c r="AU228" s="14" t="s">
        <v>81</v>
      </c>
    </row>
    <row r="229" s="2" customFormat="1" ht="16.5" customHeight="1">
      <c r="A229" s="35"/>
      <c r="B229" s="36"/>
      <c r="C229" s="233" t="s">
        <v>578</v>
      </c>
      <c r="D229" s="233" t="s">
        <v>191</v>
      </c>
      <c r="E229" s="234" t="s">
        <v>1896</v>
      </c>
      <c r="F229" s="235" t="s">
        <v>1897</v>
      </c>
      <c r="G229" s="236" t="s">
        <v>199</v>
      </c>
      <c r="H229" s="237">
        <v>30</v>
      </c>
      <c r="I229" s="238"/>
      <c r="J229" s="239">
        <f>ROUND(I229*H229,2)</f>
        <v>0</v>
      </c>
      <c r="K229" s="235" t="s">
        <v>19</v>
      </c>
      <c r="L229" s="41"/>
      <c r="M229" s="240" t="s">
        <v>19</v>
      </c>
      <c r="N229" s="241" t="s">
        <v>44</v>
      </c>
      <c r="O229" s="81"/>
      <c r="P229" s="225">
        <f>O229*H229</f>
        <v>0</v>
      </c>
      <c r="Q229" s="225">
        <v>0</v>
      </c>
      <c r="R229" s="225">
        <f>Q229*H229</f>
        <v>0</v>
      </c>
      <c r="S229" s="225">
        <v>0</v>
      </c>
      <c r="T229" s="226">
        <f>S229*H229</f>
        <v>0</v>
      </c>
      <c r="U229" s="35"/>
      <c r="V229" s="35"/>
      <c r="W229" s="35"/>
      <c r="X229" s="35"/>
      <c r="Y229" s="35"/>
      <c r="Z229" s="35"/>
      <c r="AA229" s="35"/>
      <c r="AB229" s="35"/>
      <c r="AC229" s="35"/>
      <c r="AD229" s="35"/>
      <c r="AE229" s="35"/>
      <c r="AR229" s="227" t="s">
        <v>194</v>
      </c>
      <c r="AT229" s="227" t="s">
        <v>191</v>
      </c>
      <c r="AU229" s="227" t="s">
        <v>81</v>
      </c>
      <c r="AY229" s="14" t="s">
        <v>183</v>
      </c>
      <c r="BE229" s="228">
        <f>IF(N229="základní",J229,0)</f>
        <v>0</v>
      </c>
      <c r="BF229" s="228">
        <f>IF(N229="snížená",J229,0)</f>
        <v>0</v>
      </c>
      <c r="BG229" s="228">
        <f>IF(N229="zákl. přenesená",J229,0)</f>
        <v>0</v>
      </c>
      <c r="BH229" s="228">
        <f>IF(N229="sníž. přenesená",J229,0)</f>
        <v>0</v>
      </c>
      <c r="BI229" s="228">
        <f>IF(N229="nulová",J229,0)</f>
        <v>0</v>
      </c>
      <c r="BJ229" s="14" t="s">
        <v>81</v>
      </c>
      <c r="BK229" s="228">
        <f>ROUND(I229*H229,2)</f>
        <v>0</v>
      </c>
      <c r="BL229" s="14" t="s">
        <v>194</v>
      </c>
      <c r="BM229" s="227" t="s">
        <v>1931</v>
      </c>
    </row>
    <row r="230" s="2" customFormat="1">
      <c r="A230" s="35"/>
      <c r="B230" s="36"/>
      <c r="C230" s="37"/>
      <c r="D230" s="229" t="s">
        <v>190</v>
      </c>
      <c r="E230" s="37"/>
      <c r="F230" s="230" t="s">
        <v>1897</v>
      </c>
      <c r="G230" s="37"/>
      <c r="H230" s="37"/>
      <c r="I230" s="143"/>
      <c r="J230" s="37"/>
      <c r="K230" s="37"/>
      <c r="L230" s="41"/>
      <c r="M230" s="231"/>
      <c r="N230" s="232"/>
      <c r="O230" s="81"/>
      <c r="P230" s="81"/>
      <c r="Q230" s="81"/>
      <c r="R230" s="81"/>
      <c r="S230" s="81"/>
      <c r="T230" s="82"/>
      <c r="U230" s="35"/>
      <c r="V230" s="35"/>
      <c r="W230" s="35"/>
      <c r="X230" s="35"/>
      <c r="Y230" s="35"/>
      <c r="Z230" s="35"/>
      <c r="AA230" s="35"/>
      <c r="AB230" s="35"/>
      <c r="AC230" s="35"/>
      <c r="AD230" s="35"/>
      <c r="AE230" s="35"/>
      <c r="AT230" s="14" t="s">
        <v>190</v>
      </c>
      <c r="AU230" s="14" t="s">
        <v>81</v>
      </c>
    </row>
    <row r="231" s="2" customFormat="1" ht="21.75" customHeight="1">
      <c r="A231" s="35"/>
      <c r="B231" s="36"/>
      <c r="C231" s="215" t="s">
        <v>582</v>
      </c>
      <c r="D231" s="215" t="s">
        <v>184</v>
      </c>
      <c r="E231" s="216" t="s">
        <v>1932</v>
      </c>
      <c r="F231" s="217" t="s">
        <v>1933</v>
      </c>
      <c r="G231" s="218" t="s">
        <v>199</v>
      </c>
      <c r="H231" s="219">
        <v>2</v>
      </c>
      <c r="I231" s="220"/>
      <c r="J231" s="221">
        <f>ROUND(I231*H231,2)</f>
        <v>0</v>
      </c>
      <c r="K231" s="217" t="s">
        <v>19</v>
      </c>
      <c r="L231" s="222"/>
      <c r="M231" s="223" t="s">
        <v>19</v>
      </c>
      <c r="N231" s="224" t="s">
        <v>44</v>
      </c>
      <c r="O231" s="81"/>
      <c r="P231" s="225">
        <f>O231*H231</f>
        <v>0</v>
      </c>
      <c r="Q231" s="225">
        <v>0</v>
      </c>
      <c r="R231" s="225">
        <f>Q231*H231</f>
        <v>0</v>
      </c>
      <c r="S231" s="225">
        <v>0</v>
      </c>
      <c r="T231" s="226">
        <f>S231*H231</f>
        <v>0</v>
      </c>
      <c r="U231" s="35"/>
      <c r="V231" s="35"/>
      <c r="W231" s="35"/>
      <c r="X231" s="35"/>
      <c r="Y231" s="35"/>
      <c r="Z231" s="35"/>
      <c r="AA231" s="35"/>
      <c r="AB231" s="35"/>
      <c r="AC231" s="35"/>
      <c r="AD231" s="35"/>
      <c r="AE231" s="35"/>
      <c r="AR231" s="227" t="s">
        <v>188</v>
      </c>
      <c r="AT231" s="227" t="s">
        <v>184</v>
      </c>
      <c r="AU231" s="227" t="s">
        <v>81</v>
      </c>
      <c r="AY231" s="14" t="s">
        <v>183</v>
      </c>
      <c r="BE231" s="228">
        <f>IF(N231="základní",J231,0)</f>
        <v>0</v>
      </c>
      <c r="BF231" s="228">
        <f>IF(N231="snížená",J231,0)</f>
        <v>0</v>
      </c>
      <c r="BG231" s="228">
        <f>IF(N231="zákl. přenesená",J231,0)</f>
        <v>0</v>
      </c>
      <c r="BH231" s="228">
        <f>IF(N231="sníž. přenesená",J231,0)</f>
        <v>0</v>
      </c>
      <c r="BI231" s="228">
        <f>IF(N231="nulová",J231,0)</f>
        <v>0</v>
      </c>
      <c r="BJ231" s="14" t="s">
        <v>81</v>
      </c>
      <c r="BK231" s="228">
        <f>ROUND(I231*H231,2)</f>
        <v>0</v>
      </c>
      <c r="BL231" s="14" t="s">
        <v>188</v>
      </c>
      <c r="BM231" s="227" t="s">
        <v>1934</v>
      </c>
    </row>
    <row r="232" s="2" customFormat="1">
      <c r="A232" s="35"/>
      <c r="B232" s="36"/>
      <c r="C232" s="37"/>
      <c r="D232" s="229" t="s">
        <v>190</v>
      </c>
      <c r="E232" s="37"/>
      <c r="F232" s="230" t="s">
        <v>1933</v>
      </c>
      <c r="G232" s="37"/>
      <c r="H232" s="37"/>
      <c r="I232" s="143"/>
      <c r="J232" s="37"/>
      <c r="K232" s="37"/>
      <c r="L232" s="41"/>
      <c r="M232" s="231"/>
      <c r="N232" s="232"/>
      <c r="O232" s="81"/>
      <c r="P232" s="81"/>
      <c r="Q232" s="81"/>
      <c r="R232" s="81"/>
      <c r="S232" s="81"/>
      <c r="T232" s="82"/>
      <c r="U232" s="35"/>
      <c r="V232" s="35"/>
      <c r="W232" s="35"/>
      <c r="X232" s="35"/>
      <c r="Y232" s="35"/>
      <c r="Z232" s="35"/>
      <c r="AA232" s="35"/>
      <c r="AB232" s="35"/>
      <c r="AC232" s="35"/>
      <c r="AD232" s="35"/>
      <c r="AE232" s="35"/>
      <c r="AT232" s="14" t="s">
        <v>190</v>
      </c>
      <c r="AU232" s="14" t="s">
        <v>81</v>
      </c>
    </row>
    <row r="233" s="2" customFormat="1" ht="21.75" customHeight="1">
      <c r="A233" s="35"/>
      <c r="B233" s="36"/>
      <c r="C233" s="233" t="s">
        <v>586</v>
      </c>
      <c r="D233" s="233" t="s">
        <v>191</v>
      </c>
      <c r="E233" s="234" t="s">
        <v>1935</v>
      </c>
      <c r="F233" s="235" t="s">
        <v>1936</v>
      </c>
      <c r="G233" s="236" t="s">
        <v>305</v>
      </c>
      <c r="H233" s="237">
        <v>2</v>
      </c>
      <c r="I233" s="238"/>
      <c r="J233" s="239">
        <f>ROUND(I233*H233,2)</f>
        <v>0</v>
      </c>
      <c r="K233" s="235" t="s">
        <v>19</v>
      </c>
      <c r="L233" s="41"/>
      <c r="M233" s="240" t="s">
        <v>19</v>
      </c>
      <c r="N233" s="241" t="s">
        <v>44</v>
      </c>
      <c r="O233" s="81"/>
      <c r="P233" s="225">
        <f>O233*H233</f>
        <v>0</v>
      </c>
      <c r="Q233" s="225">
        <v>0</v>
      </c>
      <c r="R233" s="225">
        <f>Q233*H233</f>
        <v>0</v>
      </c>
      <c r="S233" s="225">
        <v>0</v>
      </c>
      <c r="T233" s="226">
        <f>S233*H233</f>
        <v>0</v>
      </c>
      <c r="U233" s="35"/>
      <c r="V233" s="35"/>
      <c r="W233" s="35"/>
      <c r="X233" s="35"/>
      <c r="Y233" s="35"/>
      <c r="Z233" s="35"/>
      <c r="AA233" s="35"/>
      <c r="AB233" s="35"/>
      <c r="AC233" s="35"/>
      <c r="AD233" s="35"/>
      <c r="AE233" s="35"/>
      <c r="AR233" s="227" t="s">
        <v>182</v>
      </c>
      <c r="AT233" s="227" t="s">
        <v>191</v>
      </c>
      <c r="AU233" s="227" t="s">
        <v>81</v>
      </c>
      <c r="AY233" s="14" t="s">
        <v>183</v>
      </c>
      <c r="BE233" s="228">
        <f>IF(N233="základní",J233,0)</f>
        <v>0</v>
      </c>
      <c r="BF233" s="228">
        <f>IF(N233="snížená",J233,0)</f>
        <v>0</v>
      </c>
      <c r="BG233" s="228">
        <f>IF(N233="zákl. přenesená",J233,0)</f>
        <v>0</v>
      </c>
      <c r="BH233" s="228">
        <f>IF(N233="sníž. přenesená",J233,0)</f>
        <v>0</v>
      </c>
      <c r="BI233" s="228">
        <f>IF(N233="nulová",J233,0)</f>
        <v>0</v>
      </c>
      <c r="BJ233" s="14" t="s">
        <v>81</v>
      </c>
      <c r="BK233" s="228">
        <f>ROUND(I233*H233,2)</f>
        <v>0</v>
      </c>
      <c r="BL233" s="14" t="s">
        <v>182</v>
      </c>
      <c r="BM233" s="227" t="s">
        <v>1937</v>
      </c>
    </row>
    <row r="234" s="2" customFormat="1">
      <c r="A234" s="35"/>
      <c r="B234" s="36"/>
      <c r="C234" s="37"/>
      <c r="D234" s="229" t="s">
        <v>190</v>
      </c>
      <c r="E234" s="37"/>
      <c r="F234" s="230" t="s">
        <v>1936</v>
      </c>
      <c r="G234" s="37"/>
      <c r="H234" s="37"/>
      <c r="I234" s="143"/>
      <c r="J234" s="37"/>
      <c r="K234" s="37"/>
      <c r="L234" s="41"/>
      <c r="M234" s="231"/>
      <c r="N234" s="232"/>
      <c r="O234" s="81"/>
      <c r="P234" s="81"/>
      <c r="Q234" s="81"/>
      <c r="R234" s="81"/>
      <c r="S234" s="81"/>
      <c r="T234" s="82"/>
      <c r="U234" s="35"/>
      <c r="V234" s="35"/>
      <c r="W234" s="35"/>
      <c r="X234" s="35"/>
      <c r="Y234" s="35"/>
      <c r="Z234" s="35"/>
      <c r="AA234" s="35"/>
      <c r="AB234" s="35"/>
      <c r="AC234" s="35"/>
      <c r="AD234" s="35"/>
      <c r="AE234" s="35"/>
      <c r="AT234" s="14" t="s">
        <v>190</v>
      </c>
      <c r="AU234" s="14" t="s">
        <v>81</v>
      </c>
    </row>
    <row r="235" s="2" customFormat="1" ht="16.5" customHeight="1">
      <c r="A235" s="35"/>
      <c r="B235" s="36"/>
      <c r="C235" s="215" t="s">
        <v>590</v>
      </c>
      <c r="D235" s="215" t="s">
        <v>184</v>
      </c>
      <c r="E235" s="216" t="s">
        <v>1938</v>
      </c>
      <c r="F235" s="217" t="s">
        <v>1939</v>
      </c>
      <c r="G235" s="218" t="s">
        <v>305</v>
      </c>
      <c r="H235" s="219">
        <v>2</v>
      </c>
      <c r="I235" s="220"/>
      <c r="J235" s="221">
        <f>ROUND(I235*H235,2)</f>
        <v>0</v>
      </c>
      <c r="K235" s="217" t="s">
        <v>19</v>
      </c>
      <c r="L235" s="222"/>
      <c r="M235" s="223" t="s">
        <v>19</v>
      </c>
      <c r="N235" s="224" t="s">
        <v>44</v>
      </c>
      <c r="O235" s="81"/>
      <c r="P235" s="225">
        <f>O235*H235</f>
        <v>0</v>
      </c>
      <c r="Q235" s="225">
        <v>0</v>
      </c>
      <c r="R235" s="225">
        <f>Q235*H235</f>
        <v>0</v>
      </c>
      <c r="S235" s="225">
        <v>0</v>
      </c>
      <c r="T235" s="226">
        <f>S235*H235</f>
        <v>0</v>
      </c>
      <c r="U235" s="35"/>
      <c r="V235" s="35"/>
      <c r="W235" s="35"/>
      <c r="X235" s="35"/>
      <c r="Y235" s="35"/>
      <c r="Z235" s="35"/>
      <c r="AA235" s="35"/>
      <c r="AB235" s="35"/>
      <c r="AC235" s="35"/>
      <c r="AD235" s="35"/>
      <c r="AE235" s="35"/>
      <c r="AR235" s="227" t="s">
        <v>216</v>
      </c>
      <c r="AT235" s="227" t="s">
        <v>184</v>
      </c>
      <c r="AU235" s="227" t="s">
        <v>81</v>
      </c>
      <c r="AY235" s="14" t="s">
        <v>183</v>
      </c>
      <c r="BE235" s="228">
        <f>IF(N235="základní",J235,0)</f>
        <v>0</v>
      </c>
      <c r="BF235" s="228">
        <f>IF(N235="snížená",J235,0)</f>
        <v>0</v>
      </c>
      <c r="BG235" s="228">
        <f>IF(N235="zákl. přenesená",J235,0)</f>
        <v>0</v>
      </c>
      <c r="BH235" s="228">
        <f>IF(N235="sníž. přenesená",J235,0)</f>
        <v>0</v>
      </c>
      <c r="BI235" s="228">
        <f>IF(N235="nulová",J235,0)</f>
        <v>0</v>
      </c>
      <c r="BJ235" s="14" t="s">
        <v>81</v>
      </c>
      <c r="BK235" s="228">
        <f>ROUND(I235*H235,2)</f>
        <v>0</v>
      </c>
      <c r="BL235" s="14" t="s">
        <v>182</v>
      </c>
      <c r="BM235" s="227" t="s">
        <v>1940</v>
      </c>
    </row>
    <row r="236" s="2" customFormat="1">
      <c r="A236" s="35"/>
      <c r="B236" s="36"/>
      <c r="C236" s="37"/>
      <c r="D236" s="229" t="s">
        <v>190</v>
      </c>
      <c r="E236" s="37"/>
      <c r="F236" s="230" t="s">
        <v>1939</v>
      </c>
      <c r="G236" s="37"/>
      <c r="H236" s="37"/>
      <c r="I236" s="143"/>
      <c r="J236" s="37"/>
      <c r="K236" s="37"/>
      <c r="L236" s="41"/>
      <c r="M236" s="231"/>
      <c r="N236" s="232"/>
      <c r="O236" s="81"/>
      <c r="P236" s="81"/>
      <c r="Q236" s="81"/>
      <c r="R236" s="81"/>
      <c r="S236" s="81"/>
      <c r="T236" s="82"/>
      <c r="U236" s="35"/>
      <c r="V236" s="35"/>
      <c r="W236" s="35"/>
      <c r="X236" s="35"/>
      <c r="Y236" s="35"/>
      <c r="Z236" s="35"/>
      <c r="AA236" s="35"/>
      <c r="AB236" s="35"/>
      <c r="AC236" s="35"/>
      <c r="AD236" s="35"/>
      <c r="AE236" s="35"/>
      <c r="AT236" s="14" t="s">
        <v>190</v>
      </c>
      <c r="AU236" s="14" t="s">
        <v>81</v>
      </c>
    </row>
    <row r="237" s="2" customFormat="1" ht="16.5" customHeight="1">
      <c r="A237" s="35"/>
      <c r="B237" s="36"/>
      <c r="C237" s="215" t="s">
        <v>594</v>
      </c>
      <c r="D237" s="215" t="s">
        <v>184</v>
      </c>
      <c r="E237" s="216" t="s">
        <v>1941</v>
      </c>
      <c r="F237" s="217" t="s">
        <v>1942</v>
      </c>
      <c r="G237" s="218" t="s">
        <v>305</v>
      </c>
      <c r="H237" s="219">
        <v>2</v>
      </c>
      <c r="I237" s="220"/>
      <c r="J237" s="221">
        <f>ROUND(I237*H237,2)</f>
        <v>0</v>
      </c>
      <c r="K237" s="217" t="s">
        <v>19</v>
      </c>
      <c r="L237" s="222"/>
      <c r="M237" s="223" t="s">
        <v>19</v>
      </c>
      <c r="N237" s="224" t="s">
        <v>44</v>
      </c>
      <c r="O237" s="81"/>
      <c r="P237" s="225">
        <f>O237*H237</f>
        <v>0</v>
      </c>
      <c r="Q237" s="225">
        <v>0</v>
      </c>
      <c r="R237" s="225">
        <f>Q237*H237</f>
        <v>0</v>
      </c>
      <c r="S237" s="225">
        <v>0</v>
      </c>
      <c r="T237" s="226">
        <f>S237*H237</f>
        <v>0</v>
      </c>
      <c r="U237" s="35"/>
      <c r="V237" s="35"/>
      <c r="W237" s="35"/>
      <c r="X237" s="35"/>
      <c r="Y237" s="35"/>
      <c r="Z237" s="35"/>
      <c r="AA237" s="35"/>
      <c r="AB237" s="35"/>
      <c r="AC237" s="35"/>
      <c r="AD237" s="35"/>
      <c r="AE237" s="35"/>
      <c r="AR237" s="227" t="s">
        <v>216</v>
      </c>
      <c r="AT237" s="227" t="s">
        <v>184</v>
      </c>
      <c r="AU237" s="227" t="s">
        <v>81</v>
      </c>
      <c r="AY237" s="14" t="s">
        <v>183</v>
      </c>
      <c r="BE237" s="228">
        <f>IF(N237="základní",J237,0)</f>
        <v>0</v>
      </c>
      <c r="BF237" s="228">
        <f>IF(N237="snížená",J237,0)</f>
        <v>0</v>
      </c>
      <c r="BG237" s="228">
        <f>IF(N237="zákl. přenesená",J237,0)</f>
        <v>0</v>
      </c>
      <c r="BH237" s="228">
        <f>IF(N237="sníž. přenesená",J237,0)</f>
        <v>0</v>
      </c>
      <c r="BI237" s="228">
        <f>IF(N237="nulová",J237,0)</f>
        <v>0</v>
      </c>
      <c r="BJ237" s="14" t="s">
        <v>81</v>
      </c>
      <c r="BK237" s="228">
        <f>ROUND(I237*H237,2)</f>
        <v>0</v>
      </c>
      <c r="BL237" s="14" t="s">
        <v>182</v>
      </c>
      <c r="BM237" s="227" t="s">
        <v>1943</v>
      </c>
    </row>
    <row r="238" s="2" customFormat="1">
      <c r="A238" s="35"/>
      <c r="B238" s="36"/>
      <c r="C238" s="37"/>
      <c r="D238" s="229" t="s">
        <v>190</v>
      </c>
      <c r="E238" s="37"/>
      <c r="F238" s="230" t="s">
        <v>1942</v>
      </c>
      <c r="G238" s="37"/>
      <c r="H238" s="37"/>
      <c r="I238" s="143"/>
      <c r="J238" s="37"/>
      <c r="K238" s="37"/>
      <c r="L238" s="41"/>
      <c r="M238" s="231"/>
      <c r="N238" s="232"/>
      <c r="O238" s="81"/>
      <c r="P238" s="81"/>
      <c r="Q238" s="81"/>
      <c r="R238" s="81"/>
      <c r="S238" s="81"/>
      <c r="T238" s="82"/>
      <c r="U238" s="35"/>
      <c r="V238" s="35"/>
      <c r="W238" s="35"/>
      <c r="X238" s="35"/>
      <c r="Y238" s="35"/>
      <c r="Z238" s="35"/>
      <c r="AA238" s="35"/>
      <c r="AB238" s="35"/>
      <c r="AC238" s="35"/>
      <c r="AD238" s="35"/>
      <c r="AE238" s="35"/>
      <c r="AT238" s="14" t="s">
        <v>190</v>
      </c>
      <c r="AU238" s="14" t="s">
        <v>81</v>
      </c>
    </row>
    <row r="239" s="2" customFormat="1" ht="21.75" customHeight="1">
      <c r="A239" s="35"/>
      <c r="B239" s="36"/>
      <c r="C239" s="215" t="s">
        <v>598</v>
      </c>
      <c r="D239" s="215" t="s">
        <v>184</v>
      </c>
      <c r="E239" s="216" t="s">
        <v>1944</v>
      </c>
      <c r="F239" s="217" t="s">
        <v>1945</v>
      </c>
      <c r="G239" s="218" t="s">
        <v>305</v>
      </c>
      <c r="H239" s="219">
        <v>2</v>
      </c>
      <c r="I239" s="220"/>
      <c r="J239" s="221">
        <f>ROUND(I239*H239,2)</f>
        <v>0</v>
      </c>
      <c r="K239" s="217" t="s">
        <v>19</v>
      </c>
      <c r="L239" s="222"/>
      <c r="M239" s="223" t="s">
        <v>19</v>
      </c>
      <c r="N239" s="224" t="s">
        <v>44</v>
      </c>
      <c r="O239" s="81"/>
      <c r="P239" s="225">
        <f>O239*H239</f>
        <v>0</v>
      </c>
      <c r="Q239" s="225">
        <v>0</v>
      </c>
      <c r="R239" s="225">
        <f>Q239*H239</f>
        <v>0</v>
      </c>
      <c r="S239" s="225">
        <v>0</v>
      </c>
      <c r="T239" s="226">
        <f>S239*H239</f>
        <v>0</v>
      </c>
      <c r="U239" s="35"/>
      <c r="V239" s="35"/>
      <c r="W239" s="35"/>
      <c r="X239" s="35"/>
      <c r="Y239" s="35"/>
      <c r="Z239" s="35"/>
      <c r="AA239" s="35"/>
      <c r="AB239" s="35"/>
      <c r="AC239" s="35"/>
      <c r="AD239" s="35"/>
      <c r="AE239" s="35"/>
      <c r="AR239" s="227" t="s">
        <v>216</v>
      </c>
      <c r="AT239" s="227" t="s">
        <v>184</v>
      </c>
      <c r="AU239" s="227" t="s">
        <v>81</v>
      </c>
      <c r="AY239" s="14" t="s">
        <v>183</v>
      </c>
      <c r="BE239" s="228">
        <f>IF(N239="základní",J239,0)</f>
        <v>0</v>
      </c>
      <c r="BF239" s="228">
        <f>IF(N239="snížená",J239,0)</f>
        <v>0</v>
      </c>
      <c r="BG239" s="228">
        <f>IF(N239="zákl. přenesená",J239,0)</f>
        <v>0</v>
      </c>
      <c r="BH239" s="228">
        <f>IF(N239="sníž. přenesená",J239,0)</f>
        <v>0</v>
      </c>
      <c r="BI239" s="228">
        <f>IF(N239="nulová",J239,0)</f>
        <v>0</v>
      </c>
      <c r="BJ239" s="14" t="s">
        <v>81</v>
      </c>
      <c r="BK239" s="228">
        <f>ROUND(I239*H239,2)</f>
        <v>0</v>
      </c>
      <c r="BL239" s="14" t="s">
        <v>182</v>
      </c>
      <c r="BM239" s="227" t="s">
        <v>1946</v>
      </c>
    </row>
    <row r="240" s="2" customFormat="1">
      <c r="A240" s="35"/>
      <c r="B240" s="36"/>
      <c r="C240" s="37"/>
      <c r="D240" s="229" t="s">
        <v>190</v>
      </c>
      <c r="E240" s="37"/>
      <c r="F240" s="230" t="s">
        <v>1945</v>
      </c>
      <c r="G240" s="37"/>
      <c r="H240" s="37"/>
      <c r="I240" s="143"/>
      <c r="J240" s="37"/>
      <c r="K240" s="37"/>
      <c r="L240" s="41"/>
      <c r="M240" s="231"/>
      <c r="N240" s="232"/>
      <c r="O240" s="81"/>
      <c r="P240" s="81"/>
      <c r="Q240" s="81"/>
      <c r="R240" s="81"/>
      <c r="S240" s="81"/>
      <c r="T240" s="82"/>
      <c r="U240" s="35"/>
      <c r="V240" s="35"/>
      <c r="W240" s="35"/>
      <c r="X240" s="35"/>
      <c r="Y240" s="35"/>
      <c r="Z240" s="35"/>
      <c r="AA240" s="35"/>
      <c r="AB240" s="35"/>
      <c r="AC240" s="35"/>
      <c r="AD240" s="35"/>
      <c r="AE240" s="35"/>
      <c r="AT240" s="14" t="s">
        <v>190</v>
      </c>
      <c r="AU240" s="14" t="s">
        <v>81</v>
      </c>
    </row>
    <row r="241" s="2" customFormat="1" ht="16.5" customHeight="1">
      <c r="A241" s="35"/>
      <c r="B241" s="36"/>
      <c r="C241" s="233" t="s">
        <v>602</v>
      </c>
      <c r="D241" s="233" t="s">
        <v>191</v>
      </c>
      <c r="E241" s="234" t="s">
        <v>1947</v>
      </c>
      <c r="F241" s="235" t="s">
        <v>1948</v>
      </c>
      <c r="G241" s="236" t="s">
        <v>305</v>
      </c>
      <c r="H241" s="237">
        <v>6</v>
      </c>
      <c r="I241" s="238"/>
      <c r="J241" s="239">
        <f>ROUND(I241*H241,2)</f>
        <v>0</v>
      </c>
      <c r="K241" s="235" t="s">
        <v>19</v>
      </c>
      <c r="L241" s="41"/>
      <c r="M241" s="240" t="s">
        <v>19</v>
      </c>
      <c r="N241" s="241" t="s">
        <v>44</v>
      </c>
      <c r="O241" s="81"/>
      <c r="P241" s="225">
        <f>O241*H241</f>
        <v>0</v>
      </c>
      <c r="Q241" s="225">
        <v>0</v>
      </c>
      <c r="R241" s="225">
        <f>Q241*H241</f>
        <v>0</v>
      </c>
      <c r="S241" s="225">
        <v>0</v>
      </c>
      <c r="T241" s="226">
        <f>S241*H241</f>
        <v>0</v>
      </c>
      <c r="U241" s="35"/>
      <c r="V241" s="35"/>
      <c r="W241" s="35"/>
      <c r="X241" s="35"/>
      <c r="Y241" s="35"/>
      <c r="Z241" s="35"/>
      <c r="AA241" s="35"/>
      <c r="AB241" s="35"/>
      <c r="AC241" s="35"/>
      <c r="AD241" s="35"/>
      <c r="AE241" s="35"/>
      <c r="AR241" s="227" t="s">
        <v>182</v>
      </c>
      <c r="AT241" s="227" t="s">
        <v>191</v>
      </c>
      <c r="AU241" s="227" t="s">
        <v>81</v>
      </c>
      <c r="AY241" s="14" t="s">
        <v>183</v>
      </c>
      <c r="BE241" s="228">
        <f>IF(N241="základní",J241,0)</f>
        <v>0</v>
      </c>
      <c r="BF241" s="228">
        <f>IF(N241="snížená",J241,0)</f>
        <v>0</v>
      </c>
      <c r="BG241" s="228">
        <f>IF(N241="zákl. přenesená",J241,0)</f>
        <v>0</v>
      </c>
      <c r="BH241" s="228">
        <f>IF(N241="sníž. přenesená",J241,0)</f>
        <v>0</v>
      </c>
      <c r="BI241" s="228">
        <f>IF(N241="nulová",J241,0)</f>
        <v>0</v>
      </c>
      <c r="BJ241" s="14" t="s">
        <v>81</v>
      </c>
      <c r="BK241" s="228">
        <f>ROUND(I241*H241,2)</f>
        <v>0</v>
      </c>
      <c r="BL241" s="14" t="s">
        <v>182</v>
      </c>
      <c r="BM241" s="227" t="s">
        <v>1949</v>
      </c>
    </row>
    <row r="242" s="2" customFormat="1">
      <c r="A242" s="35"/>
      <c r="B242" s="36"/>
      <c r="C242" s="37"/>
      <c r="D242" s="229" t="s">
        <v>190</v>
      </c>
      <c r="E242" s="37"/>
      <c r="F242" s="230" t="s">
        <v>1948</v>
      </c>
      <c r="G242" s="37"/>
      <c r="H242" s="37"/>
      <c r="I242" s="143"/>
      <c r="J242" s="37"/>
      <c r="K242" s="37"/>
      <c r="L242" s="41"/>
      <c r="M242" s="231"/>
      <c r="N242" s="232"/>
      <c r="O242" s="81"/>
      <c r="P242" s="81"/>
      <c r="Q242" s="81"/>
      <c r="R242" s="81"/>
      <c r="S242" s="81"/>
      <c r="T242" s="82"/>
      <c r="U242" s="35"/>
      <c r="V242" s="35"/>
      <c r="W242" s="35"/>
      <c r="X242" s="35"/>
      <c r="Y242" s="35"/>
      <c r="Z242" s="35"/>
      <c r="AA242" s="35"/>
      <c r="AB242" s="35"/>
      <c r="AC242" s="35"/>
      <c r="AD242" s="35"/>
      <c r="AE242" s="35"/>
      <c r="AT242" s="14" t="s">
        <v>190</v>
      </c>
      <c r="AU242" s="14" t="s">
        <v>81</v>
      </c>
    </row>
    <row r="243" s="11" customFormat="1" ht="25.92" customHeight="1">
      <c r="A243" s="11"/>
      <c r="B243" s="201"/>
      <c r="C243" s="202"/>
      <c r="D243" s="203" t="s">
        <v>72</v>
      </c>
      <c r="E243" s="204" t="s">
        <v>196</v>
      </c>
      <c r="F243" s="204" t="s">
        <v>259</v>
      </c>
      <c r="G243" s="202"/>
      <c r="H243" s="202"/>
      <c r="I243" s="205"/>
      <c r="J243" s="206">
        <f>BK243</f>
        <v>0</v>
      </c>
      <c r="K243" s="202"/>
      <c r="L243" s="207"/>
      <c r="M243" s="208"/>
      <c r="N243" s="209"/>
      <c r="O243" s="209"/>
      <c r="P243" s="210">
        <f>SUM(P244:P259)</f>
        <v>0</v>
      </c>
      <c r="Q243" s="209"/>
      <c r="R243" s="210">
        <f>SUM(R244:R259)</f>
        <v>0</v>
      </c>
      <c r="S243" s="209"/>
      <c r="T243" s="211">
        <f>SUM(T244:T259)</f>
        <v>0</v>
      </c>
      <c r="U243" s="11"/>
      <c r="V243" s="11"/>
      <c r="W243" s="11"/>
      <c r="X243" s="11"/>
      <c r="Y243" s="11"/>
      <c r="Z243" s="11"/>
      <c r="AA243" s="11"/>
      <c r="AB243" s="11"/>
      <c r="AC243" s="11"/>
      <c r="AD243" s="11"/>
      <c r="AE243" s="11"/>
      <c r="AR243" s="212" t="s">
        <v>81</v>
      </c>
      <c r="AT243" s="213" t="s">
        <v>72</v>
      </c>
      <c r="AU243" s="213" t="s">
        <v>73</v>
      </c>
      <c r="AY243" s="212" t="s">
        <v>183</v>
      </c>
      <c r="BK243" s="214">
        <f>SUM(BK244:BK259)</f>
        <v>0</v>
      </c>
    </row>
    <row r="244" s="2" customFormat="1" ht="16.5" customHeight="1">
      <c r="A244" s="35"/>
      <c r="B244" s="36"/>
      <c r="C244" s="233" t="s">
        <v>606</v>
      </c>
      <c r="D244" s="233" t="s">
        <v>191</v>
      </c>
      <c r="E244" s="234" t="s">
        <v>261</v>
      </c>
      <c r="F244" s="235" t="s">
        <v>262</v>
      </c>
      <c r="G244" s="236" t="s">
        <v>263</v>
      </c>
      <c r="H244" s="237">
        <v>53</v>
      </c>
      <c r="I244" s="238"/>
      <c r="J244" s="239">
        <f>ROUND(I244*H244,2)</f>
        <v>0</v>
      </c>
      <c r="K244" s="235" t="s">
        <v>19</v>
      </c>
      <c r="L244" s="41"/>
      <c r="M244" s="240" t="s">
        <v>19</v>
      </c>
      <c r="N244" s="241" t="s">
        <v>44</v>
      </c>
      <c r="O244" s="81"/>
      <c r="P244" s="225">
        <f>O244*H244</f>
        <v>0</v>
      </c>
      <c r="Q244" s="225">
        <v>0</v>
      </c>
      <c r="R244" s="225">
        <f>Q244*H244</f>
        <v>0</v>
      </c>
      <c r="S244" s="225">
        <v>0</v>
      </c>
      <c r="T244" s="226">
        <f>S244*H244</f>
        <v>0</v>
      </c>
      <c r="U244" s="35"/>
      <c r="V244" s="35"/>
      <c r="W244" s="35"/>
      <c r="X244" s="35"/>
      <c r="Y244" s="35"/>
      <c r="Z244" s="35"/>
      <c r="AA244" s="35"/>
      <c r="AB244" s="35"/>
      <c r="AC244" s="35"/>
      <c r="AD244" s="35"/>
      <c r="AE244" s="35"/>
      <c r="AR244" s="227" t="s">
        <v>194</v>
      </c>
      <c r="AT244" s="227" t="s">
        <v>191</v>
      </c>
      <c r="AU244" s="227" t="s">
        <v>81</v>
      </c>
      <c r="AY244" s="14" t="s">
        <v>183</v>
      </c>
      <c r="BE244" s="228">
        <f>IF(N244="základní",J244,0)</f>
        <v>0</v>
      </c>
      <c r="BF244" s="228">
        <f>IF(N244="snížená",J244,0)</f>
        <v>0</v>
      </c>
      <c r="BG244" s="228">
        <f>IF(N244="zákl. přenesená",J244,0)</f>
        <v>0</v>
      </c>
      <c r="BH244" s="228">
        <f>IF(N244="sníž. přenesená",J244,0)</f>
        <v>0</v>
      </c>
      <c r="BI244" s="228">
        <f>IF(N244="nulová",J244,0)</f>
        <v>0</v>
      </c>
      <c r="BJ244" s="14" t="s">
        <v>81</v>
      </c>
      <c r="BK244" s="228">
        <f>ROUND(I244*H244,2)</f>
        <v>0</v>
      </c>
      <c r="BL244" s="14" t="s">
        <v>194</v>
      </c>
      <c r="BM244" s="227" t="s">
        <v>1950</v>
      </c>
    </row>
    <row r="245" s="2" customFormat="1">
      <c r="A245" s="35"/>
      <c r="B245" s="36"/>
      <c r="C245" s="37"/>
      <c r="D245" s="229" t="s">
        <v>190</v>
      </c>
      <c r="E245" s="37"/>
      <c r="F245" s="230" t="s">
        <v>262</v>
      </c>
      <c r="G245" s="37"/>
      <c r="H245" s="37"/>
      <c r="I245" s="143"/>
      <c r="J245" s="37"/>
      <c r="K245" s="37"/>
      <c r="L245" s="41"/>
      <c r="M245" s="231"/>
      <c r="N245" s="232"/>
      <c r="O245" s="81"/>
      <c r="P245" s="81"/>
      <c r="Q245" s="81"/>
      <c r="R245" s="81"/>
      <c r="S245" s="81"/>
      <c r="T245" s="82"/>
      <c r="U245" s="35"/>
      <c r="V245" s="35"/>
      <c r="W245" s="35"/>
      <c r="X245" s="35"/>
      <c r="Y245" s="35"/>
      <c r="Z245" s="35"/>
      <c r="AA245" s="35"/>
      <c r="AB245" s="35"/>
      <c r="AC245" s="35"/>
      <c r="AD245" s="35"/>
      <c r="AE245" s="35"/>
      <c r="AT245" s="14" t="s">
        <v>190</v>
      </c>
      <c r="AU245" s="14" t="s">
        <v>81</v>
      </c>
    </row>
    <row r="246" s="2" customFormat="1" ht="16.5" customHeight="1">
      <c r="A246" s="35"/>
      <c r="B246" s="36"/>
      <c r="C246" s="233" t="s">
        <v>610</v>
      </c>
      <c r="D246" s="233" t="s">
        <v>191</v>
      </c>
      <c r="E246" s="234" t="s">
        <v>1631</v>
      </c>
      <c r="F246" s="235" t="s">
        <v>1632</v>
      </c>
      <c r="G246" s="236" t="s">
        <v>187</v>
      </c>
      <c r="H246" s="237">
        <v>172</v>
      </c>
      <c r="I246" s="238"/>
      <c r="J246" s="239">
        <f>ROUND(I246*H246,2)</f>
        <v>0</v>
      </c>
      <c r="K246" s="235" t="s">
        <v>19</v>
      </c>
      <c r="L246" s="41"/>
      <c r="M246" s="240" t="s">
        <v>19</v>
      </c>
      <c r="N246" s="241" t="s">
        <v>44</v>
      </c>
      <c r="O246" s="81"/>
      <c r="P246" s="225">
        <f>O246*H246</f>
        <v>0</v>
      </c>
      <c r="Q246" s="225">
        <v>0</v>
      </c>
      <c r="R246" s="225">
        <f>Q246*H246</f>
        <v>0</v>
      </c>
      <c r="S246" s="225">
        <v>0</v>
      </c>
      <c r="T246" s="226">
        <f>S246*H246</f>
        <v>0</v>
      </c>
      <c r="U246" s="35"/>
      <c r="V246" s="35"/>
      <c r="W246" s="35"/>
      <c r="X246" s="35"/>
      <c r="Y246" s="35"/>
      <c r="Z246" s="35"/>
      <c r="AA246" s="35"/>
      <c r="AB246" s="35"/>
      <c r="AC246" s="35"/>
      <c r="AD246" s="35"/>
      <c r="AE246" s="35"/>
      <c r="AR246" s="227" t="s">
        <v>194</v>
      </c>
      <c r="AT246" s="227" t="s">
        <v>191</v>
      </c>
      <c r="AU246" s="227" t="s">
        <v>81</v>
      </c>
      <c r="AY246" s="14" t="s">
        <v>183</v>
      </c>
      <c r="BE246" s="228">
        <f>IF(N246="základní",J246,0)</f>
        <v>0</v>
      </c>
      <c r="BF246" s="228">
        <f>IF(N246="snížená",J246,0)</f>
        <v>0</v>
      </c>
      <c r="BG246" s="228">
        <f>IF(N246="zákl. přenesená",J246,0)</f>
        <v>0</v>
      </c>
      <c r="BH246" s="228">
        <f>IF(N246="sníž. přenesená",J246,0)</f>
        <v>0</v>
      </c>
      <c r="BI246" s="228">
        <f>IF(N246="nulová",J246,0)</f>
        <v>0</v>
      </c>
      <c r="BJ246" s="14" t="s">
        <v>81</v>
      </c>
      <c r="BK246" s="228">
        <f>ROUND(I246*H246,2)</f>
        <v>0</v>
      </c>
      <c r="BL246" s="14" t="s">
        <v>194</v>
      </c>
      <c r="BM246" s="227" t="s">
        <v>1951</v>
      </c>
    </row>
    <row r="247" s="2" customFormat="1">
      <c r="A247" s="35"/>
      <c r="B247" s="36"/>
      <c r="C247" s="37"/>
      <c r="D247" s="229" t="s">
        <v>190</v>
      </c>
      <c r="E247" s="37"/>
      <c r="F247" s="230" t="s">
        <v>1632</v>
      </c>
      <c r="G247" s="37"/>
      <c r="H247" s="37"/>
      <c r="I247" s="143"/>
      <c r="J247" s="37"/>
      <c r="K247" s="37"/>
      <c r="L247" s="41"/>
      <c r="M247" s="231"/>
      <c r="N247" s="232"/>
      <c r="O247" s="81"/>
      <c r="P247" s="81"/>
      <c r="Q247" s="81"/>
      <c r="R247" s="81"/>
      <c r="S247" s="81"/>
      <c r="T247" s="82"/>
      <c r="U247" s="35"/>
      <c r="V247" s="35"/>
      <c r="W247" s="35"/>
      <c r="X247" s="35"/>
      <c r="Y247" s="35"/>
      <c r="Z247" s="35"/>
      <c r="AA247" s="35"/>
      <c r="AB247" s="35"/>
      <c r="AC247" s="35"/>
      <c r="AD247" s="35"/>
      <c r="AE247" s="35"/>
      <c r="AT247" s="14" t="s">
        <v>190</v>
      </c>
      <c r="AU247" s="14" t="s">
        <v>81</v>
      </c>
    </row>
    <row r="248" s="2" customFormat="1" ht="16.5" customHeight="1">
      <c r="A248" s="35"/>
      <c r="B248" s="36"/>
      <c r="C248" s="233" t="s">
        <v>614</v>
      </c>
      <c r="D248" s="233" t="s">
        <v>191</v>
      </c>
      <c r="E248" s="234" t="s">
        <v>1952</v>
      </c>
      <c r="F248" s="235" t="s">
        <v>1953</v>
      </c>
      <c r="G248" s="236" t="s">
        <v>187</v>
      </c>
      <c r="H248" s="237">
        <v>172</v>
      </c>
      <c r="I248" s="238"/>
      <c r="J248" s="239">
        <f>ROUND(I248*H248,2)</f>
        <v>0</v>
      </c>
      <c r="K248" s="235" t="s">
        <v>19</v>
      </c>
      <c r="L248" s="41"/>
      <c r="M248" s="240" t="s">
        <v>19</v>
      </c>
      <c r="N248" s="241" t="s">
        <v>44</v>
      </c>
      <c r="O248" s="81"/>
      <c r="P248" s="225">
        <f>O248*H248</f>
        <v>0</v>
      </c>
      <c r="Q248" s="225">
        <v>0</v>
      </c>
      <c r="R248" s="225">
        <f>Q248*H248</f>
        <v>0</v>
      </c>
      <c r="S248" s="225">
        <v>0</v>
      </c>
      <c r="T248" s="226">
        <f>S248*H248</f>
        <v>0</v>
      </c>
      <c r="U248" s="35"/>
      <c r="V248" s="35"/>
      <c r="W248" s="35"/>
      <c r="X248" s="35"/>
      <c r="Y248" s="35"/>
      <c r="Z248" s="35"/>
      <c r="AA248" s="35"/>
      <c r="AB248" s="35"/>
      <c r="AC248" s="35"/>
      <c r="AD248" s="35"/>
      <c r="AE248" s="35"/>
      <c r="AR248" s="227" t="s">
        <v>194</v>
      </c>
      <c r="AT248" s="227" t="s">
        <v>191</v>
      </c>
      <c r="AU248" s="227" t="s">
        <v>81</v>
      </c>
      <c r="AY248" s="14" t="s">
        <v>183</v>
      </c>
      <c r="BE248" s="228">
        <f>IF(N248="základní",J248,0)</f>
        <v>0</v>
      </c>
      <c r="BF248" s="228">
        <f>IF(N248="snížená",J248,0)</f>
        <v>0</v>
      </c>
      <c r="BG248" s="228">
        <f>IF(N248="zákl. přenesená",J248,0)</f>
        <v>0</v>
      </c>
      <c r="BH248" s="228">
        <f>IF(N248="sníž. přenesená",J248,0)</f>
        <v>0</v>
      </c>
      <c r="BI248" s="228">
        <f>IF(N248="nulová",J248,0)</f>
        <v>0</v>
      </c>
      <c r="BJ248" s="14" t="s">
        <v>81</v>
      </c>
      <c r="BK248" s="228">
        <f>ROUND(I248*H248,2)</f>
        <v>0</v>
      </c>
      <c r="BL248" s="14" t="s">
        <v>194</v>
      </c>
      <c r="BM248" s="227" t="s">
        <v>1954</v>
      </c>
    </row>
    <row r="249" s="2" customFormat="1">
      <c r="A249" s="35"/>
      <c r="B249" s="36"/>
      <c r="C249" s="37"/>
      <c r="D249" s="229" t="s">
        <v>190</v>
      </c>
      <c r="E249" s="37"/>
      <c r="F249" s="230" t="s">
        <v>1953</v>
      </c>
      <c r="G249" s="37"/>
      <c r="H249" s="37"/>
      <c r="I249" s="143"/>
      <c r="J249" s="37"/>
      <c r="K249" s="37"/>
      <c r="L249" s="41"/>
      <c r="M249" s="231"/>
      <c r="N249" s="232"/>
      <c r="O249" s="81"/>
      <c r="P249" s="81"/>
      <c r="Q249" s="81"/>
      <c r="R249" s="81"/>
      <c r="S249" s="81"/>
      <c r="T249" s="82"/>
      <c r="U249" s="35"/>
      <c r="V249" s="35"/>
      <c r="W249" s="35"/>
      <c r="X249" s="35"/>
      <c r="Y249" s="35"/>
      <c r="Z249" s="35"/>
      <c r="AA249" s="35"/>
      <c r="AB249" s="35"/>
      <c r="AC249" s="35"/>
      <c r="AD249" s="35"/>
      <c r="AE249" s="35"/>
      <c r="AT249" s="14" t="s">
        <v>190</v>
      </c>
      <c r="AU249" s="14" t="s">
        <v>81</v>
      </c>
    </row>
    <row r="250" s="2" customFormat="1" ht="21.75" customHeight="1">
      <c r="A250" s="35"/>
      <c r="B250" s="36"/>
      <c r="C250" s="215" t="s">
        <v>618</v>
      </c>
      <c r="D250" s="215" t="s">
        <v>184</v>
      </c>
      <c r="E250" s="216" t="s">
        <v>1955</v>
      </c>
      <c r="F250" s="217" t="s">
        <v>1956</v>
      </c>
      <c r="G250" s="218" t="s">
        <v>187</v>
      </c>
      <c r="H250" s="219">
        <v>20</v>
      </c>
      <c r="I250" s="220"/>
      <c r="J250" s="221">
        <f>ROUND(I250*H250,2)</f>
        <v>0</v>
      </c>
      <c r="K250" s="217" t="s">
        <v>19</v>
      </c>
      <c r="L250" s="222"/>
      <c r="M250" s="223" t="s">
        <v>19</v>
      </c>
      <c r="N250" s="224" t="s">
        <v>44</v>
      </c>
      <c r="O250" s="81"/>
      <c r="P250" s="225">
        <f>O250*H250</f>
        <v>0</v>
      </c>
      <c r="Q250" s="225">
        <v>0</v>
      </c>
      <c r="R250" s="225">
        <f>Q250*H250</f>
        <v>0</v>
      </c>
      <c r="S250" s="225">
        <v>0</v>
      </c>
      <c r="T250" s="226">
        <f>S250*H250</f>
        <v>0</v>
      </c>
      <c r="U250" s="35"/>
      <c r="V250" s="35"/>
      <c r="W250" s="35"/>
      <c r="X250" s="35"/>
      <c r="Y250" s="35"/>
      <c r="Z250" s="35"/>
      <c r="AA250" s="35"/>
      <c r="AB250" s="35"/>
      <c r="AC250" s="35"/>
      <c r="AD250" s="35"/>
      <c r="AE250" s="35"/>
      <c r="AR250" s="227" t="s">
        <v>188</v>
      </c>
      <c r="AT250" s="227" t="s">
        <v>184</v>
      </c>
      <c r="AU250" s="227" t="s">
        <v>81</v>
      </c>
      <c r="AY250" s="14" t="s">
        <v>183</v>
      </c>
      <c r="BE250" s="228">
        <f>IF(N250="základní",J250,0)</f>
        <v>0</v>
      </c>
      <c r="BF250" s="228">
        <f>IF(N250="snížená",J250,0)</f>
        <v>0</v>
      </c>
      <c r="BG250" s="228">
        <f>IF(N250="zákl. přenesená",J250,0)</f>
        <v>0</v>
      </c>
      <c r="BH250" s="228">
        <f>IF(N250="sníž. přenesená",J250,0)</f>
        <v>0</v>
      </c>
      <c r="BI250" s="228">
        <f>IF(N250="nulová",J250,0)</f>
        <v>0</v>
      </c>
      <c r="BJ250" s="14" t="s">
        <v>81</v>
      </c>
      <c r="BK250" s="228">
        <f>ROUND(I250*H250,2)</f>
        <v>0</v>
      </c>
      <c r="BL250" s="14" t="s">
        <v>188</v>
      </c>
      <c r="BM250" s="227" t="s">
        <v>1957</v>
      </c>
    </row>
    <row r="251" s="2" customFormat="1">
      <c r="A251" s="35"/>
      <c r="B251" s="36"/>
      <c r="C251" s="37"/>
      <c r="D251" s="229" t="s">
        <v>190</v>
      </c>
      <c r="E251" s="37"/>
      <c r="F251" s="230" t="s">
        <v>1956</v>
      </c>
      <c r="G251" s="37"/>
      <c r="H251" s="37"/>
      <c r="I251" s="143"/>
      <c r="J251" s="37"/>
      <c r="K251" s="37"/>
      <c r="L251" s="41"/>
      <c r="M251" s="231"/>
      <c r="N251" s="232"/>
      <c r="O251" s="81"/>
      <c r="P251" s="81"/>
      <c r="Q251" s="81"/>
      <c r="R251" s="81"/>
      <c r="S251" s="81"/>
      <c r="T251" s="82"/>
      <c r="U251" s="35"/>
      <c r="V251" s="35"/>
      <c r="W251" s="35"/>
      <c r="X251" s="35"/>
      <c r="Y251" s="35"/>
      <c r="Z251" s="35"/>
      <c r="AA251" s="35"/>
      <c r="AB251" s="35"/>
      <c r="AC251" s="35"/>
      <c r="AD251" s="35"/>
      <c r="AE251" s="35"/>
      <c r="AT251" s="14" t="s">
        <v>190</v>
      </c>
      <c r="AU251" s="14" t="s">
        <v>81</v>
      </c>
    </row>
    <row r="252" s="2" customFormat="1" ht="21.75" customHeight="1">
      <c r="A252" s="35"/>
      <c r="B252" s="36"/>
      <c r="C252" s="233" t="s">
        <v>622</v>
      </c>
      <c r="D252" s="233" t="s">
        <v>191</v>
      </c>
      <c r="E252" s="234" t="s">
        <v>1958</v>
      </c>
      <c r="F252" s="235" t="s">
        <v>1959</v>
      </c>
      <c r="G252" s="236" t="s">
        <v>187</v>
      </c>
      <c r="H252" s="237">
        <v>20</v>
      </c>
      <c r="I252" s="238"/>
      <c r="J252" s="239">
        <f>ROUND(I252*H252,2)</f>
        <v>0</v>
      </c>
      <c r="K252" s="235" t="s">
        <v>19</v>
      </c>
      <c r="L252" s="41"/>
      <c r="M252" s="240" t="s">
        <v>19</v>
      </c>
      <c r="N252" s="241" t="s">
        <v>44</v>
      </c>
      <c r="O252" s="81"/>
      <c r="P252" s="225">
        <f>O252*H252</f>
        <v>0</v>
      </c>
      <c r="Q252" s="225">
        <v>0</v>
      </c>
      <c r="R252" s="225">
        <f>Q252*H252</f>
        <v>0</v>
      </c>
      <c r="S252" s="225">
        <v>0</v>
      </c>
      <c r="T252" s="226">
        <f>S252*H252</f>
        <v>0</v>
      </c>
      <c r="U252" s="35"/>
      <c r="V252" s="35"/>
      <c r="W252" s="35"/>
      <c r="X252" s="35"/>
      <c r="Y252" s="35"/>
      <c r="Z252" s="35"/>
      <c r="AA252" s="35"/>
      <c r="AB252" s="35"/>
      <c r="AC252" s="35"/>
      <c r="AD252" s="35"/>
      <c r="AE252" s="35"/>
      <c r="AR252" s="227" t="s">
        <v>194</v>
      </c>
      <c r="AT252" s="227" t="s">
        <v>191</v>
      </c>
      <c r="AU252" s="227" t="s">
        <v>81</v>
      </c>
      <c r="AY252" s="14" t="s">
        <v>183</v>
      </c>
      <c r="BE252" s="228">
        <f>IF(N252="základní",J252,0)</f>
        <v>0</v>
      </c>
      <c r="BF252" s="228">
        <f>IF(N252="snížená",J252,0)</f>
        <v>0</v>
      </c>
      <c r="BG252" s="228">
        <f>IF(N252="zákl. přenesená",J252,0)</f>
        <v>0</v>
      </c>
      <c r="BH252" s="228">
        <f>IF(N252="sníž. přenesená",J252,0)</f>
        <v>0</v>
      </c>
      <c r="BI252" s="228">
        <f>IF(N252="nulová",J252,0)</f>
        <v>0</v>
      </c>
      <c r="BJ252" s="14" t="s">
        <v>81</v>
      </c>
      <c r="BK252" s="228">
        <f>ROUND(I252*H252,2)</f>
        <v>0</v>
      </c>
      <c r="BL252" s="14" t="s">
        <v>194</v>
      </c>
      <c r="BM252" s="227" t="s">
        <v>1960</v>
      </c>
    </row>
    <row r="253" s="2" customFormat="1">
      <c r="A253" s="35"/>
      <c r="B253" s="36"/>
      <c r="C253" s="37"/>
      <c r="D253" s="229" t="s">
        <v>190</v>
      </c>
      <c r="E253" s="37"/>
      <c r="F253" s="230" t="s">
        <v>1959</v>
      </c>
      <c r="G253" s="37"/>
      <c r="H253" s="37"/>
      <c r="I253" s="143"/>
      <c r="J253" s="37"/>
      <c r="K253" s="37"/>
      <c r="L253" s="41"/>
      <c r="M253" s="231"/>
      <c r="N253" s="232"/>
      <c r="O253" s="81"/>
      <c r="P253" s="81"/>
      <c r="Q253" s="81"/>
      <c r="R253" s="81"/>
      <c r="S253" s="81"/>
      <c r="T253" s="82"/>
      <c r="U253" s="35"/>
      <c r="V253" s="35"/>
      <c r="W253" s="35"/>
      <c r="X253" s="35"/>
      <c r="Y253" s="35"/>
      <c r="Z253" s="35"/>
      <c r="AA253" s="35"/>
      <c r="AB253" s="35"/>
      <c r="AC253" s="35"/>
      <c r="AD253" s="35"/>
      <c r="AE253" s="35"/>
      <c r="AT253" s="14" t="s">
        <v>190</v>
      </c>
      <c r="AU253" s="14" t="s">
        <v>81</v>
      </c>
    </row>
    <row r="254" s="2" customFormat="1" ht="21.75" customHeight="1">
      <c r="A254" s="35"/>
      <c r="B254" s="36"/>
      <c r="C254" s="215" t="s">
        <v>626</v>
      </c>
      <c r="D254" s="215" t="s">
        <v>184</v>
      </c>
      <c r="E254" s="216" t="s">
        <v>1961</v>
      </c>
      <c r="F254" s="217" t="s">
        <v>1962</v>
      </c>
      <c r="G254" s="218" t="s">
        <v>187</v>
      </c>
      <c r="H254" s="219">
        <v>50</v>
      </c>
      <c r="I254" s="220"/>
      <c r="J254" s="221">
        <f>ROUND(I254*H254,2)</f>
        <v>0</v>
      </c>
      <c r="K254" s="217" t="s">
        <v>19</v>
      </c>
      <c r="L254" s="222"/>
      <c r="M254" s="223" t="s">
        <v>19</v>
      </c>
      <c r="N254" s="224" t="s">
        <v>44</v>
      </c>
      <c r="O254" s="81"/>
      <c r="P254" s="225">
        <f>O254*H254</f>
        <v>0</v>
      </c>
      <c r="Q254" s="225">
        <v>0</v>
      </c>
      <c r="R254" s="225">
        <f>Q254*H254</f>
        <v>0</v>
      </c>
      <c r="S254" s="225">
        <v>0</v>
      </c>
      <c r="T254" s="226">
        <f>S254*H254</f>
        <v>0</v>
      </c>
      <c r="U254" s="35"/>
      <c r="V254" s="35"/>
      <c r="W254" s="35"/>
      <c r="X254" s="35"/>
      <c r="Y254" s="35"/>
      <c r="Z254" s="35"/>
      <c r="AA254" s="35"/>
      <c r="AB254" s="35"/>
      <c r="AC254" s="35"/>
      <c r="AD254" s="35"/>
      <c r="AE254" s="35"/>
      <c r="AR254" s="227" t="s">
        <v>188</v>
      </c>
      <c r="AT254" s="227" t="s">
        <v>184</v>
      </c>
      <c r="AU254" s="227" t="s">
        <v>81</v>
      </c>
      <c r="AY254" s="14" t="s">
        <v>183</v>
      </c>
      <c r="BE254" s="228">
        <f>IF(N254="základní",J254,0)</f>
        <v>0</v>
      </c>
      <c r="BF254" s="228">
        <f>IF(N254="snížená",J254,0)</f>
        <v>0</v>
      </c>
      <c r="BG254" s="228">
        <f>IF(N254="zákl. přenesená",J254,0)</f>
        <v>0</v>
      </c>
      <c r="BH254" s="228">
        <f>IF(N254="sníž. přenesená",J254,0)</f>
        <v>0</v>
      </c>
      <c r="BI254" s="228">
        <f>IF(N254="nulová",J254,0)</f>
        <v>0</v>
      </c>
      <c r="BJ254" s="14" t="s">
        <v>81</v>
      </c>
      <c r="BK254" s="228">
        <f>ROUND(I254*H254,2)</f>
        <v>0</v>
      </c>
      <c r="BL254" s="14" t="s">
        <v>188</v>
      </c>
      <c r="BM254" s="227" t="s">
        <v>1963</v>
      </c>
    </row>
    <row r="255" s="2" customFormat="1">
      <c r="A255" s="35"/>
      <c r="B255" s="36"/>
      <c r="C255" s="37"/>
      <c r="D255" s="229" t="s">
        <v>190</v>
      </c>
      <c r="E255" s="37"/>
      <c r="F255" s="230" t="s">
        <v>1962</v>
      </c>
      <c r="G255" s="37"/>
      <c r="H255" s="37"/>
      <c r="I255" s="143"/>
      <c r="J255" s="37"/>
      <c r="K255" s="37"/>
      <c r="L255" s="41"/>
      <c r="M255" s="231"/>
      <c r="N255" s="232"/>
      <c r="O255" s="81"/>
      <c r="P255" s="81"/>
      <c r="Q255" s="81"/>
      <c r="R255" s="81"/>
      <c r="S255" s="81"/>
      <c r="T255" s="82"/>
      <c r="U255" s="35"/>
      <c r="V255" s="35"/>
      <c r="W255" s="35"/>
      <c r="X255" s="35"/>
      <c r="Y255" s="35"/>
      <c r="Z255" s="35"/>
      <c r="AA255" s="35"/>
      <c r="AB255" s="35"/>
      <c r="AC255" s="35"/>
      <c r="AD255" s="35"/>
      <c r="AE255" s="35"/>
      <c r="AT255" s="14" t="s">
        <v>190</v>
      </c>
      <c r="AU255" s="14" t="s">
        <v>81</v>
      </c>
    </row>
    <row r="256" s="2" customFormat="1" ht="16.5" customHeight="1">
      <c r="A256" s="35"/>
      <c r="B256" s="36"/>
      <c r="C256" s="233" t="s">
        <v>630</v>
      </c>
      <c r="D256" s="233" t="s">
        <v>191</v>
      </c>
      <c r="E256" s="234" t="s">
        <v>1964</v>
      </c>
      <c r="F256" s="235" t="s">
        <v>1965</v>
      </c>
      <c r="G256" s="236" t="s">
        <v>187</v>
      </c>
      <c r="H256" s="237">
        <v>50</v>
      </c>
      <c r="I256" s="238"/>
      <c r="J256" s="239">
        <f>ROUND(I256*H256,2)</f>
        <v>0</v>
      </c>
      <c r="K256" s="235" t="s">
        <v>19</v>
      </c>
      <c r="L256" s="41"/>
      <c r="M256" s="240" t="s">
        <v>19</v>
      </c>
      <c r="N256" s="241" t="s">
        <v>44</v>
      </c>
      <c r="O256" s="81"/>
      <c r="P256" s="225">
        <f>O256*H256</f>
        <v>0</v>
      </c>
      <c r="Q256" s="225">
        <v>0</v>
      </c>
      <c r="R256" s="225">
        <f>Q256*H256</f>
        <v>0</v>
      </c>
      <c r="S256" s="225">
        <v>0</v>
      </c>
      <c r="T256" s="226">
        <f>S256*H256</f>
        <v>0</v>
      </c>
      <c r="U256" s="35"/>
      <c r="V256" s="35"/>
      <c r="W256" s="35"/>
      <c r="X256" s="35"/>
      <c r="Y256" s="35"/>
      <c r="Z256" s="35"/>
      <c r="AA256" s="35"/>
      <c r="AB256" s="35"/>
      <c r="AC256" s="35"/>
      <c r="AD256" s="35"/>
      <c r="AE256" s="35"/>
      <c r="AR256" s="227" t="s">
        <v>194</v>
      </c>
      <c r="AT256" s="227" t="s">
        <v>191</v>
      </c>
      <c r="AU256" s="227" t="s">
        <v>81</v>
      </c>
      <c r="AY256" s="14" t="s">
        <v>183</v>
      </c>
      <c r="BE256" s="228">
        <f>IF(N256="základní",J256,0)</f>
        <v>0</v>
      </c>
      <c r="BF256" s="228">
        <f>IF(N256="snížená",J256,0)</f>
        <v>0</v>
      </c>
      <c r="BG256" s="228">
        <f>IF(N256="zákl. přenesená",J256,0)</f>
        <v>0</v>
      </c>
      <c r="BH256" s="228">
        <f>IF(N256="sníž. přenesená",J256,0)</f>
        <v>0</v>
      </c>
      <c r="BI256" s="228">
        <f>IF(N256="nulová",J256,0)</f>
        <v>0</v>
      </c>
      <c r="BJ256" s="14" t="s">
        <v>81</v>
      </c>
      <c r="BK256" s="228">
        <f>ROUND(I256*H256,2)</f>
        <v>0</v>
      </c>
      <c r="BL256" s="14" t="s">
        <v>194</v>
      </c>
      <c r="BM256" s="227" t="s">
        <v>1966</v>
      </c>
    </row>
    <row r="257" s="2" customFormat="1">
      <c r="A257" s="35"/>
      <c r="B257" s="36"/>
      <c r="C257" s="37"/>
      <c r="D257" s="229" t="s">
        <v>190</v>
      </c>
      <c r="E257" s="37"/>
      <c r="F257" s="230" t="s">
        <v>1965</v>
      </c>
      <c r="G257" s="37"/>
      <c r="H257" s="37"/>
      <c r="I257" s="143"/>
      <c r="J257" s="37"/>
      <c r="K257" s="37"/>
      <c r="L257" s="41"/>
      <c r="M257" s="231"/>
      <c r="N257" s="232"/>
      <c r="O257" s="81"/>
      <c r="P257" s="81"/>
      <c r="Q257" s="81"/>
      <c r="R257" s="81"/>
      <c r="S257" s="81"/>
      <c r="T257" s="82"/>
      <c r="U257" s="35"/>
      <c r="V257" s="35"/>
      <c r="W257" s="35"/>
      <c r="X257" s="35"/>
      <c r="Y257" s="35"/>
      <c r="Z257" s="35"/>
      <c r="AA257" s="35"/>
      <c r="AB257" s="35"/>
      <c r="AC257" s="35"/>
      <c r="AD257" s="35"/>
      <c r="AE257" s="35"/>
      <c r="AT257" s="14" t="s">
        <v>190</v>
      </c>
      <c r="AU257" s="14" t="s">
        <v>81</v>
      </c>
    </row>
    <row r="258" s="2" customFormat="1" ht="21.75" customHeight="1">
      <c r="A258" s="35"/>
      <c r="B258" s="36"/>
      <c r="C258" s="215" t="s">
        <v>634</v>
      </c>
      <c r="D258" s="215" t="s">
        <v>184</v>
      </c>
      <c r="E258" s="216" t="s">
        <v>1967</v>
      </c>
      <c r="F258" s="217" t="s">
        <v>1968</v>
      </c>
      <c r="G258" s="218" t="s">
        <v>187</v>
      </c>
      <c r="H258" s="219">
        <v>200</v>
      </c>
      <c r="I258" s="220"/>
      <c r="J258" s="221">
        <f>ROUND(I258*H258,2)</f>
        <v>0</v>
      </c>
      <c r="K258" s="217" t="s">
        <v>19</v>
      </c>
      <c r="L258" s="222"/>
      <c r="M258" s="223" t="s">
        <v>19</v>
      </c>
      <c r="N258" s="224" t="s">
        <v>44</v>
      </c>
      <c r="O258" s="81"/>
      <c r="P258" s="225">
        <f>O258*H258</f>
        <v>0</v>
      </c>
      <c r="Q258" s="225">
        <v>0</v>
      </c>
      <c r="R258" s="225">
        <f>Q258*H258</f>
        <v>0</v>
      </c>
      <c r="S258" s="225">
        <v>0</v>
      </c>
      <c r="T258" s="226">
        <f>S258*H258</f>
        <v>0</v>
      </c>
      <c r="U258" s="35"/>
      <c r="V258" s="35"/>
      <c r="W258" s="35"/>
      <c r="X258" s="35"/>
      <c r="Y258" s="35"/>
      <c r="Z258" s="35"/>
      <c r="AA258" s="35"/>
      <c r="AB258" s="35"/>
      <c r="AC258" s="35"/>
      <c r="AD258" s="35"/>
      <c r="AE258" s="35"/>
      <c r="AR258" s="227" t="s">
        <v>188</v>
      </c>
      <c r="AT258" s="227" t="s">
        <v>184</v>
      </c>
      <c r="AU258" s="227" t="s">
        <v>81</v>
      </c>
      <c r="AY258" s="14" t="s">
        <v>183</v>
      </c>
      <c r="BE258" s="228">
        <f>IF(N258="základní",J258,0)</f>
        <v>0</v>
      </c>
      <c r="BF258" s="228">
        <f>IF(N258="snížená",J258,0)</f>
        <v>0</v>
      </c>
      <c r="BG258" s="228">
        <f>IF(N258="zákl. přenesená",J258,0)</f>
        <v>0</v>
      </c>
      <c r="BH258" s="228">
        <f>IF(N258="sníž. přenesená",J258,0)</f>
        <v>0</v>
      </c>
      <c r="BI258" s="228">
        <f>IF(N258="nulová",J258,0)</f>
        <v>0</v>
      </c>
      <c r="BJ258" s="14" t="s">
        <v>81</v>
      </c>
      <c r="BK258" s="228">
        <f>ROUND(I258*H258,2)</f>
        <v>0</v>
      </c>
      <c r="BL258" s="14" t="s">
        <v>188</v>
      </c>
      <c r="BM258" s="227" t="s">
        <v>1969</v>
      </c>
    </row>
    <row r="259" s="2" customFormat="1">
      <c r="A259" s="35"/>
      <c r="B259" s="36"/>
      <c r="C259" s="37"/>
      <c r="D259" s="229" t="s">
        <v>190</v>
      </c>
      <c r="E259" s="37"/>
      <c r="F259" s="230" t="s">
        <v>1968</v>
      </c>
      <c r="G259" s="37"/>
      <c r="H259" s="37"/>
      <c r="I259" s="143"/>
      <c r="J259" s="37"/>
      <c r="K259" s="37"/>
      <c r="L259" s="41"/>
      <c r="M259" s="242"/>
      <c r="N259" s="243"/>
      <c r="O259" s="244"/>
      <c r="P259" s="244"/>
      <c r="Q259" s="244"/>
      <c r="R259" s="244"/>
      <c r="S259" s="244"/>
      <c r="T259" s="245"/>
      <c r="U259" s="35"/>
      <c r="V259" s="35"/>
      <c r="W259" s="35"/>
      <c r="X259" s="35"/>
      <c r="Y259" s="35"/>
      <c r="Z259" s="35"/>
      <c r="AA259" s="35"/>
      <c r="AB259" s="35"/>
      <c r="AC259" s="35"/>
      <c r="AD259" s="35"/>
      <c r="AE259" s="35"/>
      <c r="AT259" s="14" t="s">
        <v>190</v>
      </c>
      <c r="AU259" s="14" t="s">
        <v>81</v>
      </c>
    </row>
    <row r="260" s="2" customFormat="1" ht="6.96" customHeight="1">
      <c r="A260" s="35"/>
      <c r="B260" s="56"/>
      <c r="C260" s="57"/>
      <c r="D260" s="57"/>
      <c r="E260" s="57"/>
      <c r="F260" s="57"/>
      <c r="G260" s="57"/>
      <c r="H260" s="57"/>
      <c r="I260" s="172"/>
      <c r="J260" s="57"/>
      <c r="K260" s="57"/>
      <c r="L260" s="41"/>
      <c r="M260" s="35"/>
      <c r="O260" s="35"/>
      <c r="P260" s="35"/>
      <c r="Q260" s="35"/>
      <c r="R260" s="35"/>
      <c r="S260" s="35"/>
      <c r="T260" s="35"/>
      <c r="U260" s="35"/>
      <c r="V260" s="35"/>
      <c r="W260" s="35"/>
      <c r="X260" s="35"/>
      <c r="Y260" s="35"/>
      <c r="Z260" s="35"/>
      <c r="AA260" s="35"/>
      <c r="AB260" s="35"/>
      <c r="AC260" s="35"/>
      <c r="AD260" s="35"/>
      <c r="AE260" s="35"/>
    </row>
  </sheetData>
  <sheetProtection sheet="1" autoFilter="0" formatColumns="0" formatRows="0" objects="1" scenarios="1" spinCount="100000" saltValue="g3rK1b2rzTTmRapv8/xrn+V0nBrzmMCT1K1mvBhZd4u+OWfgNLEYt0e52OHZ5iSd2bcGem985+ZX6FitAmFogA==" hashValue="YAb0e2LfdFp+dVh7eFt2CrteCUCIf3+RHTkfAasEMw4p7sz/8BOvaXGDeKIUZELMqiC7VtvsP7uo3La82FxmFA==" algorithmName="SHA-512" password="CC35"/>
  <autoFilter ref="C81:K25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115</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2" customFormat="1" ht="12" customHeight="1">
      <c r="A8" s="35"/>
      <c r="B8" s="41"/>
      <c r="C8" s="35"/>
      <c r="D8" s="141" t="s">
        <v>160</v>
      </c>
      <c r="E8" s="35"/>
      <c r="F8" s="35"/>
      <c r="G8" s="35"/>
      <c r="H8" s="35"/>
      <c r="I8" s="143"/>
      <c r="J8" s="35"/>
      <c r="K8" s="35"/>
      <c r="L8" s="144"/>
      <c r="S8" s="35"/>
      <c r="T8" s="35"/>
      <c r="U8" s="35"/>
      <c r="V8" s="35"/>
      <c r="W8" s="35"/>
      <c r="X8" s="35"/>
      <c r="Y8" s="35"/>
      <c r="Z8" s="35"/>
      <c r="AA8" s="35"/>
      <c r="AB8" s="35"/>
      <c r="AC8" s="35"/>
      <c r="AD8" s="35"/>
      <c r="AE8" s="35"/>
    </row>
    <row r="9" hidden="1" s="2" customFormat="1" ht="16.5" customHeight="1">
      <c r="A9" s="35"/>
      <c r="B9" s="41"/>
      <c r="C9" s="35"/>
      <c r="D9" s="35"/>
      <c r="E9" s="145" t="s">
        <v>1970</v>
      </c>
      <c r="F9" s="35"/>
      <c r="G9" s="35"/>
      <c r="H9" s="35"/>
      <c r="I9" s="143"/>
      <c r="J9" s="35"/>
      <c r="K9" s="35"/>
      <c r="L9" s="144"/>
      <c r="S9" s="35"/>
      <c r="T9" s="35"/>
      <c r="U9" s="35"/>
      <c r="V9" s="35"/>
      <c r="W9" s="35"/>
      <c r="X9" s="35"/>
      <c r="Y9" s="35"/>
      <c r="Z9" s="35"/>
      <c r="AA9" s="35"/>
      <c r="AB9" s="35"/>
      <c r="AC9" s="35"/>
      <c r="AD9" s="35"/>
      <c r="AE9" s="35"/>
    </row>
    <row r="10" hidden="1" s="2" customFormat="1">
      <c r="A10" s="35"/>
      <c r="B10" s="41"/>
      <c r="C10" s="35"/>
      <c r="D10" s="35"/>
      <c r="E10" s="35"/>
      <c r="F10" s="35"/>
      <c r="G10" s="35"/>
      <c r="H10" s="35"/>
      <c r="I10" s="143"/>
      <c r="J10" s="35"/>
      <c r="K10" s="35"/>
      <c r="L10" s="144"/>
      <c r="S10" s="35"/>
      <c r="T10" s="35"/>
      <c r="U10" s="35"/>
      <c r="V10" s="35"/>
      <c r="W10" s="35"/>
      <c r="X10" s="35"/>
      <c r="Y10" s="35"/>
      <c r="Z10" s="35"/>
      <c r="AA10" s="35"/>
      <c r="AB10" s="35"/>
      <c r="AC10" s="35"/>
      <c r="AD10" s="35"/>
      <c r="AE10" s="35"/>
    </row>
    <row r="11" hidden="1" s="2" customFormat="1" ht="12" customHeight="1">
      <c r="A11" s="35"/>
      <c r="B11" s="41"/>
      <c r="C11" s="35"/>
      <c r="D11" s="141" t="s">
        <v>18</v>
      </c>
      <c r="E11" s="35"/>
      <c r="F11" s="130" t="s">
        <v>19</v>
      </c>
      <c r="G11" s="35"/>
      <c r="H11" s="35"/>
      <c r="I11" s="146" t="s">
        <v>20</v>
      </c>
      <c r="J11" s="130" t="s">
        <v>19</v>
      </c>
      <c r="K11" s="35"/>
      <c r="L11" s="144"/>
      <c r="S11" s="35"/>
      <c r="T11" s="35"/>
      <c r="U11" s="35"/>
      <c r="V11" s="35"/>
      <c r="W11" s="35"/>
      <c r="X11" s="35"/>
      <c r="Y11" s="35"/>
      <c r="Z11" s="35"/>
      <c r="AA11" s="35"/>
      <c r="AB11" s="35"/>
      <c r="AC11" s="35"/>
      <c r="AD11" s="35"/>
      <c r="AE11" s="35"/>
    </row>
    <row r="12" hidden="1" s="2" customFormat="1" ht="12" customHeight="1">
      <c r="A12" s="35"/>
      <c r="B12" s="41"/>
      <c r="C12" s="35"/>
      <c r="D12" s="141" t="s">
        <v>21</v>
      </c>
      <c r="E12" s="35"/>
      <c r="F12" s="130" t="s">
        <v>22</v>
      </c>
      <c r="G12" s="35"/>
      <c r="H12" s="35"/>
      <c r="I12" s="146" t="s">
        <v>23</v>
      </c>
      <c r="J12" s="147" t="str">
        <f>'Rekapitulace stavby'!AN8</f>
        <v>11. 2. 2020</v>
      </c>
      <c r="K12" s="35"/>
      <c r="L12" s="144"/>
      <c r="S12" s="35"/>
      <c r="T12" s="35"/>
      <c r="U12" s="35"/>
      <c r="V12" s="35"/>
      <c r="W12" s="35"/>
      <c r="X12" s="35"/>
      <c r="Y12" s="35"/>
      <c r="Z12" s="35"/>
      <c r="AA12" s="35"/>
      <c r="AB12" s="35"/>
      <c r="AC12" s="35"/>
      <c r="AD12" s="35"/>
      <c r="AE12" s="35"/>
    </row>
    <row r="13" hidden="1" s="2" customFormat="1" ht="10.8" customHeight="1">
      <c r="A13" s="35"/>
      <c r="B13" s="41"/>
      <c r="C13" s="35"/>
      <c r="D13" s="35"/>
      <c r="E13" s="35"/>
      <c r="F13" s="35"/>
      <c r="G13" s="35"/>
      <c r="H13" s="35"/>
      <c r="I13" s="143"/>
      <c r="J13" s="35"/>
      <c r="K13" s="35"/>
      <c r="L13" s="144"/>
      <c r="S13" s="35"/>
      <c r="T13" s="35"/>
      <c r="U13" s="35"/>
      <c r="V13" s="35"/>
      <c r="W13" s="35"/>
      <c r="X13" s="35"/>
      <c r="Y13" s="35"/>
      <c r="Z13" s="35"/>
      <c r="AA13" s="35"/>
      <c r="AB13" s="35"/>
      <c r="AC13" s="35"/>
      <c r="AD13" s="35"/>
      <c r="AE13" s="35"/>
    </row>
    <row r="14" hidden="1" s="2" customFormat="1" ht="12" customHeight="1">
      <c r="A14" s="35"/>
      <c r="B14" s="41"/>
      <c r="C14" s="35"/>
      <c r="D14" s="141" t="s">
        <v>25</v>
      </c>
      <c r="E14" s="35"/>
      <c r="F14" s="35"/>
      <c r="G14" s="35"/>
      <c r="H14" s="35"/>
      <c r="I14" s="146" t="s">
        <v>26</v>
      </c>
      <c r="J14" s="130" t="s">
        <v>27</v>
      </c>
      <c r="K14" s="35"/>
      <c r="L14" s="144"/>
      <c r="S14" s="35"/>
      <c r="T14" s="35"/>
      <c r="U14" s="35"/>
      <c r="V14" s="35"/>
      <c r="W14" s="35"/>
      <c r="X14" s="35"/>
      <c r="Y14" s="35"/>
      <c r="Z14" s="35"/>
      <c r="AA14" s="35"/>
      <c r="AB14" s="35"/>
      <c r="AC14" s="35"/>
      <c r="AD14" s="35"/>
      <c r="AE14" s="35"/>
    </row>
    <row r="15" hidden="1" s="2" customFormat="1" ht="18" customHeight="1">
      <c r="A15" s="35"/>
      <c r="B15" s="41"/>
      <c r="C15" s="35"/>
      <c r="D15" s="35"/>
      <c r="E15" s="130" t="s">
        <v>28</v>
      </c>
      <c r="F15" s="35"/>
      <c r="G15" s="35"/>
      <c r="H15" s="35"/>
      <c r="I15" s="146" t="s">
        <v>29</v>
      </c>
      <c r="J15" s="130" t="s">
        <v>30</v>
      </c>
      <c r="K15" s="35"/>
      <c r="L15" s="144"/>
      <c r="S15" s="35"/>
      <c r="T15" s="35"/>
      <c r="U15" s="35"/>
      <c r="V15" s="35"/>
      <c r="W15" s="35"/>
      <c r="X15" s="35"/>
      <c r="Y15" s="35"/>
      <c r="Z15" s="35"/>
      <c r="AA15" s="35"/>
      <c r="AB15" s="35"/>
      <c r="AC15" s="35"/>
      <c r="AD15" s="35"/>
      <c r="AE15" s="35"/>
    </row>
    <row r="16" hidden="1" s="2" customFormat="1" ht="6.96" customHeight="1">
      <c r="A16" s="35"/>
      <c r="B16" s="41"/>
      <c r="C16" s="35"/>
      <c r="D16" s="35"/>
      <c r="E16" s="35"/>
      <c r="F16" s="35"/>
      <c r="G16" s="35"/>
      <c r="H16" s="35"/>
      <c r="I16" s="143"/>
      <c r="J16" s="35"/>
      <c r="K16" s="35"/>
      <c r="L16" s="144"/>
      <c r="S16" s="35"/>
      <c r="T16" s="35"/>
      <c r="U16" s="35"/>
      <c r="V16" s="35"/>
      <c r="W16" s="35"/>
      <c r="X16" s="35"/>
      <c r="Y16" s="35"/>
      <c r="Z16" s="35"/>
      <c r="AA16" s="35"/>
      <c r="AB16" s="35"/>
      <c r="AC16" s="35"/>
      <c r="AD16" s="35"/>
      <c r="AE16" s="35"/>
    </row>
    <row r="17" hidden="1" s="2" customFormat="1" ht="12" customHeight="1">
      <c r="A17" s="35"/>
      <c r="B17" s="41"/>
      <c r="C17" s="35"/>
      <c r="D17" s="141" t="s">
        <v>31</v>
      </c>
      <c r="E17" s="35"/>
      <c r="F17" s="35"/>
      <c r="G17" s="35"/>
      <c r="H17" s="35"/>
      <c r="I17" s="146" t="s">
        <v>26</v>
      </c>
      <c r="J17" s="30" t="str">
        <f>'Rekapitulace stavby'!AN13</f>
        <v>Vyplň údaj</v>
      </c>
      <c r="K17" s="35"/>
      <c r="L17" s="144"/>
      <c r="S17" s="35"/>
      <c r="T17" s="35"/>
      <c r="U17" s="35"/>
      <c r="V17" s="35"/>
      <c r="W17" s="35"/>
      <c r="X17" s="35"/>
      <c r="Y17" s="35"/>
      <c r="Z17" s="35"/>
      <c r="AA17" s="35"/>
      <c r="AB17" s="35"/>
      <c r="AC17" s="35"/>
      <c r="AD17" s="35"/>
      <c r="AE17" s="35"/>
    </row>
    <row r="18" hidden="1" s="2" customFormat="1" ht="18" customHeight="1">
      <c r="A18" s="35"/>
      <c r="B18" s="41"/>
      <c r="C18" s="35"/>
      <c r="D18" s="35"/>
      <c r="E18" s="30" t="str">
        <f>'Rekapitulace stavby'!E14</f>
        <v>Vyplň údaj</v>
      </c>
      <c r="F18" s="130"/>
      <c r="G18" s="130"/>
      <c r="H18" s="130"/>
      <c r="I18" s="146" t="s">
        <v>29</v>
      </c>
      <c r="J18" s="30" t="str">
        <f>'Rekapitulace stavby'!AN14</f>
        <v>Vyplň údaj</v>
      </c>
      <c r="K18" s="35"/>
      <c r="L18" s="144"/>
      <c r="S18" s="35"/>
      <c r="T18" s="35"/>
      <c r="U18" s="35"/>
      <c r="V18" s="35"/>
      <c r="W18" s="35"/>
      <c r="X18" s="35"/>
      <c r="Y18" s="35"/>
      <c r="Z18" s="35"/>
      <c r="AA18" s="35"/>
      <c r="AB18" s="35"/>
      <c r="AC18" s="35"/>
      <c r="AD18" s="35"/>
      <c r="AE18" s="35"/>
    </row>
    <row r="19" hidden="1" s="2" customFormat="1" ht="6.96" customHeight="1">
      <c r="A19" s="35"/>
      <c r="B19" s="41"/>
      <c r="C19" s="35"/>
      <c r="D19" s="35"/>
      <c r="E19" s="35"/>
      <c r="F19" s="35"/>
      <c r="G19" s="35"/>
      <c r="H19" s="35"/>
      <c r="I19" s="143"/>
      <c r="J19" s="35"/>
      <c r="K19" s="35"/>
      <c r="L19" s="144"/>
      <c r="S19" s="35"/>
      <c r="T19" s="35"/>
      <c r="U19" s="35"/>
      <c r="V19" s="35"/>
      <c r="W19" s="35"/>
      <c r="X19" s="35"/>
      <c r="Y19" s="35"/>
      <c r="Z19" s="35"/>
      <c r="AA19" s="35"/>
      <c r="AB19" s="35"/>
      <c r="AC19" s="35"/>
      <c r="AD19" s="35"/>
      <c r="AE19" s="35"/>
    </row>
    <row r="20" hidden="1" s="2" customFormat="1" ht="12" customHeight="1">
      <c r="A20" s="35"/>
      <c r="B20" s="41"/>
      <c r="C20" s="35"/>
      <c r="D20" s="141" t="s">
        <v>33</v>
      </c>
      <c r="E20" s="35"/>
      <c r="F20" s="35"/>
      <c r="G20" s="35"/>
      <c r="H20" s="35"/>
      <c r="I20" s="146" t="s">
        <v>26</v>
      </c>
      <c r="J20" s="130" t="s">
        <v>19</v>
      </c>
      <c r="K20" s="35"/>
      <c r="L20" s="144"/>
      <c r="S20" s="35"/>
      <c r="T20" s="35"/>
      <c r="U20" s="35"/>
      <c r="V20" s="35"/>
      <c r="W20" s="35"/>
      <c r="X20" s="35"/>
      <c r="Y20" s="35"/>
      <c r="Z20" s="35"/>
      <c r="AA20" s="35"/>
      <c r="AB20" s="35"/>
      <c r="AC20" s="35"/>
      <c r="AD20" s="35"/>
      <c r="AE20" s="35"/>
    </row>
    <row r="21" hidden="1" s="2" customFormat="1" ht="18" customHeight="1">
      <c r="A21" s="35"/>
      <c r="B21" s="41"/>
      <c r="C21" s="35"/>
      <c r="D21" s="35"/>
      <c r="E21" s="130" t="s">
        <v>34</v>
      </c>
      <c r="F21" s="35"/>
      <c r="G21" s="35"/>
      <c r="H21" s="35"/>
      <c r="I21" s="146" t="s">
        <v>29</v>
      </c>
      <c r="J21" s="130" t="s">
        <v>19</v>
      </c>
      <c r="K21" s="35"/>
      <c r="L21" s="144"/>
      <c r="S21" s="35"/>
      <c r="T21" s="35"/>
      <c r="U21" s="35"/>
      <c r="V21" s="35"/>
      <c r="W21" s="35"/>
      <c r="X21" s="35"/>
      <c r="Y21" s="35"/>
      <c r="Z21" s="35"/>
      <c r="AA21" s="35"/>
      <c r="AB21" s="35"/>
      <c r="AC21" s="35"/>
      <c r="AD21" s="35"/>
      <c r="AE21" s="35"/>
    </row>
    <row r="22" hidden="1" s="2" customFormat="1" ht="6.96" customHeight="1">
      <c r="A22" s="35"/>
      <c r="B22" s="41"/>
      <c r="C22" s="35"/>
      <c r="D22" s="35"/>
      <c r="E22" s="35"/>
      <c r="F22" s="35"/>
      <c r="G22" s="35"/>
      <c r="H22" s="35"/>
      <c r="I22" s="143"/>
      <c r="J22" s="35"/>
      <c r="K22" s="35"/>
      <c r="L22" s="144"/>
      <c r="S22" s="35"/>
      <c r="T22" s="35"/>
      <c r="U22" s="35"/>
      <c r="V22" s="35"/>
      <c r="W22" s="35"/>
      <c r="X22" s="35"/>
      <c r="Y22" s="35"/>
      <c r="Z22" s="35"/>
      <c r="AA22" s="35"/>
      <c r="AB22" s="35"/>
      <c r="AC22" s="35"/>
      <c r="AD22" s="35"/>
      <c r="AE22" s="35"/>
    </row>
    <row r="23" hidden="1" s="2" customFormat="1" ht="12" customHeight="1">
      <c r="A23" s="35"/>
      <c r="B23" s="41"/>
      <c r="C23" s="35"/>
      <c r="D23" s="141" t="s">
        <v>36</v>
      </c>
      <c r="E23" s="35"/>
      <c r="F23" s="35"/>
      <c r="G23" s="35"/>
      <c r="H23" s="35"/>
      <c r="I23" s="146" t="s">
        <v>26</v>
      </c>
      <c r="J23" s="130" t="s">
        <v>19</v>
      </c>
      <c r="K23" s="35"/>
      <c r="L23" s="144"/>
      <c r="S23" s="35"/>
      <c r="T23" s="35"/>
      <c r="U23" s="35"/>
      <c r="V23" s="35"/>
      <c r="W23" s="35"/>
      <c r="X23" s="35"/>
      <c r="Y23" s="35"/>
      <c r="Z23" s="35"/>
      <c r="AA23" s="35"/>
      <c r="AB23" s="35"/>
      <c r="AC23" s="35"/>
      <c r="AD23" s="35"/>
      <c r="AE23" s="35"/>
    </row>
    <row r="24" hidden="1" s="2" customFormat="1" ht="18" customHeight="1">
      <c r="A24" s="35"/>
      <c r="B24" s="41"/>
      <c r="C24" s="35"/>
      <c r="D24" s="35"/>
      <c r="E24" s="130" t="s">
        <v>34</v>
      </c>
      <c r="F24" s="35"/>
      <c r="G24" s="35"/>
      <c r="H24" s="35"/>
      <c r="I24" s="146" t="s">
        <v>29</v>
      </c>
      <c r="J24" s="130" t="s">
        <v>19</v>
      </c>
      <c r="K24" s="35"/>
      <c r="L24" s="144"/>
      <c r="S24" s="35"/>
      <c r="T24" s="35"/>
      <c r="U24" s="35"/>
      <c r="V24" s="35"/>
      <c r="W24" s="35"/>
      <c r="X24" s="35"/>
      <c r="Y24" s="35"/>
      <c r="Z24" s="35"/>
      <c r="AA24" s="35"/>
      <c r="AB24" s="35"/>
      <c r="AC24" s="35"/>
      <c r="AD24" s="35"/>
      <c r="AE24" s="35"/>
    </row>
    <row r="25" hidden="1" s="2" customFormat="1" ht="6.96" customHeight="1">
      <c r="A25" s="35"/>
      <c r="B25" s="41"/>
      <c r="C25" s="35"/>
      <c r="D25" s="35"/>
      <c r="E25" s="35"/>
      <c r="F25" s="35"/>
      <c r="G25" s="35"/>
      <c r="H25" s="35"/>
      <c r="I25" s="143"/>
      <c r="J25" s="35"/>
      <c r="K25" s="35"/>
      <c r="L25" s="144"/>
      <c r="S25" s="35"/>
      <c r="T25" s="35"/>
      <c r="U25" s="35"/>
      <c r="V25" s="35"/>
      <c r="W25" s="35"/>
      <c r="X25" s="35"/>
      <c r="Y25" s="35"/>
      <c r="Z25" s="35"/>
      <c r="AA25" s="35"/>
      <c r="AB25" s="35"/>
      <c r="AC25" s="35"/>
      <c r="AD25" s="35"/>
      <c r="AE25" s="35"/>
    </row>
    <row r="26" hidden="1" s="2" customFormat="1" ht="12" customHeight="1">
      <c r="A26" s="35"/>
      <c r="B26" s="41"/>
      <c r="C26" s="35"/>
      <c r="D26" s="141" t="s">
        <v>37</v>
      </c>
      <c r="E26" s="35"/>
      <c r="F26" s="35"/>
      <c r="G26" s="35"/>
      <c r="H26" s="35"/>
      <c r="I26" s="143"/>
      <c r="J26" s="35"/>
      <c r="K26" s="35"/>
      <c r="L26" s="144"/>
      <c r="S26" s="35"/>
      <c r="T26" s="35"/>
      <c r="U26" s="35"/>
      <c r="V26" s="35"/>
      <c r="W26" s="35"/>
      <c r="X26" s="35"/>
      <c r="Y26" s="35"/>
      <c r="Z26" s="35"/>
      <c r="AA26" s="35"/>
      <c r="AB26" s="35"/>
      <c r="AC26" s="35"/>
      <c r="AD26" s="35"/>
      <c r="AE26" s="35"/>
    </row>
    <row r="27" hidden="1" s="8" customFormat="1" ht="83.25" customHeight="1">
      <c r="A27" s="148"/>
      <c r="B27" s="149"/>
      <c r="C27" s="148"/>
      <c r="D27" s="148"/>
      <c r="E27" s="150" t="s">
        <v>38</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5"/>
      <c r="B28" s="41"/>
      <c r="C28" s="35"/>
      <c r="D28" s="35"/>
      <c r="E28" s="35"/>
      <c r="F28" s="35"/>
      <c r="G28" s="35"/>
      <c r="H28" s="35"/>
      <c r="I28" s="143"/>
      <c r="J28" s="35"/>
      <c r="K28" s="35"/>
      <c r="L28" s="144"/>
      <c r="S28" s="35"/>
      <c r="T28" s="35"/>
      <c r="U28" s="35"/>
      <c r="V28" s="35"/>
      <c r="W28" s="35"/>
      <c r="X28" s="35"/>
      <c r="Y28" s="35"/>
      <c r="Z28" s="35"/>
      <c r="AA28" s="35"/>
      <c r="AB28" s="35"/>
      <c r="AC28" s="35"/>
      <c r="AD28" s="35"/>
      <c r="AE28" s="35"/>
    </row>
    <row r="29" hidden="1" s="2" customFormat="1" ht="6.96" customHeight="1">
      <c r="A29" s="35"/>
      <c r="B29" s="41"/>
      <c r="C29" s="35"/>
      <c r="D29" s="153"/>
      <c r="E29" s="153"/>
      <c r="F29" s="153"/>
      <c r="G29" s="153"/>
      <c r="H29" s="153"/>
      <c r="I29" s="154"/>
      <c r="J29" s="153"/>
      <c r="K29" s="153"/>
      <c r="L29" s="144"/>
      <c r="S29" s="35"/>
      <c r="T29" s="35"/>
      <c r="U29" s="35"/>
      <c r="V29" s="35"/>
      <c r="W29" s="35"/>
      <c r="X29" s="35"/>
      <c r="Y29" s="35"/>
      <c r="Z29" s="35"/>
      <c r="AA29" s="35"/>
      <c r="AB29" s="35"/>
      <c r="AC29" s="35"/>
      <c r="AD29" s="35"/>
      <c r="AE29" s="35"/>
    </row>
    <row r="30" hidden="1" s="2" customFormat="1" ht="25.44" customHeight="1">
      <c r="A30" s="35"/>
      <c r="B30" s="41"/>
      <c r="C30" s="35"/>
      <c r="D30" s="155" t="s">
        <v>39</v>
      </c>
      <c r="E30" s="35"/>
      <c r="F30" s="35"/>
      <c r="G30" s="35"/>
      <c r="H30" s="35"/>
      <c r="I30" s="143"/>
      <c r="J30" s="156">
        <f>ROUND(J81, 2)</f>
        <v>0</v>
      </c>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14.4" customHeight="1">
      <c r="A32" s="35"/>
      <c r="B32" s="41"/>
      <c r="C32" s="35"/>
      <c r="D32" s="35"/>
      <c r="E32" s="35"/>
      <c r="F32" s="157" t="s">
        <v>41</v>
      </c>
      <c r="G32" s="35"/>
      <c r="H32" s="35"/>
      <c r="I32" s="158" t="s">
        <v>40</v>
      </c>
      <c r="J32" s="157" t="s">
        <v>42</v>
      </c>
      <c r="K32" s="35"/>
      <c r="L32" s="144"/>
      <c r="S32" s="35"/>
      <c r="T32" s="35"/>
      <c r="U32" s="35"/>
      <c r="V32" s="35"/>
      <c r="W32" s="35"/>
      <c r="X32" s="35"/>
      <c r="Y32" s="35"/>
      <c r="Z32" s="35"/>
      <c r="AA32" s="35"/>
      <c r="AB32" s="35"/>
      <c r="AC32" s="35"/>
      <c r="AD32" s="35"/>
      <c r="AE32" s="35"/>
    </row>
    <row r="33" hidden="1" s="2" customFormat="1" ht="14.4" customHeight="1">
      <c r="A33" s="35"/>
      <c r="B33" s="41"/>
      <c r="C33" s="35"/>
      <c r="D33" s="159" t="s">
        <v>43</v>
      </c>
      <c r="E33" s="141" t="s">
        <v>44</v>
      </c>
      <c r="F33" s="160">
        <f>ROUND((SUM(BE81:BE187)),  2)</f>
        <v>0</v>
      </c>
      <c r="G33" s="35"/>
      <c r="H33" s="35"/>
      <c r="I33" s="161">
        <v>0.20999999999999999</v>
      </c>
      <c r="J33" s="160">
        <f>ROUND(((SUM(BE81:BE187))*I33),  2)</f>
        <v>0</v>
      </c>
      <c r="K33" s="35"/>
      <c r="L33" s="144"/>
      <c r="S33" s="35"/>
      <c r="T33" s="35"/>
      <c r="U33" s="35"/>
      <c r="V33" s="35"/>
      <c r="W33" s="35"/>
      <c r="X33" s="35"/>
      <c r="Y33" s="35"/>
      <c r="Z33" s="35"/>
      <c r="AA33" s="35"/>
      <c r="AB33" s="35"/>
      <c r="AC33" s="35"/>
      <c r="AD33" s="35"/>
      <c r="AE33" s="35"/>
    </row>
    <row r="34" hidden="1" s="2" customFormat="1" ht="14.4" customHeight="1">
      <c r="A34" s="35"/>
      <c r="B34" s="41"/>
      <c r="C34" s="35"/>
      <c r="D34" s="35"/>
      <c r="E34" s="141" t="s">
        <v>45</v>
      </c>
      <c r="F34" s="160">
        <f>ROUND((SUM(BF81:BF187)),  2)</f>
        <v>0</v>
      </c>
      <c r="G34" s="35"/>
      <c r="H34" s="35"/>
      <c r="I34" s="161">
        <v>0.14999999999999999</v>
      </c>
      <c r="J34" s="160">
        <f>ROUND(((SUM(BF81:BF187))*I34),  2)</f>
        <v>0</v>
      </c>
      <c r="K34" s="35"/>
      <c r="L34" s="144"/>
      <c r="S34" s="35"/>
      <c r="T34" s="35"/>
      <c r="U34" s="35"/>
      <c r="V34" s="35"/>
      <c r="W34" s="35"/>
      <c r="X34" s="35"/>
      <c r="Y34" s="35"/>
      <c r="Z34" s="35"/>
      <c r="AA34" s="35"/>
      <c r="AB34" s="35"/>
      <c r="AC34" s="35"/>
      <c r="AD34" s="35"/>
      <c r="AE34" s="35"/>
    </row>
    <row r="35" hidden="1" s="2" customFormat="1" ht="14.4" customHeight="1">
      <c r="A35" s="35"/>
      <c r="B35" s="41"/>
      <c r="C35" s="35"/>
      <c r="D35" s="35"/>
      <c r="E35" s="141" t="s">
        <v>46</v>
      </c>
      <c r="F35" s="160">
        <f>ROUND((SUM(BG81:BG187)),  2)</f>
        <v>0</v>
      </c>
      <c r="G35" s="35"/>
      <c r="H35" s="35"/>
      <c r="I35" s="161">
        <v>0.20999999999999999</v>
      </c>
      <c r="J35" s="160">
        <f>0</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47</v>
      </c>
      <c r="F36" s="160">
        <f>ROUND((SUM(BH81:BH187)),  2)</f>
        <v>0</v>
      </c>
      <c r="G36" s="35"/>
      <c r="H36" s="35"/>
      <c r="I36" s="161">
        <v>0.14999999999999999</v>
      </c>
      <c r="J36" s="160">
        <f>0</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48</v>
      </c>
      <c r="F37" s="160">
        <f>ROUND((SUM(BI81:BI187)),  2)</f>
        <v>0</v>
      </c>
      <c r="G37" s="35"/>
      <c r="H37" s="35"/>
      <c r="I37" s="161">
        <v>0</v>
      </c>
      <c r="J37" s="160">
        <f>0</f>
        <v>0</v>
      </c>
      <c r="K37" s="35"/>
      <c r="L37" s="144"/>
      <c r="S37" s="35"/>
      <c r="T37" s="35"/>
      <c r="U37" s="35"/>
      <c r="V37" s="35"/>
      <c r="W37" s="35"/>
      <c r="X37" s="35"/>
      <c r="Y37" s="35"/>
      <c r="Z37" s="35"/>
      <c r="AA37" s="35"/>
      <c r="AB37" s="35"/>
      <c r="AC37" s="35"/>
      <c r="AD37" s="35"/>
      <c r="AE37" s="35"/>
    </row>
    <row r="38" hidden="1" s="2" customFormat="1" ht="6.96" customHeight="1">
      <c r="A38" s="35"/>
      <c r="B38" s="41"/>
      <c r="C38" s="35"/>
      <c r="D38" s="35"/>
      <c r="E38" s="35"/>
      <c r="F38" s="35"/>
      <c r="G38" s="35"/>
      <c r="H38" s="35"/>
      <c r="I38" s="143"/>
      <c r="J38" s="35"/>
      <c r="K38" s="35"/>
      <c r="L38" s="144"/>
      <c r="S38" s="35"/>
      <c r="T38" s="35"/>
      <c r="U38" s="35"/>
      <c r="V38" s="35"/>
      <c r="W38" s="35"/>
      <c r="X38" s="35"/>
      <c r="Y38" s="35"/>
      <c r="Z38" s="35"/>
      <c r="AA38" s="35"/>
      <c r="AB38" s="35"/>
      <c r="AC38" s="35"/>
      <c r="AD38" s="35"/>
      <c r="AE38" s="35"/>
    </row>
    <row r="39" hidden="1" s="2" customFormat="1" ht="25.44" customHeight="1">
      <c r="A39" s="35"/>
      <c r="B39" s="41"/>
      <c r="C39" s="162"/>
      <c r="D39" s="163" t="s">
        <v>49</v>
      </c>
      <c r="E39" s="164"/>
      <c r="F39" s="164"/>
      <c r="G39" s="165" t="s">
        <v>50</v>
      </c>
      <c r="H39" s="166" t="s">
        <v>51</v>
      </c>
      <c r="I39" s="167"/>
      <c r="J39" s="168">
        <f>SUM(J30:J37)</f>
        <v>0</v>
      </c>
      <c r="K39" s="169"/>
      <c r="L39" s="144"/>
      <c r="S39" s="35"/>
      <c r="T39" s="35"/>
      <c r="U39" s="35"/>
      <c r="V39" s="35"/>
      <c r="W39" s="35"/>
      <c r="X39" s="35"/>
      <c r="Y39" s="35"/>
      <c r="Z39" s="35"/>
      <c r="AA39" s="35"/>
      <c r="AB39" s="35"/>
      <c r="AC39" s="35"/>
      <c r="AD39" s="35"/>
      <c r="AE39" s="35"/>
    </row>
    <row r="40" hidden="1" s="2" customFormat="1" ht="14.4" customHeight="1">
      <c r="A40" s="35"/>
      <c r="B40" s="170"/>
      <c r="C40" s="171"/>
      <c r="D40" s="171"/>
      <c r="E40" s="171"/>
      <c r="F40" s="171"/>
      <c r="G40" s="171"/>
      <c r="H40" s="171"/>
      <c r="I40" s="172"/>
      <c r="J40" s="171"/>
      <c r="K40" s="171"/>
      <c r="L40" s="144"/>
      <c r="S40" s="35"/>
      <c r="T40" s="35"/>
      <c r="U40" s="35"/>
      <c r="V40" s="35"/>
      <c r="W40" s="35"/>
      <c r="X40" s="35"/>
      <c r="Y40" s="35"/>
      <c r="Z40" s="35"/>
      <c r="AA40" s="35"/>
      <c r="AB40" s="35"/>
      <c r="AC40" s="35"/>
      <c r="AD40" s="35"/>
      <c r="AE40" s="35"/>
    </row>
    <row r="41" hidden="1"/>
    <row r="42" hidden="1"/>
    <row r="43" hidden="1"/>
    <row r="44" hidden="1" s="2" customFormat="1" ht="6.96" customHeight="1">
      <c r="A44" s="35"/>
      <c r="B44" s="173"/>
      <c r="C44" s="174"/>
      <c r="D44" s="174"/>
      <c r="E44" s="174"/>
      <c r="F44" s="174"/>
      <c r="G44" s="174"/>
      <c r="H44" s="174"/>
      <c r="I44" s="175"/>
      <c r="J44" s="174"/>
      <c r="K44" s="174"/>
      <c r="L44" s="144"/>
      <c r="S44" s="35"/>
      <c r="T44" s="35"/>
      <c r="U44" s="35"/>
      <c r="V44" s="35"/>
      <c r="W44" s="35"/>
      <c r="X44" s="35"/>
      <c r="Y44" s="35"/>
      <c r="Z44" s="35"/>
      <c r="AA44" s="35"/>
      <c r="AB44" s="35"/>
      <c r="AC44" s="35"/>
      <c r="AD44" s="35"/>
      <c r="AE44" s="35"/>
    </row>
    <row r="45" hidden="1" s="2" customFormat="1" ht="24.96" customHeight="1">
      <c r="A45" s="35"/>
      <c r="B45" s="36"/>
      <c r="C45" s="20" t="s">
        <v>162</v>
      </c>
      <c r="D45" s="37"/>
      <c r="E45" s="37"/>
      <c r="F45" s="37"/>
      <c r="G45" s="37"/>
      <c r="H45" s="37"/>
      <c r="I45" s="143"/>
      <c r="J45" s="37"/>
      <c r="K45" s="37"/>
      <c r="L45" s="144"/>
      <c r="S45" s="35"/>
      <c r="T45" s="35"/>
      <c r="U45" s="35"/>
      <c r="V45" s="35"/>
      <c r="W45" s="35"/>
      <c r="X45" s="35"/>
      <c r="Y45" s="35"/>
      <c r="Z45" s="35"/>
      <c r="AA45" s="35"/>
      <c r="AB45" s="35"/>
      <c r="AC45" s="35"/>
      <c r="AD45" s="35"/>
      <c r="AE45" s="35"/>
    </row>
    <row r="46" hidden="1" s="2" customFormat="1" ht="6.96" customHeight="1">
      <c r="A46" s="35"/>
      <c r="B46" s="36"/>
      <c r="C46" s="37"/>
      <c r="D46" s="37"/>
      <c r="E46" s="37"/>
      <c r="F46" s="37"/>
      <c r="G46" s="37"/>
      <c r="H46" s="37"/>
      <c r="I46" s="143"/>
      <c r="J46" s="37"/>
      <c r="K46" s="37"/>
      <c r="L46" s="144"/>
      <c r="S46" s="35"/>
      <c r="T46" s="35"/>
      <c r="U46" s="35"/>
      <c r="V46" s="35"/>
      <c r="W46" s="35"/>
      <c r="X46" s="35"/>
      <c r="Y46" s="35"/>
      <c r="Z46" s="35"/>
      <c r="AA46" s="35"/>
      <c r="AB46" s="35"/>
      <c r="AC46" s="35"/>
      <c r="AD46" s="35"/>
      <c r="AE46" s="35"/>
    </row>
    <row r="47" hidden="1" s="2" customFormat="1" ht="12" customHeight="1">
      <c r="A47" s="35"/>
      <c r="B47" s="36"/>
      <c r="C47" s="29" t="s">
        <v>16</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23.25" customHeight="1">
      <c r="A48" s="35"/>
      <c r="B48" s="36"/>
      <c r="C48" s="37"/>
      <c r="D48" s="37"/>
      <c r="E48" s="176" t="str">
        <f>E7</f>
        <v xml:space="preserve">Oprava staničních kolejí 1 - 8  a výhybek v žst. Bečov nad Teplou (2. část)</v>
      </c>
      <c r="F48" s="29"/>
      <c r="G48" s="29"/>
      <c r="H48" s="29"/>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160</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16.5" customHeight="1">
      <c r="A50" s="35"/>
      <c r="B50" s="36"/>
      <c r="C50" s="37"/>
      <c r="D50" s="37"/>
      <c r="E50" s="66" t="str">
        <f>E9</f>
        <v>PS 103 - Kamerový systém</v>
      </c>
      <c r="F50" s="37"/>
      <c r="G50" s="37"/>
      <c r="H50" s="37"/>
      <c r="I50" s="143"/>
      <c r="J50" s="37"/>
      <c r="K50" s="37"/>
      <c r="L50" s="144"/>
      <c r="S50" s="35"/>
      <c r="T50" s="35"/>
      <c r="U50" s="35"/>
      <c r="V50" s="35"/>
      <c r="W50" s="35"/>
      <c r="X50" s="35"/>
      <c r="Y50" s="35"/>
      <c r="Z50" s="35"/>
      <c r="AA50" s="35"/>
      <c r="AB50" s="35"/>
      <c r="AC50" s="35"/>
      <c r="AD50" s="35"/>
      <c r="AE50" s="35"/>
    </row>
    <row r="51" hidden="1" s="2" customFormat="1" ht="6.96" customHeight="1">
      <c r="A51" s="35"/>
      <c r="B51" s="36"/>
      <c r="C51" s="37"/>
      <c r="D51" s="37"/>
      <c r="E51" s="37"/>
      <c r="F51" s="37"/>
      <c r="G51" s="37"/>
      <c r="H51" s="37"/>
      <c r="I51" s="143"/>
      <c r="J51" s="37"/>
      <c r="K51" s="37"/>
      <c r="L51" s="144"/>
      <c r="S51" s="35"/>
      <c r="T51" s="35"/>
      <c r="U51" s="35"/>
      <c r="V51" s="35"/>
      <c r="W51" s="35"/>
      <c r="X51" s="35"/>
      <c r="Y51" s="35"/>
      <c r="Z51" s="35"/>
      <c r="AA51" s="35"/>
      <c r="AB51" s="35"/>
      <c r="AC51" s="35"/>
      <c r="AD51" s="35"/>
      <c r="AE51" s="35"/>
    </row>
    <row r="52" hidden="1" s="2" customFormat="1" ht="12" customHeight="1">
      <c r="A52" s="35"/>
      <c r="B52" s="36"/>
      <c r="C52" s="29" t="s">
        <v>21</v>
      </c>
      <c r="D52" s="37"/>
      <c r="E52" s="37"/>
      <c r="F52" s="24" t="str">
        <f>F12</f>
        <v>žst. Bečov nad Teplou</v>
      </c>
      <c r="G52" s="37"/>
      <c r="H52" s="37"/>
      <c r="I52" s="146" t="s">
        <v>23</v>
      </c>
      <c r="J52" s="69" t="str">
        <f>IF(J12="","",J12)</f>
        <v>11. 2. 2020</v>
      </c>
      <c r="K52" s="37"/>
      <c r="L52" s="144"/>
      <c r="S52" s="35"/>
      <c r="T52" s="35"/>
      <c r="U52" s="35"/>
      <c r="V52" s="35"/>
      <c r="W52" s="35"/>
      <c r="X52" s="35"/>
      <c r="Y52" s="35"/>
      <c r="Z52" s="35"/>
      <c r="AA52" s="35"/>
      <c r="AB52" s="35"/>
      <c r="AC52" s="35"/>
      <c r="AD52" s="35"/>
      <c r="AE52" s="35"/>
    </row>
    <row r="53" hidden="1" s="2" customFormat="1" ht="6.96" customHeight="1">
      <c r="A53" s="35"/>
      <c r="B53" s="36"/>
      <c r="C53" s="37"/>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5.15" customHeight="1">
      <c r="A54" s="35"/>
      <c r="B54" s="36"/>
      <c r="C54" s="29" t="s">
        <v>25</v>
      </c>
      <c r="D54" s="37"/>
      <c r="E54" s="37"/>
      <c r="F54" s="24" t="str">
        <f>E15</f>
        <v xml:space="preserve"> Správa železnic, OŘ ÚNL</v>
      </c>
      <c r="G54" s="37"/>
      <c r="H54" s="37"/>
      <c r="I54" s="146" t="s">
        <v>33</v>
      </c>
      <c r="J54" s="33" t="str">
        <f>E21</f>
        <v xml:space="preserve"> </v>
      </c>
      <c r="K54" s="37"/>
      <c r="L54" s="144"/>
      <c r="S54" s="35"/>
      <c r="T54" s="35"/>
      <c r="U54" s="35"/>
      <c r="V54" s="35"/>
      <c r="W54" s="35"/>
      <c r="X54" s="35"/>
      <c r="Y54" s="35"/>
      <c r="Z54" s="35"/>
      <c r="AA54" s="35"/>
      <c r="AB54" s="35"/>
      <c r="AC54" s="35"/>
      <c r="AD54" s="35"/>
      <c r="AE54" s="35"/>
    </row>
    <row r="55" hidden="1" s="2" customFormat="1" ht="15.15" customHeight="1">
      <c r="A55" s="35"/>
      <c r="B55" s="36"/>
      <c r="C55" s="29" t="s">
        <v>31</v>
      </c>
      <c r="D55" s="37"/>
      <c r="E55" s="37"/>
      <c r="F55" s="24" t="str">
        <f>IF(E18="","",E18)</f>
        <v>Vyplň údaj</v>
      </c>
      <c r="G55" s="37"/>
      <c r="H55" s="37"/>
      <c r="I55" s="146" t="s">
        <v>36</v>
      </c>
      <c r="J55" s="33" t="str">
        <f>E24</f>
        <v xml:space="preserve"> </v>
      </c>
      <c r="K55" s="37"/>
      <c r="L55" s="144"/>
      <c r="S55" s="35"/>
      <c r="T55" s="35"/>
      <c r="U55" s="35"/>
      <c r="V55" s="35"/>
      <c r="W55" s="35"/>
      <c r="X55" s="35"/>
      <c r="Y55" s="35"/>
      <c r="Z55" s="35"/>
      <c r="AA55" s="35"/>
      <c r="AB55" s="35"/>
      <c r="AC55" s="35"/>
      <c r="AD55" s="35"/>
      <c r="AE55" s="35"/>
    </row>
    <row r="56" hidden="1" s="2" customFormat="1" ht="10.32" customHeight="1">
      <c r="A56" s="35"/>
      <c r="B56" s="36"/>
      <c r="C56" s="37"/>
      <c r="D56" s="37"/>
      <c r="E56" s="37"/>
      <c r="F56" s="37"/>
      <c r="G56" s="37"/>
      <c r="H56" s="37"/>
      <c r="I56" s="143"/>
      <c r="J56" s="37"/>
      <c r="K56" s="37"/>
      <c r="L56" s="144"/>
      <c r="S56" s="35"/>
      <c r="T56" s="35"/>
      <c r="U56" s="35"/>
      <c r="V56" s="35"/>
      <c r="W56" s="35"/>
      <c r="X56" s="35"/>
      <c r="Y56" s="35"/>
      <c r="Z56" s="35"/>
      <c r="AA56" s="35"/>
      <c r="AB56" s="35"/>
      <c r="AC56" s="35"/>
      <c r="AD56" s="35"/>
      <c r="AE56" s="35"/>
    </row>
    <row r="57" hidden="1" s="2" customFormat="1" ht="29.28" customHeight="1">
      <c r="A57" s="35"/>
      <c r="B57" s="36"/>
      <c r="C57" s="177" t="s">
        <v>163</v>
      </c>
      <c r="D57" s="178"/>
      <c r="E57" s="178"/>
      <c r="F57" s="178"/>
      <c r="G57" s="178"/>
      <c r="H57" s="178"/>
      <c r="I57" s="179"/>
      <c r="J57" s="180" t="s">
        <v>164</v>
      </c>
      <c r="K57" s="178"/>
      <c r="L57" s="144"/>
      <c r="S57" s="35"/>
      <c r="T57" s="35"/>
      <c r="U57" s="35"/>
      <c r="V57" s="35"/>
      <c r="W57" s="35"/>
      <c r="X57" s="35"/>
      <c r="Y57" s="35"/>
      <c r="Z57" s="35"/>
      <c r="AA57" s="35"/>
      <c r="AB57" s="35"/>
      <c r="AC57" s="35"/>
      <c r="AD57" s="35"/>
      <c r="AE57" s="35"/>
    </row>
    <row r="58" hidden="1" s="2" customFormat="1" ht="10.32" customHeight="1">
      <c r="A58" s="35"/>
      <c r="B58" s="36"/>
      <c r="C58" s="37"/>
      <c r="D58" s="37"/>
      <c r="E58" s="37"/>
      <c r="F58" s="37"/>
      <c r="G58" s="37"/>
      <c r="H58" s="37"/>
      <c r="I58" s="143"/>
      <c r="J58" s="37"/>
      <c r="K58" s="37"/>
      <c r="L58" s="144"/>
      <c r="S58" s="35"/>
      <c r="T58" s="35"/>
      <c r="U58" s="35"/>
      <c r="V58" s="35"/>
      <c r="W58" s="35"/>
      <c r="X58" s="35"/>
      <c r="Y58" s="35"/>
      <c r="Z58" s="35"/>
      <c r="AA58" s="35"/>
      <c r="AB58" s="35"/>
      <c r="AC58" s="35"/>
      <c r="AD58" s="35"/>
      <c r="AE58" s="35"/>
    </row>
    <row r="59" hidden="1" s="2" customFormat="1" ht="22.8" customHeight="1">
      <c r="A59" s="35"/>
      <c r="B59" s="36"/>
      <c r="C59" s="181" t="s">
        <v>71</v>
      </c>
      <c r="D59" s="37"/>
      <c r="E59" s="37"/>
      <c r="F59" s="37"/>
      <c r="G59" s="37"/>
      <c r="H59" s="37"/>
      <c r="I59" s="143"/>
      <c r="J59" s="99">
        <f>J81</f>
        <v>0</v>
      </c>
      <c r="K59" s="37"/>
      <c r="L59" s="144"/>
      <c r="S59" s="35"/>
      <c r="T59" s="35"/>
      <c r="U59" s="35"/>
      <c r="V59" s="35"/>
      <c r="W59" s="35"/>
      <c r="X59" s="35"/>
      <c r="Y59" s="35"/>
      <c r="Z59" s="35"/>
      <c r="AA59" s="35"/>
      <c r="AB59" s="35"/>
      <c r="AC59" s="35"/>
      <c r="AD59" s="35"/>
      <c r="AE59" s="35"/>
      <c r="AU59" s="14" t="s">
        <v>165</v>
      </c>
    </row>
    <row r="60" hidden="1" s="9" customFormat="1" ht="24.96" customHeight="1">
      <c r="A60" s="9"/>
      <c r="B60" s="182"/>
      <c r="C60" s="183"/>
      <c r="D60" s="184" t="s">
        <v>1971</v>
      </c>
      <c r="E60" s="185"/>
      <c r="F60" s="185"/>
      <c r="G60" s="185"/>
      <c r="H60" s="185"/>
      <c r="I60" s="186"/>
      <c r="J60" s="187">
        <f>J82</f>
        <v>0</v>
      </c>
      <c r="K60" s="183"/>
      <c r="L60" s="188"/>
      <c r="S60" s="9"/>
      <c r="T60" s="9"/>
      <c r="U60" s="9"/>
      <c r="V60" s="9"/>
      <c r="W60" s="9"/>
      <c r="X60" s="9"/>
      <c r="Y60" s="9"/>
      <c r="Z60" s="9"/>
      <c r="AA60" s="9"/>
      <c r="AB60" s="9"/>
      <c r="AC60" s="9"/>
      <c r="AD60" s="9"/>
      <c r="AE60" s="9"/>
    </row>
    <row r="61" hidden="1" s="9" customFormat="1" ht="24.96" customHeight="1">
      <c r="A61" s="9"/>
      <c r="B61" s="182"/>
      <c r="C61" s="183"/>
      <c r="D61" s="184" t="s">
        <v>167</v>
      </c>
      <c r="E61" s="185"/>
      <c r="F61" s="185"/>
      <c r="G61" s="185"/>
      <c r="H61" s="185"/>
      <c r="I61" s="186"/>
      <c r="J61" s="187">
        <f>J171</f>
        <v>0</v>
      </c>
      <c r="K61" s="183"/>
      <c r="L61" s="188"/>
      <c r="S61" s="9"/>
      <c r="T61" s="9"/>
      <c r="U61" s="9"/>
      <c r="V61" s="9"/>
      <c r="W61" s="9"/>
      <c r="X61" s="9"/>
      <c r="Y61" s="9"/>
      <c r="Z61" s="9"/>
      <c r="AA61" s="9"/>
      <c r="AB61" s="9"/>
      <c r="AC61" s="9"/>
      <c r="AD61" s="9"/>
      <c r="AE61" s="9"/>
    </row>
    <row r="62" hidden="1" s="2" customFormat="1" ht="21.84"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6.96" customHeight="1">
      <c r="A63" s="35"/>
      <c r="B63" s="56"/>
      <c r="C63" s="57"/>
      <c r="D63" s="57"/>
      <c r="E63" s="57"/>
      <c r="F63" s="57"/>
      <c r="G63" s="57"/>
      <c r="H63" s="57"/>
      <c r="I63" s="172"/>
      <c r="J63" s="57"/>
      <c r="K63" s="57"/>
      <c r="L63" s="144"/>
      <c r="S63" s="35"/>
      <c r="T63" s="35"/>
      <c r="U63" s="35"/>
      <c r="V63" s="35"/>
      <c r="W63" s="35"/>
      <c r="X63" s="35"/>
      <c r="Y63" s="35"/>
      <c r="Z63" s="35"/>
      <c r="AA63" s="35"/>
      <c r="AB63" s="35"/>
      <c r="AC63" s="35"/>
      <c r="AD63" s="35"/>
      <c r="AE63" s="35"/>
    </row>
    <row r="64" hidden="1"/>
    <row r="65" hidden="1"/>
    <row r="66" hidden="1"/>
    <row r="67" s="2" customFormat="1" ht="6.96" customHeight="1">
      <c r="A67" s="35"/>
      <c r="B67" s="58"/>
      <c r="C67" s="59"/>
      <c r="D67" s="59"/>
      <c r="E67" s="59"/>
      <c r="F67" s="59"/>
      <c r="G67" s="59"/>
      <c r="H67" s="59"/>
      <c r="I67" s="175"/>
      <c r="J67" s="59"/>
      <c r="K67" s="59"/>
      <c r="L67" s="144"/>
      <c r="S67" s="35"/>
      <c r="T67" s="35"/>
      <c r="U67" s="35"/>
      <c r="V67" s="35"/>
      <c r="W67" s="35"/>
      <c r="X67" s="35"/>
      <c r="Y67" s="35"/>
      <c r="Z67" s="35"/>
      <c r="AA67" s="35"/>
      <c r="AB67" s="35"/>
      <c r="AC67" s="35"/>
      <c r="AD67" s="35"/>
      <c r="AE67" s="35"/>
    </row>
    <row r="68" s="2" customFormat="1" ht="24.96" customHeight="1">
      <c r="A68" s="35"/>
      <c r="B68" s="36"/>
      <c r="C68" s="20" t="s">
        <v>168</v>
      </c>
      <c r="D68" s="37"/>
      <c r="E68" s="37"/>
      <c r="F68" s="37"/>
      <c r="G68" s="37"/>
      <c r="H68" s="37"/>
      <c r="I68" s="143"/>
      <c r="J68" s="37"/>
      <c r="K68" s="37"/>
      <c r="L68" s="144"/>
      <c r="S68" s="35"/>
      <c r="T68" s="35"/>
      <c r="U68" s="35"/>
      <c r="V68" s="35"/>
      <c r="W68" s="35"/>
      <c r="X68" s="35"/>
      <c r="Y68" s="35"/>
      <c r="Z68" s="35"/>
      <c r="AA68" s="35"/>
      <c r="AB68" s="35"/>
      <c r="AC68" s="35"/>
      <c r="AD68" s="35"/>
      <c r="AE68" s="35"/>
    </row>
    <row r="69" s="2" customFormat="1" ht="6.96" customHeight="1">
      <c r="A69" s="35"/>
      <c r="B69" s="36"/>
      <c r="C69" s="37"/>
      <c r="D69" s="37"/>
      <c r="E69" s="37"/>
      <c r="F69" s="37"/>
      <c r="G69" s="37"/>
      <c r="H69" s="37"/>
      <c r="I69" s="143"/>
      <c r="J69" s="37"/>
      <c r="K69" s="37"/>
      <c r="L69" s="144"/>
      <c r="S69" s="35"/>
      <c r="T69" s="35"/>
      <c r="U69" s="35"/>
      <c r="V69" s="35"/>
      <c r="W69" s="35"/>
      <c r="X69" s="35"/>
      <c r="Y69" s="35"/>
      <c r="Z69" s="35"/>
      <c r="AA69" s="35"/>
      <c r="AB69" s="35"/>
      <c r="AC69" s="35"/>
      <c r="AD69" s="35"/>
      <c r="AE69" s="35"/>
    </row>
    <row r="70" s="2" customFormat="1" ht="12" customHeight="1">
      <c r="A70" s="35"/>
      <c r="B70" s="36"/>
      <c r="C70" s="29" t="s">
        <v>16</v>
      </c>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23.25" customHeight="1">
      <c r="A71" s="35"/>
      <c r="B71" s="36"/>
      <c r="C71" s="37"/>
      <c r="D71" s="37"/>
      <c r="E71" s="176" t="str">
        <f>E7</f>
        <v xml:space="preserve">Oprava staničních kolejí 1 - 8  a výhybek v žst. Bečov nad Teplou (2. část)</v>
      </c>
      <c r="F71" s="29"/>
      <c r="G71" s="29"/>
      <c r="H71" s="29"/>
      <c r="I71" s="143"/>
      <c r="J71" s="37"/>
      <c r="K71" s="37"/>
      <c r="L71" s="144"/>
      <c r="S71" s="35"/>
      <c r="T71" s="35"/>
      <c r="U71" s="35"/>
      <c r="V71" s="35"/>
      <c r="W71" s="35"/>
      <c r="X71" s="35"/>
      <c r="Y71" s="35"/>
      <c r="Z71" s="35"/>
      <c r="AA71" s="35"/>
      <c r="AB71" s="35"/>
      <c r="AC71" s="35"/>
      <c r="AD71" s="35"/>
      <c r="AE71" s="35"/>
    </row>
    <row r="72" s="2" customFormat="1" ht="12" customHeight="1">
      <c r="A72" s="35"/>
      <c r="B72" s="36"/>
      <c r="C72" s="29" t="s">
        <v>160</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16.5" customHeight="1">
      <c r="A73" s="35"/>
      <c r="B73" s="36"/>
      <c r="C73" s="37"/>
      <c r="D73" s="37"/>
      <c r="E73" s="66" t="str">
        <f>E9</f>
        <v>PS 103 - Kamerový systém</v>
      </c>
      <c r="F73" s="37"/>
      <c r="G73" s="37"/>
      <c r="H73" s="37"/>
      <c r="I73" s="143"/>
      <c r="J73" s="37"/>
      <c r="K73" s="37"/>
      <c r="L73" s="144"/>
      <c r="S73" s="35"/>
      <c r="T73" s="35"/>
      <c r="U73" s="35"/>
      <c r="V73" s="35"/>
      <c r="W73" s="35"/>
      <c r="X73" s="35"/>
      <c r="Y73" s="35"/>
      <c r="Z73" s="35"/>
      <c r="AA73" s="35"/>
      <c r="AB73" s="35"/>
      <c r="AC73" s="35"/>
      <c r="AD73" s="35"/>
      <c r="AE73" s="35"/>
    </row>
    <row r="74" s="2" customFormat="1" ht="6.96" customHeight="1">
      <c r="A74" s="35"/>
      <c r="B74" s="36"/>
      <c r="C74" s="37"/>
      <c r="D74" s="37"/>
      <c r="E74" s="37"/>
      <c r="F74" s="37"/>
      <c r="G74" s="37"/>
      <c r="H74" s="37"/>
      <c r="I74" s="143"/>
      <c r="J74" s="37"/>
      <c r="K74" s="37"/>
      <c r="L74" s="144"/>
      <c r="S74" s="35"/>
      <c r="T74" s="35"/>
      <c r="U74" s="35"/>
      <c r="V74" s="35"/>
      <c r="W74" s="35"/>
      <c r="X74" s="35"/>
      <c r="Y74" s="35"/>
      <c r="Z74" s="35"/>
      <c r="AA74" s="35"/>
      <c r="AB74" s="35"/>
      <c r="AC74" s="35"/>
      <c r="AD74" s="35"/>
      <c r="AE74" s="35"/>
    </row>
    <row r="75" s="2" customFormat="1" ht="12" customHeight="1">
      <c r="A75" s="35"/>
      <c r="B75" s="36"/>
      <c r="C75" s="29" t="s">
        <v>21</v>
      </c>
      <c r="D75" s="37"/>
      <c r="E75" s="37"/>
      <c r="F75" s="24" t="str">
        <f>F12</f>
        <v>žst. Bečov nad Teplou</v>
      </c>
      <c r="G75" s="37"/>
      <c r="H75" s="37"/>
      <c r="I75" s="146" t="s">
        <v>23</v>
      </c>
      <c r="J75" s="69" t="str">
        <f>IF(J12="","",J12)</f>
        <v>11. 2. 2020</v>
      </c>
      <c r="K75" s="37"/>
      <c r="L75" s="144"/>
      <c r="S75" s="35"/>
      <c r="T75" s="35"/>
      <c r="U75" s="35"/>
      <c r="V75" s="35"/>
      <c r="W75" s="35"/>
      <c r="X75" s="35"/>
      <c r="Y75" s="35"/>
      <c r="Z75" s="35"/>
      <c r="AA75" s="35"/>
      <c r="AB75" s="35"/>
      <c r="AC75" s="35"/>
      <c r="AD75" s="35"/>
      <c r="AE75" s="35"/>
    </row>
    <row r="76" s="2" customFormat="1" ht="6.96" customHeight="1">
      <c r="A76" s="35"/>
      <c r="B76" s="36"/>
      <c r="C76" s="37"/>
      <c r="D76" s="37"/>
      <c r="E76" s="37"/>
      <c r="F76" s="37"/>
      <c r="G76" s="37"/>
      <c r="H76" s="37"/>
      <c r="I76" s="143"/>
      <c r="J76" s="37"/>
      <c r="K76" s="37"/>
      <c r="L76" s="144"/>
      <c r="S76" s="35"/>
      <c r="T76" s="35"/>
      <c r="U76" s="35"/>
      <c r="V76" s="35"/>
      <c r="W76" s="35"/>
      <c r="X76" s="35"/>
      <c r="Y76" s="35"/>
      <c r="Z76" s="35"/>
      <c r="AA76" s="35"/>
      <c r="AB76" s="35"/>
      <c r="AC76" s="35"/>
      <c r="AD76" s="35"/>
      <c r="AE76" s="35"/>
    </row>
    <row r="77" s="2" customFormat="1" ht="15.15" customHeight="1">
      <c r="A77" s="35"/>
      <c r="B77" s="36"/>
      <c r="C77" s="29" t="s">
        <v>25</v>
      </c>
      <c r="D77" s="37"/>
      <c r="E77" s="37"/>
      <c r="F77" s="24" t="str">
        <f>E15</f>
        <v xml:space="preserve"> Správa železnic, OŘ ÚNL</v>
      </c>
      <c r="G77" s="37"/>
      <c r="H77" s="37"/>
      <c r="I77" s="146" t="s">
        <v>33</v>
      </c>
      <c r="J77" s="33" t="str">
        <f>E21</f>
        <v xml:space="preserve"> </v>
      </c>
      <c r="K77" s="37"/>
      <c r="L77" s="144"/>
      <c r="S77" s="35"/>
      <c r="T77" s="35"/>
      <c r="U77" s="35"/>
      <c r="V77" s="35"/>
      <c r="W77" s="35"/>
      <c r="X77" s="35"/>
      <c r="Y77" s="35"/>
      <c r="Z77" s="35"/>
      <c r="AA77" s="35"/>
      <c r="AB77" s="35"/>
      <c r="AC77" s="35"/>
      <c r="AD77" s="35"/>
      <c r="AE77" s="35"/>
    </row>
    <row r="78" s="2" customFormat="1" ht="15.15" customHeight="1">
      <c r="A78" s="35"/>
      <c r="B78" s="36"/>
      <c r="C78" s="29" t="s">
        <v>31</v>
      </c>
      <c r="D78" s="37"/>
      <c r="E78" s="37"/>
      <c r="F78" s="24" t="str">
        <f>IF(E18="","",E18)</f>
        <v>Vyplň údaj</v>
      </c>
      <c r="G78" s="37"/>
      <c r="H78" s="37"/>
      <c r="I78" s="146" t="s">
        <v>36</v>
      </c>
      <c r="J78" s="33" t="str">
        <f>E24</f>
        <v xml:space="preserve"> </v>
      </c>
      <c r="K78" s="37"/>
      <c r="L78" s="144"/>
      <c r="S78" s="35"/>
      <c r="T78" s="35"/>
      <c r="U78" s="35"/>
      <c r="V78" s="35"/>
      <c r="W78" s="35"/>
      <c r="X78" s="35"/>
      <c r="Y78" s="35"/>
      <c r="Z78" s="35"/>
      <c r="AA78" s="35"/>
      <c r="AB78" s="35"/>
      <c r="AC78" s="35"/>
      <c r="AD78" s="35"/>
      <c r="AE78" s="35"/>
    </row>
    <row r="79" s="2" customFormat="1" ht="10.32" customHeight="1">
      <c r="A79" s="35"/>
      <c r="B79" s="36"/>
      <c r="C79" s="37"/>
      <c r="D79" s="37"/>
      <c r="E79" s="37"/>
      <c r="F79" s="37"/>
      <c r="G79" s="37"/>
      <c r="H79" s="37"/>
      <c r="I79" s="143"/>
      <c r="J79" s="37"/>
      <c r="K79" s="37"/>
      <c r="L79" s="144"/>
      <c r="S79" s="35"/>
      <c r="T79" s="35"/>
      <c r="U79" s="35"/>
      <c r="V79" s="35"/>
      <c r="W79" s="35"/>
      <c r="X79" s="35"/>
      <c r="Y79" s="35"/>
      <c r="Z79" s="35"/>
      <c r="AA79" s="35"/>
      <c r="AB79" s="35"/>
      <c r="AC79" s="35"/>
      <c r="AD79" s="35"/>
      <c r="AE79" s="35"/>
    </row>
    <row r="80" s="10" customFormat="1" ht="29.28" customHeight="1">
      <c r="A80" s="189"/>
      <c r="B80" s="190"/>
      <c r="C80" s="191" t="s">
        <v>169</v>
      </c>
      <c r="D80" s="192" t="s">
        <v>58</v>
      </c>
      <c r="E80" s="192" t="s">
        <v>54</v>
      </c>
      <c r="F80" s="192" t="s">
        <v>55</v>
      </c>
      <c r="G80" s="192" t="s">
        <v>170</v>
      </c>
      <c r="H80" s="192" t="s">
        <v>171</v>
      </c>
      <c r="I80" s="193" t="s">
        <v>172</v>
      </c>
      <c r="J80" s="192" t="s">
        <v>164</v>
      </c>
      <c r="K80" s="194" t="s">
        <v>173</v>
      </c>
      <c r="L80" s="195"/>
      <c r="M80" s="89" t="s">
        <v>19</v>
      </c>
      <c r="N80" s="90" t="s">
        <v>43</v>
      </c>
      <c r="O80" s="90" t="s">
        <v>174</v>
      </c>
      <c r="P80" s="90" t="s">
        <v>175</v>
      </c>
      <c r="Q80" s="90" t="s">
        <v>176</v>
      </c>
      <c r="R80" s="90" t="s">
        <v>177</v>
      </c>
      <c r="S80" s="90" t="s">
        <v>178</v>
      </c>
      <c r="T80" s="91" t="s">
        <v>179</v>
      </c>
      <c r="U80" s="189"/>
      <c r="V80" s="189"/>
      <c r="W80" s="189"/>
      <c r="X80" s="189"/>
      <c r="Y80" s="189"/>
      <c r="Z80" s="189"/>
      <c r="AA80" s="189"/>
      <c r="AB80" s="189"/>
      <c r="AC80" s="189"/>
      <c r="AD80" s="189"/>
      <c r="AE80" s="189"/>
    </row>
    <row r="81" s="2" customFormat="1" ht="22.8" customHeight="1">
      <c r="A81" s="35"/>
      <c r="B81" s="36"/>
      <c r="C81" s="96" t="s">
        <v>180</v>
      </c>
      <c r="D81" s="37"/>
      <c r="E81" s="37"/>
      <c r="F81" s="37"/>
      <c r="G81" s="37"/>
      <c r="H81" s="37"/>
      <c r="I81" s="143"/>
      <c r="J81" s="196">
        <f>BK81</f>
        <v>0</v>
      </c>
      <c r="K81" s="37"/>
      <c r="L81" s="41"/>
      <c r="M81" s="92"/>
      <c r="N81" s="197"/>
      <c r="O81" s="93"/>
      <c r="P81" s="198">
        <f>P82+P171</f>
        <v>0</v>
      </c>
      <c r="Q81" s="93"/>
      <c r="R81" s="198">
        <f>R82+R171</f>
        <v>0</v>
      </c>
      <c r="S81" s="93"/>
      <c r="T81" s="199">
        <f>T82+T171</f>
        <v>0</v>
      </c>
      <c r="U81" s="35"/>
      <c r="V81" s="35"/>
      <c r="W81" s="35"/>
      <c r="X81" s="35"/>
      <c r="Y81" s="35"/>
      <c r="Z81" s="35"/>
      <c r="AA81" s="35"/>
      <c r="AB81" s="35"/>
      <c r="AC81" s="35"/>
      <c r="AD81" s="35"/>
      <c r="AE81" s="35"/>
      <c r="AT81" s="14" t="s">
        <v>72</v>
      </c>
      <c r="AU81" s="14" t="s">
        <v>165</v>
      </c>
      <c r="BK81" s="200">
        <f>BK82+BK171</f>
        <v>0</v>
      </c>
    </row>
    <row r="82" s="11" customFormat="1" ht="25.92" customHeight="1">
      <c r="A82" s="11"/>
      <c r="B82" s="201"/>
      <c r="C82" s="202"/>
      <c r="D82" s="203" t="s">
        <v>72</v>
      </c>
      <c r="E82" s="204" t="s">
        <v>81</v>
      </c>
      <c r="F82" s="204" t="s">
        <v>114</v>
      </c>
      <c r="G82" s="202"/>
      <c r="H82" s="202"/>
      <c r="I82" s="205"/>
      <c r="J82" s="206">
        <f>BK82</f>
        <v>0</v>
      </c>
      <c r="K82" s="202"/>
      <c r="L82" s="207"/>
      <c r="M82" s="208"/>
      <c r="N82" s="209"/>
      <c r="O82" s="209"/>
      <c r="P82" s="210">
        <f>SUM(P83:P170)</f>
        <v>0</v>
      </c>
      <c r="Q82" s="209"/>
      <c r="R82" s="210">
        <f>SUM(R83:R170)</f>
        <v>0</v>
      </c>
      <c r="S82" s="209"/>
      <c r="T82" s="211">
        <f>SUM(T83:T170)</f>
        <v>0</v>
      </c>
      <c r="U82" s="11"/>
      <c r="V82" s="11"/>
      <c r="W82" s="11"/>
      <c r="X82" s="11"/>
      <c r="Y82" s="11"/>
      <c r="Z82" s="11"/>
      <c r="AA82" s="11"/>
      <c r="AB82" s="11"/>
      <c r="AC82" s="11"/>
      <c r="AD82" s="11"/>
      <c r="AE82" s="11"/>
      <c r="AR82" s="212" t="s">
        <v>81</v>
      </c>
      <c r="AT82" s="213" t="s">
        <v>72</v>
      </c>
      <c r="AU82" s="213" t="s">
        <v>73</v>
      </c>
      <c r="AY82" s="212" t="s">
        <v>183</v>
      </c>
      <c r="BK82" s="214">
        <f>SUM(BK83:BK170)</f>
        <v>0</v>
      </c>
    </row>
    <row r="83" s="2" customFormat="1" ht="21.75" customHeight="1">
      <c r="A83" s="35"/>
      <c r="B83" s="36"/>
      <c r="C83" s="215" t="s">
        <v>81</v>
      </c>
      <c r="D83" s="215" t="s">
        <v>184</v>
      </c>
      <c r="E83" s="216" t="s">
        <v>1741</v>
      </c>
      <c r="F83" s="217" t="s">
        <v>1742</v>
      </c>
      <c r="G83" s="218" t="s">
        <v>187</v>
      </c>
      <c r="H83" s="219">
        <v>470</v>
      </c>
      <c r="I83" s="220"/>
      <c r="J83" s="221">
        <f>ROUND(I83*H83,2)</f>
        <v>0</v>
      </c>
      <c r="K83" s="217" t="s">
        <v>19</v>
      </c>
      <c r="L83" s="222"/>
      <c r="M83" s="223" t="s">
        <v>19</v>
      </c>
      <c r="N83" s="224" t="s">
        <v>44</v>
      </c>
      <c r="O83" s="81"/>
      <c r="P83" s="225">
        <f>O83*H83</f>
        <v>0</v>
      </c>
      <c r="Q83" s="225">
        <v>0</v>
      </c>
      <c r="R83" s="225">
        <f>Q83*H83</f>
        <v>0</v>
      </c>
      <c r="S83" s="225">
        <v>0</v>
      </c>
      <c r="T83" s="226">
        <f>S83*H83</f>
        <v>0</v>
      </c>
      <c r="U83" s="35"/>
      <c r="V83" s="35"/>
      <c r="W83" s="35"/>
      <c r="X83" s="35"/>
      <c r="Y83" s="35"/>
      <c r="Z83" s="35"/>
      <c r="AA83" s="35"/>
      <c r="AB83" s="35"/>
      <c r="AC83" s="35"/>
      <c r="AD83" s="35"/>
      <c r="AE83" s="35"/>
      <c r="AR83" s="227" t="s">
        <v>188</v>
      </c>
      <c r="AT83" s="227" t="s">
        <v>184</v>
      </c>
      <c r="AU83" s="227" t="s">
        <v>81</v>
      </c>
      <c r="AY83" s="14" t="s">
        <v>183</v>
      </c>
      <c r="BE83" s="228">
        <f>IF(N83="základní",J83,0)</f>
        <v>0</v>
      </c>
      <c r="BF83" s="228">
        <f>IF(N83="snížená",J83,0)</f>
        <v>0</v>
      </c>
      <c r="BG83" s="228">
        <f>IF(N83="zákl. přenesená",J83,0)</f>
        <v>0</v>
      </c>
      <c r="BH83" s="228">
        <f>IF(N83="sníž. přenesená",J83,0)</f>
        <v>0</v>
      </c>
      <c r="BI83" s="228">
        <f>IF(N83="nulová",J83,0)</f>
        <v>0</v>
      </c>
      <c r="BJ83" s="14" t="s">
        <v>81</v>
      </c>
      <c r="BK83" s="228">
        <f>ROUND(I83*H83,2)</f>
        <v>0</v>
      </c>
      <c r="BL83" s="14" t="s">
        <v>188</v>
      </c>
      <c r="BM83" s="227" t="s">
        <v>1972</v>
      </c>
    </row>
    <row r="84" s="2" customFormat="1">
      <c r="A84" s="35"/>
      <c r="B84" s="36"/>
      <c r="C84" s="37"/>
      <c r="D84" s="229" t="s">
        <v>190</v>
      </c>
      <c r="E84" s="37"/>
      <c r="F84" s="230" t="s">
        <v>1742</v>
      </c>
      <c r="G84" s="37"/>
      <c r="H84" s="37"/>
      <c r="I84" s="143"/>
      <c r="J84" s="37"/>
      <c r="K84" s="37"/>
      <c r="L84" s="41"/>
      <c r="M84" s="231"/>
      <c r="N84" s="232"/>
      <c r="O84" s="81"/>
      <c r="P84" s="81"/>
      <c r="Q84" s="81"/>
      <c r="R84" s="81"/>
      <c r="S84" s="81"/>
      <c r="T84" s="82"/>
      <c r="U84" s="35"/>
      <c r="V84" s="35"/>
      <c r="W84" s="35"/>
      <c r="X84" s="35"/>
      <c r="Y84" s="35"/>
      <c r="Z84" s="35"/>
      <c r="AA84" s="35"/>
      <c r="AB84" s="35"/>
      <c r="AC84" s="35"/>
      <c r="AD84" s="35"/>
      <c r="AE84" s="35"/>
      <c r="AT84" s="14" t="s">
        <v>190</v>
      </c>
      <c r="AU84" s="14" t="s">
        <v>81</v>
      </c>
    </row>
    <row r="85" s="2" customFormat="1" ht="16.5" customHeight="1">
      <c r="A85" s="35"/>
      <c r="B85" s="36"/>
      <c r="C85" s="233" t="s">
        <v>83</v>
      </c>
      <c r="D85" s="233" t="s">
        <v>191</v>
      </c>
      <c r="E85" s="234" t="s">
        <v>1973</v>
      </c>
      <c r="F85" s="235" t="s">
        <v>1974</v>
      </c>
      <c r="G85" s="236" t="s">
        <v>187</v>
      </c>
      <c r="H85" s="237">
        <v>470</v>
      </c>
      <c r="I85" s="238"/>
      <c r="J85" s="239">
        <f>ROUND(I85*H85,2)</f>
        <v>0</v>
      </c>
      <c r="K85" s="235" t="s">
        <v>19</v>
      </c>
      <c r="L85" s="41"/>
      <c r="M85" s="240" t="s">
        <v>19</v>
      </c>
      <c r="N85" s="241" t="s">
        <v>44</v>
      </c>
      <c r="O85" s="81"/>
      <c r="P85" s="225">
        <f>O85*H85</f>
        <v>0</v>
      </c>
      <c r="Q85" s="225">
        <v>0</v>
      </c>
      <c r="R85" s="225">
        <f>Q85*H85</f>
        <v>0</v>
      </c>
      <c r="S85" s="225">
        <v>0</v>
      </c>
      <c r="T85" s="226">
        <f>S85*H85</f>
        <v>0</v>
      </c>
      <c r="U85" s="35"/>
      <c r="V85" s="35"/>
      <c r="W85" s="35"/>
      <c r="X85" s="35"/>
      <c r="Y85" s="35"/>
      <c r="Z85" s="35"/>
      <c r="AA85" s="35"/>
      <c r="AB85" s="35"/>
      <c r="AC85" s="35"/>
      <c r="AD85" s="35"/>
      <c r="AE85" s="35"/>
      <c r="AR85" s="227" t="s">
        <v>194</v>
      </c>
      <c r="AT85" s="227" t="s">
        <v>191</v>
      </c>
      <c r="AU85" s="227" t="s">
        <v>81</v>
      </c>
      <c r="AY85" s="14" t="s">
        <v>183</v>
      </c>
      <c r="BE85" s="228">
        <f>IF(N85="základní",J85,0)</f>
        <v>0</v>
      </c>
      <c r="BF85" s="228">
        <f>IF(N85="snížená",J85,0)</f>
        <v>0</v>
      </c>
      <c r="BG85" s="228">
        <f>IF(N85="zákl. přenesená",J85,0)</f>
        <v>0</v>
      </c>
      <c r="BH85" s="228">
        <f>IF(N85="sníž. přenesená",J85,0)</f>
        <v>0</v>
      </c>
      <c r="BI85" s="228">
        <f>IF(N85="nulová",J85,0)</f>
        <v>0</v>
      </c>
      <c r="BJ85" s="14" t="s">
        <v>81</v>
      </c>
      <c r="BK85" s="228">
        <f>ROUND(I85*H85,2)</f>
        <v>0</v>
      </c>
      <c r="BL85" s="14" t="s">
        <v>194</v>
      </c>
      <c r="BM85" s="227" t="s">
        <v>1975</v>
      </c>
    </row>
    <row r="86" s="2" customFormat="1">
      <c r="A86" s="35"/>
      <c r="B86" s="36"/>
      <c r="C86" s="37"/>
      <c r="D86" s="229" t="s">
        <v>190</v>
      </c>
      <c r="E86" s="37"/>
      <c r="F86" s="230" t="s">
        <v>1974</v>
      </c>
      <c r="G86" s="37"/>
      <c r="H86" s="37"/>
      <c r="I86" s="143"/>
      <c r="J86" s="37"/>
      <c r="K86" s="37"/>
      <c r="L86" s="41"/>
      <c r="M86" s="231"/>
      <c r="N86" s="232"/>
      <c r="O86" s="81"/>
      <c r="P86" s="81"/>
      <c r="Q86" s="81"/>
      <c r="R86" s="81"/>
      <c r="S86" s="81"/>
      <c r="T86" s="82"/>
      <c r="U86" s="35"/>
      <c r="V86" s="35"/>
      <c r="W86" s="35"/>
      <c r="X86" s="35"/>
      <c r="Y86" s="35"/>
      <c r="Z86" s="35"/>
      <c r="AA86" s="35"/>
      <c r="AB86" s="35"/>
      <c r="AC86" s="35"/>
      <c r="AD86" s="35"/>
      <c r="AE86" s="35"/>
      <c r="AT86" s="14" t="s">
        <v>190</v>
      </c>
      <c r="AU86" s="14" t="s">
        <v>81</v>
      </c>
    </row>
    <row r="87" s="2" customFormat="1" ht="44.25" customHeight="1">
      <c r="A87" s="35"/>
      <c r="B87" s="36"/>
      <c r="C87" s="215" t="s">
        <v>196</v>
      </c>
      <c r="D87" s="215" t="s">
        <v>184</v>
      </c>
      <c r="E87" s="216" t="s">
        <v>1976</v>
      </c>
      <c r="F87" s="217" t="s">
        <v>1977</v>
      </c>
      <c r="G87" s="218" t="s">
        <v>187</v>
      </c>
      <c r="H87" s="219">
        <v>50</v>
      </c>
      <c r="I87" s="220"/>
      <c r="J87" s="221">
        <f>ROUND(I87*H87,2)</f>
        <v>0</v>
      </c>
      <c r="K87" s="217" t="s">
        <v>19</v>
      </c>
      <c r="L87" s="222"/>
      <c r="M87" s="223" t="s">
        <v>19</v>
      </c>
      <c r="N87" s="224" t="s">
        <v>44</v>
      </c>
      <c r="O87" s="81"/>
      <c r="P87" s="225">
        <f>O87*H87</f>
        <v>0</v>
      </c>
      <c r="Q87" s="225">
        <v>0</v>
      </c>
      <c r="R87" s="225">
        <f>Q87*H87</f>
        <v>0</v>
      </c>
      <c r="S87" s="225">
        <v>0</v>
      </c>
      <c r="T87" s="226">
        <f>S87*H87</f>
        <v>0</v>
      </c>
      <c r="U87" s="35"/>
      <c r="V87" s="35"/>
      <c r="W87" s="35"/>
      <c r="X87" s="35"/>
      <c r="Y87" s="35"/>
      <c r="Z87" s="35"/>
      <c r="AA87" s="35"/>
      <c r="AB87" s="35"/>
      <c r="AC87" s="35"/>
      <c r="AD87" s="35"/>
      <c r="AE87" s="35"/>
      <c r="AR87" s="227" t="s">
        <v>188</v>
      </c>
      <c r="AT87" s="227" t="s">
        <v>184</v>
      </c>
      <c r="AU87" s="227" t="s">
        <v>81</v>
      </c>
      <c r="AY87" s="14" t="s">
        <v>183</v>
      </c>
      <c r="BE87" s="228">
        <f>IF(N87="základní",J87,0)</f>
        <v>0</v>
      </c>
      <c r="BF87" s="228">
        <f>IF(N87="snížená",J87,0)</f>
        <v>0</v>
      </c>
      <c r="BG87" s="228">
        <f>IF(N87="zákl. přenesená",J87,0)</f>
        <v>0</v>
      </c>
      <c r="BH87" s="228">
        <f>IF(N87="sníž. přenesená",J87,0)</f>
        <v>0</v>
      </c>
      <c r="BI87" s="228">
        <f>IF(N87="nulová",J87,0)</f>
        <v>0</v>
      </c>
      <c r="BJ87" s="14" t="s">
        <v>81</v>
      </c>
      <c r="BK87" s="228">
        <f>ROUND(I87*H87,2)</f>
        <v>0</v>
      </c>
      <c r="BL87" s="14" t="s">
        <v>188</v>
      </c>
      <c r="BM87" s="227" t="s">
        <v>1978</v>
      </c>
    </row>
    <row r="88" s="2" customFormat="1">
      <c r="A88" s="35"/>
      <c r="B88" s="36"/>
      <c r="C88" s="37"/>
      <c r="D88" s="229" t="s">
        <v>190</v>
      </c>
      <c r="E88" s="37"/>
      <c r="F88" s="230" t="s">
        <v>1977</v>
      </c>
      <c r="G88" s="37"/>
      <c r="H88" s="37"/>
      <c r="I88" s="143"/>
      <c r="J88" s="37"/>
      <c r="K88" s="37"/>
      <c r="L88" s="41"/>
      <c r="M88" s="231"/>
      <c r="N88" s="232"/>
      <c r="O88" s="81"/>
      <c r="P88" s="81"/>
      <c r="Q88" s="81"/>
      <c r="R88" s="81"/>
      <c r="S88" s="81"/>
      <c r="T88" s="82"/>
      <c r="U88" s="35"/>
      <c r="V88" s="35"/>
      <c r="W88" s="35"/>
      <c r="X88" s="35"/>
      <c r="Y88" s="35"/>
      <c r="Z88" s="35"/>
      <c r="AA88" s="35"/>
      <c r="AB88" s="35"/>
      <c r="AC88" s="35"/>
      <c r="AD88" s="35"/>
      <c r="AE88" s="35"/>
      <c r="AT88" s="14" t="s">
        <v>190</v>
      </c>
      <c r="AU88" s="14" t="s">
        <v>81</v>
      </c>
    </row>
    <row r="89" s="2" customFormat="1" ht="16.5" customHeight="1">
      <c r="A89" s="35"/>
      <c r="B89" s="36"/>
      <c r="C89" s="233" t="s">
        <v>182</v>
      </c>
      <c r="D89" s="233" t="s">
        <v>191</v>
      </c>
      <c r="E89" s="234" t="s">
        <v>1979</v>
      </c>
      <c r="F89" s="235" t="s">
        <v>1980</v>
      </c>
      <c r="G89" s="236" t="s">
        <v>187</v>
      </c>
      <c r="H89" s="237">
        <v>50</v>
      </c>
      <c r="I89" s="238"/>
      <c r="J89" s="239">
        <f>ROUND(I89*H89,2)</f>
        <v>0</v>
      </c>
      <c r="K89" s="235" t="s">
        <v>19</v>
      </c>
      <c r="L89" s="41"/>
      <c r="M89" s="240" t="s">
        <v>19</v>
      </c>
      <c r="N89" s="241" t="s">
        <v>44</v>
      </c>
      <c r="O89" s="81"/>
      <c r="P89" s="225">
        <f>O89*H89</f>
        <v>0</v>
      </c>
      <c r="Q89" s="225">
        <v>0</v>
      </c>
      <c r="R89" s="225">
        <f>Q89*H89</f>
        <v>0</v>
      </c>
      <c r="S89" s="225">
        <v>0</v>
      </c>
      <c r="T89" s="226">
        <f>S89*H89</f>
        <v>0</v>
      </c>
      <c r="U89" s="35"/>
      <c r="V89" s="35"/>
      <c r="W89" s="35"/>
      <c r="X89" s="35"/>
      <c r="Y89" s="35"/>
      <c r="Z89" s="35"/>
      <c r="AA89" s="35"/>
      <c r="AB89" s="35"/>
      <c r="AC89" s="35"/>
      <c r="AD89" s="35"/>
      <c r="AE89" s="35"/>
      <c r="AR89" s="227" t="s">
        <v>194</v>
      </c>
      <c r="AT89" s="227" t="s">
        <v>191</v>
      </c>
      <c r="AU89" s="227" t="s">
        <v>81</v>
      </c>
      <c r="AY89" s="14" t="s">
        <v>183</v>
      </c>
      <c r="BE89" s="228">
        <f>IF(N89="základní",J89,0)</f>
        <v>0</v>
      </c>
      <c r="BF89" s="228">
        <f>IF(N89="snížená",J89,0)</f>
        <v>0</v>
      </c>
      <c r="BG89" s="228">
        <f>IF(N89="zákl. přenesená",J89,0)</f>
        <v>0</v>
      </c>
      <c r="BH89" s="228">
        <f>IF(N89="sníž. přenesená",J89,0)</f>
        <v>0</v>
      </c>
      <c r="BI89" s="228">
        <f>IF(N89="nulová",J89,0)</f>
        <v>0</v>
      </c>
      <c r="BJ89" s="14" t="s">
        <v>81</v>
      </c>
      <c r="BK89" s="228">
        <f>ROUND(I89*H89,2)</f>
        <v>0</v>
      </c>
      <c r="BL89" s="14" t="s">
        <v>194</v>
      </c>
      <c r="BM89" s="227" t="s">
        <v>1981</v>
      </c>
    </row>
    <row r="90" s="2" customFormat="1">
      <c r="A90" s="35"/>
      <c r="B90" s="36"/>
      <c r="C90" s="37"/>
      <c r="D90" s="229" t="s">
        <v>190</v>
      </c>
      <c r="E90" s="37"/>
      <c r="F90" s="230" t="s">
        <v>1980</v>
      </c>
      <c r="G90" s="37"/>
      <c r="H90" s="37"/>
      <c r="I90" s="143"/>
      <c r="J90" s="37"/>
      <c r="K90" s="37"/>
      <c r="L90" s="41"/>
      <c r="M90" s="231"/>
      <c r="N90" s="232"/>
      <c r="O90" s="81"/>
      <c r="P90" s="81"/>
      <c r="Q90" s="81"/>
      <c r="R90" s="81"/>
      <c r="S90" s="81"/>
      <c r="T90" s="82"/>
      <c r="U90" s="35"/>
      <c r="V90" s="35"/>
      <c r="W90" s="35"/>
      <c r="X90" s="35"/>
      <c r="Y90" s="35"/>
      <c r="Z90" s="35"/>
      <c r="AA90" s="35"/>
      <c r="AB90" s="35"/>
      <c r="AC90" s="35"/>
      <c r="AD90" s="35"/>
      <c r="AE90" s="35"/>
      <c r="AT90" s="14" t="s">
        <v>190</v>
      </c>
      <c r="AU90" s="14" t="s">
        <v>81</v>
      </c>
    </row>
    <row r="91" s="2" customFormat="1" ht="21.75" customHeight="1">
      <c r="A91" s="35"/>
      <c r="B91" s="36"/>
      <c r="C91" s="215" t="s">
        <v>204</v>
      </c>
      <c r="D91" s="215" t="s">
        <v>184</v>
      </c>
      <c r="E91" s="216" t="s">
        <v>1731</v>
      </c>
      <c r="F91" s="217" t="s">
        <v>1732</v>
      </c>
      <c r="G91" s="218" t="s">
        <v>187</v>
      </c>
      <c r="H91" s="219">
        <v>230</v>
      </c>
      <c r="I91" s="220"/>
      <c r="J91" s="221">
        <f>ROUND(I91*H91,2)</f>
        <v>0</v>
      </c>
      <c r="K91" s="217" t="s">
        <v>19</v>
      </c>
      <c r="L91" s="222"/>
      <c r="M91" s="223" t="s">
        <v>19</v>
      </c>
      <c r="N91" s="224" t="s">
        <v>44</v>
      </c>
      <c r="O91" s="81"/>
      <c r="P91" s="225">
        <f>O91*H91</f>
        <v>0</v>
      </c>
      <c r="Q91" s="225">
        <v>0</v>
      </c>
      <c r="R91" s="225">
        <f>Q91*H91</f>
        <v>0</v>
      </c>
      <c r="S91" s="225">
        <v>0</v>
      </c>
      <c r="T91" s="226">
        <f>S91*H91</f>
        <v>0</v>
      </c>
      <c r="U91" s="35"/>
      <c r="V91" s="35"/>
      <c r="W91" s="35"/>
      <c r="X91" s="35"/>
      <c r="Y91" s="35"/>
      <c r="Z91" s="35"/>
      <c r="AA91" s="35"/>
      <c r="AB91" s="35"/>
      <c r="AC91" s="35"/>
      <c r="AD91" s="35"/>
      <c r="AE91" s="35"/>
      <c r="AR91" s="227" t="s">
        <v>188</v>
      </c>
      <c r="AT91" s="227" t="s">
        <v>184</v>
      </c>
      <c r="AU91" s="227" t="s">
        <v>81</v>
      </c>
      <c r="AY91" s="14" t="s">
        <v>183</v>
      </c>
      <c r="BE91" s="228">
        <f>IF(N91="základní",J91,0)</f>
        <v>0</v>
      </c>
      <c r="BF91" s="228">
        <f>IF(N91="snížená",J91,0)</f>
        <v>0</v>
      </c>
      <c r="BG91" s="228">
        <f>IF(N91="zákl. přenesená",J91,0)</f>
        <v>0</v>
      </c>
      <c r="BH91" s="228">
        <f>IF(N91="sníž. přenesená",J91,0)</f>
        <v>0</v>
      </c>
      <c r="BI91" s="228">
        <f>IF(N91="nulová",J91,0)</f>
        <v>0</v>
      </c>
      <c r="BJ91" s="14" t="s">
        <v>81</v>
      </c>
      <c r="BK91" s="228">
        <f>ROUND(I91*H91,2)</f>
        <v>0</v>
      </c>
      <c r="BL91" s="14" t="s">
        <v>188</v>
      </c>
      <c r="BM91" s="227" t="s">
        <v>1982</v>
      </c>
    </row>
    <row r="92" s="2" customFormat="1">
      <c r="A92" s="35"/>
      <c r="B92" s="36"/>
      <c r="C92" s="37"/>
      <c r="D92" s="229" t="s">
        <v>190</v>
      </c>
      <c r="E92" s="37"/>
      <c r="F92" s="230" t="s">
        <v>1732</v>
      </c>
      <c r="G92" s="37"/>
      <c r="H92" s="37"/>
      <c r="I92" s="143"/>
      <c r="J92" s="37"/>
      <c r="K92" s="37"/>
      <c r="L92" s="41"/>
      <c r="M92" s="231"/>
      <c r="N92" s="232"/>
      <c r="O92" s="81"/>
      <c r="P92" s="81"/>
      <c r="Q92" s="81"/>
      <c r="R92" s="81"/>
      <c r="S92" s="81"/>
      <c r="T92" s="82"/>
      <c r="U92" s="35"/>
      <c r="V92" s="35"/>
      <c r="W92" s="35"/>
      <c r="X92" s="35"/>
      <c r="Y92" s="35"/>
      <c r="Z92" s="35"/>
      <c r="AA92" s="35"/>
      <c r="AB92" s="35"/>
      <c r="AC92" s="35"/>
      <c r="AD92" s="35"/>
      <c r="AE92" s="35"/>
      <c r="AT92" s="14" t="s">
        <v>190</v>
      </c>
      <c r="AU92" s="14" t="s">
        <v>81</v>
      </c>
    </row>
    <row r="93" s="2" customFormat="1" ht="16.5" customHeight="1">
      <c r="A93" s="35"/>
      <c r="B93" s="36"/>
      <c r="C93" s="233" t="s">
        <v>208</v>
      </c>
      <c r="D93" s="233" t="s">
        <v>191</v>
      </c>
      <c r="E93" s="234" t="s">
        <v>416</v>
      </c>
      <c r="F93" s="235" t="s">
        <v>1734</v>
      </c>
      <c r="G93" s="236" t="s">
        <v>187</v>
      </c>
      <c r="H93" s="237">
        <v>230</v>
      </c>
      <c r="I93" s="238"/>
      <c r="J93" s="239">
        <f>ROUND(I93*H93,2)</f>
        <v>0</v>
      </c>
      <c r="K93" s="235" t="s">
        <v>19</v>
      </c>
      <c r="L93" s="41"/>
      <c r="M93" s="240" t="s">
        <v>19</v>
      </c>
      <c r="N93" s="241" t="s">
        <v>44</v>
      </c>
      <c r="O93" s="81"/>
      <c r="P93" s="225">
        <f>O93*H93</f>
        <v>0</v>
      </c>
      <c r="Q93" s="225">
        <v>0</v>
      </c>
      <c r="R93" s="225">
        <f>Q93*H93</f>
        <v>0</v>
      </c>
      <c r="S93" s="225">
        <v>0</v>
      </c>
      <c r="T93" s="226">
        <f>S93*H93</f>
        <v>0</v>
      </c>
      <c r="U93" s="35"/>
      <c r="V93" s="35"/>
      <c r="W93" s="35"/>
      <c r="X93" s="35"/>
      <c r="Y93" s="35"/>
      <c r="Z93" s="35"/>
      <c r="AA93" s="35"/>
      <c r="AB93" s="35"/>
      <c r="AC93" s="35"/>
      <c r="AD93" s="35"/>
      <c r="AE93" s="35"/>
      <c r="AR93" s="227" t="s">
        <v>194</v>
      </c>
      <c r="AT93" s="227" t="s">
        <v>191</v>
      </c>
      <c r="AU93" s="227" t="s">
        <v>81</v>
      </c>
      <c r="AY93" s="14" t="s">
        <v>183</v>
      </c>
      <c r="BE93" s="228">
        <f>IF(N93="základní",J93,0)</f>
        <v>0</v>
      </c>
      <c r="BF93" s="228">
        <f>IF(N93="snížená",J93,0)</f>
        <v>0</v>
      </c>
      <c r="BG93" s="228">
        <f>IF(N93="zákl. přenesená",J93,0)</f>
        <v>0</v>
      </c>
      <c r="BH93" s="228">
        <f>IF(N93="sníž. přenesená",J93,0)</f>
        <v>0</v>
      </c>
      <c r="BI93" s="228">
        <f>IF(N93="nulová",J93,0)</f>
        <v>0</v>
      </c>
      <c r="BJ93" s="14" t="s">
        <v>81</v>
      </c>
      <c r="BK93" s="228">
        <f>ROUND(I93*H93,2)</f>
        <v>0</v>
      </c>
      <c r="BL93" s="14" t="s">
        <v>194</v>
      </c>
      <c r="BM93" s="227" t="s">
        <v>1983</v>
      </c>
    </row>
    <row r="94" s="2" customFormat="1">
      <c r="A94" s="35"/>
      <c r="B94" s="36"/>
      <c r="C94" s="37"/>
      <c r="D94" s="229" t="s">
        <v>190</v>
      </c>
      <c r="E94" s="37"/>
      <c r="F94" s="230" t="s">
        <v>1734</v>
      </c>
      <c r="G94" s="37"/>
      <c r="H94" s="37"/>
      <c r="I94" s="143"/>
      <c r="J94" s="37"/>
      <c r="K94" s="37"/>
      <c r="L94" s="41"/>
      <c r="M94" s="231"/>
      <c r="N94" s="232"/>
      <c r="O94" s="81"/>
      <c r="P94" s="81"/>
      <c r="Q94" s="81"/>
      <c r="R94" s="81"/>
      <c r="S94" s="81"/>
      <c r="T94" s="82"/>
      <c r="U94" s="35"/>
      <c r="V94" s="35"/>
      <c r="W94" s="35"/>
      <c r="X94" s="35"/>
      <c r="Y94" s="35"/>
      <c r="Z94" s="35"/>
      <c r="AA94" s="35"/>
      <c r="AB94" s="35"/>
      <c r="AC94" s="35"/>
      <c r="AD94" s="35"/>
      <c r="AE94" s="35"/>
      <c r="AT94" s="14" t="s">
        <v>190</v>
      </c>
      <c r="AU94" s="14" t="s">
        <v>81</v>
      </c>
    </row>
    <row r="95" s="2" customFormat="1" ht="33" customHeight="1">
      <c r="A95" s="35"/>
      <c r="B95" s="36"/>
      <c r="C95" s="233" t="s">
        <v>212</v>
      </c>
      <c r="D95" s="233" t="s">
        <v>191</v>
      </c>
      <c r="E95" s="234" t="s">
        <v>1744</v>
      </c>
      <c r="F95" s="235" t="s">
        <v>1745</v>
      </c>
      <c r="G95" s="236" t="s">
        <v>199</v>
      </c>
      <c r="H95" s="237">
        <v>10</v>
      </c>
      <c r="I95" s="238"/>
      <c r="J95" s="239">
        <f>ROUND(I95*H95,2)</f>
        <v>0</v>
      </c>
      <c r="K95" s="235" t="s">
        <v>19</v>
      </c>
      <c r="L95" s="41"/>
      <c r="M95" s="240" t="s">
        <v>19</v>
      </c>
      <c r="N95" s="241" t="s">
        <v>44</v>
      </c>
      <c r="O95" s="81"/>
      <c r="P95" s="225">
        <f>O95*H95</f>
        <v>0</v>
      </c>
      <c r="Q95" s="225">
        <v>0</v>
      </c>
      <c r="R95" s="225">
        <f>Q95*H95</f>
        <v>0</v>
      </c>
      <c r="S95" s="225">
        <v>0</v>
      </c>
      <c r="T95" s="226">
        <f>S95*H95</f>
        <v>0</v>
      </c>
      <c r="U95" s="35"/>
      <c r="V95" s="35"/>
      <c r="W95" s="35"/>
      <c r="X95" s="35"/>
      <c r="Y95" s="35"/>
      <c r="Z95" s="35"/>
      <c r="AA95" s="35"/>
      <c r="AB95" s="35"/>
      <c r="AC95" s="35"/>
      <c r="AD95" s="35"/>
      <c r="AE95" s="35"/>
      <c r="AR95" s="227" t="s">
        <v>194</v>
      </c>
      <c r="AT95" s="227" t="s">
        <v>191</v>
      </c>
      <c r="AU95" s="227" t="s">
        <v>81</v>
      </c>
      <c r="AY95" s="14" t="s">
        <v>183</v>
      </c>
      <c r="BE95" s="228">
        <f>IF(N95="základní",J95,0)</f>
        <v>0</v>
      </c>
      <c r="BF95" s="228">
        <f>IF(N95="snížená",J95,0)</f>
        <v>0</v>
      </c>
      <c r="BG95" s="228">
        <f>IF(N95="zákl. přenesená",J95,0)</f>
        <v>0</v>
      </c>
      <c r="BH95" s="228">
        <f>IF(N95="sníž. přenesená",J95,0)</f>
        <v>0</v>
      </c>
      <c r="BI95" s="228">
        <f>IF(N95="nulová",J95,0)</f>
        <v>0</v>
      </c>
      <c r="BJ95" s="14" t="s">
        <v>81</v>
      </c>
      <c r="BK95" s="228">
        <f>ROUND(I95*H95,2)</f>
        <v>0</v>
      </c>
      <c r="BL95" s="14" t="s">
        <v>194</v>
      </c>
      <c r="BM95" s="227" t="s">
        <v>1984</v>
      </c>
    </row>
    <row r="96" s="2" customFormat="1">
      <c r="A96" s="35"/>
      <c r="B96" s="36"/>
      <c r="C96" s="37"/>
      <c r="D96" s="229" t="s">
        <v>190</v>
      </c>
      <c r="E96" s="37"/>
      <c r="F96" s="230" t="s">
        <v>1745</v>
      </c>
      <c r="G96" s="37"/>
      <c r="H96" s="37"/>
      <c r="I96" s="143"/>
      <c r="J96" s="37"/>
      <c r="K96" s="37"/>
      <c r="L96" s="41"/>
      <c r="M96" s="231"/>
      <c r="N96" s="232"/>
      <c r="O96" s="81"/>
      <c r="P96" s="81"/>
      <c r="Q96" s="81"/>
      <c r="R96" s="81"/>
      <c r="S96" s="81"/>
      <c r="T96" s="82"/>
      <c r="U96" s="35"/>
      <c r="V96" s="35"/>
      <c r="W96" s="35"/>
      <c r="X96" s="35"/>
      <c r="Y96" s="35"/>
      <c r="Z96" s="35"/>
      <c r="AA96" s="35"/>
      <c r="AB96" s="35"/>
      <c r="AC96" s="35"/>
      <c r="AD96" s="35"/>
      <c r="AE96" s="35"/>
      <c r="AT96" s="14" t="s">
        <v>190</v>
      </c>
      <c r="AU96" s="14" t="s">
        <v>81</v>
      </c>
    </row>
    <row r="97" s="2" customFormat="1" ht="33" customHeight="1">
      <c r="A97" s="35"/>
      <c r="B97" s="36"/>
      <c r="C97" s="215" t="s">
        <v>216</v>
      </c>
      <c r="D97" s="215" t="s">
        <v>184</v>
      </c>
      <c r="E97" s="216" t="s">
        <v>1985</v>
      </c>
      <c r="F97" s="217" t="s">
        <v>1986</v>
      </c>
      <c r="G97" s="218" t="s">
        <v>187</v>
      </c>
      <c r="H97" s="219">
        <v>500</v>
      </c>
      <c r="I97" s="220"/>
      <c r="J97" s="221">
        <f>ROUND(I97*H97,2)</f>
        <v>0</v>
      </c>
      <c r="K97" s="217" t="s">
        <v>19</v>
      </c>
      <c r="L97" s="222"/>
      <c r="M97" s="223" t="s">
        <v>19</v>
      </c>
      <c r="N97" s="224" t="s">
        <v>44</v>
      </c>
      <c r="O97" s="81"/>
      <c r="P97" s="225">
        <f>O97*H97</f>
        <v>0</v>
      </c>
      <c r="Q97" s="225">
        <v>0</v>
      </c>
      <c r="R97" s="225">
        <f>Q97*H97</f>
        <v>0</v>
      </c>
      <c r="S97" s="225">
        <v>0</v>
      </c>
      <c r="T97" s="226">
        <f>S97*H97</f>
        <v>0</v>
      </c>
      <c r="U97" s="35"/>
      <c r="V97" s="35"/>
      <c r="W97" s="35"/>
      <c r="X97" s="35"/>
      <c r="Y97" s="35"/>
      <c r="Z97" s="35"/>
      <c r="AA97" s="35"/>
      <c r="AB97" s="35"/>
      <c r="AC97" s="35"/>
      <c r="AD97" s="35"/>
      <c r="AE97" s="35"/>
      <c r="AR97" s="227" t="s">
        <v>188</v>
      </c>
      <c r="AT97" s="227" t="s">
        <v>184</v>
      </c>
      <c r="AU97" s="227" t="s">
        <v>81</v>
      </c>
      <c r="AY97" s="14" t="s">
        <v>183</v>
      </c>
      <c r="BE97" s="228">
        <f>IF(N97="základní",J97,0)</f>
        <v>0</v>
      </c>
      <c r="BF97" s="228">
        <f>IF(N97="snížená",J97,0)</f>
        <v>0</v>
      </c>
      <c r="BG97" s="228">
        <f>IF(N97="zákl. přenesená",J97,0)</f>
        <v>0</v>
      </c>
      <c r="BH97" s="228">
        <f>IF(N97="sníž. přenesená",J97,0)</f>
        <v>0</v>
      </c>
      <c r="BI97" s="228">
        <f>IF(N97="nulová",J97,0)</f>
        <v>0</v>
      </c>
      <c r="BJ97" s="14" t="s">
        <v>81</v>
      </c>
      <c r="BK97" s="228">
        <f>ROUND(I97*H97,2)</f>
        <v>0</v>
      </c>
      <c r="BL97" s="14" t="s">
        <v>188</v>
      </c>
      <c r="BM97" s="227" t="s">
        <v>1987</v>
      </c>
    </row>
    <row r="98" s="2" customFormat="1">
      <c r="A98" s="35"/>
      <c r="B98" s="36"/>
      <c r="C98" s="37"/>
      <c r="D98" s="229" t="s">
        <v>190</v>
      </c>
      <c r="E98" s="37"/>
      <c r="F98" s="230" t="s">
        <v>1986</v>
      </c>
      <c r="G98" s="37"/>
      <c r="H98" s="37"/>
      <c r="I98" s="143"/>
      <c r="J98" s="37"/>
      <c r="K98" s="37"/>
      <c r="L98" s="41"/>
      <c r="M98" s="231"/>
      <c r="N98" s="232"/>
      <c r="O98" s="81"/>
      <c r="P98" s="81"/>
      <c r="Q98" s="81"/>
      <c r="R98" s="81"/>
      <c r="S98" s="81"/>
      <c r="T98" s="82"/>
      <c r="U98" s="35"/>
      <c r="V98" s="35"/>
      <c r="W98" s="35"/>
      <c r="X98" s="35"/>
      <c r="Y98" s="35"/>
      <c r="Z98" s="35"/>
      <c r="AA98" s="35"/>
      <c r="AB98" s="35"/>
      <c r="AC98" s="35"/>
      <c r="AD98" s="35"/>
      <c r="AE98" s="35"/>
      <c r="AT98" s="14" t="s">
        <v>190</v>
      </c>
      <c r="AU98" s="14" t="s">
        <v>81</v>
      </c>
    </row>
    <row r="99" s="2" customFormat="1" ht="21.75" customHeight="1">
      <c r="A99" s="35"/>
      <c r="B99" s="36"/>
      <c r="C99" s="233" t="s">
        <v>220</v>
      </c>
      <c r="D99" s="233" t="s">
        <v>191</v>
      </c>
      <c r="E99" s="234" t="s">
        <v>1988</v>
      </c>
      <c r="F99" s="235" t="s">
        <v>1989</v>
      </c>
      <c r="G99" s="236" t="s">
        <v>1990</v>
      </c>
      <c r="H99" s="237">
        <v>2</v>
      </c>
      <c r="I99" s="238"/>
      <c r="J99" s="239">
        <f>ROUND(I99*H99,2)</f>
        <v>0</v>
      </c>
      <c r="K99" s="235" t="s">
        <v>19</v>
      </c>
      <c r="L99" s="41"/>
      <c r="M99" s="240" t="s">
        <v>19</v>
      </c>
      <c r="N99" s="241" t="s">
        <v>44</v>
      </c>
      <c r="O99" s="81"/>
      <c r="P99" s="225">
        <f>O99*H99</f>
        <v>0</v>
      </c>
      <c r="Q99" s="225">
        <v>0</v>
      </c>
      <c r="R99" s="225">
        <f>Q99*H99</f>
        <v>0</v>
      </c>
      <c r="S99" s="225">
        <v>0</v>
      </c>
      <c r="T99" s="226">
        <f>S99*H99</f>
        <v>0</v>
      </c>
      <c r="U99" s="35"/>
      <c r="V99" s="35"/>
      <c r="W99" s="35"/>
      <c r="X99" s="35"/>
      <c r="Y99" s="35"/>
      <c r="Z99" s="35"/>
      <c r="AA99" s="35"/>
      <c r="AB99" s="35"/>
      <c r="AC99" s="35"/>
      <c r="AD99" s="35"/>
      <c r="AE99" s="35"/>
      <c r="AR99" s="227" t="s">
        <v>194</v>
      </c>
      <c r="AT99" s="227" t="s">
        <v>191</v>
      </c>
      <c r="AU99" s="227" t="s">
        <v>81</v>
      </c>
      <c r="AY99" s="14" t="s">
        <v>183</v>
      </c>
      <c r="BE99" s="228">
        <f>IF(N99="základní",J99,0)</f>
        <v>0</v>
      </c>
      <c r="BF99" s="228">
        <f>IF(N99="snížená",J99,0)</f>
        <v>0</v>
      </c>
      <c r="BG99" s="228">
        <f>IF(N99="zákl. přenesená",J99,0)</f>
        <v>0</v>
      </c>
      <c r="BH99" s="228">
        <f>IF(N99="sníž. přenesená",J99,0)</f>
        <v>0</v>
      </c>
      <c r="BI99" s="228">
        <f>IF(N99="nulová",J99,0)</f>
        <v>0</v>
      </c>
      <c r="BJ99" s="14" t="s">
        <v>81</v>
      </c>
      <c r="BK99" s="228">
        <f>ROUND(I99*H99,2)</f>
        <v>0</v>
      </c>
      <c r="BL99" s="14" t="s">
        <v>194</v>
      </c>
      <c r="BM99" s="227" t="s">
        <v>1991</v>
      </c>
    </row>
    <row r="100" s="2" customFormat="1">
      <c r="A100" s="35"/>
      <c r="B100" s="36"/>
      <c r="C100" s="37"/>
      <c r="D100" s="229" t="s">
        <v>190</v>
      </c>
      <c r="E100" s="37"/>
      <c r="F100" s="230" t="s">
        <v>1989</v>
      </c>
      <c r="G100" s="37"/>
      <c r="H100" s="37"/>
      <c r="I100" s="143"/>
      <c r="J100" s="37"/>
      <c r="K100" s="37"/>
      <c r="L100" s="41"/>
      <c r="M100" s="231"/>
      <c r="N100" s="232"/>
      <c r="O100" s="81"/>
      <c r="P100" s="81"/>
      <c r="Q100" s="81"/>
      <c r="R100" s="81"/>
      <c r="S100" s="81"/>
      <c r="T100" s="82"/>
      <c r="U100" s="35"/>
      <c r="V100" s="35"/>
      <c r="W100" s="35"/>
      <c r="X100" s="35"/>
      <c r="Y100" s="35"/>
      <c r="Z100" s="35"/>
      <c r="AA100" s="35"/>
      <c r="AB100" s="35"/>
      <c r="AC100" s="35"/>
      <c r="AD100" s="35"/>
      <c r="AE100" s="35"/>
      <c r="AT100" s="14" t="s">
        <v>190</v>
      </c>
      <c r="AU100" s="14" t="s">
        <v>81</v>
      </c>
    </row>
    <row r="101" s="2" customFormat="1" ht="21.75" customHeight="1">
      <c r="A101" s="35"/>
      <c r="B101" s="36"/>
      <c r="C101" s="215" t="s">
        <v>224</v>
      </c>
      <c r="D101" s="215" t="s">
        <v>184</v>
      </c>
      <c r="E101" s="216" t="s">
        <v>1992</v>
      </c>
      <c r="F101" s="217" t="s">
        <v>1993</v>
      </c>
      <c r="G101" s="218" t="s">
        <v>199</v>
      </c>
      <c r="H101" s="219">
        <v>1</v>
      </c>
      <c r="I101" s="220"/>
      <c r="J101" s="221">
        <f>ROUND(I101*H101,2)</f>
        <v>0</v>
      </c>
      <c r="K101" s="217" t="s">
        <v>19</v>
      </c>
      <c r="L101" s="222"/>
      <c r="M101" s="223" t="s">
        <v>19</v>
      </c>
      <c r="N101" s="224" t="s">
        <v>44</v>
      </c>
      <c r="O101" s="81"/>
      <c r="P101" s="225">
        <f>O101*H101</f>
        <v>0</v>
      </c>
      <c r="Q101" s="225">
        <v>0</v>
      </c>
      <c r="R101" s="225">
        <f>Q101*H101</f>
        <v>0</v>
      </c>
      <c r="S101" s="225">
        <v>0</v>
      </c>
      <c r="T101" s="226">
        <f>S101*H101</f>
        <v>0</v>
      </c>
      <c r="U101" s="35"/>
      <c r="V101" s="35"/>
      <c r="W101" s="35"/>
      <c r="X101" s="35"/>
      <c r="Y101" s="35"/>
      <c r="Z101" s="35"/>
      <c r="AA101" s="35"/>
      <c r="AB101" s="35"/>
      <c r="AC101" s="35"/>
      <c r="AD101" s="35"/>
      <c r="AE101" s="35"/>
      <c r="AR101" s="227" t="s">
        <v>188</v>
      </c>
      <c r="AT101" s="227" t="s">
        <v>184</v>
      </c>
      <c r="AU101" s="227" t="s">
        <v>81</v>
      </c>
      <c r="AY101" s="14" t="s">
        <v>183</v>
      </c>
      <c r="BE101" s="228">
        <f>IF(N101="základní",J101,0)</f>
        <v>0</v>
      </c>
      <c r="BF101" s="228">
        <f>IF(N101="snížená",J101,0)</f>
        <v>0</v>
      </c>
      <c r="BG101" s="228">
        <f>IF(N101="zákl. přenesená",J101,0)</f>
        <v>0</v>
      </c>
      <c r="BH101" s="228">
        <f>IF(N101="sníž. přenesená",J101,0)</f>
        <v>0</v>
      </c>
      <c r="BI101" s="228">
        <f>IF(N101="nulová",J101,0)</f>
        <v>0</v>
      </c>
      <c r="BJ101" s="14" t="s">
        <v>81</v>
      </c>
      <c r="BK101" s="228">
        <f>ROUND(I101*H101,2)</f>
        <v>0</v>
      </c>
      <c r="BL101" s="14" t="s">
        <v>188</v>
      </c>
      <c r="BM101" s="227" t="s">
        <v>1994</v>
      </c>
    </row>
    <row r="102" s="2" customFormat="1">
      <c r="A102" s="35"/>
      <c r="B102" s="36"/>
      <c r="C102" s="37"/>
      <c r="D102" s="229" t="s">
        <v>190</v>
      </c>
      <c r="E102" s="37"/>
      <c r="F102" s="230" t="s">
        <v>1993</v>
      </c>
      <c r="G102" s="37"/>
      <c r="H102" s="37"/>
      <c r="I102" s="143"/>
      <c r="J102" s="37"/>
      <c r="K102" s="37"/>
      <c r="L102" s="41"/>
      <c r="M102" s="231"/>
      <c r="N102" s="232"/>
      <c r="O102" s="81"/>
      <c r="P102" s="81"/>
      <c r="Q102" s="81"/>
      <c r="R102" s="81"/>
      <c r="S102" s="81"/>
      <c r="T102" s="82"/>
      <c r="U102" s="35"/>
      <c r="V102" s="35"/>
      <c r="W102" s="35"/>
      <c r="X102" s="35"/>
      <c r="Y102" s="35"/>
      <c r="Z102" s="35"/>
      <c r="AA102" s="35"/>
      <c r="AB102" s="35"/>
      <c r="AC102" s="35"/>
      <c r="AD102" s="35"/>
      <c r="AE102" s="35"/>
      <c r="AT102" s="14" t="s">
        <v>190</v>
      </c>
      <c r="AU102" s="14" t="s">
        <v>81</v>
      </c>
    </row>
    <row r="103" s="2" customFormat="1" ht="21.75" customHeight="1">
      <c r="A103" s="35"/>
      <c r="B103" s="36"/>
      <c r="C103" s="233" t="s">
        <v>228</v>
      </c>
      <c r="D103" s="233" t="s">
        <v>191</v>
      </c>
      <c r="E103" s="234" t="s">
        <v>1995</v>
      </c>
      <c r="F103" s="235" t="s">
        <v>1996</v>
      </c>
      <c r="G103" s="236" t="s">
        <v>199</v>
      </c>
      <c r="H103" s="237">
        <v>1</v>
      </c>
      <c r="I103" s="238"/>
      <c r="J103" s="239">
        <f>ROUND(I103*H103,2)</f>
        <v>0</v>
      </c>
      <c r="K103" s="235" t="s">
        <v>19</v>
      </c>
      <c r="L103" s="41"/>
      <c r="M103" s="240" t="s">
        <v>19</v>
      </c>
      <c r="N103" s="241" t="s">
        <v>44</v>
      </c>
      <c r="O103" s="81"/>
      <c r="P103" s="225">
        <f>O103*H103</f>
        <v>0</v>
      </c>
      <c r="Q103" s="225">
        <v>0</v>
      </c>
      <c r="R103" s="225">
        <f>Q103*H103</f>
        <v>0</v>
      </c>
      <c r="S103" s="225">
        <v>0</v>
      </c>
      <c r="T103" s="226">
        <f>S103*H103</f>
        <v>0</v>
      </c>
      <c r="U103" s="35"/>
      <c r="V103" s="35"/>
      <c r="W103" s="35"/>
      <c r="X103" s="35"/>
      <c r="Y103" s="35"/>
      <c r="Z103" s="35"/>
      <c r="AA103" s="35"/>
      <c r="AB103" s="35"/>
      <c r="AC103" s="35"/>
      <c r="AD103" s="35"/>
      <c r="AE103" s="35"/>
      <c r="AR103" s="227" t="s">
        <v>194</v>
      </c>
      <c r="AT103" s="227" t="s">
        <v>191</v>
      </c>
      <c r="AU103" s="227" t="s">
        <v>81</v>
      </c>
      <c r="AY103" s="14" t="s">
        <v>183</v>
      </c>
      <c r="BE103" s="228">
        <f>IF(N103="základní",J103,0)</f>
        <v>0</v>
      </c>
      <c r="BF103" s="228">
        <f>IF(N103="snížená",J103,0)</f>
        <v>0</v>
      </c>
      <c r="BG103" s="228">
        <f>IF(N103="zákl. přenesená",J103,0)</f>
        <v>0</v>
      </c>
      <c r="BH103" s="228">
        <f>IF(N103="sníž. přenesená",J103,0)</f>
        <v>0</v>
      </c>
      <c r="BI103" s="228">
        <f>IF(N103="nulová",J103,0)</f>
        <v>0</v>
      </c>
      <c r="BJ103" s="14" t="s">
        <v>81</v>
      </c>
      <c r="BK103" s="228">
        <f>ROUND(I103*H103,2)</f>
        <v>0</v>
      </c>
      <c r="BL103" s="14" t="s">
        <v>194</v>
      </c>
      <c r="BM103" s="227" t="s">
        <v>1997</v>
      </c>
    </row>
    <row r="104" s="2" customFormat="1">
      <c r="A104" s="35"/>
      <c r="B104" s="36"/>
      <c r="C104" s="37"/>
      <c r="D104" s="229" t="s">
        <v>190</v>
      </c>
      <c r="E104" s="37"/>
      <c r="F104" s="230" t="s">
        <v>1996</v>
      </c>
      <c r="G104" s="37"/>
      <c r="H104" s="37"/>
      <c r="I104" s="143"/>
      <c r="J104" s="37"/>
      <c r="K104" s="37"/>
      <c r="L104" s="41"/>
      <c r="M104" s="231"/>
      <c r="N104" s="232"/>
      <c r="O104" s="81"/>
      <c r="P104" s="81"/>
      <c r="Q104" s="81"/>
      <c r="R104" s="81"/>
      <c r="S104" s="81"/>
      <c r="T104" s="82"/>
      <c r="U104" s="35"/>
      <c r="V104" s="35"/>
      <c r="W104" s="35"/>
      <c r="X104" s="35"/>
      <c r="Y104" s="35"/>
      <c r="Z104" s="35"/>
      <c r="AA104" s="35"/>
      <c r="AB104" s="35"/>
      <c r="AC104" s="35"/>
      <c r="AD104" s="35"/>
      <c r="AE104" s="35"/>
      <c r="AT104" s="14" t="s">
        <v>190</v>
      </c>
      <c r="AU104" s="14" t="s">
        <v>81</v>
      </c>
    </row>
    <row r="105" s="2" customFormat="1" ht="21.75" customHeight="1">
      <c r="A105" s="35"/>
      <c r="B105" s="36"/>
      <c r="C105" s="215" t="s">
        <v>232</v>
      </c>
      <c r="D105" s="215" t="s">
        <v>184</v>
      </c>
      <c r="E105" s="216" t="s">
        <v>1998</v>
      </c>
      <c r="F105" s="217" t="s">
        <v>1999</v>
      </c>
      <c r="G105" s="218" t="s">
        <v>199</v>
      </c>
      <c r="H105" s="219">
        <v>20</v>
      </c>
      <c r="I105" s="220"/>
      <c r="J105" s="221">
        <f>ROUND(I105*H105,2)</f>
        <v>0</v>
      </c>
      <c r="K105" s="217" t="s">
        <v>19</v>
      </c>
      <c r="L105" s="222"/>
      <c r="M105" s="223" t="s">
        <v>19</v>
      </c>
      <c r="N105" s="224" t="s">
        <v>44</v>
      </c>
      <c r="O105" s="81"/>
      <c r="P105" s="225">
        <f>O105*H105</f>
        <v>0</v>
      </c>
      <c r="Q105" s="225">
        <v>0</v>
      </c>
      <c r="R105" s="225">
        <f>Q105*H105</f>
        <v>0</v>
      </c>
      <c r="S105" s="225">
        <v>0</v>
      </c>
      <c r="T105" s="226">
        <f>S105*H105</f>
        <v>0</v>
      </c>
      <c r="U105" s="35"/>
      <c r="V105" s="35"/>
      <c r="W105" s="35"/>
      <c r="X105" s="35"/>
      <c r="Y105" s="35"/>
      <c r="Z105" s="35"/>
      <c r="AA105" s="35"/>
      <c r="AB105" s="35"/>
      <c r="AC105" s="35"/>
      <c r="AD105" s="35"/>
      <c r="AE105" s="35"/>
      <c r="AR105" s="227" t="s">
        <v>188</v>
      </c>
      <c r="AT105" s="227" t="s">
        <v>184</v>
      </c>
      <c r="AU105" s="227" t="s">
        <v>81</v>
      </c>
      <c r="AY105" s="14" t="s">
        <v>183</v>
      </c>
      <c r="BE105" s="228">
        <f>IF(N105="základní",J105,0)</f>
        <v>0</v>
      </c>
      <c r="BF105" s="228">
        <f>IF(N105="snížená",J105,0)</f>
        <v>0</v>
      </c>
      <c r="BG105" s="228">
        <f>IF(N105="zákl. přenesená",J105,0)</f>
        <v>0</v>
      </c>
      <c r="BH105" s="228">
        <f>IF(N105="sníž. přenesená",J105,0)</f>
        <v>0</v>
      </c>
      <c r="BI105" s="228">
        <f>IF(N105="nulová",J105,0)</f>
        <v>0</v>
      </c>
      <c r="BJ105" s="14" t="s">
        <v>81</v>
      </c>
      <c r="BK105" s="228">
        <f>ROUND(I105*H105,2)</f>
        <v>0</v>
      </c>
      <c r="BL105" s="14" t="s">
        <v>188</v>
      </c>
      <c r="BM105" s="227" t="s">
        <v>2000</v>
      </c>
    </row>
    <row r="106" s="2" customFormat="1">
      <c r="A106" s="35"/>
      <c r="B106" s="36"/>
      <c r="C106" s="37"/>
      <c r="D106" s="229" t="s">
        <v>190</v>
      </c>
      <c r="E106" s="37"/>
      <c r="F106" s="230" t="s">
        <v>1999</v>
      </c>
      <c r="G106" s="37"/>
      <c r="H106" s="37"/>
      <c r="I106" s="143"/>
      <c r="J106" s="37"/>
      <c r="K106" s="37"/>
      <c r="L106" s="41"/>
      <c r="M106" s="231"/>
      <c r="N106" s="232"/>
      <c r="O106" s="81"/>
      <c r="P106" s="81"/>
      <c r="Q106" s="81"/>
      <c r="R106" s="81"/>
      <c r="S106" s="81"/>
      <c r="T106" s="82"/>
      <c r="U106" s="35"/>
      <c r="V106" s="35"/>
      <c r="W106" s="35"/>
      <c r="X106" s="35"/>
      <c r="Y106" s="35"/>
      <c r="Z106" s="35"/>
      <c r="AA106" s="35"/>
      <c r="AB106" s="35"/>
      <c r="AC106" s="35"/>
      <c r="AD106" s="35"/>
      <c r="AE106" s="35"/>
      <c r="AT106" s="14" t="s">
        <v>190</v>
      </c>
      <c r="AU106" s="14" t="s">
        <v>81</v>
      </c>
    </row>
    <row r="107" s="2" customFormat="1" ht="16.5" customHeight="1">
      <c r="A107" s="35"/>
      <c r="B107" s="36"/>
      <c r="C107" s="233" t="s">
        <v>237</v>
      </c>
      <c r="D107" s="233" t="s">
        <v>191</v>
      </c>
      <c r="E107" s="234" t="s">
        <v>2001</v>
      </c>
      <c r="F107" s="235" t="s">
        <v>2002</v>
      </c>
      <c r="G107" s="236" t="s">
        <v>199</v>
      </c>
      <c r="H107" s="237">
        <v>5</v>
      </c>
      <c r="I107" s="238"/>
      <c r="J107" s="239">
        <f>ROUND(I107*H107,2)</f>
        <v>0</v>
      </c>
      <c r="K107" s="235" t="s">
        <v>19</v>
      </c>
      <c r="L107" s="41"/>
      <c r="M107" s="240" t="s">
        <v>19</v>
      </c>
      <c r="N107" s="241" t="s">
        <v>44</v>
      </c>
      <c r="O107" s="81"/>
      <c r="P107" s="225">
        <f>O107*H107</f>
        <v>0</v>
      </c>
      <c r="Q107" s="225">
        <v>0</v>
      </c>
      <c r="R107" s="225">
        <f>Q107*H107</f>
        <v>0</v>
      </c>
      <c r="S107" s="225">
        <v>0</v>
      </c>
      <c r="T107" s="226">
        <f>S107*H107</f>
        <v>0</v>
      </c>
      <c r="U107" s="35"/>
      <c r="V107" s="35"/>
      <c r="W107" s="35"/>
      <c r="X107" s="35"/>
      <c r="Y107" s="35"/>
      <c r="Z107" s="35"/>
      <c r="AA107" s="35"/>
      <c r="AB107" s="35"/>
      <c r="AC107" s="35"/>
      <c r="AD107" s="35"/>
      <c r="AE107" s="35"/>
      <c r="AR107" s="227" t="s">
        <v>252</v>
      </c>
      <c r="AT107" s="227" t="s">
        <v>191</v>
      </c>
      <c r="AU107" s="227" t="s">
        <v>81</v>
      </c>
      <c r="AY107" s="14" t="s">
        <v>183</v>
      </c>
      <c r="BE107" s="228">
        <f>IF(N107="základní",J107,0)</f>
        <v>0</v>
      </c>
      <c r="BF107" s="228">
        <f>IF(N107="snížená",J107,0)</f>
        <v>0</v>
      </c>
      <c r="BG107" s="228">
        <f>IF(N107="zákl. přenesená",J107,0)</f>
        <v>0</v>
      </c>
      <c r="BH107" s="228">
        <f>IF(N107="sníž. přenesená",J107,0)</f>
        <v>0</v>
      </c>
      <c r="BI107" s="228">
        <f>IF(N107="nulová",J107,0)</f>
        <v>0</v>
      </c>
      <c r="BJ107" s="14" t="s">
        <v>81</v>
      </c>
      <c r="BK107" s="228">
        <f>ROUND(I107*H107,2)</f>
        <v>0</v>
      </c>
      <c r="BL107" s="14" t="s">
        <v>252</v>
      </c>
      <c r="BM107" s="227" t="s">
        <v>2003</v>
      </c>
    </row>
    <row r="108" s="2" customFormat="1">
      <c r="A108" s="35"/>
      <c r="B108" s="36"/>
      <c r="C108" s="37"/>
      <c r="D108" s="229" t="s">
        <v>190</v>
      </c>
      <c r="E108" s="37"/>
      <c r="F108" s="230" t="s">
        <v>2002</v>
      </c>
      <c r="G108" s="37"/>
      <c r="H108" s="37"/>
      <c r="I108" s="143"/>
      <c r="J108" s="37"/>
      <c r="K108" s="37"/>
      <c r="L108" s="41"/>
      <c r="M108" s="231"/>
      <c r="N108" s="232"/>
      <c r="O108" s="81"/>
      <c r="P108" s="81"/>
      <c r="Q108" s="81"/>
      <c r="R108" s="81"/>
      <c r="S108" s="81"/>
      <c r="T108" s="82"/>
      <c r="U108" s="35"/>
      <c r="V108" s="35"/>
      <c r="W108" s="35"/>
      <c r="X108" s="35"/>
      <c r="Y108" s="35"/>
      <c r="Z108" s="35"/>
      <c r="AA108" s="35"/>
      <c r="AB108" s="35"/>
      <c r="AC108" s="35"/>
      <c r="AD108" s="35"/>
      <c r="AE108" s="35"/>
      <c r="AT108" s="14" t="s">
        <v>190</v>
      </c>
      <c r="AU108" s="14" t="s">
        <v>81</v>
      </c>
    </row>
    <row r="109" s="2" customFormat="1" ht="21.75" customHeight="1">
      <c r="A109" s="35"/>
      <c r="B109" s="36"/>
      <c r="C109" s="233" t="s">
        <v>242</v>
      </c>
      <c r="D109" s="233" t="s">
        <v>191</v>
      </c>
      <c r="E109" s="234" t="s">
        <v>225</v>
      </c>
      <c r="F109" s="235" t="s">
        <v>226</v>
      </c>
      <c r="G109" s="236" t="s">
        <v>199</v>
      </c>
      <c r="H109" s="237">
        <v>30</v>
      </c>
      <c r="I109" s="238"/>
      <c r="J109" s="239">
        <f>ROUND(I109*H109,2)</f>
        <v>0</v>
      </c>
      <c r="K109" s="235" t="s">
        <v>19</v>
      </c>
      <c r="L109" s="41"/>
      <c r="M109" s="240" t="s">
        <v>19</v>
      </c>
      <c r="N109" s="241" t="s">
        <v>44</v>
      </c>
      <c r="O109" s="81"/>
      <c r="P109" s="225">
        <f>O109*H109</f>
        <v>0</v>
      </c>
      <c r="Q109" s="225">
        <v>0</v>
      </c>
      <c r="R109" s="225">
        <f>Q109*H109</f>
        <v>0</v>
      </c>
      <c r="S109" s="225">
        <v>0</v>
      </c>
      <c r="T109" s="226">
        <f>S109*H109</f>
        <v>0</v>
      </c>
      <c r="U109" s="35"/>
      <c r="V109" s="35"/>
      <c r="W109" s="35"/>
      <c r="X109" s="35"/>
      <c r="Y109" s="35"/>
      <c r="Z109" s="35"/>
      <c r="AA109" s="35"/>
      <c r="AB109" s="35"/>
      <c r="AC109" s="35"/>
      <c r="AD109" s="35"/>
      <c r="AE109" s="35"/>
      <c r="AR109" s="227" t="s">
        <v>182</v>
      </c>
      <c r="AT109" s="227" t="s">
        <v>191</v>
      </c>
      <c r="AU109" s="227" t="s">
        <v>81</v>
      </c>
      <c r="AY109" s="14" t="s">
        <v>183</v>
      </c>
      <c r="BE109" s="228">
        <f>IF(N109="základní",J109,0)</f>
        <v>0</v>
      </c>
      <c r="BF109" s="228">
        <f>IF(N109="snížená",J109,0)</f>
        <v>0</v>
      </c>
      <c r="BG109" s="228">
        <f>IF(N109="zákl. přenesená",J109,0)</f>
        <v>0</v>
      </c>
      <c r="BH109" s="228">
        <f>IF(N109="sníž. přenesená",J109,0)</f>
        <v>0</v>
      </c>
      <c r="BI109" s="228">
        <f>IF(N109="nulová",J109,0)</f>
        <v>0</v>
      </c>
      <c r="BJ109" s="14" t="s">
        <v>81</v>
      </c>
      <c r="BK109" s="228">
        <f>ROUND(I109*H109,2)</f>
        <v>0</v>
      </c>
      <c r="BL109" s="14" t="s">
        <v>182</v>
      </c>
      <c r="BM109" s="227" t="s">
        <v>2004</v>
      </c>
    </row>
    <row r="110" s="2" customFormat="1">
      <c r="A110" s="35"/>
      <c r="B110" s="36"/>
      <c r="C110" s="37"/>
      <c r="D110" s="229" t="s">
        <v>190</v>
      </c>
      <c r="E110" s="37"/>
      <c r="F110" s="230" t="s">
        <v>226</v>
      </c>
      <c r="G110" s="37"/>
      <c r="H110" s="37"/>
      <c r="I110" s="143"/>
      <c r="J110" s="37"/>
      <c r="K110" s="37"/>
      <c r="L110" s="41"/>
      <c r="M110" s="231"/>
      <c r="N110" s="232"/>
      <c r="O110" s="81"/>
      <c r="P110" s="81"/>
      <c r="Q110" s="81"/>
      <c r="R110" s="81"/>
      <c r="S110" s="81"/>
      <c r="T110" s="82"/>
      <c r="U110" s="35"/>
      <c r="V110" s="35"/>
      <c r="W110" s="35"/>
      <c r="X110" s="35"/>
      <c r="Y110" s="35"/>
      <c r="Z110" s="35"/>
      <c r="AA110" s="35"/>
      <c r="AB110" s="35"/>
      <c r="AC110" s="35"/>
      <c r="AD110" s="35"/>
      <c r="AE110" s="35"/>
      <c r="AT110" s="14" t="s">
        <v>190</v>
      </c>
      <c r="AU110" s="14" t="s">
        <v>81</v>
      </c>
    </row>
    <row r="111" s="2" customFormat="1" ht="21.75" customHeight="1">
      <c r="A111" s="35"/>
      <c r="B111" s="36"/>
      <c r="C111" s="215" t="s">
        <v>8</v>
      </c>
      <c r="D111" s="215" t="s">
        <v>184</v>
      </c>
      <c r="E111" s="216" t="s">
        <v>2005</v>
      </c>
      <c r="F111" s="217" t="s">
        <v>2006</v>
      </c>
      <c r="G111" s="218" t="s">
        <v>199</v>
      </c>
      <c r="H111" s="219">
        <v>10</v>
      </c>
      <c r="I111" s="220"/>
      <c r="J111" s="221">
        <f>ROUND(I111*H111,2)</f>
        <v>0</v>
      </c>
      <c r="K111" s="217" t="s">
        <v>19</v>
      </c>
      <c r="L111" s="222"/>
      <c r="M111" s="223" t="s">
        <v>19</v>
      </c>
      <c r="N111" s="224" t="s">
        <v>44</v>
      </c>
      <c r="O111" s="81"/>
      <c r="P111" s="225">
        <f>O111*H111</f>
        <v>0</v>
      </c>
      <c r="Q111" s="225">
        <v>0</v>
      </c>
      <c r="R111" s="225">
        <f>Q111*H111</f>
        <v>0</v>
      </c>
      <c r="S111" s="225">
        <v>0</v>
      </c>
      <c r="T111" s="226">
        <f>S111*H111</f>
        <v>0</v>
      </c>
      <c r="U111" s="35"/>
      <c r="V111" s="35"/>
      <c r="W111" s="35"/>
      <c r="X111" s="35"/>
      <c r="Y111" s="35"/>
      <c r="Z111" s="35"/>
      <c r="AA111" s="35"/>
      <c r="AB111" s="35"/>
      <c r="AC111" s="35"/>
      <c r="AD111" s="35"/>
      <c r="AE111" s="35"/>
      <c r="AR111" s="227" t="s">
        <v>188</v>
      </c>
      <c r="AT111" s="227" t="s">
        <v>184</v>
      </c>
      <c r="AU111" s="227" t="s">
        <v>81</v>
      </c>
      <c r="AY111" s="14" t="s">
        <v>183</v>
      </c>
      <c r="BE111" s="228">
        <f>IF(N111="základní",J111,0)</f>
        <v>0</v>
      </c>
      <c r="BF111" s="228">
        <f>IF(N111="snížená",J111,0)</f>
        <v>0</v>
      </c>
      <c r="BG111" s="228">
        <f>IF(N111="zákl. přenesená",J111,0)</f>
        <v>0</v>
      </c>
      <c r="BH111" s="228">
        <f>IF(N111="sníž. přenesená",J111,0)</f>
        <v>0</v>
      </c>
      <c r="BI111" s="228">
        <f>IF(N111="nulová",J111,0)</f>
        <v>0</v>
      </c>
      <c r="BJ111" s="14" t="s">
        <v>81</v>
      </c>
      <c r="BK111" s="228">
        <f>ROUND(I111*H111,2)</f>
        <v>0</v>
      </c>
      <c r="BL111" s="14" t="s">
        <v>188</v>
      </c>
      <c r="BM111" s="227" t="s">
        <v>2007</v>
      </c>
    </row>
    <row r="112" s="2" customFormat="1">
      <c r="A112" s="35"/>
      <c r="B112" s="36"/>
      <c r="C112" s="37"/>
      <c r="D112" s="229" t="s">
        <v>190</v>
      </c>
      <c r="E112" s="37"/>
      <c r="F112" s="230" t="s">
        <v>2006</v>
      </c>
      <c r="G112" s="37"/>
      <c r="H112" s="37"/>
      <c r="I112" s="143"/>
      <c r="J112" s="37"/>
      <c r="K112" s="37"/>
      <c r="L112" s="41"/>
      <c r="M112" s="231"/>
      <c r="N112" s="232"/>
      <c r="O112" s="81"/>
      <c r="P112" s="81"/>
      <c r="Q112" s="81"/>
      <c r="R112" s="81"/>
      <c r="S112" s="81"/>
      <c r="T112" s="82"/>
      <c r="U112" s="35"/>
      <c r="V112" s="35"/>
      <c r="W112" s="35"/>
      <c r="X112" s="35"/>
      <c r="Y112" s="35"/>
      <c r="Z112" s="35"/>
      <c r="AA112" s="35"/>
      <c r="AB112" s="35"/>
      <c r="AC112" s="35"/>
      <c r="AD112" s="35"/>
      <c r="AE112" s="35"/>
      <c r="AT112" s="14" t="s">
        <v>190</v>
      </c>
      <c r="AU112" s="14" t="s">
        <v>81</v>
      </c>
    </row>
    <row r="113" s="2" customFormat="1" ht="21.75" customHeight="1">
      <c r="A113" s="35"/>
      <c r="B113" s="36"/>
      <c r="C113" s="233" t="s">
        <v>249</v>
      </c>
      <c r="D113" s="233" t="s">
        <v>191</v>
      </c>
      <c r="E113" s="234" t="s">
        <v>2008</v>
      </c>
      <c r="F113" s="235" t="s">
        <v>2009</v>
      </c>
      <c r="G113" s="236" t="s">
        <v>199</v>
      </c>
      <c r="H113" s="237">
        <v>10</v>
      </c>
      <c r="I113" s="238"/>
      <c r="J113" s="239">
        <f>ROUND(I113*H113,2)</f>
        <v>0</v>
      </c>
      <c r="K113" s="235" t="s">
        <v>19</v>
      </c>
      <c r="L113" s="41"/>
      <c r="M113" s="240" t="s">
        <v>19</v>
      </c>
      <c r="N113" s="241" t="s">
        <v>44</v>
      </c>
      <c r="O113" s="81"/>
      <c r="P113" s="225">
        <f>O113*H113</f>
        <v>0</v>
      </c>
      <c r="Q113" s="225">
        <v>0</v>
      </c>
      <c r="R113" s="225">
        <f>Q113*H113</f>
        <v>0</v>
      </c>
      <c r="S113" s="225">
        <v>0</v>
      </c>
      <c r="T113" s="226">
        <f>S113*H113</f>
        <v>0</v>
      </c>
      <c r="U113" s="35"/>
      <c r="V113" s="35"/>
      <c r="W113" s="35"/>
      <c r="X113" s="35"/>
      <c r="Y113" s="35"/>
      <c r="Z113" s="35"/>
      <c r="AA113" s="35"/>
      <c r="AB113" s="35"/>
      <c r="AC113" s="35"/>
      <c r="AD113" s="35"/>
      <c r="AE113" s="35"/>
      <c r="AR113" s="227" t="s">
        <v>194</v>
      </c>
      <c r="AT113" s="227" t="s">
        <v>191</v>
      </c>
      <c r="AU113" s="227" t="s">
        <v>81</v>
      </c>
      <c r="AY113" s="14" t="s">
        <v>183</v>
      </c>
      <c r="BE113" s="228">
        <f>IF(N113="základní",J113,0)</f>
        <v>0</v>
      </c>
      <c r="BF113" s="228">
        <f>IF(N113="snížená",J113,0)</f>
        <v>0</v>
      </c>
      <c r="BG113" s="228">
        <f>IF(N113="zákl. přenesená",J113,0)</f>
        <v>0</v>
      </c>
      <c r="BH113" s="228">
        <f>IF(N113="sníž. přenesená",J113,0)</f>
        <v>0</v>
      </c>
      <c r="BI113" s="228">
        <f>IF(N113="nulová",J113,0)</f>
        <v>0</v>
      </c>
      <c r="BJ113" s="14" t="s">
        <v>81</v>
      </c>
      <c r="BK113" s="228">
        <f>ROUND(I113*H113,2)</f>
        <v>0</v>
      </c>
      <c r="BL113" s="14" t="s">
        <v>194</v>
      </c>
      <c r="BM113" s="227" t="s">
        <v>2010</v>
      </c>
    </row>
    <row r="114" s="2" customFormat="1">
      <c r="A114" s="35"/>
      <c r="B114" s="36"/>
      <c r="C114" s="37"/>
      <c r="D114" s="229" t="s">
        <v>190</v>
      </c>
      <c r="E114" s="37"/>
      <c r="F114" s="230" t="s">
        <v>2009</v>
      </c>
      <c r="G114" s="37"/>
      <c r="H114" s="37"/>
      <c r="I114" s="143"/>
      <c r="J114" s="37"/>
      <c r="K114" s="37"/>
      <c r="L114" s="41"/>
      <c r="M114" s="231"/>
      <c r="N114" s="232"/>
      <c r="O114" s="81"/>
      <c r="P114" s="81"/>
      <c r="Q114" s="81"/>
      <c r="R114" s="81"/>
      <c r="S114" s="81"/>
      <c r="T114" s="82"/>
      <c r="U114" s="35"/>
      <c r="V114" s="35"/>
      <c r="W114" s="35"/>
      <c r="X114" s="35"/>
      <c r="Y114" s="35"/>
      <c r="Z114" s="35"/>
      <c r="AA114" s="35"/>
      <c r="AB114" s="35"/>
      <c r="AC114" s="35"/>
      <c r="AD114" s="35"/>
      <c r="AE114" s="35"/>
      <c r="AT114" s="14" t="s">
        <v>190</v>
      </c>
      <c r="AU114" s="14" t="s">
        <v>81</v>
      </c>
    </row>
    <row r="115" s="2" customFormat="1" ht="21.75" customHeight="1">
      <c r="A115" s="35"/>
      <c r="B115" s="36"/>
      <c r="C115" s="233" t="s">
        <v>254</v>
      </c>
      <c r="D115" s="233" t="s">
        <v>191</v>
      </c>
      <c r="E115" s="234" t="s">
        <v>2011</v>
      </c>
      <c r="F115" s="235" t="s">
        <v>2012</v>
      </c>
      <c r="G115" s="236" t="s">
        <v>199</v>
      </c>
      <c r="H115" s="237">
        <v>4</v>
      </c>
      <c r="I115" s="238"/>
      <c r="J115" s="239">
        <f>ROUND(I115*H115,2)</f>
        <v>0</v>
      </c>
      <c r="K115" s="235" t="s">
        <v>19</v>
      </c>
      <c r="L115" s="41"/>
      <c r="M115" s="240" t="s">
        <v>19</v>
      </c>
      <c r="N115" s="241" t="s">
        <v>44</v>
      </c>
      <c r="O115" s="81"/>
      <c r="P115" s="225">
        <f>O115*H115</f>
        <v>0</v>
      </c>
      <c r="Q115" s="225">
        <v>0</v>
      </c>
      <c r="R115" s="225">
        <f>Q115*H115</f>
        <v>0</v>
      </c>
      <c r="S115" s="225">
        <v>0</v>
      </c>
      <c r="T115" s="226">
        <f>S115*H115</f>
        <v>0</v>
      </c>
      <c r="U115" s="35"/>
      <c r="V115" s="35"/>
      <c r="W115" s="35"/>
      <c r="X115" s="35"/>
      <c r="Y115" s="35"/>
      <c r="Z115" s="35"/>
      <c r="AA115" s="35"/>
      <c r="AB115" s="35"/>
      <c r="AC115" s="35"/>
      <c r="AD115" s="35"/>
      <c r="AE115" s="35"/>
      <c r="AR115" s="227" t="s">
        <v>194</v>
      </c>
      <c r="AT115" s="227" t="s">
        <v>191</v>
      </c>
      <c r="AU115" s="227" t="s">
        <v>81</v>
      </c>
      <c r="AY115" s="14" t="s">
        <v>183</v>
      </c>
      <c r="BE115" s="228">
        <f>IF(N115="základní",J115,0)</f>
        <v>0</v>
      </c>
      <c r="BF115" s="228">
        <f>IF(N115="snížená",J115,0)</f>
        <v>0</v>
      </c>
      <c r="BG115" s="228">
        <f>IF(N115="zákl. přenesená",J115,0)</f>
        <v>0</v>
      </c>
      <c r="BH115" s="228">
        <f>IF(N115="sníž. přenesená",J115,0)</f>
        <v>0</v>
      </c>
      <c r="BI115" s="228">
        <f>IF(N115="nulová",J115,0)</f>
        <v>0</v>
      </c>
      <c r="BJ115" s="14" t="s">
        <v>81</v>
      </c>
      <c r="BK115" s="228">
        <f>ROUND(I115*H115,2)</f>
        <v>0</v>
      </c>
      <c r="BL115" s="14" t="s">
        <v>194</v>
      </c>
      <c r="BM115" s="227" t="s">
        <v>2013</v>
      </c>
    </row>
    <row r="116" s="2" customFormat="1">
      <c r="A116" s="35"/>
      <c r="B116" s="36"/>
      <c r="C116" s="37"/>
      <c r="D116" s="229" t="s">
        <v>190</v>
      </c>
      <c r="E116" s="37"/>
      <c r="F116" s="230" t="s">
        <v>2012</v>
      </c>
      <c r="G116" s="37"/>
      <c r="H116" s="37"/>
      <c r="I116" s="143"/>
      <c r="J116" s="37"/>
      <c r="K116" s="37"/>
      <c r="L116" s="41"/>
      <c r="M116" s="231"/>
      <c r="N116" s="232"/>
      <c r="O116" s="81"/>
      <c r="P116" s="81"/>
      <c r="Q116" s="81"/>
      <c r="R116" s="81"/>
      <c r="S116" s="81"/>
      <c r="T116" s="82"/>
      <c r="U116" s="35"/>
      <c r="V116" s="35"/>
      <c r="W116" s="35"/>
      <c r="X116" s="35"/>
      <c r="Y116" s="35"/>
      <c r="Z116" s="35"/>
      <c r="AA116" s="35"/>
      <c r="AB116" s="35"/>
      <c r="AC116" s="35"/>
      <c r="AD116" s="35"/>
      <c r="AE116" s="35"/>
      <c r="AT116" s="14" t="s">
        <v>190</v>
      </c>
      <c r="AU116" s="14" t="s">
        <v>81</v>
      </c>
    </row>
    <row r="117" s="2" customFormat="1" ht="33" customHeight="1">
      <c r="A117" s="35"/>
      <c r="B117" s="36"/>
      <c r="C117" s="215" t="s">
        <v>260</v>
      </c>
      <c r="D117" s="215" t="s">
        <v>184</v>
      </c>
      <c r="E117" s="216" t="s">
        <v>2014</v>
      </c>
      <c r="F117" s="217" t="s">
        <v>2015</v>
      </c>
      <c r="G117" s="218" t="s">
        <v>199</v>
      </c>
      <c r="H117" s="219">
        <v>5</v>
      </c>
      <c r="I117" s="220"/>
      <c r="J117" s="221">
        <f>ROUND(I117*H117,2)</f>
        <v>0</v>
      </c>
      <c r="K117" s="217" t="s">
        <v>19</v>
      </c>
      <c r="L117" s="222"/>
      <c r="M117" s="223" t="s">
        <v>19</v>
      </c>
      <c r="N117" s="224" t="s">
        <v>44</v>
      </c>
      <c r="O117" s="81"/>
      <c r="P117" s="225">
        <f>O117*H117</f>
        <v>0</v>
      </c>
      <c r="Q117" s="225">
        <v>0</v>
      </c>
      <c r="R117" s="225">
        <f>Q117*H117</f>
        <v>0</v>
      </c>
      <c r="S117" s="225">
        <v>0</v>
      </c>
      <c r="T117" s="226">
        <f>S117*H117</f>
        <v>0</v>
      </c>
      <c r="U117" s="35"/>
      <c r="V117" s="35"/>
      <c r="W117" s="35"/>
      <c r="X117" s="35"/>
      <c r="Y117" s="35"/>
      <c r="Z117" s="35"/>
      <c r="AA117" s="35"/>
      <c r="AB117" s="35"/>
      <c r="AC117" s="35"/>
      <c r="AD117" s="35"/>
      <c r="AE117" s="35"/>
      <c r="AR117" s="227" t="s">
        <v>188</v>
      </c>
      <c r="AT117" s="227" t="s">
        <v>184</v>
      </c>
      <c r="AU117" s="227" t="s">
        <v>81</v>
      </c>
      <c r="AY117" s="14" t="s">
        <v>183</v>
      </c>
      <c r="BE117" s="228">
        <f>IF(N117="základní",J117,0)</f>
        <v>0</v>
      </c>
      <c r="BF117" s="228">
        <f>IF(N117="snížená",J117,0)</f>
        <v>0</v>
      </c>
      <c r="BG117" s="228">
        <f>IF(N117="zákl. přenesená",J117,0)</f>
        <v>0</v>
      </c>
      <c r="BH117" s="228">
        <f>IF(N117="sníž. přenesená",J117,0)</f>
        <v>0</v>
      </c>
      <c r="BI117" s="228">
        <f>IF(N117="nulová",J117,0)</f>
        <v>0</v>
      </c>
      <c r="BJ117" s="14" t="s">
        <v>81</v>
      </c>
      <c r="BK117" s="228">
        <f>ROUND(I117*H117,2)</f>
        <v>0</v>
      </c>
      <c r="BL117" s="14" t="s">
        <v>188</v>
      </c>
      <c r="BM117" s="227" t="s">
        <v>2016</v>
      </c>
    </row>
    <row r="118" s="2" customFormat="1">
      <c r="A118" s="35"/>
      <c r="B118" s="36"/>
      <c r="C118" s="37"/>
      <c r="D118" s="229" t="s">
        <v>190</v>
      </c>
      <c r="E118" s="37"/>
      <c r="F118" s="230" t="s">
        <v>2015</v>
      </c>
      <c r="G118" s="37"/>
      <c r="H118" s="37"/>
      <c r="I118" s="143"/>
      <c r="J118" s="37"/>
      <c r="K118" s="37"/>
      <c r="L118" s="41"/>
      <c r="M118" s="231"/>
      <c r="N118" s="232"/>
      <c r="O118" s="81"/>
      <c r="P118" s="81"/>
      <c r="Q118" s="81"/>
      <c r="R118" s="81"/>
      <c r="S118" s="81"/>
      <c r="T118" s="82"/>
      <c r="U118" s="35"/>
      <c r="V118" s="35"/>
      <c r="W118" s="35"/>
      <c r="X118" s="35"/>
      <c r="Y118" s="35"/>
      <c r="Z118" s="35"/>
      <c r="AA118" s="35"/>
      <c r="AB118" s="35"/>
      <c r="AC118" s="35"/>
      <c r="AD118" s="35"/>
      <c r="AE118" s="35"/>
      <c r="AT118" s="14" t="s">
        <v>190</v>
      </c>
      <c r="AU118" s="14" t="s">
        <v>81</v>
      </c>
    </row>
    <row r="119" s="2" customFormat="1" ht="44.25" customHeight="1">
      <c r="A119" s="35"/>
      <c r="B119" s="36"/>
      <c r="C119" s="215" t="s">
        <v>265</v>
      </c>
      <c r="D119" s="215" t="s">
        <v>184</v>
      </c>
      <c r="E119" s="216" t="s">
        <v>2017</v>
      </c>
      <c r="F119" s="217" t="s">
        <v>2018</v>
      </c>
      <c r="G119" s="218" t="s">
        <v>199</v>
      </c>
      <c r="H119" s="219">
        <v>7</v>
      </c>
      <c r="I119" s="220"/>
      <c r="J119" s="221">
        <f>ROUND(I119*H119,2)</f>
        <v>0</v>
      </c>
      <c r="K119" s="217" t="s">
        <v>19</v>
      </c>
      <c r="L119" s="222"/>
      <c r="M119" s="223" t="s">
        <v>19</v>
      </c>
      <c r="N119" s="224" t="s">
        <v>44</v>
      </c>
      <c r="O119" s="81"/>
      <c r="P119" s="225">
        <f>O119*H119</f>
        <v>0</v>
      </c>
      <c r="Q119" s="225">
        <v>0</v>
      </c>
      <c r="R119" s="225">
        <f>Q119*H119</f>
        <v>0</v>
      </c>
      <c r="S119" s="225">
        <v>0</v>
      </c>
      <c r="T119" s="226">
        <f>S119*H119</f>
        <v>0</v>
      </c>
      <c r="U119" s="35"/>
      <c r="V119" s="35"/>
      <c r="W119" s="35"/>
      <c r="X119" s="35"/>
      <c r="Y119" s="35"/>
      <c r="Z119" s="35"/>
      <c r="AA119" s="35"/>
      <c r="AB119" s="35"/>
      <c r="AC119" s="35"/>
      <c r="AD119" s="35"/>
      <c r="AE119" s="35"/>
      <c r="AR119" s="227" t="s">
        <v>188</v>
      </c>
      <c r="AT119" s="227" t="s">
        <v>184</v>
      </c>
      <c r="AU119" s="227" t="s">
        <v>81</v>
      </c>
      <c r="AY119" s="14" t="s">
        <v>183</v>
      </c>
      <c r="BE119" s="228">
        <f>IF(N119="základní",J119,0)</f>
        <v>0</v>
      </c>
      <c r="BF119" s="228">
        <f>IF(N119="snížená",J119,0)</f>
        <v>0</v>
      </c>
      <c r="BG119" s="228">
        <f>IF(N119="zákl. přenesená",J119,0)</f>
        <v>0</v>
      </c>
      <c r="BH119" s="228">
        <f>IF(N119="sníž. přenesená",J119,0)</f>
        <v>0</v>
      </c>
      <c r="BI119" s="228">
        <f>IF(N119="nulová",J119,0)</f>
        <v>0</v>
      </c>
      <c r="BJ119" s="14" t="s">
        <v>81</v>
      </c>
      <c r="BK119" s="228">
        <f>ROUND(I119*H119,2)</f>
        <v>0</v>
      </c>
      <c r="BL119" s="14" t="s">
        <v>188</v>
      </c>
      <c r="BM119" s="227" t="s">
        <v>2019</v>
      </c>
    </row>
    <row r="120" s="2" customFormat="1">
      <c r="A120" s="35"/>
      <c r="B120" s="36"/>
      <c r="C120" s="37"/>
      <c r="D120" s="229" t="s">
        <v>190</v>
      </c>
      <c r="E120" s="37"/>
      <c r="F120" s="230" t="s">
        <v>2018</v>
      </c>
      <c r="G120" s="37"/>
      <c r="H120" s="37"/>
      <c r="I120" s="143"/>
      <c r="J120" s="37"/>
      <c r="K120" s="37"/>
      <c r="L120" s="41"/>
      <c r="M120" s="231"/>
      <c r="N120" s="232"/>
      <c r="O120" s="81"/>
      <c r="P120" s="81"/>
      <c r="Q120" s="81"/>
      <c r="R120" s="81"/>
      <c r="S120" s="81"/>
      <c r="T120" s="82"/>
      <c r="U120" s="35"/>
      <c r="V120" s="35"/>
      <c r="W120" s="35"/>
      <c r="X120" s="35"/>
      <c r="Y120" s="35"/>
      <c r="Z120" s="35"/>
      <c r="AA120" s="35"/>
      <c r="AB120" s="35"/>
      <c r="AC120" s="35"/>
      <c r="AD120" s="35"/>
      <c r="AE120" s="35"/>
      <c r="AT120" s="14" t="s">
        <v>190</v>
      </c>
      <c r="AU120" s="14" t="s">
        <v>81</v>
      </c>
    </row>
    <row r="121" s="2" customFormat="1" ht="21.75" customHeight="1">
      <c r="A121" s="35"/>
      <c r="B121" s="36"/>
      <c r="C121" s="215" t="s">
        <v>267</v>
      </c>
      <c r="D121" s="215" t="s">
        <v>184</v>
      </c>
      <c r="E121" s="216" t="s">
        <v>2020</v>
      </c>
      <c r="F121" s="217" t="s">
        <v>2021</v>
      </c>
      <c r="G121" s="218" t="s">
        <v>199</v>
      </c>
      <c r="H121" s="219">
        <v>1</v>
      </c>
      <c r="I121" s="220"/>
      <c r="J121" s="221">
        <f>ROUND(I121*H121,2)</f>
        <v>0</v>
      </c>
      <c r="K121" s="217" t="s">
        <v>19</v>
      </c>
      <c r="L121" s="222"/>
      <c r="M121" s="223" t="s">
        <v>19</v>
      </c>
      <c r="N121" s="224" t="s">
        <v>44</v>
      </c>
      <c r="O121" s="81"/>
      <c r="P121" s="225">
        <f>O121*H121</f>
        <v>0</v>
      </c>
      <c r="Q121" s="225">
        <v>0</v>
      </c>
      <c r="R121" s="225">
        <f>Q121*H121</f>
        <v>0</v>
      </c>
      <c r="S121" s="225">
        <v>0</v>
      </c>
      <c r="T121" s="226">
        <f>S121*H121</f>
        <v>0</v>
      </c>
      <c r="U121" s="35"/>
      <c r="V121" s="35"/>
      <c r="W121" s="35"/>
      <c r="X121" s="35"/>
      <c r="Y121" s="35"/>
      <c r="Z121" s="35"/>
      <c r="AA121" s="35"/>
      <c r="AB121" s="35"/>
      <c r="AC121" s="35"/>
      <c r="AD121" s="35"/>
      <c r="AE121" s="35"/>
      <c r="AR121" s="227" t="s">
        <v>188</v>
      </c>
      <c r="AT121" s="227" t="s">
        <v>184</v>
      </c>
      <c r="AU121" s="227" t="s">
        <v>81</v>
      </c>
      <c r="AY121" s="14" t="s">
        <v>183</v>
      </c>
      <c r="BE121" s="228">
        <f>IF(N121="základní",J121,0)</f>
        <v>0</v>
      </c>
      <c r="BF121" s="228">
        <f>IF(N121="snížená",J121,0)</f>
        <v>0</v>
      </c>
      <c r="BG121" s="228">
        <f>IF(N121="zákl. přenesená",J121,0)</f>
        <v>0</v>
      </c>
      <c r="BH121" s="228">
        <f>IF(N121="sníž. přenesená",J121,0)</f>
        <v>0</v>
      </c>
      <c r="BI121" s="228">
        <f>IF(N121="nulová",J121,0)</f>
        <v>0</v>
      </c>
      <c r="BJ121" s="14" t="s">
        <v>81</v>
      </c>
      <c r="BK121" s="228">
        <f>ROUND(I121*H121,2)</f>
        <v>0</v>
      </c>
      <c r="BL121" s="14" t="s">
        <v>188</v>
      </c>
      <c r="BM121" s="227" t="s">
        <v>2022</v>
      </c>
    </row>
    <row r="122" s="2" customFormat="1">
      <c r="A122" s="35"/>
      <c r="B122" s="36"/>
      <c r="C122" s="37"/>
      <c r="D122" s="229" t="s">
        <v>190</v>
      </c>
      <c r="E122" s="37"/>
      <c r="F122" s="230" t="s">
        <v>2021</v>
      </c>
      <c r="G122" s="37"/>
      <c r="H122" s="37"/>
      <c r="I122" s="143"/>
      <c r="J122" s="37"/>
      <c r="K122" s="37"/>
      <c r="L122" s="41"/>
      <c r="M122" s="231"/>
      <c r="N122" s="232"/>
      <c r="O122" s="81"/>
      <c r="P122" s="81"/>
      <c r="Q122" s="81"/>
      <c r="R122" s="81"/>
      <c r="S122" s="81"/>
      <c r="T122" s="82"/>
      <c r="U122" s="35"/>
      <c r="V122" s="35"/>
      <c r="W122" s="35"/>
      <c r="X122" s="35"/>
      <c r="Y122" s="35"/>
      <c r="Z122" s="35"/>
      <c r="AA122" s="35"/>
      <c r="AB122" s="35"/>
      <c r="AC122" s="35"/>
      <c r="AD122" s="35"/>
      <c r="AE122" s="35"/>
      <c r="AT122" s="14" t="s">
        <v>190</v>
      </c>
      <c r="AU122" s="14" t="s">
        <v>81</v>
      </c>
    </row>
    <row r="123" s="2" customFormat="1" ht="21.75" customHeight="1">
      <c r="A123" s="35"/>
      <c r="B123" s="36"/>
      <c r="C123" s="215" t="s">
        <v>7</v>
      </c>
      <c r="D123" s="215" t="s">
        <v>184</v>
      </c>
      <c r="E123" s="216" t="s">
        <v>2023</v>
      </c>
      <c r="F123" s="217" t="s">
        <v>2024</v>
      </c>
      <c r="G123" s="218" t="s">
        <v>199</v>
      </c>
      <c r="H123" s="219">
        <v>4</v>
      </c>
      <c r="I123" s="220"/>
      <c r="J123" s="221">
        <f>ROUND(I123*H123,2)</f>
        <v>0</v>
      </c>
      <c r="K123" s="217" t="s">
        <v>19</v>
      </c>
      <c r="L123" s="222"/>
      <c r="M123" s="223" t="s">
        <v>19</v>
      </c>
      <c r="N123" s="224" t="s">
        <v>44</v>
      </c>
      <c r="O123" s="81"/>
      <c r="P123" s="225">
        <f>O123*H123</f>
        <v>0</v>
      </c>
      <c r="Q123" s="225">
        <v>0</v>
      </c>
      <c r="R123" s="225">
        <f>Q123*H123</f>
        <v>0</v>
      </c>
      <c r="S123" s="225">
        <v>0</v>
      </c>
      <c r="T123" s="226">
        <f>S123*H123</f>
        <v>0</v>
      </c>
      <c r="U123" s="35"/>
      <c r="V123" s="35"/>
      <c r="W123" s="35"/>
      <c r="X123" s="35"/>
      <c r="Y123" s="35"/>
      <c r="Z123" s="35"/>
      <c r="AA123" s="35"/>
      <c r="AB123" s="35"/>
      <c r="AC123" s="35"/>
      <c r="AD123" s="35"/>
      <c r="AE123" s="35"/>
      <c r="AR123" s="227" t="s">
        <v>188</v>
      </c>
      <c r="AT123" s="227" t="s">
        <v>184</v>
      </c>
      <c r="AU123" s="227" t="s">
        <v>81</v>
      </c>
      <c r="AY123" s="14" t="s">
        <v>183</v>
      </c>
      <c r="BE123" s="228">
        <f>IF(N123="základní",J123,0)</f>
        <v>0</v>
      </c>
      <c r="BF123" s="228">
        <f>IF(N123="snížená",J123,0)</f>
        <v>0</v>
      </c>
      <c r="BG123" s="228">
        <f>IF(N123="zákl. přenesená",J123,0)</f>
        <v>0</v>
      </c>
      <c r="BH123" s="228">
        <f>IF(N123="sníž. přenesená",J123,0)</f>
        <v>0</v>
      </c>
      <c r="BI123" s="228">
        <f>IF(N123="nulová",J123,0)</f>
        <v>0</v>
      </c>
      <c r="BJ123" s="14" t="s">
        <v>81</v>
      </c>
      <c r="BK123" s="228">
        <f>ROUND(I123*H123,2)</f>
        <v>0</v>
      </c>
      <c r="BL123" s="14" t="s">
        <v>188</v>
      </c>
      <c r="BM123" s="227" t="s">
        <v>2025</v>
      </c>
    </row>
    <row r="124" s="2" customFormat="1">
      <c r="A124" s="35"/>
      <c r="B124" s="36"/>
      <c r="C124" s="37"/>
      <c r="D124" s="229" t="s">
        <v>190</v>
      </c>
      <c r="E124" s="37"/>
      <c r="F124" s="230" t="s">
        <v>2024</v>
      </c>
      <c r="G124" s="37"/>
      <c r="H124" s="37"/>
      <c r="I124" s="143"/>
      <c r="J124" s="37"/>
      <c r="K124" s="37"/>
      <c r="L124" s="41"/>
      <c r="M124" s="231"/>
      <c r="N124" s="232"/>
      <c r="O124" s="81"/>
      <c r="P124" s="81"/>
      <c r="Q124" s="81"/>
      <c r="R124" s="81"/>
      <c r="S124" s="81"/>
      <c r="T124" s="82"/>
      <c r="U124" s="35"/>
      <c r="V124" s="35"/>
      <c r="W124" s="35"/>
      <c r="X124" s="35"/>
      <c r="Y124" s="35"/>
      <c r="Z124" s="35"/>
      <c r="AA124" s="35"/>
      <c r="AB124" s="35"/>
      <c r="AC124" s="35"/>
      <c r="AD124" s="35"/>
      <c r="AE124" s="35"/>
      <c r="AT124" s="14" t="s">
        <v>190</v>
      </c>
      <c r="AU124" s="14" t="s">
        <v>81</v>
      </c>
    </row>
    <row r="125" s="2" customFormat="1" ht="33" customHeight="1">
      <c r="A125" s="35"/>
      <c r="B125" s="36"/>
      <c r="C125" s="233" t="s">
        <v>274</v>
      </c>
      <c r="D125" s="233" t="s">
        <v>191</v>
      </c>
      <c r="E125" s="234" t="s">
        <v>2026</v>
      </c>
      <c r="F125" s="235" t="s">
        <v>2027</v>
      </c>
      <c r="G125" s="236" t="s">
        <v>199</v>
      </c>
      <c r="H125" s="237">
        <v>4</v>
      </c>
      <c r="I125" s="238"/>
      <c r="J125" s="239">
        <f>ROUND(I125*H125,2)</f>
        <v>0</v>
      </c>
      <c r="K125" s="235" t="s">
        <v>19</v>
      </c>
      <c r="L125" s="41"/>
      <c r="M125" s="240" t="s">
        <v>19</v>
      </c>
      <c r="N125" s="241" t="s">
        <v>44</v>
      </c>
      <c r="O125" s="81"/>
      <c r="P125" s="225">
        <f>O125*H125</f>
        <v>0</v>
      </c>
      <c r="Q125" s="225">
        <v>0</v>
      </c>
      <c r="R125" s="225">
        <f>Q125*H125</f>
        <v>0</v>
      </c>
      <c r="S125" s="225">
        <v>0</v>
      </c>
      <c r="T125" s="226">
        <f>S125*H125</f>
        <v>0</v>
      </c>
      <c r="U125" s="35"/>
      <c r="V125" s="35"/>
      <c r="W125" s="35"/>
      <c r="X125" s="35"/>
      <c r="Y125" s="35"/>
      <c r="Z125" s="35"/>
      <c r="AA125" s="35"/>
      <c r="AB125" s="35"/>
      <c r="AC125" s="35"/>
      <c r="AD125" s="35"/>
      <c r="AE125" s="35"/>
      <c r="AR125" s="227" t="s">
        <v>194</v>
      </c>
      <c r="AT125" s="227" t="s">
        <v>191</v>
      </c>
      <c r="AU125" s="227" t="s">
        <v>81</v>
      </c>
      <c r="AY125" s="14" t="s">
        <v>183</v>
      </c>
      <c r="BE125" s="228">
        <f>IF(N125="základní",J125,0)</f>
        <v>0</v>
      </c>
      <c r="BF125" s="228">
        <f>IF(N125="snížená",J125,0)</f>
        <v>0</v>
      </c>
      <c r="BG125" s="228">
        <f>IF(N125="zákl. přenesená",J125,0)</f>
        <v>0</v>
      </c>
      <c r="BH125" s="228">
        <f>IF(N125="sníž. přenesená",J125,0)</f>
        <v>0</v>
      </c>
      <c r="BI125" s="228">
        <f>IF(N125="nulová",J125,0)</f>
        <v>0</v>
      </c>
      <c r="BJ125" s="14" t="s">
        <v>81</v>
      </c>
      <c r="BK125" s="228">
        <f>ROUND(I125*H125,2)</f>
        <v>0</v>
      </c>
      <c r="BL125" s="14" t="s">
        <v>194</v>
      </c>
      <c r="BM125" s="227" t="s">
        <v>2028</v>
      </c>
    </row>
    <row r="126" s="2" customFormat="1">
      <c r="A126" s="35"/>
      <c r="B126" s="36"/>
      <c r="C126" s="37"/>
      <c r="D126" s="229" t="s">
        <v>190</v>
      </c>
      <c r="E126" s="37"/>
      <c r="F126" s="230" t="s">
        <v>2027</v>
      </c>
      <c r="G126" s="37"/>
      <c r="H126" s="37"/>
      <c r="I126" s="143"/>
      <c r="J126" s="37"/>
      <c r="K126" s="37"/>
      <c r="L126" s="41"/>
      <c r="M126" s="231"/>
      <c r="N126" s="232"/>
      <c r="O126" s="81"/>
      <c r="P126" s="81"/>
      <c r="Q126" s="81"/>
      <c r="R126" s="81"/>
      <c r="S126" s="81"/>
      <c r="T126" s="82"/>
      <c r="U126" s="35"/>
      <c r="V126" s="35"/>
      <c r="W126" s="35"/>
      <c r="X126" s="35"/>
      <c r="Y126" s="35"/>
      <c r="Z126" s="35"/>
      <c r="AA126" s="35"/>
      <c r="AB126" s="35"/>
      <c r="AC126" s="35"/>
      <c r="AD126" s="35"/>
      <c r="AE126" s="35"/>
      <c r="AT126" s="14" t="s">
        <v>190</v>
      </c>
      <c r="AU126" s="14" t="s">
        <v>81</v>
      </c>
    </row>
    <row r="127" s="2" customFormat="1" ht="21.75" customHeight="1">
      <c r="A127" s="35"/>
      <c r="B127" s="36"/>
      <c r="C127" s="215" t="s">
        <v>278</v>
      </c>
      <c r="D127" s="215" t="s">
        <v>184</v>
      </c>
      <c r="E127" s="216" t="s">
        <v>2029</v>
      </c>
      <c r="F127" s="217" t="s">
        <v>2030</v>
      </c>
      <c r="G127" s="218" t="s">
        <v>199</v>
      </c>
      <c r="H127" s="219">
        <v>7</v>
      </c>
      <c r="I127" s="220"/>
      <c r="J127" s="221">
        <f>ROUND(I127*H127,2)</f>
        <v>0</v>
      </c>
      <c r="K127" s="217" t="s">
        <v>19</v>
      </c>
      <c r="L127" s="222"/>
      <c r="M127" s="223" t="s">
        <v>19</v>
      </c>
      <c r="N127" s="224" t="s">
        <v>44</v>
      </c>
      <c r="O127" s="81"/>
      <c r="P127" s="225">
        <f>O127*H127</f>
        <v>0</v>
      </c>
      <c r="Q127" s="225">
        <v>0</v>
      </c>
      <c r="R127" s="225">
        <f>Q127*H127</f>
        <v>0</v>
      </c>
      <c r="S127" s="225">
        <v>0</v>
      </c>
      <c r="T127" s="226">
        <f>S127*H127</f>
        <v>0</v>
      </c>
      <c r="U127" s="35"/>
      <c r="V127" s="35"/>
      <c r="W127" s="35"/>
      <c r="X127" s="35"/>
      <c r="Y127" s="35"/>
      <c r="Z127" s="35"/>
      <c r="AA127" s="35"/>
      <c r="AB127" s="35"/>
      <c r="AC127" s="35"/>
      <c r="AD127" s="35"/>
      <c r="AE127" s="35"/>
      <c r="AR127" s="227" t="s">
        <v>188</v>
      </c>
      <c r="AT127" s="227" t="s">
        <v>184</v>
      </c>
      <c r="AU127" s="227" t="s">
        <v>81</v>
      </c>
      <c r="AY127" s="14" t="s">
        <v>183</v>
      </c>
      <c r="BE127" s="228">
        <f>IF(N127="základní",J127,0)</f>
        <v>0</v>
      </c>
      <c r="BF127" s="228">
        <f>IF(N127="snížená",J127,0)</f>
        <v>0</v>
      </c>
      <c r="BG127" s="228">
        <f>IF(N127="zákl. přenesená",J127,0)</f>
        <v>0</v>
      </c>
      <c r="BH127" s="228">
        <f>IF(N127="sníž. přenesená",J127,0)</f>
        <v>0</v>
      </c>
      <c r="BI127" s="228">
        <f>IF(N127="nulová",J127,0)</f>
        <v>0</v>
      </c>
      <c r="BJ127" s="14" t="s">
        <v>81</v>
      </c>
      <c r="BK127" s="228">
        <f>ROUND(I127*H127,2)</f>
        <v>0</v>
      </c>
      <c r="BL127" s="14" t="s">
        <v>188</v>
      </c>
      <c r="BM127" s="227" t="s">
        <v>2031</v>
      </c>
    </row>
    <row r="128" s="2" customFormat="1">
      <c r="A128" s="35"/>
      <c r="B128" s="36"/>
      <c r="C128" s="37"/>
      <c r="D128" s="229" t="s">
        <v>190</v>
      </c>
      <c r="E128" s="37"/>
      <c r="F128" s="230" t="s">
        <v>2030</v>
      </c>
      <c r="G128" s="37"/>
      <c r="H128" s="37"/>
      <c r="I128" s="143"/>
      <c r="J128" s="37"/>
      <c r="K128" s="37"/>
      <c r="L128" s="41"/>
      <c r="M128" s="231"/>
      <c r="N128" s="232"/>
      <c r="O128" s="81"/>
      <c r="P128" s="81"/>
      <c r="Q128" s="81"/>
      <c r="R128" s="81"/>
      <c r="S128" s="81"/>
      <c r="T128" s="82"/>
      <c r="U128" s="35"/>
      <c r="V128" s="35"/>
      <c r="W128" s="35"/>
      <c r="X128" s="35"/>
      <c r="Y128" s="35"/>
      <c r="Z128" s="35"/>
      <c r="AA128" s="35"/>
      <c r="AB128" s="35"/>
      <c r="AC128" s="35"/>
      <c r="AD128" s="35"/>
      <c r="AE128" s="35"/>
      <c r="AT128" s="14" t="s">
        <v>190</v>
      </c>
      <c r="AU128" s="14" t="s">
        <v>81</v>
      </c>
    </row>
    <row r="129" s="2" customFormat="1" ht="16.5" customHeight="1">
      <c r="A129" s="35"/>
      <c r="B129" s="36"/>
      <c r="C129" s="233" t="s">
        <v>282</v>
      </c>
      <c r="D129" s="233" t="s">
        <v>191</v>
      </c>
      <c r="E129" s="234" t="s">
        <v>2032</v>
      </c>
      <c r="F129" s="235" t="s">
        <v>2033</v>
      </c>
      <c r="G129" s="236" t="s">
        <v>199</v>
      </c>
      <c r="H129" s="237">
        <v>7</v>
      </c>
      <c r="I129" s="238"/>
      <c r="J129" s="239">
        <f>ROUND(I129*H129,2)</f>
        <v>0</v>
      </c>
      <c r="K129" s="235" t="s">
        <v>19</v>
      </c>
      <c r="L129" s="41"/>
      <c r="M129" s="240" t="s">
        <v>19</v>
      </c>
      <c r="N129" s="241" t="s">
        <v>44</v>
      </c>
      <c r="O129" s="81"/>
      <c r="P129" s="225">
        <f>O129*H129</f>
        <v>0</v>
      </c>
      <c r="Q129" s="225">
        <v>0</v>
      </c>
      <c r="R129" s="225">
        <f>Q129*H129</f>
        <v>0</v>
      </c>
      <c r="S129" s="225">
        <v>0</v>
      </c>
      <c r="T129" s="226">
        <f>S129*H129</f>
        <v>0</v>
      </c>
      <c r="U129" s="35"/>
      <c r="V129" s="35"/>
      <c r="W129" s="35"/>
      <c r="X129" s="35"/>
      <c r="Y129" s="35"/>
      <c r="Z129" s="35"/>
      <c r="AA129" s="35"/>
      <c r="AB129" s="35"/>
      <c r="AC129" s="35"/>
      <c r="AD129" s="35"/>
      <c r="AE129" s="35"/>
      <c r="AR129" s="227" t="s">
        <v>194</v>
      </c>
      <c r="AT129" s="227" t="s">
        <v>191</v>
      </c>
      <c r="AU129" s="227" t="s">
        <v>81</v>
      </c>
      <c r="AY129" s="14" t="s">
        <v>183</v>
      </c>
      <c r="BE129" s="228">
        <f>IF(N129="základní",J129,0)</f>
        <v>0</v>
      </c>
      <c r="BF129" s="228">
        <f>IF(N129="snížená",J129,0)</f>
        <v>0</v>
      </c>
      <c r="BG129" s="228">
        <f>IF(N129="zákl. přenesená",J129,0)</f>
        <v>0</v>
      </c>
      <c r="BH129" s="228">
        <f>IF(N129="sníž. přenesená",J129,0)</f>
        <v>0</v>
      </c>
      <c r="BI129" s="228">
        <f>IF(N129="nulová",J129,0)</f>
        <v>0</v>
      </c>
      <c r="BJ129" s="14" t="s">
        <v>81</v>
      </c>
      <c r="BK129" s="228">
        <f>ROUND(I129*H129,2)</f>
        <v>0</v>
      </c>
      <c r="BL129" s="14" t="s">
        <v>194</v>
      </c>
      <c r="BM129" s="227" t="s">
        <v>2034</v>
      </c>
    </row>
    <row r="130" s="2" customFormat="1">
      <c r="A130" s="35"/>
      <c r="B130" s="36"/>
      <c r="C130" s="37"/>
      <c r="D130" s="229" t="s">
        <v>190</v>
      </c>
      <c r="E130" s="37"/>
      <c r="F130" s="230" t="s">
        <v>2033</v>
      </c>
      <c r="G130" s="37"/>
      <c r="H130" s="37"/>
      <c r="I130" s="143"/>
      <c r="J130" s="37"/>
      <c r="K130" s="37"/>
      <c r="L130" s="41"/>
      <c r="M130" s="231"/>
      <c r="N130" s="232"/>
      <c r="O130" s="81"/>
      <c r="P130" s="81"/>
      <c r="Q130" s="81"/>
      <c r="R130" s="81"/>
      <c r="S130" s="81"/>
      <c r="T130" s="82"/>
      <c r="U130" s="35"/>
      <c r="V130" s="35"/>
      <c r="W130" s="35"/>
      <c r="X130" s="35"/>
      <c r="Y130" s="35"/>
      <c r="Z130" s="35"/>
      <c r="AA130" s="35"/>
      <c r="AB130" s="35"/>
      <c r="AC130" s="35"/>
      <c r="AD130" s="35"/>
      <c r="AE130" s="35"/>
      <c r="AT130" s="14" t="s">
        <v>190</v>
      </c>
      <c r="AU130" s="14" t="s">
        <v>81</v>
      </c>
    </row>
    <row r="131" s="2" customFormat="1" ht="33" customHeight="1">
      <c r="A131" s="35"/>
      <c r="B131" s="36"/>
      <c r="C131" s="215" t="s">
        <v>286</v>
      </c>
      <c r="D131" s="215" t="s">
        <v>184</v>
      </c>
      <c r="E131" s="216" t="s">
        <v>2035</v>
      </c>
      <c r="F131" s="217" t="s">
        <v>2036</v>
      </c>
      <c r="G131" s="218" t="s">
        <v>199</v>
      </c>
      <c r="H131" s="219">
        <v>1</v>
      </c>
      <c r="I131" s="220"/>
      <c r="J131" s="221">
        <f>ROUND(I131*H131,2)</f>
        <v>0</v>
      </c>
      <c r="K131" s="217" t="s">
        <v>19</v>
      </c>
      <c r="L131" s="222"/>
      <c r="M131" s="223" t="s">
        <v>19</v>
      </c>
      <c r="N131" s="224" t="s">
        <v>44</v>
      </c>
      <c r="O131" s="81"/>
      <c r="P131" s="225">
        <f>O131*H131</f>
        <v>0</v>
      </c>
      <c r="Q131" s="225">
        <v>0</v>
      </c>
      <c r="R131" s="225">
        <f>Q131*H131</f>
        <v>0</v>
      </c>
      <c r="S131" s="225">
        <v>0</v>
      </c>
      <c r="T131" s="226">
        <f>S131*H131</f>
        <v>0</v>
      </c>
      <c r="U131" s="35"/>
      <c r="V131" s="35"/>
      <c r="W131" s="35"/>
      <c r="X131" s="35"/>
      <c r="Y131" s="35"/>
      <c r="Z131" s="35"/>
      <c r="AA131" s="35"/>
      <c r="AB131" s="35"/>
      <c r="AC131" s="35"/>
      <c r="AD131" s="35"/>
      <c r="AE131" s="35"/>
      <c r="AR131" s="227" t="s">
        <v>188</v>
      </c>
      <c r="AT131" s="227" t="s">
        <v>184</v>
      </c>
      <c r="AU131" s="227" t="s">
        <v>81</v>
      </c>
      <c r="AY131" s="14" t="s">
        <v>183</v>
      </c>
      <c r="BE131" s="228">
        <f>IF(N131="základní",J131,0)</f>
        <v>0</v>
      </c>
      <c r="BF131" s="228">
        <f>IF(N131="snížená",J131,0)</f>
        <v>0</v>
      </c>
      <c r="BG131" s="228">
        <f>IF(N131="zákl. přenesená",J131,0)</f>
        <v>0</v>
      </c>
      <c r="BH131" s="228">
        <f>IF(N131="sníž. přenesená",J131,0)</f>
        <v>0</v>
      </c>
      <c r="BI131" s="228">
        <f>IF(N131="nulová",J131,0)</f>
        <v>0</v>
      </c>
      <c r="BJ131" s="14" t="s">
        <v>81</v>
      </c>
      <c r="BK131" s="228">
        <f>ROUND(I131*H131,2)</f>
        <v>0</v>
      </c>
      <c r="BL131" s="14" t="s">
        <v>188</v>
      </c>
      <c r="BM131" s="227" t="s">
        <v>2037</v>
      </c>
    </row>
    <row r="132" s="2" customFormat="1">
      <c r="A132" s="35"/>
      <c r="B132" s="36"/>
      <c r="C132" s="37"/>
      <c r="D132" s="229" t="s">
        <v>190</v>
      </c>
      <c r="E132" s="37"/>
      <c r="F132" s="230" t="s">
        <v>2036</v>
      </c>
      <c r="G132" s="37"/>
      <c r="H132" s="37"/>
      <c r="I132" s="143"/>
      <c r="J132" s="37"/>
      <c r="K132" s="37"/>
      <c r="L132" s="41"/>
      <c r="M132" s="231"/>
      <c r="N132" s="232"/>
      <c r="O132" s="81"/>
      <c r="P132" s="81"/>
      <c r="Q132" s="81"/>
      <c r="R132" s="81"/>
      <c r="S132" s="81"/>
      <c r="T132" s="82"/>
      <c r="U132" s="35"/>
      <c r="V132" s="35"/>
      <c r="W132" s="35"/>
      <c r="X132" s="35"/>
      <c r="Y132" s="35"/>
      <c r="Z132" s="35"/>
      <c r="AA132" s="35"/>
      <c r="AB132" s="35"/>
      <c r="AC132" s="35"/>
      <c r="AD132" s="35"/>
      <c r="AE132" s="35"/>
      <c r="AT132" s="14" t="s">
        <v>190</v>
      </c>
      <c r="AU132" s="14" t="s">
        <v>81</v>
      </c>
    </row>
    <row r="133" s="2" customFormat="1" ht="21.75" customHeight="1">
      <c r="A133" s="35"/>
      <c r="B133" s="36"/>
      <c r="C133" s="233" t="s">
        <v>290</v>
      </c>
      <c r="D133" s="233" t="s">
        <v>191</v>
      </c>
      <c r="E133" s="234" t="s">
        <v>2038</v>
      </c>
      <c r="F133" s="235" t="s">
        <v>2039</v>
      </c>
      <c r="G133" s="236" t="s">
        <v>199</v>
      </c>
      <c r="H133" s="237">
        <v>1</v>
      </c>
      <c r="I133" s="238"/>
      <c r="J133" s="239">
        <f>ROUND(I133*H133,2)</f>
        <v>0</v>
      </c>
      <c r="K133" s="235" t="s">
        <v>19</v>
      </c>
      <c r="L133" s="41"/>
      <c r="M133" s="240" t="s">
        <v>19</v>
      </c>
      <c r="N133" s="241" t="s">
        <v>44</v>
      </c>
      <c r="O133" s="81"/>
      <c r="P133" s="225">
        <f>O133*H133</f>
        <v>0</v>
      </c>
      <c r="Q133" s="225">
        <v>0</v>
      </c>
      <c r="R133" s="225">
        <f>Q133*H133</f>
        <v>0</v>
      </c>
      <c r="S133" s="225">
        <v>0</v>
      </c>
      <c r="T133" s="226">
        <f>S133*H133</f>
        <v>0</v>
      </c>
      <c r="U133" s="35"/>
      <c r="V133" s="35"/>
      <c r="W133" s="35"/>
      <c r="X133" s="35"/>
      <c r="Y133" s="35"/>
      <c r="Z133" s="35"/>
      <c r="AA133" s="35"/>
      <c r="AB133" s="35"/>
      <c r="AC133" s="35"/>
      <c r="AD133" s="35"/>
      <c r="AE133" s="35"/>
      <c r="AR133" s="227" t="s">
        <v>194</v>
      </c>
      <c r="AT133" s="227" t="s">
        <v>191</v>
      </c>
      <c r="AU133" s="227" t="s">
        <v>81</v>
      </c>
      <c r="AY133" s="14" t="s">
        <v>183</v>
      </c>
      <c r="BE133" s="228">
        <f>IF(N133="základní",J133,0)</f>
        <v>0</v>
      </c>
      <c r="BF133" s="228">
        <f>IF(N133="snížená",J133,0)</f>
        <v>0</v>
      </c>
      <c r="BG133" s="228">
        <f>IF(N133="zákl. přenesená",J133,0)</f>
        <v>0</v>
      </c>
      <c r="BH133" s="228">
        <f>IF(N133="sníž. přenesená",J133,0)</f>
        <v>0</v>
      </c>
      <c r="BI133" s="228">
        <f>IF(N133="nulová",J133,0)</f>
        <v>0</v>
      </c>
      <c r="BJ133" s="14" t="s">
        <v>81</v>
      </c>
      <c r="BK133" s="228">
        <f>ROUND(I133*H133,2)</f>
        <v>0</v>
      </c>
      <c r="BL133" s="14" t="s">
        <v>194</v>
      </c>
      <c r="BM133" s="227" t="s">
        <v>2040</v>
      </c>
    </row>
    <row r="134" s="2" customFormat="1">
      <c r="A134" s="35"/>
      <c r="B134" s="36"/>
      <c r="C134" s="37"/>
      <c r="D134" s="229" t="s">
        <v>190</v>
      </c>
      <c r="E134" s="37"/>
      <c r="F134" s="230" t="s">
        <v>2039</v>
      </c>
      <c r="G134" s="37"/>
      <c r="H134" s="37"/>
      <c r="I134" s="143"/>
      <c r="J134" s="37"/>
      <c r="K134" s="37"/>
      <c r="L134" s="41"/>
      <c r="M134" s="231"/>
      <c r="N134" s="232"/>
      <c r="O134" s="81"/>
      <c r="P134" s="81"/>
      <c r="Q134" s="81"/>
      <c r="R134" s="81"/>
      <c r="S134" s="81"/>
      <c r="T134" s="82"/>
      <c r="U134" s="35"/>
      <c r="V134" s="35"/>
      <c r="W134" s="35"/>
      <c r="X134" s="35"/>
      <c r="Y134" s="35"/>
      <c r="Z134" s="35"/>
      <c r="AA134" s="35"/>
      <c r="AB134" s="35"/>
      <c r="AC134" s="35"/>
      <c r="AD134" s="35"/>
      <c r="AE134" s="35"/>
      <c r="AT134" s="14" t="s">
        <v>190</v>
      </c>
      <c r="AU134" s="14" t="s">
        <v>81</v>
      </c>
    </row>
    <row r="135" s="2" customFormat="1" ht="21.75" customHeight="1">
      <c r="A135" s="35"/>
      <c r="B135" s="36"/>
      <c r="C135" s="233" t="s">
        <v>294</v>
      </c>
      <c r="D135" s="233" t="s">
        <v>191</v>
      </c>
      <c r="E135" s="234" t="s">
        <v>2041</v>
      </c>
      <c r="F135" s="235" t="s">
        <v>2042</v>
      </c>
      <c r="G135" s="236" t="s">
        <v>199</v>
      </c>
      <c r="H135" s="237">
        <v>1</v>
      </c>
      <c r="I135" s="238"/>
      <c r="J135" s="239">
        <f>ROUND(I135*H135,2)</f>
        <v>0</v>
      </c>
      <c r="K135" s="235" t="s">
        <v>19</v>
      </c>
      <c r="L135" s="41"/>
      <c r="M135" s="240" t="s">
        <v>19</v>
      </c>
      <c r="N135" s="241" t="s">
        <v>44</v>
      </c>
      <c r="O135" s="81"/>
      <c r="P135" s="225">
        <f>O135*H135</f>
        <v>0</v>
      </c>
      <c r="Q135" s="225">
        <v>0</v>
      </c>
      <c r="R135" s="225">
        <f>Q135*H135</f>
        <v>0</v>
      </c>
      <c r="S135" s="225">
        <v>0</v>
      </c>
      <c r="T135" s="226">
        <f>S135*H135</f>
        <v>0</v>
      </c>
      <c r="U135" s="35"/>
      <c r="V135" s="35"/>
      <c r="W135" s="35"/>
      <c r="X135" s="35"/>
      <c r="Y135" s="35"/>
      <c r="Z135" s="35"/>
      <c r="AA135" s="35"/>
      <c r="AB135" s="35"/>
      <c r="AC135" s="35"/>
      <c r="AD135" s="35"/>
      <c r="AE135" s="35"/>
      <c r="AR135" s="227" t="s">
        <v>194</v>
      </c>
      <c r="AT135" s="227" t="s">
        <v>191</v>
      </c>
      <c r="AU135" s="227" t="s">
        <v>81</v>
      </c>
      <c r="AY135" s="14" t="s">
        <v>183</v>
      </c>
      <c r="BE135" s="228">
        <f>IF(N135="základní",J135,0)</f>
        <v>0</v>
      </c>
      <c r="BF135" s="228">
        <f>IF(N135="snížená",J135,0)</f>
        <v>0</v>
      </c>
      <c r="BG135" s="228">
        <f>IF(N135="zákl. přenesená",J135,0)</f>
        <v>0</v>
      </c>
      <c r="BH135" s="228">
        <f>IF(N135="sníž. přenesená",J135,0)</f>
        <v>0</v>
      </c>
      <c r="BI135" s="228">
        <f>IF(N135="nulová",J135,0)</f>
        <v>0</v>
      </c>
      <c r="BJ135" s="14" t="s">
        <v>81</v>
      </c>
      <c r="BK135" s="228">
        <f>ROUND(I135*H135,2)</f>
        <v>0</v>
      </c>
      <c r="BL135" s="14" t="s">
        <v>194</v>
      </c>
      <c r="BM135" s="227" t="s">
        <v>2043</v>
      </c>
    </row>
    <row r="136" s="2" customFormat="1">
      <c r="A136" s="35"/>
      <c r="B136" s="36"/>
      <c r="C136" s="37"/>
      <c r="D136" s="229" t="s">
        <v>190</v>
      </c>
      <c r="E136" s="37"/>
      <c r="F136" s="230" t="s">
        <v>2042</v>
      </c>
      <c r="G136" s="37"/>
      <c r="H136" s="37"/>
      <c r="I136" s="143"/>
      <c r="J136" s="37"/>
      <c r="K136" s="37"/>
      <c r="L136" s="41"/>
      <c r="M136" s="231"/>
      <c r="N136" s="232"/>
      <c r="O136" s="81"/>
      <c r="P136" s="81"/>
      <c r="Q136" s="81"/>
      <c r="R136" s="81"/>
      <c r="S136" s="81"/>
      <c r="T136" s="82"/>
      <c r="U136" s="35"/>
      <c r="V136" s="35"/>
      <c r="W136" s="35"/>
      <c r="X136" s="35"/>
      <c r="Y136" s="35"/>
      <c r="Z136" s="35"/>
      <c r="AA136" s="35"/>
      <c r="AB136" s="35"/>
      <c r="AC136" s="35"/>
      <c r="AD136" s="35"/>
      <c r="AE136" s="35"/>
      <c r="AT136" s="14" t="s">
        <v>190</v>
      </c>
      <c r="AU136" s="14" t="s">
        <v>81</v>
      </c>
    </row>
    <row r="137" s="2" customFormat="1" ht="16.5" customHeight="1">
      <c r="A137" s="35"/>
      <c r="B137" s="36"/>
      <c r="C137" s="215" t="s">
        <v>298</v>
      </c>
      <c r="D137" s="215" t="s">
        <v>184</v>
      </c>
      <c r="E137" s="216" t="s">
        <v>2044</v>
      </c>
      <c r="F137" s="217" t="s">
        <v>2045</v>
      </c>
      <c r="G137" s="218" t="s">
        <v>199</v>
      </c>
      <c r="H137" s="219">
        <v>5</v>
      </c>
      <c r="I137" s="220"/>
      <c r="J137" s="221">
        <f>ROUND(I137*H137,2)</f>
        <v>0</v>
      </c>
      <c r="K137" s="217" t="s">
        <v>19</v>
      </c>
      <c r="L137" s="222"/>
      <c r="M137" s="223" t="s">
        <v>19</v>
      </c>
      <c r="N137" s="224" t="s">
        <v>44</v>
      </c>
      <c r="O137" s="81"/>
      <c r="P137" s="225">
        <f>O137*H137</f>
        <v>0</v>
      </c>
      <c r="Q137" s="225">
        <v>0</v>
      </c>
      <c r="R137" s="225">
        <f>Q137*H137</f>
        <v>0</v>
      </c>
      <c r="S137" s="225">
        <v>0</v>
      </c>
      <c r="T137" s="226">
        <f>S137*H137</f>
        <v>0</v>
      </c>
      <c r="U137" s="35"/>
      <c r="V137" s="35"/>
      <c r="W137" s="35"/>
      <c r="X137" s="35"/>
      <c r="Y137" s="35"/>
      <c r="Z137" s="35"/>
      <c r="AA137" s="35"/>
      <c r="AB137" s="35"/>
      <c r="AC137" s="35"/>
      <c r="AD137" s="35"/>
      <c r="AE137" s="35"/>
      <c r="AR137" s="227" t="s">
        <v>188</v>
      </c>
      <c r="AT137" s="227" t="s">
        <v>184</v>
      </c>
      <c r="AU137" s="227" t="s">
        <v>81</v>
      </c>
      <c r="AY137" s="14" t="s">
        <v>183</v>
      </c>
      <c r="BE137" s="228">
        <f>IF(N137="základní",J137,0)</f>
        <v>0</v>
      </c>
      <c r="BF137" s="228">
        <f>IF(N137="snížená",J137,0)</f>
        <v>0</v>
      </c>
      <c r="BG137" s="228">
        <f>IF(N137="zákl. přenesená",J137,0)</f>
        <v>0</v>
      </c>
      <c r="BH137" s="228">
        <f>IF(N137="sníž. přenesená",J137,0)</f>
        <v>0</v>
      </c>
      <c r="BI137" s="228">
        <f>IF(N137="nulová",J137,0)</f>
        <v>0</v>
      </c>
      <c r="BJ137" s="14" t="s">
        <v>81</v>
      </c>
      <c r="BK137" s="228">
        <f>ROUND(I137*H137,2)</f>
        <v>0</v>
      </c>
      <c r="BL137" s="14" t="s">
        <v>188</v>
      </c>
      <c r="BM137" s="227" t="s">
        <v>2046</v>
      </c>
    </row>
    <row r="138" s="2" customFormat="1">
      <c r="A138" s="35"/>
      <c r="B138" s="36"/>
      <c r="C138" s="37"/>
      <c r="D138" s="229" t="s">
        <v>190</v>
      </c>
      <c r="E138" s="37"/>
      <c r="F138" s="230" t="s">
        <v>2045</v>
      </c>
      <c r="G138" s="37"/>
      <c r="H138" s="37"/>
      <c r="I138" s="143"/>
      <c r="J138" s="37"/>
      <c r="K138" s="37"/>
      <c r="L138" s="41"/>
      <c r="M138" s="231"/>
      <c r="N138" s="232"/>
      <c r="O138" s="81"/>
      <c r="P138" s="81"/>
      <c r="Q138" s="81"/>
      <c r="R138" s="81"/>
      <c r="S138" s="81"/>
      <c r="T138" s="82"/>
      <c r="U138" s="35"/>
      <c r="V138" s="35"/>
      <c r="W138" s="35"/>
      <c r="X138" s="35"/>
      <c r="Y138" s="35"/>
      <c r="Z138" s="35"/>
      <c r="AA138" s="35"/>
      <c r="AB138" s="35"/>
      <c r="AC138" s="35"/>
      <c r="AD138" s="35"/>
      <c r="AE138" s="35"/>
      <c r="AT138" s="14" t="s">
        <v>190</v>
      </c>
      <c r="AU138" s="14" t="s">
        <v>81</v>
      </c>
    </row>
    <row r="139" s="2" customFormat="1" ht="33" customHeight="1">
      <c r="A139" s="35"/>
      <c r="B139" s="36"/>
      <c r="C139" s="233" t="s">
        <v>302</v>
      </c>
      <c r="D139" s="233" t="s">
        <v>191</v>
      </c>
      <c r="E139" s="234" t="s">
        <v>2047</v>
      </c>
      <c r="F139" s="235" t="s">
        <v>2048</v>
      </c>
      <c r="G139" s="236" t="s">
        <v>199</v>
      </c>
      <c r="H139" s="237">
        <v>5</v>
      </c>
      <c r="I139" s="238"/>
      <c r="J139" s="239">
        <f>ROUND(I139*H139,2)</f>
        <v>0</v>
      </c>
      <c r="K139" s="235" t="s">
        <v>19</v>
      </c>
      <c r="L139" s="41"/>
      <c r="M139" s="240" t="s">
        <v>19</v>
      </c>
      <c r="N139" s="241" t="s">
        <v>44</v>
      </c>
      <c r="O139" s="81"/>
      <c r="P139" s="225">
        <f>O139*H139</f>
        <v>0</v>
      </c>
      <c r="Q139" s="225">
        <v>0</v>
      </c>
      <c r="R139" s="225">
        <f>Q139*H139</f>
        <v>0</v>
      </c>
      <c r="S139" s="225">
        <v>0</v>
      </c>
      <c r="T139" s="226">
        <f>S139*H139</f>
        <v>0</v>
      </c>
      <c r="U139" s="35"/>
      <c r="V139" s="35"/>
      <c r="W139" s="35"/>
      <c r="X139" s="35"/>
      <c r="Y139" s="35"/>
      <c r="Z139" s="35"/>
      <c r="AA139" s="35"/>
      <c r="AB139" s="35"/>
      <c r="AC139" s="35"/>
      <c r="AD139" s="35"/>
      <c r="AE139" s="35"/>
      <c r="AR139" s="227" t="s">
        <v>194</v>
      </c>
      <c r="AT139" s="227" t="s">
        <v>191</v>
      </c>
      <c r="AU139" s="227" t="s">
        <v>81</v>
      </c>
      <c r="AY139" s="14" t="s">
        <v>183</v>
      </c>
      <c r="BE139" s="228">
        <f>IF(N139="základní",J139,0)</f>
        <v>0</v>
      </c>
      <c r="BF139" s="228">
        <f>IF(N139="snížená",J139,0)</f>
        <v>0</v>
      </c>
      <c r="BG139" s="228">
        <f>IF(N139="zákl. přenesená",J139,0)</f>
        <v>0</v>
      </c>
      <c r="BH139" s="228">
        <f>IF(N139="sníž. přenesená",J139,0)</f>
        <v>0</v>
      </c>
      <c r="BI139" s="228">
        <f>IF(N139="nulová",J139,0)</f>
        <v>0</v>
      </c>
      <c r="BJ139" s="14" t="s">
        <v>81</v>
      </c>
      <c r="BK139" s="228">
        <f>ROUND(I139*H139,2)</f>
        <v>0</v>
      </c>
      <c r="BL139" s="14" t="s">
        <v>194</v>
      </c>
      <c r="BM139" s="227" t="s">
        <v>2049</v>
      </c>
    </row>
    <row r="140" s="2" customFormat="1">
      <c r="A140" s="35"/>
      <c r="B140" s="36"/>
      <c r="C140" s="37"/>
      <c r="D140" s="229" t="s">
        <v>190</v>
      </c>
      <c r="E140" s="37"/>
      <c r="F140" s="230" t="s">
        <v>2048</v>
      </c>
      <c r="G140" s="37"/>
      <c r="H140" s="37"/>
      <c r="I140" s="143"/>
      <c r="J140" s="37"/>
      <c r="K140" s="37"/>
      <c r="L140" s="41"/>
      <c r="M140" s="231"/>
      <c r="N140" s="232"/>
      <c r="O140" s="81"/>
      <c r="P140" s="81"/>
      <c r="Q140" s="81"/>
      <c r="R140" s="81"/>
      <c r="S140" s="81"/>
      <c r="T140" s="82"/>
      <c r="U140" s="35"/>
      <c r="V140" s="35"/>
      <c r="W140" s="35"/>
      <c r="X140" s="35"/>
      <c r="Y140" s="35"/>
      <c r="Z140" s="35"/>
      <c r="AA140" s="35"/>
      <c r="AB140" s="35"/>
      <c r="AC140" s="35"/>
      <c r="AD140" s="35"/>
      <c r="AE140" s="35"/>
      <c r="AT140" s="14" t="s">
        <v>190</v>
      </c>
      <c r="AU140" s="14" t="s">
        <v>81</v>
      </c>
    </row>
    <row r="141" s="2" customFormat="1" ht="21.75" customHeight="1">
      <c r="A141" s="35"/>
      <c r="B141" s="36"/>
      <c r="C141" s="233" t="s">
        <v>407</v>
      </c>
      <c r="D141" s="233" t="s">
        <v>191</v>
      </c>
      <c r="E141" s="234" t="s">
        <v>2050</v>
      </c>
      <c r="F141" s="235" t="s">
        <v>2051</v>
      </c>
      <c r="G141" s="236" t="s">
        <v>199</v>
      </c>
      <c r="H141" s="237">
        <v>1</v>
      </c>
      <c r="I141" s="238"/>
      <c r="J141" s="239">
        <f>ROUND(I141*H141,2)</f>
        <v>0</v>
      </c>
      <c r="K141" s="235" t="s">
        <v>19</v>
      </c>
      <c r="L141" s="41"/>
      <c r="M141" s="240" t="s">
        <v>19</v>
      </c>
      <c r="N141" s="241" t="s">
        <v>44</v>
      </c>
      <c r="O141" s="81"/>
      <c r="P141" s="225">
        <f>O141*H141</f>
        <v>0</v>
      </c>
      <c r="Q141" s="225">
        <v>0</v>
      </c>
      <c r="R141" s="225">
        <f>Q141*H141</f>
        <v>0</v>
      </c>
      <c r="S141" s="225">
        <v>0</v>
      </c>
      <c r="T141" s="226">
        <f>S141*H141</f>
        <v>0</v>
      </c>
      <c r="U141" s="35"/>
      <c r="V141" s="35"/>
      <c r="W141" s="35"/>
      <c r="X141" s="35"/>
      <c r="Y141" s="35"/>
      <c r="Z141" s="35"/>
      <c r="AA141" s="35"/>
      <c r="AB141" s="35"/>
      <c r="AC141" s="35"/>
      <c r="AD141" s="35"/>
      <c r="AE141" s="35"/>
      <c r="AR141" s="227" t="s">
        <v>194</v>
      </c>
      <c r="AT141" s="227" t="s">
        <v>191</v>
      </c>
      <c r="AU141" s="227" t="s">
        <v>81</v>
      </c>
      <c r="AY141" s="14" t="s">
        <v>183</v>
      </c>
      <c r="BE141" s="228">
        <f>IF(N141="základní",J141,0)</f>
        <v>0</v>
      </c>
      <c r="BF141" s="228">
        <f>IF(N141="snížená",J141,0)</f>
        <v>0</v>
      </c>
      <c r="BG141" s="228">
        <f>IF(N141="zákl. přenesená",J141,0)</f>
        <v>0</v>
      </c>
      <c r="BH141" s="228">
        <f>IF(N141="sníž. přenesená",J141,0)</f>
        <v>0</v>
      </c>
      <c r="BI141" s="228">
        <f>IF(N141="nulová",J141,0)</f>
        <v>0</v>
      </c>
      <c r="BJ141" s="14" t="s">
        <v>81</v>
      </c>
      <c r="BK141" s="228">
        <f>ROUND(I141*H141,2)</f>
        <v>0</v>
      </c>
      <c r="BL141" s="14" t="s">
        <v>194</v>
      </c>
      <c r="BM141" s="227" t="s">
        <v>2052</v>
      </c>
    </row>
    <row r="142" s="2" customFormat="1">
      <c r="A142" s="35"/>
      <c r="B142" s="36"/>
      <c r="C142" s="37"/>
      <c r="D142" s="229" t="s">
        <v>190</v>
      </c>
      <c r="E142" s="37"/>
      <c r="F142" s="230" t="s">
        <v>2051</v>
      </c>
      <c r="G142" s="37"/>
      <c r="H142" s="37"/>
      <c r="I142" s="143"/>
      <c r="J142" s="37"/>
      <c r="K142" s="37"/>
      <c r="L142" s="41"/>
      <c r="M142" s="231"/>
      <c r="N142" s="232"/>
      <c r="O142" s="81"/>
      <c r="P142" s="81"/>
      <c r="Q142" s="81"/>
      <c r="R142" s="81"/>
      <c r="S142" s="81"/>
      <c r="T142" s="82"/>
      <c r="U142" s="35"/>
      <c r="V142" s="35"/>
      <c r="W142" s="35"/>
      <c r="X142" s="35"/>
      <c r="Y142" s="35"/>
      <c r="Z142" s="35"/>
      <c r="AA142" s="35"/>
      <c r="AB142" s="35"/>
      <c r="AC142" s="35"/>
      <c r="AD142" s="35"/>
      <c r="AE142" s="35"/>
      <c r="AT142" s="14" t="s">
        <v>190</v>
      </c>
      <c r="AU142" s="14" t="s">
        <v>81</v>
      </c>
    </row>
    <row r="143" s="2" customFormat="1" ht="21.75" customHeight="1">
      <c r="A143" s="35"/>
      <c r="B143" s="36"/>
      <c r="C143" s="215" t="s">
        <v>411</v>
      </c>
      <c r="D143" s="215" t="s">
        <v>184</v>
      </c>
      <c r="E143" s="216" t="s">
        <v>2053</v>
      </c>
      <c r="F143" s="217" t="s">
        <v>2054</v>
      </c>
      <c r="G143" s="218" t="s">
        <v>199</v>
      </c>
      <c r="H143" s="219">
        <v>7</v>
      </c>
      <c r="I143" s="220"/>
      <c r="J143" s="221">
        <f>ROUND(I143*H143,2)</f>
        <v>0</v>
      </c>
      <c r="K143" s="217" t="s">
        <v>19</v>
      </c>
      <c r="L143" s="222"/>
      <c r="M143" s="223" t="s">
        <v>19</v>
      </c>
      <c r="N143" s="224" t="s">
        <v>44</v>
      </c>
      <c r="O143" s="81"/>
      <c r="P143" s="225">
        <f>O143*H143</f>
        <v>0</v>
      </c>
      <c r="Q143" s="225">
        <v>0</v>
      </c>
      <c r="R143" s="225">
        <f>Q143*H143</f>
        <v>0</v>
      </c>
      <c r="S143" s="225">
        <v>0</v>
      </c>
      <c r="T143" s="226">
        <f>S143*H143</f>
        <v>0</v>
      </c>
      <c r="U143" s="35"/>
      <c r="V143" s="35"/>
      <c r="W143" s="35"/>
      <c r="X143" s="35"/>
      <c r="Y143" s="35"/>
      <c r="Z143" s="35"/>
      <c r="AA143" s="35"/>
      <c r="AB143" s="35"/>
      <c r="AC143" s="35"/>
      <c r="AD143" s="35"/>
      <c r="AE143" s="35"/>
      <c r="AR143" s="227" t="s">
        <v>188</v>
      </c>
      <c r="AT143" s="227" t="s">
        <v>184</v>
      </c>
      <c r="AU143" s="227" t="s">
        <v>81</v>
      </c>
      <c r="AY143" s="14" t="s">
        <v>183</v>
      </c>
      <c r="BE143" s="228">
        <f>IF(N143="základní",J143,0)</f>
        <v>0</v>
      </c>
      <c r="BF143" s="228">
        <f>IF(N143="snížená",J143,0)</f>
        <v>0</v>
      </c>
      <c r="BG143" s="228">
        <f>IF(N143="zákl. přenesená",J143,0)</f>
        <v>0</v>
      </c>
      <c r="BH143" s="228">
        <f>IF(N143="sníž. přenesená",J143,0)</f>
        <v>0</v>
      </c>
      <c r="BI143" s="228">
        <f>IF(N143="nulová",J143,0)</f>
        <v>0</v>
      </c>
      <c r="BJ143" s="14" t="s">
        <v>81</v>
      </c>
      <c r="BK143" s="228">
        <f>ROUND(I143*H143,2)</f>
        <v>0</v>
      </c>
      <c r="BL143" s="14" t="s">
        <v>188</v>
      </c>
      <c r="BM143" s="227" t="s">
        <v>2055</v>
      </c>
    </row>
    <row r="144" s="2" customFormat="1">
      <c r="A144" s="35"/>
      <c r="B144" s="36"/>
      <c r="C144" s="37"/>
      <c r="D144" s="229" t="s">
        <v>190</v>
      </c>
      <c r="E144" s="37"/>
      <c r="F144" s="230" t="s">
        <v>2054</v>
      </c>
      <c r="G144" s="37"/>
      <c r="H144" s="37"/>
      <c r="I144" s="143"/>
      <c r="J144" s="37"/>
      <c r="K144" s="37"/>
      <c r="L144" s="41"/>
      <c r="M144" s="231"/>
      <c r="N144" s="232"/>
      <c r="O144" s="81"/>
      <c r="P144" s="81"/>
      <c r="Q144" s="81"/>
      <c r="R144" s="81"/>
      <c r="S144" s="81"/>
      <c r="T144" s="82"/>
      <c r="U144" s="35"/>
      <c r="V144" s="35"/>
      <c r="W144" s="35"/>
      <c r="X144" s="35"/>
      <c r="Y144" s="35"/>
      <c r="Z144" s="35"/>
      <c r="AA144" s="35"/>
      <c r="AB144" s="35"/>
      <c r="AC144" s="35"/>
      <c r="AD144" s="35"/>
      <c r="AE144" s="35"/>
      <c r="AT144" s="14" t="s">
        <v>190</v>
      </c>
      <c r="AU144" s="14" t="s">
        <v>81</v>
      </c>
    </row>
    <row r="145" s="2" customFormat="1" ht="21.75" customHeight="1">
      <c r="A145" s="35"/>
      <c r="B145" s="36"/>
      <c r="C145" s="215" t="s">
        <v>415</v>
      </c>
      <c r="D145" s="215" t="s">
        <v>184</v>
      </c>
      <c r="E145" s="216" t="s">
        <v>2056</v>
      </c>
      <c r="F145" s="217" t="s">
        <v>2057</v>
      </c>
      <c r="G145" s="218" t="s">
        <v>199</v>
      </c>
      <c r="H145" s="219">
        <v>7</v>
      </c>
      <c r="I145" s="220"/>
      <c r="J145" s="221">
        <f>ROUND(I145*H145,2)</f>
        <v>0</v>
      </c>
      <c r="K145" s="217" t="s">
        <v>19</v>
      </c>
      <c r="L145" s="222"/>
      <c r="M145" s="223" t="s">
        <v>19</v>
      </c>
      <c r="N145" s="224" t="s">
        <v>44</v>
      </c>
      <c r="O145" s="81"/>
      <c r="P145" s="225">
        <f>O145*H145</f>
        <v>0</v>
      </c>
      <c r="Q145" s="225">
        <v>0</v>
      </c>
      <c r="R145" s="225">
        <f>Q145*H145</f>
        <v>0</v>
      </c>
      <c r="S145" s="225">
        <v>0</v>
      </c>
      <c r="T145" s="226">
        <f>S145*H145</f>
        <v>0</v>
      </c>
      <c r="U145" s="35"/>
      <c r="V145" s="35"/>
      <c r="W145" s="35"/>
      <c r="X145" s="35"/>
      <c r="Y145" s="35"/>
      <c r="Z145" s="35"/>
      <c r="AA145" s="35"/>
      <c r="AB145" s="35"/>
      <c r="AC145" s="35"/>
      <c r="AD145" s="35"/>
      <c r="AE145" s="35"/>
      <c r="AR145" s="227" t="s">
        <v>188</v>
      </c>
      <c r="AT145" s="227" t="s">
        <v>184</v>
      </c>
      <c r="AU145" s="227" t="s">
        <v>81</v>
      </c>
      <c r="AY145" s="14" t="s">
        <v>183</v>
      </c>
      <c r="BE145" s="228">
        <f>IF(N145="základní",J145,0)</f>
        <v>0</v>
      </c>
      <c r="BF145" s="228">
        <f>IF(N145="snížená",J145,0)</f>
        <v>0</v>
      </c>
      <c r="BG145" s="228">
        <f>IF(N145="zákl. přenesená",J145,0)</f>
        <v>0</v>
      </c>
      <c r="BH145" s="228">
        <f>IF(N145="sníž. přenesená",J145,0)</f>
        <v>0</v>
      </c>
      <c r="BI145" s="228">
        <f>IF(N145="nulová",J145,0)</f>
        <v>0</v>
      </c>
      <c r="BJ145" s="14" t="s">
        <v>81</v>
      </c>
      <c r="BK145" s="228">
        <f>ROUND(I145*H145,2)</f>
        <v>0</v>
      </c>
      <c r="BL145" s="14" t="s">
        <v>188</v>
      </c>
      <c r="BM145" s="227" t="s">
        <v>2058</v>
      </c>
    </row>
    <row r="146" s="2" customFormat="1">
      <c r="A146" s="35"/>
      <c r="B146" s="36"/>
      <c r="C146" s="37"/>
      <c r="D146" s="229" t="s">
        <v>190</v>
      </c>
      <c r="E146" s="37"/>
      <c r="F146" s="230" t="s">
        <v>2057</v>
      </c>
      <c r="G146" s="37"/>
      <c r="H146" s="37"/>
      <c r="I146" s="143"/>
      <c r="J146" s="37"/>
      <c r="K146" s="37"/>
      <c r="L146" s="41"/>
      <c r="M146" s="231"/>
      <c r="N146" s="232"/>
      <c r="O146" s="81"/>
      <c r="P146" s="81"/>
      <c r="Q146" s="81"/>
      <c r="R146" s="81"/>
      <c r="S146" s="81"/>
      <c r="T146" s="82"/>
      <c r="U146" s="35"/>
      <c r="V146" s="35"/>
      <c r="W146" s="35"/>
      <c r="X146" s="35"/>
      <c r="Y146" s="35"/>
      <c r="Z146" s="35"/>
      <c r="AA146" s="35"/>
      <c r="AB146" s="35"/>
      <c r="AC146" s="35"/>
      <c r="AD146" s="35"/>
      <c r="AE146" s="35"/>
      <c r="AT146" s="14" t="s">
        <v>190</v>
      </c>
      <c r="AU146" s="14" t="s">
        <v>81</v>
      </c>
    </row>
    <row r="147" s="2" customFormat="1" ht="16.5" customHeight="1">
      <c r="A147" s="35"/>
      <c r="B147" s="36"/>
      <c r="C147" s="233" t="s">
        <v>419</v>
      </c>
      <c r="D147" s="233" t="s">
        <v>191</v>
      </c>
      <c r="E147" s="234" t="s">
        <v>2059</v>
      </c>
      <c r="F147" s="235" t="s">
        <v>2060</v>
      </c>
      <c r="G147" s="236" t="s">
        <v>199</v>
      </c>
      <c r="H147" s="237">
        <v>7</v>
      </c>
      <c r="I147" s="238"/>
      <c r="J147" s="239">
        <f>ROUND(I147*H147,2)</f>
        <v>0</v>
      </c>
      <c r="K147" s="235" t="s">
        <v>19</v>
      </c>
      <c r="L147" s="41"/>
      <c r="M147" s="240" t="s">
        <v>19</v>
      </c>
      <c r="N147" s="241" t="s">
        <v>44</v>
      </c>
      <c r="O147" s="81"/>
      <c r="P147" s="225">
        <f>O147*H147</f>
        <v>0</v>
      </c>
      <c r="Q147" s="225">
        <v>0</v>
      </c>
      <c r="R147" s="225">
        <f>Q147*H147</f>
        <v>0</v>
      </c>
      <c r="S147" s="225">
        <v>0</v>
      </c>
      <c r="T147" s="226">
        <f>S147*H147</f>
        <v>0</v>
      </c>
      <c r="U147" s="35"/>
      <c r="V147" s="35"/>
      <c r="W147" s="35"/>
      <c r="X147" s="35"/>
      <c r="Y147" s="35"/>
      <c r="Z147" s="35"/>
      <c r="AA147" s="35"/>
      <c r="AB147" s="35"/>
      <c r="AC147" s="35"/>
      <c r="AD147" s="35"/>
      <c r="AE147" s="35"/>
      <c r="AR147" s="227" t="s">
        <v>194</v>
      </c>
      <c r="AT147" s="227" t="s">
        <v>191</v>
      </c>
      <c r="AU147" s="227" t="s">
        <v>81</v>
      </c>
      <c r="AY147" s="14" t="s">
        <v>183</v>
      </c>
      <c r="BE147" s="228">
        <f>IF(N147="základní",J147,0)</f>
        <v>0</v>
      </c>
      <c r="BF147" s="228">
        <f>IF(N147="snížená",J147,0)</f>
        <v>0</v>
      </c>
      <c r="BG147" s="228">
        <f>IF(N147="zákl. přenesená",J147,0)</f>
        <v>0</v>
      </c>
      <c r="BH147" s="228">
        <f>IF(N147="sníž. přenesená",J147,0)</f>
        <v>0</v>
      </c>
      <c r="BI147" s="228">
        <f>IF(N147="nulová",J147,0)</f>
        <v>0</v>
      </c>
      <c r="BJ147" s="14" t="s">
        <v>81</v>
      </c>
      <c r="BK147" s="228">
        <f>ROUND(I147*H147,2)</f>
        <v>0</v>
      </c>
      <c r="BL147" s="14" t="s">
        <v>194</v>
      </c>
      <c r="BM147" s="227" t="s">
        <v>2061</v>
      </c>
    </row>
    <row r="148" s="2" customFormat="1">
      <c r="A148" s="35"/>
      <c r="B148" s="36"/>
      <c r="C148" s="37"/>
      <c r="D148" s="229" t="s">
        <v>190</v>
      </c>
      <c r="E148" s="37"/>
      <c r="F148" s="230" t="s">
        <v>2060</v>
      </c>
      <c r="G148" s="37"/>
      <c r="H148" s="37"/>
      <c r="I148" s="143"/>
      <c r="J148" s="37"/>
      <c r="K148" s="37"/>
      <c r="L148" s="41"/>
      <c r="M148" s="231"/>
      <c r="N148" s="232"/>
      <c r="O148" s="81"/>
      <c r="P148" s="81"/>
      <c r="Q148" s="81"/>
      <c r="R148" s="81"/>
      <c r="S148" s="81"/>
      <c r="T148" s="82"/>
      <c r="U148" s="35"/>
      <c r="V148" s="35"/>
      <c r="W148" s="35"/>
      <c r="X148" s="35"/>
      <c r="Y148" s="35"/>
      <c r="Z148" s="35"/>
      <c r="AA148" s="35"/>
      <c r="AB148" s="35"/>
      <c r="AC148" s="35"/>
      <c r="AD148" s="35"/>
      <c r="AE148" s="35"/>
      <c r="AT148" s="14" t="s">
        <v>190</v>
      </c>
      <c r="AU148" s="14" t="s">
        <v>81</v>
      </c>
    </row>
    <row r="149" s="2" customFormat="1" ht="55.5" customHeight="1">
      <c r="A149" s="35"/>
      <c r="B149" s="36"/>
      <c r="C149" s="215" t="s">
        <v>423</v>
      </c>
      <c r="D149" s="215" t="s">
        <v>184</v>
      </c>
      <c r="E149" s="216" t="s">
        <v>2062</v>
      </c>
      <c r="F149" s="217" t="s">
        <v>2063</v>
      </c>
      <c r="G149" s="218" t="s">
        <v>199</v>
      </c>
      <c r="H149" s="219">
        <v>10</v>
      </c>
      <c r="I149" s="220"/>
      <c r="J149" s="221">
        <f>ROUND(I149*H149,2)</f>
        <v>0</v>
      </c>
      <c r="K149" s="217" t="s">
        <v>19</v>
      </c>
      <c r="L149" s="222"/>
      <c r="M149" s="223" t="s">
        <v>19</v>
      </c>
      <c r="N149" s="224" t="s">
        <v>44</v>
      </c>
      <c r="O149" s="81"/>
      <c r="P149" s="225">
        <f>O149*H149</f>
        <v>0</v>
      </c>
      <c r="Q149" s="225">
        <v>0</v>
      </c>
      <c r="R149" s="225">
        <f>Q149*H149</f>
        <v>0</v>
      </c>
      <c r="S149" s="225">
        <v>0</v>
      </c>
      <c r="T149" s="226">
        <f>S149*H149</f>
        <v>0</v>
      </c>
      <c r="U149" s="35"/>
      <c r="V149" s="35"/>
      <c r="W149" s="35"/>
      <c r="X149" s="35"/>
      <c r="Y149" s="35"/>
      <c r="Z149" s="35"/>
      <c r="AA149" s="35"/>
      <c r="AB149" s="35"/>
      <c r="AC149" s="35"/>
      <c r="AD149" s="35"/>
      <c r="AE149" s="35"/>
      <c r="AR149" s="227" t="s">
        <v>188</v>
      </c>
      <c r="AT149" s="227" t="s">
        <v>184</v>
      </c>
      <c r="AU149" s="227" t="s">
        <v>81</v>
      </c>
      <c r="AY149" s="14" t="s">
        <v>183</v>
      </c>
      <c r="BE149" s="228">
        <f>IF(N149="základní",J149,0)</f>
        <v>0</v>
      </c>
      <c r="BF149" s="228">
        <f>IF(N149="snížená",J149,0)</f>
        <v>0</v>
      </c>
      <c r="BG149" s="228">
        <f>IF(N149="zákl. přenesená",J149,0)</f>
        <v>0</v>
      </c>
      <c r="BH149" s="228">
        <f>IF(N149="sníž. přenesená",J149,0)</f>
        <v>0</v>
      </c>
      <c r="BI149" s="228">
        <f>IF(N149="nulová",J149,0)</f>
        <v>0</v>
      </c>
      <c r="BJ149" s="14" t="s">
        <v>81</v>
      </c>
      <c r="BK149" s="228">
        <f>ROUND(I149*H149,2)</f>
        <v>0</v>
      </c>
      <c r="BL149" s="14" t="s">
        <v>188</v>
      </c>
      <c r="BM149" s="227" t="s">
        <v>2064</v>
      </c>
    </row>
    <row r="150" s="2" customFormat="1">
      <c r="A150" s="35"/>
      <c r="B150" s="36"/>
      <c r="C150" s="37"/>
      <c r="D150" s="229" t="s">
        <v>190</v>
      </c>
      <c r="E150" s="37"/>
      <c r="F150" s="230" t="s">
        <v>2063</v>
      </c>
      <c r="G150" s="37"/>
      <c r="H150" s="37"/>
      <c r="I150" s="143"/>
      <c r="J150" s="37"/>
      <c r="K150" s="37"/>
      <c r="L150" s="41"/>
      <c r="M150" s="231"/>
      <c r="N150" s="232"/>
      <c r="O150" s="81"/>
      <c r="P150" s="81"/>
      <c r="Q150" s="81"/>
      <c r="R150" s="81"/>
      <c r="S150" s="81"/>
      <c r="T150" s="82"/>
      <c r="U150" s="35"/>
      <c r="V150" s="35"/>
      <c r="W150" s="35"/>
      <c r="X150" s="35"/>
      <c r="Y150" s="35"/>
      <c r="Z150" s="35"/>
      <c r="AA150" s="35"/>
      <c r="AB150" s="35"/>
      <c r="AC150" s="35"/>
      <c r="AD150" s="35"/>
      <c r="AE150" s="35"/>
      <c r="AT150" s="14" t="s">
        <v>190</v>
      </c>
      <c r="AU150" s="14" t="s">
        <v>81</v>
      </c>
    </row>
    <row r="151" s="2" customFormat="1" ht="33" customHeight="1">
      <c r="A151" s="35"/>
      <c r="B151" s="36"/>
      <c r="C151" s="215" t="s">
        <v>427</v>
      </c>
      <c r="D151" s="215" t="s">
        <v>184</v>
      </c>
      <c r="E151" s="216" t="s">
        <v>2065</v>
      </c>
      <c r="F151" s="217" t="s">
        <v>2066</v>
      </c>
      <c r="G151" s="218" t="s">
        <v>199</v>
      </c>
      <c r="H151" s="219">
        <v>10</v>
      </c>
      <c r="I151" s="220"/>
      <c r="J151" s="221">
        <f>ROUND(I151*H151,2)</f>
        <v>0</v>
      </c>
      <c r="K151" s="217" t="s">
        <v>19</v>
      </c>
      <c r="L151" s="222"/>
      <c r="M151" s="223" t="s">
        <v>19</v>
      </c>
      <c r="N151" s="224" t="s">
        <v>44</v>
      </c>
      <c r="O151" s="81"/>
      <c r="P151" s="225">
        <f>O151*H151</f>
        <v>0</v>
      </c>
      <c r="Q151" s="225">
        <v>0</v>
      </c>
      <c r="R151" s="225">
        <f>Q151*H151</f>
        <v>0</v>
      </c>
      <c r="S151" s="225">
        <v>0</v>
      </c>
      <c r="T151" s="226">
        <f>S151*H151</f>
        <v>0</v>
      </c>
      <c r="U151" s="35"/>
      <c r="V151" s="35"/>
      <c r="W151" s="35"/>
      <c r="X151" s="35"/>
      <c r="Y151" s="35"/>
      <c r="Z151" s="35"/>
      <c r="AA151" s="35"/>
      <c r="AB151" s="35"/>
      <c r="AC151" s="35"/>
      <c r="AD151" s="35"/>
      <c r="AE151" s="35"/>
      <c r="AR151" s="227" t="s">
        <v>188</v>
      </c>
      <c r="AT151" s="227" t="s">
        <v>184</v>
      </c>
      <c r="AU151" s="227" t="s">
        <v>81</v>
      </c>
      <c r="AY151" s="14" t="s">
        <v>183</v>
      </c>
      <c r="BE151" s="228">
        <f>IF(N151="základní",J151,0)</f>
        <v>0</v>
      </c>
      <c r="BF151" s="228">
        <f>IF(N151="snížená",J151,0)</f>
        <v>0</v>
      </c>
      <c r="BG151" s="228">
        <f>IF(N151="zákl. přenesená",J151,0)</f>
        <v>0</v>
      </c>
      <c r="BH151" s="228">
        <f>IF(N151="sníž. přenesená",J151,0)</f>
        <v>0</v>
      </c>
      <c r="BI151" s="228">
        <f>IF(N151="nulová",J151,0)</f>
        <v>0</v>
      </c>
      <c r="BJ151" s="14" t="s">
        <v>81</v>
      </c>
      <c r="BK151" s="228">
        <f>ROUND(I151*H151,2)</f>
        <v>0</v>
      </c>
      <c r="BL151" s="14" t="s">
        <v>188</v>
      </c>
      <c r="BM151" s="227" t="s">
        <v>2067</v>
      </c>
    </row>
    <row r="152" s="2" customFormat="1">
      <c r="A152" s="35"/>
      <c r="B152" s="36"/>
      <c r="C152" s="37"/>
      <c r="D152" s="229" t="s">
        <v>190</v>
      </c>
      <c r="E152" s="37"/>
      <c r="F152" s="230" t="s">
        <v>2066</v>
      </c>
      <c r="G152" s="37"/>
      <c r="H152" s="37"/>
      <c r="I152" s="143"/>
      <c r="J152" s="37"/>
      <c r="K152" s="37"/>
      <c r="L152" s="41"/>
      <c r="M152" s="231"/>
      <c r="N152" s="232"/>
      <c r="O152" s="81"/>
      <c r="P152" s="81"/>
      <c r="Q152" s="81"/>
      <c r="R152" s="81"/>
      <c r="S152" s="81"/>
      <c r="T152" s="82"/>
      <c r="U152" s="35"/>
      <c r="V152" s="35"/>
      <c r="W152" s="35"/>
      <c r="X152" s="35"/>
      <c r="Y152" s="35"/>
      <c r="Z152" s="35"/>
      <c r="AA152" s="35"/>
      <c r="AB152" s="35"/>
      <c r="AC152" s="35"/>
      <c r="AD152" s="35"/>
      <c r="AE152" s="35"/>
      <c r="AT152" s="14" t="s">
        <v>190</v>
      </c>
      <c r="AU152" s="14" t="s">
        <v>81</v>
      </c>
    </row>
    <row r="153" s="2" customFormat="1" ht="16.5" customHeight="1">
      <c r="A153" s="35"/>
      <c r="B153" s="36"/>
      <c r="C153" s="233" t="s">
        <v>431</v>
      </c>
      <c r="D153" s="233" t="s">
        <v>191</v>
      </c>
      <c r="E153" s="234" t="s">
        <v>2068</v>
      </c>
      <c r="F153" s="235" t="s">
        <v>2069</v>
      </c>
      <c r="G153" s="236" t="s">
        <v>199</v>
      </c>
      <c r="H153" s="237">
        <v>7</v>
      </c>
      <c r="I153" s="238"/>
      <c r="J153" s="239">
        <f>ROUND(I153*H153,2)</f>
        <v>0</v>
      </c>
      <c r="K153" s="235" t="s">
        <v>19</v>
      </c>
      <c r="L153" s="41"/>
      <c r="M153" s="240" t="s">
        <v>19</v>
      </c>
      <c r="N153" s="241" t="s">
        <v>44</v>
      </c>
      <c r="O153" s="81"/>
      <c r="P153" s="225">
        <f>O153*H153</f>
        <v>0</v>
      </c>
      <c r="Q153" s="225">
        <v>0</v>
      </c>
      <c r="R153" s="225">
        <f>Q153*H153</f>
        <v>0</v>
      </c>
      <c r="S153" s="225">
        <v>0</v>
      </c>
      <c r="T153" s="226">
        <f>S153*H153</f>
        <v>0</v>
      </c>
      <c r="U153" s="35"/>
      <c r="V153" s="35"/>
      <c r="W153" s="35"/>
      <c r="X153" s="35"/>
      <c r="Y153" s="35"/>
      <c r="Z153" s="35"/>
      <c r="AA153" s="35"/>
      <c r="AB153" s="35"/>
      <c r="AC153" s="35"/>
      <c r="AD153" s="35"/>
      <c r="AE153" s="35"/>
      <c r="AR153" s="227" t="s">
        <v>194</v>
      </c>
      <c r="AT153" s="227" t="s">
        <v>191</v>
      </c>
      <c r="AU153" s="227" t="s">
        <v>81</v>
      </c>
      <c r="AY153" s="14" t="s">
        <v>183</v>
      </c>
      <c r="BE153" s="228">
        <f>IF(N153="základní",J153,0)</f>
        <v>0</v>
      </c>
      <c r="BF153" s="228">
        <f>IF(N153="snížená",J153,0)</f>
        <v>0</v>
      </c>
      <c r="BG153" s="228">
        <f>IF(N153="zákl. přenesená",J153,0)</f>
        <v>0</v>
      </c>
      <c r="BH153" s="228">
        <f>IF(N153="sníž. přenesená",J153,0)</f>
        <v>0</v>
      </c>
      <c r="BI153" s="228">
        <f>IF(N153="nulová",J153,0)</f>
        <v>0</v>
      </c>
      <c r="BJ153" s="14" t="s">
        <v>81</v>
      </c>
      <c r="BK153" s="228">
        <f>ROUND(I153*H153,2)</f>
        <v>0</v>
      </c>
      <c r="BL153" s="14" t="s">
        <v>194</v>
      </c>
      <c r="BM153" s="227" t="s">
        <v>2070</v>
      </c>
    </row>
    <row r="154" s="2" customFormat="1">
      <c r="A154" s="35"/>
      <c r="B154" s="36"/>
      <c r="C154" s="37"/>
      <c r="D154" s="229" t="s">
        <v>190</v>
      </c>
      <c r="E154" s="37"/>
      <c r="F154" s="230" t="s">
        <v>2069</v>
      </c>
      <c r="G154" s="37"/>
      <c r="H154" s="37"/>
      <c r="I154" s="143"/>
      <c r="J154" s="37"/>
      <c r="K154" s="37"/>
      <c r="L154" s="41"/>
      <c r="M154" s="231"/>
      <c r="N154" s="232"/>
      <c r="O154" s="81"/>
      <c r="P154" s="81"/>
      <c r="Q154" s="81"/>
      <c r="R154" s="81"/>
      <c r="S154" s="81"/>
      <c r="T154" s="82"/>
      <c r="U154" s="35"/>
      <c r="V154" s="35"/>
      <c r="W154" s="35"/>
      <c r="X154" s="35"/>
      <c r="Y154" s="35"/>
      <c r="Z154" s="35"/>
      <c r="AA154" s="35"/>
      <c r="AB154" s="35"/>
      <c r="AC154" s="35"/>
      <c r="AD154" s="35"/>
      <c r="AE154" s="35"/>
      <c r="AT154" s="14" t="s">
        <v>190</v>
      </c>
      <c r="AU154" s="14" t="s">
        <v>81</v>
      </c>
    </row>
    <row r="155" s="2" customFormat="1" ht="16.5" customHeight="1">
      <c r="A155" s="35"/>
      <c r="B155" s="36"/>
      <c r="C155" s="233" t="s">
        <v>435</v>
      </c>
      <c r="D155" s="233" t="s">
        <v>191</v>
      </c>
      <c r="E155" s="234" t="s">
        <v>2071</v>
      </c>
      <c r="F155" s="235" t="s">
        <v>2072</v>
      </c>
      <c r="G155" s="236" t="s">
        <v>199</v>
      </c>
      <c r="H155" s="237">
        <v>7</v>
      </c>
      <c r="I155" s="238"/>
      <c r="J155" s="239">
        <f>ROUND(I155*H155,2)</f>
        <v>0</v>
      </c>
      <c r="K155" s="235" t="s">
        <v>19</v>
      </c>
      <c r="L155" s="41"/>
      <c r="M155" s="240" t="s">
        <v>19</v>
      </c>
      <c r="N155" s="241" t="s">
        <v>44</v>
      </c>
      <c r="O155" s="81"/>
      <c r="P155" s="225">
        <f>O155*H155</f>
        <v>0</v>
      </c>
      <c r="Q155" s="225">
        <v>0</v>
      </c>
      <c r="R155" s="225">
        <f>Q155*H155</f>
        <v>0</v>
      </c>
      <c r="S155" s="225">
        <v>0</v>
      </c>
      <c r="T155" s="226">
        <f>S155*H155</f>
        <v>0</v>
      </c>
      <c r="U155" s="35"/>
      <c r="V155" s="35"/>
      <c r="W155" s="35"/>
      <c r="X155" s="35"/>
      <c r="Y155" s="35"/>
      <c r="Z155" s="35"/>
      <c r="AA155" s="35"/>
      <c r="AB155" s="35"/>
      <c r="AC155" s="35"/>
      <c r="AD155" s="35"/>
      <c r="AE155" s="35"/>
      <c r="AR155" s="227" t="s">
        <v>194</v>
      </c>
      <c r="AT155" s="227" t="s">
        <v>191</v>
      </c>
      <c r="AU155" s="227" t="s">
        <v>81</v>
      </c>
      <c r="AY155" s="14" t="s">
        <v>183</v>
      </c>
      <c r="BE155" s="228">
        <f>IF(N155="základní",J155,0)</f>
        <v>0</v>
      </c>
      <c r="BF155" s="228">
        <f>IF(N155="snížená",J155,0)</f>
        <v>0</v>
      </c>
      <c r="BG155" s="228">
        <f>IF(N155="zákl. přenesená",J155,0)</f>
        <v>0</v>
      </c>
      <c r="BH155" s="228">
        <f>IF(N155="sníž. přenesená",J155,0)</f>
        <v>0</v>
      </c>
      <c r="BI155" s="228">
        <f>IF(N155="nulová",J155,0)</f>
        <v>0</v>
      </c>
      <c r="BJ155" s="14" t="s">
        <v>81</v>
      </c>
      <c r="BK155" s="228">
        <f>ROUND(I155*H155,2)</f>
        <v>0</v>
      </c>
      <c r="BL155" s="14" t="s">
        <v>194</v>
      </c>
      <c r="BM155" s="227" t="s">
        <v>2073</v>
      </c>
    </row>
    <row r="156" s="2" customFormat="1">
      <c r="A156" s="35"/>
      <c r="B156" s="36"/>
      <c r="C156" s="37"/>
      <c r="D156" s="229" t="s">
        <v>190</v>
      </c>
      <c r="E156" s="37"/>
      <c r="F156" s="230" t="s">
        <v>2072</v>
      </c>
      <c r="G156" s="37"/>
      <c r="H156" s="37"/>
      <c r="I156" s="143"/>
      <c r="J156" s="37"/>
      <c r="K156" s="37"/>
      <c r="L156" s="41"/>
      <c r="M156" s="231"/>
      <c r="N156" s="232"/>
      <c r="O156" s="81"/>
      <c r="P156" s="81"/>
      <c r="Q156" s="81"/>
      <c r="R156" s="81"/>
      <c r="S156" s="81"/>
      <c r="T156" s="82"/>
      <c r="U156" s="35"/>
      <c r="V156" s="35"/>
      <c r="W156" s="35"/>
      <c r="X156" s="35"/>
      <c r="Y156" s="35"/>
      <c r="Z156" s="35"/>
      <c r="AA156" s="35"/>
      <c r="AB156" s="35"/>
      <c r="AC156" s="35"/>
      <c r="AD156" s="35"/>
      <c r="AE156" s="35"/>
      <c r="AT156" s="14" t="s">
        <v>190</v>
      </c>
      <c r="AU156" s="14" t="s">
        <v>81</v>
      </c>
    </row>
    <row r="157" s="2" customFormat="1" ht="16.5" customHeight="1">
      <c r="A157" s="35"/>
      <c r="B157" s="36"/>
      <c r="C157" s="233" t="s">
        <v>439</v>
      </c>
      <c r="D157" s="233" t="s">
        <v>191</v>
      </c>
      <c r="E157" s="234" t="s">
        <v>2074</v>
      </c>
      <c r="F157" s="235" t="s">
        <v>2075</v>
      </c>
      <c r="G157" s="236" t="s">
        <v>257</v>
      </c>
      <c r="H157" s="237">
        <v>8</v>
      </c>
      <c r="I157" s="238"/>
      <c r="J157" s="239">
        <f>ROUND(I157*H157,2)</f>
        <v>0</v>
      </c>
      <c r="K157" s="235" t="s">
        <v>19</v>
      </c>
      <c r="L157" s="41"/>
      <c r="M157" s="240" t="s">
        <v>19</v>
      </c>
      <c r="N157" s="241" t="s">
        <v>44</v>
      </c>
      <c r="O157" s="81"/>
      <c r="P157" s="225">
        <f>O157*H157</f>
        <v>0</v>
      </c>
      <c r="Q157" s="225">
        <v>0</v>
      </c>
      <c r="R157" s="225">
        <f>Q157*H157</f>
        <v>0</v>
      </c>
      <c r="S157" s="225">
        <v>0</v>
      </c>
      <c r="T157" s="226">
        <f>S157*H157</f>
        <v>0</v>
      </c>
      <c r="U157" s="35"/>
      <c r="V157" s="35"/>
      <c r="W157" s="35"/>
      <c r="X157" s="35"/>
      <c r="Y157" s="35"/>
      <c r="Z157" s="35"/>
      <c r="AA157" s="35"/>
      <c r="AB157" s="35"/>
      <c r="AC157" s="35"/>
      <c r="AD157" s="35"/>
      <c r="AE157" s="35"/>
      <c r="AR157" s="227" t="s">
        <v>194</v>
      </c>
      <c r="AT157" s="227" t="s">
        <v>191</v>
      </c>
      <c r="AU157" s="227" t="s">
        <v>81</v>
      </c>
      <c r="AY157" s="14" t="s">
        <v>183</v>
      </c>
      <c r="BE157" s="228">
        <f>IF(N157="základní",J157,0)</f>
        <v>0</v>
      </c>
      <c r="BF157" s="228">
        <f>IF(N157="snížená",J157,0)</f>
        <v>0</v>
      </c>
      <c r="BG157" s="228">
        <f>IF(N157="zákl. přenesená",J157,0)</f>
        <v>0</v>
      </c>
      <c r="BH157" s="228">
        <f>IF(N157="sníž. přenesená",J157,0)</f>
        <v>0</v>
      </c>
      <c r="BI157" s="228">
        <f>IF(N157="nulová",J157,0)</f>
        <v>0</v>
      </c>
      <c r="BJ157" s="14" t="s">
        <v>81</v>
      </c>
      <c r="BK157" s="228">
        <f>ROUND(I157*H157,2)</f>
        <v>0</v>
      </c>
      <c r="BL157" s="14" t="s">
        <v>194</v>
      </c>
      <c r="BM157" s="227" t="s">
        <v>2076</v>
      </c>
    </row>
    <row r="158" s="2" customFormat="1">
      <c r="A158" s="35"/>
      <c r="B158" s="36"/>
      <c r="C158" s="37"/>
      <c r="D158" s="229" t="s">
        <v>190</v>
      </c>
      <c r="E158" s="37"/>
      <c r="F158" s="230" t="s">
        <v>2075</v>
      </c>
      <c r="G158" s="37"/>
      <c r="H158" s="37"/>
      <c r="I158" s="143"/>
      <c r="J158" s="37"/>
      <c r="K158" s="37"/>
      <c r="L158" s="41"/>
      <c r="M158" s="231"/>
      <c r="N158" s="232"/>
      <c r="O158" s="81"/>
      <c r="P158" s="81"/>
      <c r="Q158" s="81"/>
      <c r="R158" s="81"/>
      <c r="S158" s="81"/>
      <c r="T158" s="82"/>
      <c r="U158" s="35"/>
      <c r="V158" s="35"/>
      <c r="W158" s="35"/>
      <c r="X158" s="35"/>
      <c r="Y158" s="35"/>
      <c r="Z158" s="35"/>
      <c r="AA158" s="35"/>
      <c r="AB158" s="35"/>
      <c r="AC158" s="35"/>
      <c r="AD158" s="35"/>
      <c r="AE158" s="35"/>
      <c r="AT158" s="14" t="s">
        <v>190</v>
      </c>
      <c r="AU158" s="14" t="s">
        <v>81</v>
      </c>
    </row>
    <row r="159" s="2" customFormat="1" ht="16.5" customHeight="1">
      <c r="A159" s="35"/>
      <c r="B159" s="36"/>
      <c r="C159" s="233" t="s">
        <v>443</v>
      </c>
      <c r="D159" s="233" t="s">
        <v>191</v>
      </c>
      <c r="E159" s="234" t="s">
        <v>299</v>
      </c>
      <c r="F159" s="235" t="s">
        <v>300</v>
      </c>
      <c r="G159" s="236" t="s">
        <v>257</v>
      </c>
      <c r="H159" s="237">
        <v>4</v>
      </c>
      <c r="I159" s="238"/>
      <c r="J159" s="239">
        <f>ROUND(I159*H159,2)</f>
        <v>0</v>
      </c>
      <c r="K159" s="235" t="s">
        <v>19</v>
      </c>
      <c r="L159" s="41"/>
      <c r="M159" s="240" t="s">
        <v>19</v>
      </c>
      <c r="N159" s="241" t="s">
        <v>44</v>
      </c>
      <c r="O159" s="81"/>
      <c r="P159" s="225">
        <f>O159*H159</f>
        <v>0</v>
      </c>
      <c r="Q159" s="225">
        <v>0</v>
      </c>
      <c r="R159" s="225">
        <f>Q159*H159</f>
        <v>0</v>
      </c>
      <c r="S159" s="225">
        <v>0</v>
      </c>
      <c r="T159" s="226">
        <f>S159*H159</f>
        <v>0</v>
      </c>
      <c r="U159" s="35"/>
      <c r="V159" s="35"/>
      <c r="W159" s="35"/>
      <c r="X159" s="35"/>
      <c r="Y159" s="35"/>
      <c r="Z159" s="35"/>
      <c r="AA159" s="35"/>
      <c r="AB159" s="35"/>
      <c r="AC159" s="35"/>
      <c r="AD159" s="35"/>
      <c r="AE159" s="35"/>
      <c r="AR159" s="227" t="s">
        <v>194</v>
      </c>
      <c r="AT159" s="227" t="s">
        <v>191</v>
      </c>
      <c r="AU159" s="227" t="s">
        <v>81</v>
      </c>
      <c r="AY159" s="14" t="s">
        <v>183</v>
      </c>
      <c r="BE159" s="228">
        <f>IF(N159="základní",J159,0)</f>
        <v>0</v>
      </c>
      <c r="BF159" s="228">
        <f>IF(N159="snížená",J159,0)</f>
        <v>0</v>
      </c>
      <c r="BG159" s="228">
        <f>IF(N159="zákl. přenesená",J159,0)</f>
        <v>0</v>
      </c>
      <c r="BH159" s="228">
        <f>IF(N159="sníž. přenesená",J159,0)</f>
        <v>0</v>
      </c>
      <c r="BI159" s="228">
        <f>IF(N159="nulová",J159,0)</f>
        <v>0</v>
      </c>
      <c r="BJ159" s="14" t="s">
        <v>81</v>
      </c>
      <c r="BK159" s="228">
        <f>ROUND(I159*H159,2)</f>
        <v>0</v>
      </c>
      <c r="BL159" s="14" t="s">
        <v>194</v>
      </c>
      <c r="BM159" s="227" t="s">
        <v>2077</v>
      </c>
    </row>
    <row r="160" s="2" customFormat="1">
      <c r="A160" s="35"/>
      <c r="B160" s="36"/>
      <c r="C160" s="37"/>
      <c r="D160" s="229" t="s">
        <v>190</v>
      </c>
      <c r="E160" s="37"/>
      <c r="F160" s="230" t="s">
        <v>300</v>
      </c>
      <c r="G160" s="37"/>
      <c r="H160" s="37"/>
      <c r="I160" s="143"/>
      <c r="J160" s="37"/>
      <c r="K160" s="37"/>
      <c r="L160" s="41"/>
      <c r="M160" s="231"/>
      <c r="N160" s="232"/>
      <c r="O160" s="81"/>
      <c r="P160" s="81"/>
      <c r="Q160" s="81"/>
      <c r="R160" s="81"/>
      <c r="S160" s="81"/>
      <c r="T160" s="82"/>
      <c r="U160" s="35"/>
      <c r="V160" s="35"/>
      <c r="W160" s="35"/>
      <c r="X160" s="35"/>
      <c r="Y160" s="35"/>
      <c r="Z160" s="35"/>
      <c r="AA160" s="35"/>
      <c r="AB160" s="35"/>
      <c r="AC160" s="35"/>
      <c r="AD160" s="35"/>
      <c r="AE160" s="35"/>
      <c r="AT160" s="14" t="s">
        <v>190</v>
      </c>
      <c r="AU160" s="14" t="s">
        <v>81</v>
      </c>
    </row>
    <row r="161" s="2" customFormat="1" ht="21.75" customHeight="1">
      <c r="A161" s="35"/>
      <c r="B161" s="36"/>
      <c r="C161" s="233" t="s">
        <v>447</v>
      </c>
      <c r="D161" s="233" t="s">
        <v>191</v>
      </c>
      <c r="E161" s="234" t="s">
        <v>1890</v>
      </c>
      <c r="F161" s="235" t="s">
        <v>1891</v>
      </c>
      <c r="G161" s="236" t="s">
        <v>257</v>
      </c>
      <c r="H161" s="237">
        <v>4</v>
      </c>
      <c r="I161" s="238"/>
      <c r="J161" s="239">
        <f>ROUND(I161*H161,2)</f>
        <v>0</v>
      </c>
      <c r="K161" s="235" t="s">
        <v>19</v>
      </c>
      <c r="L161" s="41"/>
      <c r="M161" s="240" t="s">
        <v>19</v>
      </c>
      <c r="N161" s="241" t="s">
        <v>44</v>
      </c>
      <c r="O161" s="81"/>
      <c r="P161" s="225">
        <f>O161*H161</f>
        <v>0</v>
      </c>
      <c r="Q161" s="225">
        <v>0</v>
      </c>
      <c r="R161" s="225">
        <f>Q161*H161</f>
        <v>0</v>
      </c>
      <c r="S161" s="225">
        <v>0</v>
      </c>
      <c r="T161" s="226">
        <f>S161*H161</f>
        <v>0</v>
      </c>
      <c r="U161" s="35"/>
      <c r="V161" s="35"/>
      <c r="W161" s="35"/>
      <c r="X161" s="35"/>
      <c r="Y161" s="35"/>
      <c r="Z161" s="35"/>
      <c r="AA161" s="35"/>
      <c r="AB161" s="35"/>
      <c r="AC161" s="35"/>
      <c r="AD161" s="35"/>
      <c r="AE161" s="35"/>
      <c r="AR161" s="227" t="s">
        <v>194</v>
      </c>
      <c r="AT161" s="227" t="s">
        <v>191</v>
      </c>
      <c r="AU161" s="227" t="s">
        <v>81</v>
      </c>
      <c r="AY161" s="14" t="s">
        <v>183</v>
      </c>
      <c r="BE161" s="228">
        <f>IF(N161="základní",J161,0)</f>
        <v>0</v>
      </c>
      <c r="BF161" s="228">
        <f>IF(N161="snížená",J161,0)</f>
        <v>0</v>
      </c>
      <c r="BG161" s="228">
        <f>IF(N161="zákl. přenesená",J161,0)</f>
        <v>0</v>
      </c>
      <c r="BH161" s="228">
        <f>IF(N161="sníž. přenesená",J161,0)</f>
        <v>0</v>
      </c>
      <c r="BI161" s="228">
        <f>IF(N161="nulová",J161,0)</f>
        <v>0</v>
      </c>
      <c r="BJ161" s="14" t="s">
        <v>81</v>
      </c>
      <c r="BK161" s="228">
        <f>ROUND(I161*H161,2)</f>
        <v>0</v>
      </c>
      <c r="BL161" s="14" t="s">
        <v>194</v>
      </c>
      <c r="BM161" s="227" t="s">
        <v>2078</v>
      </c>
    </row>
    <row r="162" s="2" customFormat="1">
      <c r="A162" s="35"/>
      <c r="B162" s="36"/>
      <c r="C162" s="37"/>
      <c r="D162" s="229" t="s">
        <v>190</v>
      </c>
      <c r="E162" s="37"/>
      <c r="F162" s="230" t="s">
        <v>1891</v>
      </c>
      <c r="G162" s="37"/>
      <c r="H162" s="37"/>
      <c r="I162" s="143"/>
      <c r="J162" s="37"/>
      <c r="K162" s="37"/>
      <c r="L162" s="41"/>
      <c r="M162" s="231"/>
      <c r="N162" s="232"/>
      <c r="O162" s="81"/>
      <c r="P162" s="81"/>
      <c r="Q162" s="81"/>
      <c r="R162" s="81"/>
      <c r="S162" s="81"/>
      <c r="T162" s="82"/>
      <c r="U162" s="35"/>
      <c r="V162" s="35"/>
      <c r="W162" s="35"/>
      <c r="X162" s="35"/>
      <c r="Y162" s="35"/>
      <c r="Z162" s="35"/>
      <c r="AA162" s="35"/>
      <c r="AB162" s="35"/>
      <c r="AC162" s="35"/>
      <c r="AD162" s="35"/>
      <c r="AE162" s="35"/>
      <c r="AT162" s="14" t="s">
        <v>190</v>
      </c>
      <c r="AU162" s="14" t="s">
        <v>81</v>
      </c>
    </row>
    <row r="163" s="2" customFormat="1" ht="33" customHeight="1">
      <c r="A163" s="35"/>
      <c r="B163" s="36"/>
      <c r="C163" s="233" t="s">
        <v>451</v>
      </c>
      <c r="D163" s="233" t="s">
        <v>191</v>
      </c>
      <c r="E163" s="234" t="s">
        <v>2079</v>
      </c>
      <c r="F163" s="235" t="s">
        <v>2080</v>
      </c>
      <c r="G163" s="236" t="s">
        <v>199</v>
      </c>
      <c r="H163" s="237">
        <v>4</v>
      </c>
      <c r="I163" s="238"/>
      <c r="J163" s="239">
        <f>ROUND(I163*H163,2)</f>
        <v>0</v>
      </c>
      <c r="K163" s="235" t="s">
        <v>19</v>
      </c>
      <c r="L163" s="41"/>
      <c r="M163" s="240" t="s">
        <v>19</v>
      </c>
      <c r="N163" s="241" t="s">
        <v>44</v>
      </c>
      <c r="O163" s="81"/>
      <c r="P163" s="225">
        <f>O163*H163</f>
        <v>0</v>
      </c>
      <c r="Q163" s="225">
        <v>0</v>
      </c>
      <c r="R163" s="225">
        <f>Q163*H163</f>
        <v>0</v>
      </c>
      <c r="S163" s="225">
        <v>0</v>
      </c>
      <c r="T163" s="226">
        <f>S163*H163</f>
        <v>0</v>
      </c>
      <c r="U163" s="35"/>
      <c r="V163" s="35"/>
      <c r="W163" s="35"/>
      <c r="X163" s="35"/>
      <c r="Y163" s="35"/>
      <c r="Z163" s="35"/>
      <c r="AA163" s="35"/>
      <c r="AB163" s="35"/>
      <c r="AC163" s="35"/>
      <c r="AD163" s="35"/>
      <c r="AE163" s="35"/>
      <c r="AR163" s="227" t="s">
        <v>194</v>
      </c>
      <c r="AT163" s="227" t="s">
        <v>191</v>
      </c>
      <c r="AU163" s="227" t="s">
        <v>81</v>
      </c>
      <c r="AY163" s="14" t="s">
        <v>183</v>
      </c>
      <c r="BE163" s="228">
        <f>IF(N163="základní",J163,0)</f>
        <v>0</v>
      </c>
      <c r="BF163" s="228">
        <f>IF(N163="snížená",J163,0)</f>
        <v>0</v>
      </c>
      <c r="BG163" s="228">
        <f>IF(N163="zákl. přenesená",J163,0)</f>
        <v>0</v>
      </c>
      <c r="BH163" s="228">
        <f>IF(N163="sníž. přenesená",J163,0)</f>
        <v>0</v>
      </c>
      <c r="BI163" s="228">
        <f>IF(N163="nulová",J163,0)</f>
        <v>0</v>
      </c>
      <c r="BJ163" s="14" t="s">
        <v>81</v>
      </c>
      <c r="BK163" s="228">
        <f>ROUND(I163*H163,2)</f>
        <v>0</v>
      </c>
      <c r="BL163" s="14" t="s">
        <v>194</v>
      </c>
      <c r="BM163" s="227" t="s">
        <v>2081</v>
      </c>
    </row>
    <row r="164" s="2" customFormat="1">
      <c r="A164" s="35"/>
      <c r="B164" s="36"/>
      <c r="C164" s="37"/>
      <c r="D164" s="229" t="s">
        <v>190</v>
      </c>
      <c r="E164" s="37"/>
      <c r="F164" s="230" t="s">
        <v>2080</v>
      </c>
      <c r="G164" s="37"/>
      <c r="H164" s="37"/>
      <c r="I164" s="143"/>
      <c r="J164" s="37"/>
      <c r="K164" s="37"/>
      <c r="L164" s="41"/>
      <c r="M164" s="231"/>
      <c r="N164" s="232"/>
      <c r="O164" s="81"/>
      <c r="P164" s="81"/>
      <c r="Q164" s="81"/>
      <c r="R164" s="81"/>
      <c r="S164" s="81"/>
      <c r="T164" s="82"/>
      <c r="U164" s="35"/>
      <c r="V164" s="35"/>
      <c r="W164" s="35"/>
      <c r="X164" s="35"/>
      <c r="Y164" s="35"/>
      <c r="Z164" s="35"/>
      <c r="AA164" s="35"/>
      <c r="AB164" s="35"/>
      <c r="AC164" s="35"/>
      <c r="AD164" s="35"/>
      <c r="AE164" s="35"/>
      <c r="AT164" s="14" t="s">
        <v>190</v>
      </c>
      <c r="AU164" s="14" t="s">
        <v>81</v>
      </c>
    </row>
    <row r="165" s="2" customFormat="1" ht="33" customHeight="1">
      <c r="A165" s="35"/>
      <c r="B165" s="36"/>
      <c r="C165" s="233" t="s">
        <v>455</v>
      </c>
      <c r="D165" s="233" t="s">
        <v>191</v>
      </c>
      <c r="E165" s="234" t="s">
        <v>2082</v>
      </c>
      <c r="F165" s="235" t="s">
        <v>2083</v>
      </c>
      <c r="G165" s="236" t="s">
        <v>1684</v>
      </c>
      <c r="H165" s="237">
        <v>2</v>
      </c>
      <c r="I165" s="238"/>
      <c r="J165" s="239">
        <f>ROUND(I165*H165,2)</f>
        <v>0</v>
      </c>
      <c r="K165" s="235" t="s">
        <v>19</v>
      </c>
      <c r="L165" s="41"/>
      <c r="M165" s="240" t="s">
        <v>19</v>
      </c>
      <c r="N165" s="241" t="s">
        <v>44</v>
      </c>
      <c r="O165" s="81"/>
      <c r="P165" s="225">
        <f>O165*H165</f>
        <v>0</v>
      </c>
      <c r="Q165" s="225">
        <v>0</v>
      </c>
      <c r="R165" s="225">
        <f>Q165*H165</f>
        <v>0</v>
      </c>
      <c r="S165" s="225">
        <v>0</v>
      </c>
      <c r="T165" s="226">
        <f>S165*H165</f>
        <v>0</v>
      </c>
      <c r="U165" s="35"/>
      <c r="V165" s="35"/>
      <c r="W165" s="35"/>
      <c r="X165" s="35"/>
      <c r="Y165" s="35"/>
      <c r="Z165" s="35"/>
      <c r="AA165" s="35"/>
      <c r="AB165" s="35"/>
      <c r="AC165" s="35"/>
      <c r="AD165" s="35"/>
      <c r="AE165" s="35"/>
      <c r="AR165" s="227" t="s">
        <v>194</v>
      </c>
      <c r="AT165" s="227" t="s">
        <v>191</v>
      </c>
      <c r="AU165" s="227" t="s">
        <v>81</v>
      </c>
      <c r="AY165" s="14" t="s">
        <v>183</v>
      </c>
      <c r="BE165" s="228">
        <f>IF(N165="základní",J165,0)</f>
        <v>0</v>
      </c>
      <c r="BF165" s="228">
        <f>IF(N165="snížená",J165,0)</f>
        <v>0</v>
      </c>
      <c r="BG165" s="228">
        <f>IF(N165="zákl. přenesená",J165,0)</f>
        <v>0</v>
      </c>
      <c r="BH165" s="228">
        <f>IF(N165="sníž. přenesená",J165,0)</f>
        <v>0</v>
      </c>
      <c r="BI165" s="228">
        <f>IF(N165="nulová",J165,0)</f>
        <v>0</v>
      </c>
      <c r="BJ165" s="14" t="s">
        <v>81</v>
      </c>
      <c r="BK165" s="228">
        <f>ROUND(I165*H165,2)</f>
        <v>0</v>
      </c>
      <c r="BL165" s="14" t="s">
        <v>194</v>
      </c>
      <c r="BM165" s="227" t="s">
        <v>2084</v>
      </c>
    </row>
    <row r="166" s="2" customFormat="1">
      <c r="A166" s="35"/>
      <c r="B166" s="36"/>
      <c r="C166" s="37"/>
      <c r="D166" s="229" t="s">
        <v>190</v>
      </c>
      <c r="E166" s="37"/>
      <c r="F166" s="230" t="s">
        <v>2085</v>
      </c>
      <c r="G166" s="37"/>
      <c r="H166" s="37"/>
      <c r="I166" s="143"/>
      <c r="J166" s="37"/>
      <c r="K166" s="37"/>
      <c r="L166" s="41"/>
      <c r="M166" s="231"/>
      <c r="N166" s="232"/>
      <c r="O166" s="81"/>
      <c r="P166" s="81"/>
      <c r="Q166" s="81"/>
      <c r="R166" s="81"/>
      <c r="S166" s="81"/>
      <c r="T166" s="82"/>
      <c r="U166" s="35"/>
      <c r="V166" s="35"/>
      <c r="W166" s="35"/>
      <c r="X166" s="35"/>
      <c r="Y166" s="35"/>
      <c r="Z166" s="35"/>
      <c r="AA166" s="35"/>
      <c r="AB166" s="35"/>
      <c r="AC166" s="35"/>
      <c r="AD166" s="35"/>
      <c r="AE166" s="35"/>
      <c r="AT166" s="14" t="s">
        <v>190</v>
      </c>
      <c r="AU166" s="14" t="s">
        <v>81</v>
      </c>
    </row>
    <row r="167" s="2" customFormat="1" ht="21.75" customHeight="1">
      <c r="A167" s="35"/>
      <c r="B167" s="36"/>
      <c r="C167" s="233" t="s">
        <v>459</v>
      </c>
      <c r="D167" s="233" t="s">
        <v>191</v>
      </c>
      <c r="E167" s="234" t="s">
        <v>2086</v>
      </c>
      <c r="F167" s="235" t="s">
        <v>2087</v>
      </c>
      <c r="G167" s="236" t="s">
        <v>199</v>
      </c>
      <c r="H167" s="237">
        <v>1</v>
      </c>
      <c r="I167" s="238"/>
      <c r="J167" s="239">
        <f>ROUND(I167*H167,2)</f>
        <v>0</v>
      </c>
      <c r="K167" s="235" t="s">
        <v>19</v>
      </c>
      <c r="L167" s="41"/>
      <c r="M167" s="240" t="s">
        <v>19</v>
      </c>
      <c r="N167" s="241" t="s">
        <v>44</v>
      </c>
      <c r="O167" s="81"/>
      <c r="P167" s="225">
        <f>O167*H167</f>
        <v>0</v>
      </c>
      <c r="Q167" s="225">
        <v>0</v>
      </c>
      <c r="R167" s="225">
        <f>Q167*H167</f>
        <v>0</v>
      </c>
      <c r="S167" s="225">
        <v>0</v>
      </c>
      <c r="T167" s="226">
        <f>S167*H167</f>
        <v>0</v>
      </c>
      <c r="U167" s="35"/>
      <c r="V167" s="35"/>
      <c r="W167" s="35"/>
      <c r="X167" s="35"/>
      <c r="Y167" s="35"/>
      <c r="Z167" s="35"/>
      <c r="AA167" s="35"/>
      <c r="AB167" s="35"/>
      <c r="AC167" s="35"/>
      <c r="AD167" s="35"/>
      <c r="AE167" s="35"/>
      <c r="AR167" s="227" t="s">
        <v>194</v>
      </c>
      <c r="AT167" s="227" t="s">
        <v>191</v>
      </c>
      <c r="AU167" s="227" t="s">
        <v>81</v>
      </c>
      <c r="AY167" s="14" t="s">
        <v>183</v>
      </c>
      <c r="BE167" s="228">
        <f>IF(N167="základní",J167,0)</f>
        <v>0</v>
      </c>
      <c r="BF167" s="228">
        <f>IF(N167="snížená",J167,0)</f>
        <v>0</v>
      </c>
      <c r="BG167" s="228">
        <f>IF(N167="zákl. přenesená",J167,0)</f>
        <v>0</v>
      </c>
      <c r="BH167" s="228">
        <f>IF(N167="sníž. přenesená",J167,0)</f>
        <v>0</v>
      </c>
      <c r="BI167" s="228">
        <f>IF(N167="nulová",J167,0)</f>
        <v>0</v>
      </c>
      <c r="BJ167" s="14" t="s">
        <v>81</v>
      </c>
      <c r="BK167" s="228">
        <f>ROUND(I167*H167,2)</f>
        <v>0</v>
      </c>
      <c r="BL167" s="14" t="s">
        <v>194</v>
      </c>
      <c r="BM167" s="227" t="s">
        <v>2088</v>
      </c>
    </row>
    <row r="168" s="2" customFormat="1">
      <c r="A168" s="35"/>
      <c r="B168" s="36"/>
      <c r="C168" s="37"/>
      <c r="D168" s="229" t="s">
        <v>190</v>
      </c>
      <c r="E168" s="37"/>
      <c r="F168" s="230" t="s">
        <v>2087</v>
      </c>
      <c r="G168" s="37"/>
      <c r="H168" s="37"/>
      <c r="I168" s="143"/>
      <c r="J168" s="37"/>
      <c r="K168" s="37"/>
      <c r="L168" s="41"/>
      <c r="M168" s="231"/>
      <c r="N168" s="232"/>
      <c r="O168" s="81"/>
      <c r="P168" s="81"/>
      <c r="Q168" s="81"/>
      <c r="R168" s="81"/>
      <c r="S168" s="81"/>
      <c r="T168" s="82"/>
      <c r="U168" s="35"/>
      <c r="V168" s="35"/>
      <c r="W168" s="35"/>
      <c r="X168" s="35"/>
      <c r="Y168" s="35"/>
      <c r="Z168" s="35"/>
      <c r="AA168" s="35"/>
      <c r="AB168" s="35"/>
      <c r="AC168" s="35"/>
      <c r="AD168" s="35"/>
      <c r="AE168" s="35"/>
      <c r="AT168" s="14" t="s">
        <v>190</v>
      </c>
      <c r="AU168" s="14" t="s">
        <v>81</v>
      </c>
    </row>
    <row r="169" s="2" customFormat="1" ht="16.5" customHeight="1">
      <c r="A169" s="35"/>
      <c r="B169" s="36"/>
      <c r="C169" s="233" t="s">
        <v>463</v>
      </c>
      <c r="D169" s="233" t="s">
        <v>191</v>
      </c>
      <c r="E169" s="234" t="s">
        <v>2089</v>
      </c>
      <c r="F169" s="235" t="s">
        <v>2090</v>
      </c>
      <c r="G169" s="236" t="s">
        <v>199</v>
      </c>
      <c r="H169" s="237">
        <v>1</v>
      </c>
      <c r="I169" s="238"/>
      <c r="J169" s="239">
        <f>ROUND(I169*H169,2)</f>
        <v>0</v>
      </c>
      <c r="K169" s="235" t="s">
        <v>19</v>
      </c>
      <c r="L169" s="41"/>
      <c r="M169" s="240" t="s">
        <v>19</v>
      </c>
      <c r="N169" s="241" t="s">
        <v>44</v>
      </c>
      <c r="O169" s="81"/>
      <c r="P169" s="225">
        <f>O169*H169</f>
        <v>0</v>
      </c>
      <c r="Q169" s="225">
        <v>0</v>
      </c>
      <c r="R169" s="225">
        <f>Q169*H169</f>
        <v>0</v>
      </c>
      <c r="S169" s="225">
        <v>0</v>
      </c>
      <c r="T169" s="226">
        <f>S169*H169</f>
        <v>0</v>
      </c>
      <c r="U169" s="35"/>
      <c r="V169" s="35"/>
      <c r="W169" s="35"/>
      <c r="X169" s="35"/>
      <c r="Y169" s="35"/>
      <c r="Z169" s="35"/>
      <c r="AA169" s="35"/>
      <c r="AB169" s="35"/>
      <c r="AC169" s="35"/>
      <c r="AD169" s="35"/>
      <c r="AE169" s="35"/>
      <c r="AR169" s="227" t="s">
        <v>182</v>
      </c>
      <c r="AT169" s="227" t="s">
        <v>191</v>
      </c>
      <c r="AU169" s="227" t="s">
        <v>81</v>
      </c>
      <c r="AY169" s="14" t="s">
        <v>183</v>
      </c>
      <c r="BE169" s="228">
        <f>IF(N169="základní",J169,0)</f>
        <v>0</v>
      </c>
      <c r="BF169" s="228">
        <f>IF(N169="snížená",J169,0)</f>
        <v>0</v>
      </c>
      <c r="BG169" s="228">
        <f>IF(N169="zákl. přenesená",J169,0)</f>
        <v>0</v>
      </c>
      <c r="BH169" s="228">
        <f>IF(N169="sníž. přenesená",J169,0)</f>
        <v>0</v>
      </c>
      <c r="BI169" s="228">
        <f>IF(N169="nulová",J169,0)</f>
        <v>0</v>
      </c>
      <c r="BJ169" s="14" t="s">
        <v>81</v>
      </c>
      <c r="BK169" s="228">
        <f>ROUND(I169*H169,2)</f>
        <v>0</v>
      </c>
      <c r="BL169" s="14" t="s">
        <v>182</v>
      </c>
      <c r="BM169" s="227" t="s">
        <v>2091</v>
      </c>
    </row>
    <row r="170" s="2" customFormat="1">
      <c r="A170" s="35"/>
      <c r="B170" s="36"/>
      <c r="C170" s="37"/>
      <c r="D170" s="229" t="s">
        <v>190</v>
      </c>
      <c r="E170" s="37"/>
      <c r="F170" s="230" t="s">
        <v>2090</v>
      </c>
      <c r="G170" s="37"/>
      <c r="H170" s="37"/>
      <c r="I170" s="143"/>
      <c r="J170" s="37"/>
      <c r="K170" s="37"/>
      <c r="L170" s="41"/>
      <c r="M170" s="231"/>
      <c r="N170" s="232"/>
      <c r="O170" s="81"/>
      <c r="P170" s="81"/>
      <c r="Q170" s="81"/>
      <c r="R170" s="81"/>
      <c r="S170" s="81"/>
      <c r="T170" s="82"/>
      <c r="U170" s="35"/>
      <c r="V170" s="35"/>
      <c r="W170" s="35"/>
      <c r="X170" s="35"/>
      <c r="Y170" s="35"/>
      <c r="Z170" s="35"/>
      <c r="AA170" s="35"/>
      <c r="AB170" s="35"/>
      <c r="AC170" s="35"/>
      <c r="AD170" s="35"/>
      <c r="AE170" s="35"/>
      <c r="AT170" s="14" t="s">
        <v>190</v>
      </c>
      <c r="AU170" s="14" t="s">
        <v>81</v>
      </c>
    </row>
    <row r="171" s="11" customFormat="1" ht="25.92" customHeight="1">
      <c r="A171" s="11"/>
      <c r="B171" s="201"/>
      <c r="C171" s="202"/>
      <c r="D171" s="203" t="s">
        <v>72</v>
      </c>
      <c r="E171" s="204" t="s">
        <v>83</v>
      </c>
      <c r="F171" s="204" t="s">
        <v>259</v>
      </c>
      <c r="G171" s="202"/>
      <c r="H171" s="202"/>
      <c r="I171" s="205"/>
      <c r="J171" s="206">
        <f>BK171</f>
        <v>0</v>
      </c>
      <c r="K171" s="202"/>
      <c r="L171" s="207"/>
      <c r="M171" s="208"/>
      <c r="N171" s="209"/>
      <c r="O171" s="209"/>
      <c r="P171" s="210">
        <f>SUM(P172:P187)</f>
        <v>0</v>
      </c>
      <c r="Q171" s="209"/>
      <c r="R171" s="210">
        <f>SUM(R172:R187)</f>
        <v>0</v>
      </c>
      <c r="S171" s="209"/>
      <c r="T171" s="211">
        <f>SUM(T172:T187)</f>
        <v>0</v>
      </c>
      <c r="U171" s="11"/>
      <c r="V171" s="11"/>
      <c r="W171" s="11"/>
      <c r="X171" s="11"/>
      <c r="Y171" s="11"/>
      <c r="Z171" s="11"/>
      <c r="AA171" s="11"/>
      <c r="AB171" s="11"/>
      <c r="AC171" s="11"/>
      <c r="AD171" s="11"/>
      <c r="AE171" s="11"/>
      <c r="AR171" s="212" t="s">
        <v>81</v>
      </c>
      <c r="AT171" s="213" t="s">
        <v>72</v>
      </c>
      <c r="AU171" s="213" t="s">
        <v>73</v>
      </c>
      <c r="AY171" s="212" t="s">
        <v>183</v>
      </c>
      <c r="BK171" s="214">
        <f>SUM(BK172:BK187)</f>
        <v>0</v>
      </c>
    </row>
    <row r="172" s="2" customFormat="1" ht="21.75" customHeight="1">
      <c r="A172" s="35"/>
      <c r="B172" s="36"/>
      <c r="C172" s="215" t="s">
        <v>467</v>
      </c>
      <c r="D172" s="215" t="s">
        <v>184</v>
      </c>
      <c r="E172" s="216" t="s">
        <v>2092</v>
      </c>
      <c r="F172" s="217" t="s">
        <v>2093</v>
      </c>
      <c r="G172" s="218" t="s">
        <v>187</v>
      </c>
      <c r="H172" s="219">
        <v>220</v>
      </c>
      <c r="I172" s="220"/>
      <c r="J172" s="221">
        <f>ROUND(I172*H172,2)</f>
        <v>0</v>
      </c>
      <c r="K172" s="217" t="s">
        <v>19</v>
      </c>
      <c r="L172" s="222"/>
      <c r="M172" s="223" t="s">
        <v>19</v>
      </c>
      <c r="N172" s="224" t="s">
        <v>44</v>
      </c>
      <c r="O172" s="81"/>
      <c r="P172" s="225">
        <f>O172*H172</f>
        <v>0</v>
      </c>
      <c r="Q172" s="225">
        <v>0</v>
      </c>
      <c r="R172" s="225">
        <f>Q172*H172</f>
        <v>0</v>
      </c>
      <c r="S172" s="225">
        <v>0</v>
      </c>
      <c r="T172" s="226">
        <f>S172*H172</f>
        <v>0</v>
      </c>
      <c r="U172" s="35"/>
      <c r="V172" s="35"/>
      <c r="W172" s="35"/>
      <c r="X172" s="35"/>
      <c r="Y172" s="35"/>
      <c r="Z172" s="35"/>
      <c r="AA172" s="35"/>
      <c r="AB172" s="35"/>
      <c r="AC172" s="35"/>
      <c r="AD172" s="35"/>
      <c r="AE172" s="35"/>
      <c r="AR172" s="227" t="s">
        <v>188</v>
      </c>
      <c r="AT172" s="227" t="s">
        <v>184</v>
      </c>
      <c r="AU172" s="227" t="s">
        <v>81</v>
      </c>
      <c r="AY172" s="14" t="s">
        <v>183</v>
      </c>
      <c r="BE172" s="228">
        <f>IF(N172="základní",J172,0)</f>
        <v>0</v>
      </c>
      <c r="BF172" s="228">
        <f>IF(N172="snížená",J172,0)</f>
        <v>0</v>
      </c>
      <c r="BG172" s="228">
        <f>IF(N172="zákl. přenesená",J172,0)</f>
        <v>0</v>
      </c>
      <c r="BH172" s="228">
        <f>IF(N172="sníž. přenesená",J172,0)</f>
        <v>0</v>
      </c>
      <c r="BI172" s="228">
        <f>IF(N172="nulová",J172,0)</f>
        <v>0</v>
      </c>
      <c r="BJ172" s="14" t="s">
        <v>81</v>
      </c>
      <c r="BK172" s="228">
        <f>ROUND(I172*H172,2)</f>
        <v>0</v>
      </c>
      <c r="BL172" s="14" t="s">
        <v>188</v>
      </c>
      <c r="BM172" s="227" t="s">
        <v>2094</v>
      </c>
    </row>
    <row r="173" s="2" customFormat="1">
      <c r="A173" s="35"/>
      <c r="B173" s="36"/>
      <c r="C173" s="37"/>
      <c r="D173" s="229" t="s">
        <v>190</v>
      </c>
      <c r="E173" s="37"/>
      <c r="F173" s="230" t="s">
        <v>2093</v>
      </c>
      <c r="G173" s="37"/>
      <c r="H173" s="37"/>
      <c r="I173" s="143"/>
      <c r="J173" s="37"/>
      <c r="K173" s="37"/>
      <c r="L173" s="41"/>
      <c r="M173" s="231"/>
      <c r="N173" s="232"/>
      <c r="O173" s="81"/>
      <c r="P173" s="81"/>
      <c r="Q173" s="81"/>
      <c r="R173" s="81"/>
      <c r="S173" s="81"/>
      <c r="T173" s="82"/>
      <c r="U173" s="35"/>
      <c r="V173" s="35"/>
      <c r="W173" s="35"/>
      <c r="X173" s="35"/>
      <c r="Y173" s="35"/>
      <c r="Z173" s="35"/>
      <c r="AA173" s="35"/>
      <c r="AB173" s="35"/>
      <c r="AC173" s="35"/>
      <c r="AD173" s="35"/>
      <c r="AE173" s="35"/>
      <c r="AT173" s="14" t="s">
        <v>190</v>
      </c>
      <c r="AU173" s="14" t="s">
        <v>81</v>
      </c>
    </row>
    <row r="174" s="2" customFormat="1" ht="16.5" customHeight="1">
      <c r="A174" s="35"/>
      <c r="B174" s="36"/>
      <c r="C174" s="233" t="s">
        <v>471</v>
      </c>
      <c r="D174" s="233" t="s">
        <v>191</v>
      </c>
      <c r="E174" s="234" t="s">
        <v>217</v>
      </c>
      <c r="F174" s="235" t="s">
        <v>218</v>
      </c>
      <c r="G174" s="236" t="s">
        <v>187</v>
      </c>
      <c r="H174" s="237">
        <v>220</v>
      </c>
      <c r="I174" s="238"/>
      <c r="J174" s="239">
        <f>ROUND(I174*H174,2)</f>
        <v>0</v>
      </c>
      <c r="K174" s="235" t="s">
        <v>19</v>
      </c>
      <c r="L174" s="41"/>
      <c r="M174" s="240" t="s">
        <v>19</v>
      </c>
      <c r="N174" s="241" t="s">
        <v>44</v>
      </c>
      <c r="O174" s="81"/>
      <c r="P174" s="225">
        <f>O174*H174</f>
        <v>0</v>
      </c>
      <c r="Q174" s="225">
        <v>0</v>
      </c>
      <c r="R174" s="225">
        <f>Q174*H174</f>
        <v>0</v>
      </c>
      <c r="S174" s="225">
        <v>0</v>
      </c>
      <c r="T174" s="226">
        <f>S174*H174</f>
        <v>0</v>
      </c>
      <c r="U174" s="35"/>
      <c r="V174" s="35"/>
      <c r="W174" s="35"/>
      <c r="X174" s="35"/>
      <c r="Y174" s="35"/>
      <c r="Z174" s="35"/>
      <c r="AA174" s="35"/>
      <c r="AB174" s="35"/>
      <c r="AC174" s="35"/>
      <c r="AD174" s="35"/>
      <c r="AE174" s="35"/>
      <c r="AR174" s="227" t="s">
        <v>194</v>
      </c>
      <c r="AT174" s="227" t="s">
        <v>191</v>
      </c>
      <c r="AU174" s="227" t="s">
        <v>81</v>
      </c>
      <c r="AY174" s="14" t="s">
        <v>183</v>
      </c>
      <c r="BE174" s="228">
        <f>IF(N174="základní",J174,0)</f>
        <v>0</v>
      </c>
      <c r="BF174" s="228">
        <f>IF(N174="snížená",J174,0)</f>
        <v>0</v>
      </c>
      <c r="BG174" s="228">
        <f>IF(N174="zákl. přenesená",J174,0)</f>
        <v>0</v>
      </c>
      <c r="BH174" s="228">
        <f>IF(N174="sníž. přenesená",J174,0)</f>
        <v>0</v>
      </c>
      <c r="BI174" s="228">
        <f>IF(N174="nulová",J174,0)</f>
        <v>0</v>
      </c>
      <c r="BJ174" s="14" t="s">
        <v>81</v>
      </c>
      <c r="BK174" s="228">
        <f>ROUND(I174*H174,2)</f>
        <v>0</v>
      </c>
      <c r="BL174" s="14" t="s">
        <v>194</v>
      </c>
      <c r="BM174" s="227" t="s">
        <v>2095</v>
      </c>
    </row>
    <row r="175" s="2" customFormat="1">
      <c r="A175" s="35"/>
      <c r="B175" s="36"/>
      <c r="C175" s="37"/>
      <c r="D175" s="229" t="s">
        <v>190</v>
      </c>
      <c r="E175" s="37"/>
      <c r="F175" s="230" t="s">
        <v>218</v>
      </c>
      <c r="G175" s="37"/>
      <c r="H175" s="37"/>
      <c r="I175" s="143"/>
      <c r="J175" s="37"/>
      <c r="K175" s="37"/>
      <c r="L175" s="41"/>
      <c r="M175" s="231"/>
      <c r="N175" s="232"/>
      <c r="O175" s="81"/>
      <c r="P175" s="81"/>
      <c r="Q175" s="81"/>
      <c r="R175" s="81"/>
      <c r="S175" s="81"/>
      <c r="T175" s="82"/>
      <c r="U175" s="35"/>
      <c r="V175" s="35"/>
      <c r="W175" s="35"/>
      <c r="X175" s="35"/>
      <c r="Y175" s="35"/>
      <c r="Z175" s="35"/>
      <c r="AA175" s="35"/>
      <c r="AB175" s="35"/>
      <c r="AC175" s="35"/>
      <c r="AD175" s="35"/>
      <c r="AE175" s="35"/>
      <c r="AT175" s="14" t="s">
        <v>190</v>
      </c>
      <c r="AU175" s="14" t="s">
        <v>81</v>
      </c>
    </row>
    <row r="176" s="2" customFormat="1" ht="21.75" customHeight="1">
      <c r="A176" s="35"/>
      <c r="B176" s="36"/>
      <c r="C176" s="215" t="s">
        <v>475</v>
      </c>
      <c r="D176" s="215" t="s">
        <v>184</v>
      </c>
      <c r="E176" s="216" t="s">
        <v>221</v>
      </c>
      <c r="F176" s="217" t="s">
        <v>222</v>
      </c>
      <c r="G176" s="218" t="s">
        <v>199</v>
      </c>
      <c r="H176" s="219">
        <v>6</v>
      </c>
      <c r="I176" s="220"/>
      <c r="J176" s="221">
        <f>ROUND(I176*H176,2)</f>
        <v>0</v>
      </c>
      <c r="K176" s="217" t="s">
        <v>19</v>
      </c>
      <c r="L176" s="222"/>
      <c r="M176" s="223" t="s">
        <v>19</v>
      </c>
      <c r="N176" s="224" t="s">
        <v>44</v>
      </c>
      <c r="O176" s="81"/>
      <c r="P176" s="225">
        <f>O176*H176</f>
        <v>0</v>
      </c>
      <c r="Q176" s="225">
        <v>0</v>
      </c>
      <c r="R176" s="225">
        <f>Q176*H176</f>
        <v>0</v>
      </c>
      <c r="S176" s="225">
        <v>0</v>
      </c>
      <c r="T176" s="226">
        <f>S176*H176</f>
        <v>0</v>
      </c>
      <c r="U176" s="35"/>
      <c r="V176" s="35"/>
      <c r="W176" s="35"/>
      <c r="X176" s="35"/>
      <c r="Y176" s="35"/>
      <c r="Z176" s="35"/>
      <c r="AA176" s="35"/>
      <c r="AB176" s="35"/>
      <c r="AC176" s="35"/>
      <c r="AD176" s="35"/>
      <c r="AE176" s="35"/>
      <c r="AR176" s="227" t="s">
        <v>188</v>
      </c>
      <c r="AT176" s="227" t="s">
        <v>184</v>
      </c>
      <c r="AU176" s="227" t="s">
        <v>81</v>
      </c>
      <c r="AY176" s="14" t="s">
        <v>183</v>
      </c>
      <c r="BE176" s="228">
        <f>IF(N176="základní",J176,0)</f>
        <v>0</v>
      </c>
      <c r="BF176" s="228">
        <f>IF(N176="snížená",J176,0)</f>
        <v>0</v>
      </c>
      <c r="BG176" s="228">
        <f>IF(N176="zákl. přenesená",J176,0)</f>
        <v>0</v>
      </c>
      <c r="BH176" s="228">
        <f>IF(N176="sníž. přenesená",J176,0)</f>
        <v>0</v>
      </c>
      <c r="BI176" s="228">
        <f>IF(N176="nulová",J176,0)</f>
        <v>0</v>
      </c>
      <c r="BJ176" s="14" t="s">
        <v>81</v>
      </c>
      <c r="BK176" s="228">
        <f>ROUND(I176*H176,2)</f>
        <v>0</v>
      </c>
      <c r="BL176" s="14" t="s">
        <v>188</v>
      </c>
      <c r="BM176" s="227" t="s">
        <v>2096</v>
      </c>
    </row>
    <row r="177" s="2" customFormat="1">
      <c r="A177" s="35"/>
      <c r="B177" s="36"/>
      <c r="C177" s="37"/>
      <c r="D177" s="229" t="s">
        <v>190</v>
      </c>
      <c r="E177" s="37"/>
      <c r="F177" s="230" t="s">
        <v>222</v>
      </c>
      <c r="G177" s="37"/>
      <c r="H177" s="37"/>
      <c r="I177" s="143"/>
      <c r="J177" s="37"/>
      <c r="K177" s="37"/>
      <c r="L177" s="41"/>
      <c r="M177" s="231"/>
      <c r="N177" s="232"/>
      <c r="O177" s="81"/>
      <c r="P177" s="81"/>
      <c r="Q177" s="81"/>
      <c r="R177" s="81"/>
      <c r="S177" s="81"/>
      <c r="T177" s="82"/>
      <c r="U177" s="35"/>
      <c r="V177" s="35"/>
      <c r="W177" s="35"/>
      <c r="X177" s="35"/>
      <c r="Y177" s="35"/>
      <c r="Z177" s="35"/>
      <c r="AA177" s="35"/>
      <c r="AB177" s="35"/>
      <c r="AC177" s="35"/>
      <c r="AD177" s="35"/>
      <c r="AE177" s="35"/>
      <c r="AT177" s="14" t="s">
        <v>190</v>
      </c>
      <c r="AU177" s="14" t="s">
        <v>81</v>
      </c>
    </row>
    <row r="178" s="2" customFormat="1" ht="21.75" customHeight="1">
      <c r="A178" s="35"/>
      <c r="B178" s="36"/>
      <c r="C178" s="233" t="s">
        <v>479</v>
      </c>
      <c r="D178" s="233" t="s">
        <v>191</v>
      </c>
      <c r="E178" s="234" t="s">
        <v>225</v>
      </c>
      <c r="F178" s="235" t="s">
        <v>226</v>
      </c>
      <c r="G178" s="236" t="s">
        <v>199</v>
      </c>
      <c r="H178" s="237">
        <v>6</v>
      </c>
      <c r="I178" s="238"/>
      <c r="J178" s="239">
        <f>ROUND(I178*H178,2)</f>
        <v>0</v>
      </c>
      <c r="K178" s="235" t="s">
        <v>19</v>
      </c>
      <c r="L178" s="41"/>
      <c r="M178" s="240" t="s">
        <v>19</v>
      </c>
      <c r="N178" s="241" t="s">
        <v>44</v>
      </c>
      <c r="O178" s="81"/>
      <c r="P178" s="225">
        <f>O178*H178</f>
        <v>0</v>
      </c>
      <c r="Q178" s="225">
        <v>0</v>
      </c>
      <c r="R178" s="225">
        <f>Q178*H178</f>
        <v>0</v>
      </c>
      <c r="S178" s="225">
        <v>0</v>
      </c>
      <c r="T178" s="226">
        <f>S178*H178</f>
        <v>0</v>
      </c>
      <c r="U178" s="35"/>
      <c r="V178" s="35"/>
      <c r="W178" s="35"/>
      <c r="X178" s="35"/>
      <c r="Y178" s="35"/>
      <c r="Z178" s="35"/>
      <c r="AA178" s="35"/>
      <c r="AB178" s="35"/>
      <c r="AC178" s="35"/>
      <c r="AD178" s="35"/>
      <c r="AE178" s="35"/>
      <c r="AR178" s="227" t="s">
        <v>194</v>
      </c>
      <c r="AT178" s="227" t="s">
        <v>191</v>
      </c>
      <c r="AU178" s="227" t="s">
        <v>81</v>
      </c>
      <c r="AY178" s="14" t="s">
        <v>183</v>
      </c>
      <c r="BE178" s="228">
        <f>IF(N178="základní",J178,0)</f>
        <v>0</v>
      </c>
      <c r="BF178" s="228">
        <f>IF(N178="snížená",J178,0)</f>
        <v>0</v>
      </c>
      <c r="BG178" s="228">
        <f>IF(N178="zákl. přenesená",J178,0)</f>
        <v>0</v>
      </c>
      <c r="BH178" s="228">
        <f>IF(N178="sníž. přenesená",J178,0)</f>
        <v>0</v>
      </c>
      <c r="BI178" s="228">
        <f>IF(N178="nulová",J178,0)</f>
        <v>0</v>
      </c>
      <c r="BJ178" s="14" t="s">
        <v>81</v>
      </c>
      <c r="BK178" s="228">
        <f>ROUND(I178*H178,2)</f>
        <v>0</v>
      </c>
      <c r="BL178" s="14" t="s">
        <v>194</v>
      </c>
      <c r="BM178" s="227" t="s">
        <v>2097</v>
      </c>
    </row>
    <row r="179" s="2" customFormat="1">
      <c r="A179" s="35"/>
      <c r="B179" s="36"/>
      <c r="C179" s="37"/>
      <c r="D179" s="229" t="s">
        <v>190</v>
      </c>
      <c r="E179" s="37"/>
      <c r="F179" s="230" t="s">
        <v>226</v>
      </c>
      <c r="G179" s="37"/>
      <c r="H179" s="37"/>
      <c r="I179" s="143"/>
      <c r="J179" s="37"/>
      <c r="K179" s="37"/>
      <c r="L179" s="41"/>
      <c r="M179" s="231"/>
      <c r="N179" s="232"/>
      <c r="O179" s="81"/>
      <c r="P179" s="81"/>
      <c r="Q179" s="81"/>
      <c r="R179" s="81"/>
      <c r="S179" s="81"/>
      <c r="T179" s="82"/>
      <c r="U179" s="35"/>
      <c r="V179" s="35"/>
      <c r="W179" s="35"/>
      <c r="X179" s="35"/>
      <c r="Y179" s="35"/>
      <c r="Z179" s="35"/>
      <c r="AA179" s="35"/>
      <c r="AB179" s="35"/>
      <c r="AC179" s="35"/>
      <c r="AD179" s="35"/>
      <c r="AE179" s="35"/>
      <c r="AT179" s="14" t="s">
        <v>190</v>
      </c>
      <c r="AU179" s="14" t="s">
        <v>81</v>
      </c>
    </row>
    <row r="180" s="2" customFormat="1" ht="21.75" customHeight="1">
      <c r="A180" s="35"/>
      <c r="B180" s="36"/>
      <c r="C180" s="215" t="s">
        <v>483</v>
      </c>
      <c r="D180" s="215" t="s">
        <v>184</v>
      </c>
      <c r="E180" s="216" t="s">
        <v>2098</v>
      </c>
      <c r="F180" s="217" t="s">
        <v>2099</v>
      </c>
      <c r="G180" s="218" t="s">
        <v>187</v>
      </c>
      <c r="H180" s="219">
        <v>470</v>
      </c>
      <c r="I180" s="220"/>
      <c r="J180" s="221">
        <f>ROUND(I180*H180,2)</f>
        <v>0</v>
      </c>
      <c r="K180" s="217" t="s">
        <v>19</v>
      </c>
      <c r="L180" s="222"/>
      <c r="M180" s="223" t="s">
        <v>19</v>
      </c>
      <c r="N180" s="224" t="s">
        <v>44</v>
      </c>
      <c r="O180" s="81"/>
      <c r="P180" s="225">
        <f>O180*H180</f>
        <v>0</v>
      </c>
      <c r="Q180" s="225">
        <v>0</v>
      </c>
      <c r="R180" s="225">
        <f>Q180*H180</f>
        <v>0</v>
      </c>
      <c r="S180" s="225">
        <v>0</v>
      </c>
      <c r="T180" s="226">
        <f>S180*H180</f>
        <v>0</v>
      </c>
      <c r="U180" s="35"/>
      <c r="V180" s="35"/>
      <c r="W180" s="35"/>
      <c r="X180" s="35"/>
      <c r="Y180" s="35"/>
      <c r="Z180" s="35"/>
      <c r="AA180" s="35"/>
      <c r="AB180" s="35"/>
      <c r="AC180" s="35"/>
      <c r="AD180" s="35"/>
      <c r="AE180" s="35"/>
      <c r="AR180" s="227" t="s">
        <v>188</v>
      </c>
      <c r="AT180" s="227" t="s">
        <v>184</v>
      </c>
      <c r="AU180" s="227" t="s">
        <v>81</v>
      </c>
      <c r="AY180" s="14" t="s">
        <v>183</v>
      </c>
      <c r="BE180" s="228">
        <f>IF(N180="základní",J180,0)</f>
        <v>0</v>
      </c>
      <c r="BF180" s="228">
        <f>IF(N180="snížená",J180,0)</f>
        <v>0</v>
      </c>
      <c r="BG180" s="228">
        <f>IF(N180="zákl. přenesená",J180,0)</f>
        <v>0</v>
      </c>
      <c r="BH180" s="228">
        <f>IF(N180="sníž. přenesená",J180,0)</f>
        <v>0</v>
      </c>
      <c r="BI180" s="228">
        <f>IF(N180="nulová",J180,0)</f>
        <v>0</v>
      </c>
      <c r="BJ180" s="14" t="s">
        <v>81</v>
      </c>
      <c r="BK180" s="228">
        <f>ROUND(I180*H180,2)</f>
        <v>0</v>
      </c>
      <c r="BL180" s="14" t="s">
        <v>188</v>
      </c>
      <c r="BM180" s="227" t="s">
        <v>2100</v>
      </c>
    </row>
    <row r="181" s="2" customFormat="1">
      <c r="A181" s="35"/>
      <c r="B181" s="36"/>
      <c r="C181" s="37"/>
      <c r="D181" s="229" t="s">
        <v>190</v>
      </c>
      <c r="E181" s="37"/>
      <c r="F181" s="230" t="s">
        <v>2099</v>
      </c>
      <c r="G181" s="37"/>
      <c r="H181" s="37"/>
      <c r="I181" s="143"/>
      <c r="J181" s="37"/>
      <c r="K181" s="37"/>
      <c r="L181" s="41"/>
      <c r="M181" s="231"/>
      <c r="N181" s="232"/>
      <c r="O181" s="81"/>
      <c r="P181" s="81"/>
      <c r="Q181" s="81"/>
      <c r="R181" s="81"/>
      <c r="S181" s="81"/>
      <c r="T181" s="82"/>
      <c r="U181" s="35"/>
      <c r="V181" s="35"/>
      <c r="W181" s="35"/>
      <c r="X181" s="35"/>
      <c r="Y181" s="35"/>
      <c r="Z181" s="35"/>
      <c r="AA181" s="35"/>
      <c r="AB181" s="35"/>
      <c r="AC181" s="35"/>
      <c r="AD181" s="35"/>
      <c r="AE181" s="35"/>
      <c r="AT181" s="14" t="s">
        <v>190</v>
      </c>
      <c r="AU181" s="14" t="s">
        <v>81</v>
      </c>
    </row>
    <row r="182" s="2" customFormat="1" ht="16.5" customHeight="1">
      <c r="A182" s="35"/>
      <c r="B182" s="36"/>
      <c r="C182" s="233" t="s">
        <v>487</v>
      </c>
      <c r="D182" s="233" t="s">
        <v>191</v>
      </c>
      <c r="E182" s="234" t="s">
        <v>261</v>
      </c>
      <c r="F182" s="235" t="s">
        <v>262</v>
      </c>
      <c r="G182" s="236" t="s">
        <v>263</v>
      </c>
      <c r="H182" s="237">
        <v>2.7999999999999998</v>
      </c>
      <c r="I182" s="238"/>
      <c r="J182" s="239">
        <f>ROUND(I182*H182,2)</f>
        <v>0</v>
      </c>
      <c r="K182" s="235" t="s">
        <v>19</v>
      </c>
      <c r="L182" s="41"/>
      <c r="M182" s="240" t="s">
        <v>19</v>
      </c>
      <c r="N182" s="241" t="s">
        <v>44</v>
      </c>
      <c r="O182" s="81"/>
      <c r="P182" s="225">
        <f>O182*H182</f>
        <v>0</v>
      </c>
      <c r="Q182" s="225">
        <v>0</v>
      </c>
      <c r="R182" s="225">
        <f>Q182*H182</f>
        <v>0</v>
      </c>
      <c r="S182" s="225">
        <v>0</v>
      </c>
      <c r="T182" s="226">
        <f>S182*H182</f>
        <v>0</v>
      </c>
      <c r="U182" s="35"/>
      <c r="V182" s="35"/>
      <c r="W182" s="35"/>
      <c r="X182" s="35"/>
      <c r="Y182" s="35"/>
      <c r="Z182" s="35"/>
      <c r="AA182" s="35"/>
      <c r="AB182" s="35"/>
      <c r="AC182" s="35"/>
      <c r="AD182" s="35"/>
      <c r="AE182" s="35"/>
      <c r="AR182" s="227" t="s">
        <v>194</v>
      </c>
      <c r="AT182" s="227" t="s">
        <v>191</v>
      </c>
      <c r="AU182" s="227" t="s">
        <v>81</v>
      </c>
      <c r="AY182" s="14" t="s">
        <v>183</v>
      </c>
      <c r="BE182" s="228">
        <f>IF(N182="základní",J182,0)</f>
        <v>0</v>
      </c>
      <c r="BF182" s="228">
        <f>IF(N182="snížená",J182,0)</f>
        <v>0</v>
      </c>
      <c r="BG182" s="228">
        <f>IF(N182="zákl. přenesená",J182,0)</f>
        <v>0</v>
      </c>
      <c r="BH182" s="228">
        <f>IF(N182="sníž. přenesená",J182,0)</f>
        <v>0</v>
      </c>
      <c r="BI182" s="228">
        <f>IF(N182="nulová",J182,0)</f>
        <v>0</v>
      </c>
      <c r="BJ182" s="14" t="s">
        <v>81</v>
      </c>
      <c r="BK182" s="228">
        <f>ROUND(I182*H182,2)</f>
        <v>0</v>
      </c>
      <c r="BL182" s="14" t="s">
        <v>194</v>
      </c>
      <c r="BM182" s="227" t="s">
        <v>2101</v>
      </c>
    </row>
    <row r="183" s="2" customFormat="1">
      <c r="A183" s="35"/>
      <c r="B183" s="36"/>
      <c r="C183" s="37"/>
      <c r="D183" s="229" t="s">
        <v>190</v>
      </c>
      <c r="E183" s="37"/>
      <c r="F183" s="230" t="s">
        <v>262</v>
      </c>
      <c r="G183" s="37"/>
      <c r="H183" s="37"/>
      <c r="I183" s="143"/>
      <c r="J183" s="37"/>
      <c r="K183" s="37"/>
      <c r="L183" s="41"/>
      <c r="M183" s="231"/>
      <c r="N183" s="232"/>
      <c r="O183" s="81"/>
      <c r="P183" s="81"/>
      <c r="Q183" s="81"/>
      <c r="R183" s="81"/>
      <c r="S183" s="81"/>
      <c r="T183" s="82"/>
      <c r="U183" s="35"/>
      <c r="V183" s="35"/>
      <c r="W183" s="35"/>
      <c r="X183" s="35"/>
      <c r="Y183" s="35"/>
      <c r="Z183" s="35"/>
      <c r="AA183" s="35"/>
      <c r="AB183" s="35"/>
      <c r="AC183" s="35"/>
      <c r="AD183" s="35"/>
      <c r="AE183" s="35"/>
      <c r="AT183" s="14" t="s">
        <v>190</v>
      </c>
      <c r="AU183" s="14" t="s">
        <v>81</v>
      </c>
    </row>
    <row r="184" s="2" customFormat="1" ht="16.5" customHeight="1">
      <c r="A184" s="35"/>
      <c r="B184" s="36"/>
      <c r="C184" s="233" t="s">
        <v>491</v>
      </c>
      <c r="D184" s="233" t="s">
        <v>191</v>
      </c>
      <c r="E184" s="234" t="s">
        <v>1631</v>
      </c>
      <c r="F184" s="235" t="s">
        <v>1632</v>
      </c>
      <c r="G184" s="236" t="s">
        <v>187</v>
      </c>
      <c r="H184" s="237">
        <v>10</v>
      </c>
      <c r="I184" s="238"/>
      <c r="J184" s="239">
        <f>ROUND(I184*H184,2)</f>
        <v>0</v>
      </c>
      <c r="K184" s="235" t="s">
        <v>19</v>
      </c>
      <c r="L184" s="41"/>
      <c r="M184" s="240" t="s">
        <v>19</v>
      </c>
      <c r="N184" s="241" t="s">
        <v>44</v>
      </c>
      <c r="O184" s="81"/>
      <c r="P184" s="225">
        <f>O184*H184</f>
        <v>0</v>
      </c>
      <c r="Q184" s="225">
        <v>0</v>
      </c>
      <c r="R184" s="225">
        <f>Q184*H184</f>
        <v>0</v>
      </c>
      <c r="S184" s="225">
        <v>0</v>
      </c>
      <c r="T184" s="226">
        <f>S184*H184</f>
        <v>0</v>
      </c>
      <c r="U184" s="35"/>
      <c r="V184" s="35"/>
      <c r="W184" s="35"/>
      <c r="X184" s="35"/>
      <c r="Y184" s="35"/>
      <c r="Z184" s="35"/>
      <c r="AA184" s="35"/>
      <c r="AB184" s="35"/>
      <c r="AC184" s="35"/>
      <c r="AD184" s="35"/>
      <c r="AE184" s="35"/>
      <c r="AR184" s="227" t="s">
        <v>194</v>
      </c>
      <c r="AT184" s="227" t="s">
        <v>191</v>
      </c>
      <c r="AU184" s="227" t="s">
        <v>81</v>
      </c>
      <c r="AY184" s="14" t="s">
        <v>183</v>
      </c>
      <c r="BE184" s="228">
        <f>IF(N184="základní",J184,0)</f>
        <v>0</v>
      </c>
      <c r="BF184" s="228">
        <f>IF(N184="snížená",J184,0)</f>
        <v>0</v>
      </c>
      <c r="BG184" s="228">
        <f>IF(N184="zákl. přenesená",J184,0)</f>
        <v>0</v>
      </c>
      <c r="BH184" s="228">
        <f>IF(N184="sníž. přenesená",J184,0)</f>
        <v>0</v>
      </c>
      <c r="BI184" s="228">
        <f>IF(N184="nulová",J184,0)</f>
        <v>0</v>
      </c>
      <c r="BJ184" s="14" t="s">
        <v>81</v>
      </c>
      <c r="BK184" s="228">
        <f>ROUND(I184*H184,2)</f>
        <v>0</v>
      </c>
      <c r="BL184" s="14" t="s">
        <v>194</v>
      </c>
      <c r="BM184" s="227" t="s">
        <v>2102</v>
      </c>
    </row>
    <row r="185" s="2" customFormat="1">
      <c r="A185" s="35"/>
      <c r="B185" s="36"/>
      <c r="C185" s="37"/>
      <c r="D185" s="229" t="s">
        <v>190</v>
      </c>
      <c r="E185" s="37"/>
      <c r="F185" s="230" t="s">
        <v>1632</v>
      </c>
      <c r="G185" s="37"/>
      <c r="H185" s="37"/>
      <c r="I185" s="143"/>
      <c r="J185" s="37"/>
      <c r="K185" s="37"/>
      <c r="L185" s="41"/>
      <c r="M185" s="231"/>
      <c r="N185" s="232"/>
      <c r="O185" s="81"/>
      <c r="P185" s="81"/>
      <c r="Q185" s="81"/>
      <c r="R185" s="81"/>
      <c r="S185" s="81"/>
      <c r="T185" s="82"/>
      <c r="U185" s="35"/>
      <c r="V185" s="35"/>
      <c r="W185" s="35"/>
      <c r="X185" s="35"/>
      <c r="Y185" s="35"/>
      <c r="Z185" s="35"/>
      <c r="AA185" s="35"/>
      <c r="AB185" s="35"/>
      <c r="AC185" s="35"/>
      <c r="AD185" s="35"/>
      <c r="AE185" s="35"/>
      <c r="AT185" s="14" t="s">
        <v>190</v>
      </c>
      <c r="AU185" s="14" t="s">
        <v>81</v>
      </c>
    </row>
    <row r="186" s="2" customFormat="1" ht="16.5" customHeight="1">
      <c r="A186" s="35"/>
      <c r="B186" s="36"/>
      <c r="C186" s="233" t="s">
        <v>495</v>
      </c>
      <c r="D186" s="233" t="s">
        <v>191</v>
      </c>
      <c r="E186" s="234" t="s">
        <v>271</v>
      </c>
      <c r="F186" s="235" t="s">
        <v>272</v>
      </c>
      <c r="G186" s="236" t="s">
        <v>187</v>
      </c>
      <c r="H186" s="237">
        <v>10</v>
      </c>
      <c r="I186" s="238"/>
      <c r="J186" s="239">
        <f>ROUND(I186*H186,2)</f>
        <v>0</v>
      </c>
      <c r="K186" s="235" t="s">
        <v>19</v>
      </c>
      <c r="L186" s="41"/>
      <c r="M186" s="240" t="s">
        <v>19</v>
      </c>
      <c r="N186" s="241" t="s">
        <v>44</v>
      </c>
      <c r="O186" s="81"/>
      <c r="P186" s="225">
        <f>O186*H186</f>
        <v>0</v>
      </c>
      <c r="Q186" s="225">
        <v>0</v>
      </c>
      <c r="R186" s="225">
        <f>Q186*H186</f>
        <v>0</v>
      </c>
      <c r="S186" s="225">
        <v>0</v>
      </c>
      <c r="T186" s="226">
        <f>S186*H186</f>
        <v>0</v>
      </c>
      <c r="U186" s="35"/>
      <c r="V186" s="35"/>
      <c r="W186" s="35"/>
      <c r="X186" s="35"/>
      <c r="Y186" s="35"/>
      <c r="Z186" s="35"/>
      <c r="AA186" s="35"/>
      <c r="AB186" s="35"/>
      <c r="AC186" s="35"/>
      <c r="AD186" s="35"/>
      <c r="AE186" s="35"/>
      <c r="AR186" s="227" t="s">
        <v>194</v>
      </c>
      <c r="AT186" s="227" t="s">
        <v>191</v>
      </c>
      <c r="AU186" s="227" t="s">
        <v>81</v>
      </c>
      <c r="AY186" s="14" t="s">
        <v>183</v>
      </c>
      <c r="BE186" s="228">
        <f>IF(N186="základní",J186,0)</f>
        <v>0</v>
      </c>
      <c r="BF186" s="228">
        <f>IF(N186="snížená",J186,0)</f>
        <v>0</v>
      </c>
      <c r="BG186" s="228">
        <f>IF(N186="zákl. přenesená",J186,0)</f>
        <v>0</v>
      </c>
      <c r="BH186" s="228">
        <f>IF(N186="sníž. přenesená",J186,0)</f>
        <v>0</v>
      </c>
      <c r="BI186" s="228">
        <f>IF(N186="nulová",J186,0)</f>
        <v>0</v>
      </c>
      <c r="BJ186" s="14" t="s">
        <v>81</v>
      </c>
      <c r="BK186" s="228">
        <f>ROUND(I186*H186,2)</f>
        <v>0</v>
      </c>
      <c r="BL186" s="14" t="s">
        <v>194</v>
      </c>
      <c r="BM186" s="227" t="s">
        <v>2103</v>
      </c>
    </row>
    <row r="187" s="2" customFormat="1">
      <c r="A187" s="35"/>
      <c r="B187" s="36"/>
      <c r="C187" s="37"/>
      <c r="D187" s="229" t="s">
        <v>190</v>
      </c>
      <c r="E187" s="37"/>
      <c r="F187" s="230" t="s">
        <v>272</v>
      </c>
      <c r="G187" s="37"/>
      <c r="H187" s="37"/>
      <c r="I187" s="143"/>
      <c r="J187" s="37"/>
      <c r="K187" s="37"/>
      <c r="L187" s="41"/>
      <c r="M187" s="242"/>
      <c r="N187" s="243"/>
      <c r="O187" s="244"/>
      <c r="P187" s="244"/>
      <c r="Q187" s="244"/>
      <c r="R187" s="244"/>
      <c r="S187" s="244"/>
      <c r="T187" s="245"/>
      <c r="U187" s="35"/>
      <c r="V187" s="35"/>
      <c r="W187" s="35"/>
      <c r="X187" s="35"/>
      <c r="Y187" s="35"/>
      <c r="Z187" s="35"/>
      <c r="AA187" s="35"/>
      <c r="AB187" s="35"/>
      <c r="AC187" s="35"/>
      <c r="AD187" s="35"/>
      <c r="AE187" s="35"/>
      <c r="AT187" s="14" t="s">
        <v>190</v>
      </c>
      <c r="AU187" s="14" t="s">
        <v>81</v>
      </c>
    </row>
    <row r="188" s="2" customFormat="1" ht="6.96" customHeight="1">
      <c r="A188" s="35"/>
      <c r="B188" s="56"/>
      <c r="C188" s="57"/>
      <c r="D188" s="57"/>
      <c r="E188" s="57"/>
      <c r="F188" s="57"/>
      <c r="G188" s="57"/>
      <c r="H188" s="57"/>
      <c r="I188" s="172"/>
      <c r="J188" s="57"/>
      <c r="K188" s="57"/>
      <c r="L188" s="41"/>
      <c r="M188" s="35"/>
      <c r="O188" s="35"/>
      <c r="P188" s="35"/>
      <c r="Q188" s="35"/>
      <c r="R188" s="35"/>
      <c r="S188" s="35"/>
      <c r="T188" s="35"/>
      <c r="U188" s="35"/>
      <c r="V188" s="35"/>
      <c r="W188" s="35"/>
      <c r="X188" s="35"/>
      <c r="Y188" s="35"/>
      <c r="Z188" s="35"/>
      <c r="AA188" s="35"/>
      <c r="AB188" s="35"/>
      <c r="AC188" s="35"/>
      <c r="AD188" s="35"/>
      <c r="AE188" s="35"/>
    </row>
  </sheetData>
  <sheetProtection sheet="1" autoFilter="0" formatColumns="0" formatRows="0" objects="1" scenarios="1" spinCount="100000" saltValue="gj8+5NmhDWbP+SASICB1hYtivrayacjKRU2DdC9X6BfGmOnhzs/qDsG0UF67rklj8K3FTx9qkjId5E+PCDPa+w==" hashValue="F/tO8WXchVpDlzl+7h+x+9BqC7gt+Vt4kt6+9sYINKdzvxBs0O45nUyt+YiD7uPYp9nLOsp7eriYXUShzatLbg==" algorithmName="SHA-512" password="CC35"/>
  <autoFilter ref="C80:K187"/>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118</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2" customFormat="1" ht="12" customHeight="1">
      <c r="A8" s="35"/>
      <c r="B8" s="41"/>
      <c r="C8" s="35"/>
      <c r="D8" s="141" t="s">
        <v>160</v>
      </c>
      <c r="E8" s="35"/>
      <c r="F8" s="35"/>
      <c r="G8" s="35"/>
      <c r="H8" s="35"/>
      <c r="I8" s="143"/>
      <c r="J8" s="35"/>
      <c r="K8" s="35"/>
      <c r="L8" s="144"/>
      <c r="S8" s="35"/>
      <c r="T8" s="35"/>
      <c r="U8" s="35"/>
      <c r="V8" s="35"/>
      <c r="W8" s="35"/>
      <c r="X8" s="35"/>
      <c r="Y8" s="35"/>
      <c r="Z8" s="35"/>
      <c r="AA8" s="35"/>
      <c r="AB8" s="35"/>
      <c r="AC8" s="35"/>
      <c r="AD8" s="35"/>
      <c r="AE8" s="35"/>
    </row>
    <row r="9" hidden="1" s="2" customFormat="1" ht="16.5" customHeight="1">
      <c r="A9" s="35"/>
      <c r="B9" s="41"/>
      <c r="C9" s="35"/>
      <c r="D9" s="35"/>
      <c r="E9" s="145" t="s">
        <v>2104</v>
      </c>
      <c r="F9" s="35"/>
      <c r="G9" s="35"/>
      <c r="H9" s="35"/>
      <c r="I9" s="143"/>
      <c r="J9" s="35"/>
      <c r="K9" s="35"/>
      <c r="L9" s="144"/>
      <c r="S9" s="35"/>
      <c r="T9" s="35"/>
      <c r="U9" s="35"/>
      <c r="V9" s="35"/>
      <c r="W9" s="35"/>
      <c r="X9" s="35"/>
      <c r="Y9" s="35"/>
      <c r="Z9" s="35"/>
      <c r="AA9" s="35"/>
      <c r="AB9" s="35"/>
      <c r="AC9" s="35"/>
      <c r="AD9" s="35"/>
      <c r="AE9" s="35"/>
    </row>
    <row r="10" hidden="1" s="2" customFormat="1">
      <c r="A10" s="35"/>
      <c r="B10" s="41"/>
      <c r="C10" s="35"/>
      <c r="D10" s="35"/>
      <c r="E10" s="35"/>
      <c r="F10" s="35"/>
      <c r="G10" s="35"/>
      <c r="H10" s="35"/>
      <c r="I10" s="143"/>
      <c r="J10" s="35"/>
      <c r="K10" s="35"/>
      <c r="L10" s="144"/>
      <c r="S10" s="35"/>
      <c r="T10" s="35"/>
      <c r="U10" s="35"/>
      <c r="V10" s="35"/>
      <c r="W10" s="35"/>
      <c r="X10" s="35"/>
      <c r="Y10" s="35"/>
      <c r="Z10" s="35"/>
      <c r="AA10" s="35"/>
      <c r="AB10" s="35"/>
      <c r="AC10" s="35"/>
      <c r="AD10" s="35"/>
      <c r="AE10" s="35"/>
    </row>
    <row r="11" hidden="1" s="2" customFormat="1" ht="12" customHeight="1">
      <c r="A11" s="35"/>
      <c r="B11" s="41"/>
      <c r="C11" s="35"/>
      <c r="D11" s="141" t="s">
        <v>18</v>
      </c>
      <c r="E11" s="35"/>
      <c r="F11" s="130" t="s">
        <v>19</v>
      </c>
      <c r="G11" s="35"/>
      <c r="H11" s="35"/>
      <c r="I11" s="146" t="s">
        <v>20</v>
      </c>
      <c r="J11" s="130" t="s">
        <v>19</v>
      </c>
      <c r="K11" s="35"/>
      <c r="L11" s="144"/>
      <c r="S11" s="35"/>
      <c r="T11" s="35"/>
      <c r="U11" s="35"/>
      <c r="V11" s="35"/>
      <c r="W11" s="35"/>
      <c r="X11" s="35"/>
      <c r="Y11" s="35"/>
      <c r="Z11" s="35"/>
      <c r="AA11" s="35"/>
      <c r="AB11" s="35"/>
      <c r="AC11" s="35"/>
      <c r="AD11" s="35"/>
      <c r="AE11" s="35"/>
    </row>
    <row r="12" hidden="1" s="2" customFormat="1" ht="12" customHeight="1">
      <c r="A12" s="35"/>
      <c r="B12" s="41"/>
      <c r="C12" s="35"/>
      <c r="D12" s="141" t="s">
        <v>21</v>
      </c>
      <c r="E12" s="35"/>
      <c r="F12" s="130" t="s">
        <v>22</v>
      </c>
      <c r="G12" s="35"/>
      <c r="H12" s="35"/>
      <c r="I12" s="146" t="s">
        <v>23</v>
      </c>
      <c r="J12" s="147" t="str">
        <f>'Rekapitulace stavby'!AN8</f>
        <v>11. 2. 2020</v>
      </c>
      <c r="K12" s="35"/>
      <c r="L12" s="144"/>
      <c r="S12" s="35"/>
      <c r="T12" s="35"/>
      <c r="U12" s="35"/>
      <c r="V12" s="35"/>
      <c r="W12" s="35"/>
      <c r="X12" s="35"/>
      <c r="Y12" s="35"/>
      <c r="Z12" s="35"/>
      <c r="AA12" s="35"/>
      <c r="AB12" s="35"/>
      <c r="AC12" s="35"/>
      <c r="AD12" s="35"/>
      <c r="AE12" s="35"/>
    </row>
    <row r="13" hidden="1" s="2" customFormat="1" ht="10.8" customHeight="1">
      <c r="A13" s="35"/>
      <c r="B13" s="41"/>
      <c r="C13" s="35"/>
      <c r="D13" s="35"/>
      <c r="E13" s="35"/>
      <c r="F13" s="35"/>
      <c r="G13" s="35"/>
      <c r="H13" s="35"/>
      <c r="I13" s="143"/>
      <c r="J13" s="35"/>
      <c r="K13" s="35"/>
      <c r="L13" s="144"/>
      <c r="S13" s="35"/>
      <c r="T13" s="35"/>
      <c r="U13" s="35"/>
      <c r="V13" s="35"/>
      <c r="W13" s="35"/>
      <c r="X13" s="35"/>
      <c r="Y13" s="35"/>
      <c r="Z13" s="35"/>
      <c r="AA13" s="35"/>
      <c r="AB13" s="35"/>
      <c r="AC13" s="35"/>
      <c r="AD13" s="35"/>
      <c r="AE13" s="35"/>
    </row>
    <row r="14" hidden="1" s="2" customFormat="1" ht="12" customHeight="1">
      <c r="A14" s="35"/>
      <c r="B14" s="41"/>
      <c r="C14" s="35"/>
      <c r="D14" s="141" t="s">
        <v>25</v>
      </c>
      <c r="E14" s="35"/>
      <c r="F14" s="35"/>
      <c r="G14" s="35"/>
      <c r="H14" s="35"/>
      <c r="I14" s="146" t="s">
        <v>26</v>
      </c>
      <c r="J14" s="130" t="s">
        <v>27</v>
      </c>
      <c r="K14" s="35"/>
      <c r="L14" s="144"/>
      <c r="S14" s="35"/>
      <c r="T14" s="35"/>
      <c r="U14" s="35"/>
      <c r="V14" s="35"/>
      <c r="W14" s="35"/>
      <c r="X14" s="35"/>
      <c r="Y14" s="35"/>
      <c r="Z14" s="35"/>
      <c r="AA14" s="35"/>
      <c r="AB14" s="35"/>
      <c r="AC14" s="35"/>
      <c r="AD14" s="35"/>
      <c r="AE14" s="35"/>
    </row>
    <row r="15" hidden="1" s="2" customFormat="1" ht="18" customHeight="1">
      <c r="A15" s="35"/>
      <c r="B15" s="41"/>
      <c r="C15" s="35"/>
      <c r="D15" s="35"/>
      <c r="E15" s="130" t="s">
        <v>28</v>
      </c>
      <c r="F15" s="35"/>
      <c r="G15" s="35"/>
      <c r="H15" s="35"/>
      <c r="I15" s="146" t="s">
        <v>29</v>
      </c>
      <c r="J15" s="130" t="s">
        <v>30</v>
      </c>
      <c r="K15" s="35"/>
      <c r="L15" s="144"/>
      <c r="S15" s="35"/>
      <c r="T15" s="35"/>
      <c r="U15" s="35"/>
      <c r="V15" s="35"/>
      <c r="W15" s="35"/>
      <c r="X15" s="35"/>
      <c r="Y15" s="35"/>
      <c r="Z15" s="35"/>
      <c r="AA15" s="35"/>
      <c r="AB15" s="35"/>
      <c r="AC15" s="35"/>
      <c r="AD15" s="35"/>
      <c r="AE15" s="35"/>
    </row>
    <row r="16" hidden="1" s="2" customFormat="1" ht="6.96" customHeight="1">
      <c r="A16" s="35"/>
      <c r="B16" s="41"/>
      <c r="C16" s="35"/>
      <c r="D16" s="35"/>
      <c r="E16" s="35"/>
      <c r="F16" s="35"/>
      <c r="G16" s="35"/>
      <c r="H16" s="35"/>
      <c r="I16" s="143"/>
      <c r="J16" s="35"/>
      <c r="K16" s="35"/>
      <c r="L16" s="144"/>
      <c r="S16" s="35"/>
      <c r="T16" s="35"/>
      <c r="U16" s="35"/>
      <c r="V16" s="35"/>
      <c r="W16" s="35"/>
      <c r="X16" s="35"/>
      <c r="Y16" s="35"/>
      <c r="Z16" s="35"/>
      <c r="AA16" s="35"/>
      <c r="AB16" s="35"/>
      <c r="AC16" s="35"/>
      <c r="AD16" s="35"/>
      <c r="AE16" s="35"/>
    </row>
    <row r="17" hidden="1" s="2" customFormat="1" ht="12" customHeight="1">
      <c r="A17" s="35"/>
      <c r="B17" s="41"/>
      <c r="C17" s="35"/>
      <c r="D17" s="141" t="s">
        <v>31</v>
      </c>
      <c r="E17" s="35"/>
      <c r="F17" s="35"/>
      <c r="G17" s="35"/>
      <c r="H17" s="35"/>
      <c r="I17" s="146" t="s">
        <v>26</v>
      </c>
      <c r="J17" s="30" t="str">
        <f>'Rekapitulace stavby'!AN13</f>
        <v>Vyplň údaj</v>
      </c>
      <c r="K17" s="35"/>
      <c r="L17" s="144"/>
      <c r="S17" s="35"/>
      <c r="T17" s="35"/>
      <c r="U17" s="35"/>
      <c r="V17" s="35"/>
      <c r="W17" s="35"/>
      <c r="X17" s="35"/>
      <c r="Y17" s="35"/>
      <c r="Z17" s="35"/>
      <c r="AA17" s="35"/>
      <c r="AB17" s="35"/>
      <c r="AC17" s="35"/>
      <c r="AD17" s="35"/>
      <c r="AE17" s="35"/>
    </row>
    <row r="18" hidden="1" s="2" customFormat="1" ht="18" customHeight="1">
      <c r="A18" s="35"/>
      <c r="B18" s="41"/>
      <c r="C18" s="35"/>
      <c r="D18" s="35"/>
      <c r="E18" s="30" t="str">
        <f>'Rekapitulace stavby'!E14</f>
        <v>Vyplň údaj</v>
      </c>
      <c r="F18" s="130"/>
      <c r="G18" s="130"/>
      <c r="H18" s="130"/>
      <c r="I18" s="146" t="s">
        <v>29</v>
      </c>
      <c r="J18" s="30" t="str">
        <f>'Rekapitulace stavby'!AN14</f>
        <v>Vyplň údaj</v>
      </c>
      <c r="K18" s="35"/>
      <c r="L18" s="144"/>
      <c r="S18" s="35"/>
      <c r="T18" s="35"/>
      <c r="U18" s="35"/>
      <c r="V18" s="35"/>
      <c r="W18" s="35"/>
      <c r="X18" s="35"/>
      <c r="Y18" s="35"/>
      <c r="Z18" s="35"/>
      <c r="AA18" s="35"/>
      <c r="AB18" s="35"/>
      <c r="AC18" s="35"/>
      <c r="AD18" s="35"/>
      <c r="AE18" s="35"/>
    </row>
    <row r="19" hidden="1" s="2" customFormat="1" ht="6.96" customHeight="1">
      <c r="A19" s="35"/>
      <c r="B19" s="41"/>
      <c r="C19" s="35"/>
      <c r="D19" s="35"/>
      <c r="E19" s="35"/>
      <c r="F19" s="35"/>
      <c r="G19" s="35"/>
      <c r="H19" s="35"/>
      <c r="I19" s="143"/>
      <c r="J19" s="35"/>
      <c r="K19" s="35"/>
      <c r="L19" s="144"/>
      <c r="S19" s="35"/>
      <c r="T19" s="35"/>
      <c r="U19" s="35"/>
      <c r="V19" s="35"/>
      <c r="W19" s="35"/>
      <c r="X19" s="35"/>
      <c r="Y19" s="35"/>
      <c r="Z19" s="35"/>
      <c r="AA19" s="35"/>
      <c r="AB19" s="35"/>
      <c r="AC19" s="35"/>
      <c r="AD19" s="35"/>
      <c r="AE19" s="35"/>
    </row>
    <row r="20" hidden="1" s="2" customFormat="1" ht="12" customHeight="1">
      <c r="A20" s="35"/>
      <c r="B20" s="41"/>
      <c r="C20" s="35"/>
      <c r="D20" s="141" t="s">
        <v>33</v>
      </c>
      <c r="E20" s="35"/>
      <c r="F20" s="35"/>
      <c r="G20" s="35"/>
      <c r="H20" s="35"/>
      <c r="I20" s="146" t="s">
        <v>26</v>
      </c>
      <c r="J20" s="130" t="s">
        <v>19</v>
      </c>
      <c r="K20" s="35"/>
      <c r="L20" s="144"/>
      <c r="S20" s="35"/>
      <c r="T20" s="35"/>
      <c r="U20" s="35"/>
      <c r="V20" s="35"/>
      <c r="W20" s="35"/>
      <c r="X20" s="35"/>
      <c r="Y20" s="35"/>
      <c r="Z20" s="35"/>
      <c r="AA20" s="35"/>
      <c r="AB20" s="35"/>
      <c r="AC20" s="35"/>
      <c r="AD20" s="35"/>
      <c r="AE20" s="35"/>
    </row>
    <row r="21" hidden="1" s="2" customFormat="1" ht="18" customHeight="1">
      <c r="A21" s="35"/>
      <c r="B21" s="41"/>
      <c r="C21" s="35"/>
      <c r="D21" s="35"/>
      <c r="E21" s="130" t="s">
        <v>34</v>
      </c>
      <c r="F21" s="35"/>
      <c r="G21" s="35"/>
      <c r="H21" s="35"/>
      <c r="I21" s="146" t="s">
        <v>29</v>
      </c>
      <c r="J21" s="130" t="s">
        <v>19</v>
      </c>
      <c r="K21" s="35"/>
      <c r="L21" s="144"/>
      <c r="S21" s="35"/>
      <c r="T21" s="35"/>
      <c r="U21" s="35"/>
      <c r="V21" s="35"/>
      <c r="W21" s="35"/>
      <c r="X21" s="35"/>
      <c r="Y21" s="35"/>
      <c r="Z21" s="35"/>
      <c r="AA21" s="35"/>
      <c r="AB21" s="35"/>
      <c r="AC21" s="35"/>
      <c r="AD21" s="35"/>
      <c r="AE21" s="35"/>
    </row>
    <row r="22" hidden="1" s="2" customFormat="1" ht="6.96" customHeight="1">
      <c r="A22" s="35"/>
      <c r="B22" s="41"/>
      <c r="C22" s="35"/>
      <c r="D22" s="35"/>
      <c r="E22" s="35"/>
      <c r="F22" s="35"/>
      <c r="G22" s="35"/>
      <c r="H22" s="35"/>
      <c r="I22" s="143"/>
      <c r="J22" s="35"/>
      <c r="K22" s="35"/>
      <c r="L22" s="144"/>
      <c r="S22" s="35"/>
      <c r="T22" s="35"/>
      <c r="U22" s="35"/>
      <c r="V22" s="35"/>
      <c r="W22" s="35"/>
      <c r="X22" s="35"/>
      <c r="Y22" s="35"/>
      <c r="Z22" s="35"/>
      <c r="AA22" s="35"/>
      <c r="AB22" s="35"/>
      <c r="AC22" s="35"/>
      <c r="AD22" s="35"/>
      <c r="AE22" s="35"/>
    </row>
    <row r="23" hidden="1" s="2" customFormat="1" ht="12" customHeight="1">
      <c r="A23" s="35"/>
      <c r="B23" s="41"/>
      <c r="C23" s="35"/>
      <c r="D23" s="141" t="s">
        <v>36</v>
      </c>
      <c r="E23" s="35"/>
      <c r="F23" s="35"/>
      <c r="G23" s="35"/>
      <c r="H23" s="35"/>
      <c r="I23" s="146" t="s">
        <v>26</v>
      </c>
      <c r="J23" s="130" t="s">
        <v>19</v>
      </c>
      <c r="K23" s="35"/>
      <c r="L23" s="144"/>
      <c r="S23" s="35"/>
      <c r="T23" s="35"/>
      <c r="U23" s="35"/>
      <c r="V23" s="35"/>
      <c r="W23" s="35"/>
      <c r="X23" s="35"/>
      <c r="Y23" s="35"/>
      <c r="Z23" s="35"/>
      <c r="AA23" s="35"/>
      <c r="AB23" s="35"/>
      <c r="AC23" s="35"/>
      <c r="AD23" s="35"/>
      <c r="AE23" s="35"/>
    </row>
    <row r="24" hidden="1" s="2" customFormat="1" ht="18" customHeight="1">
      <c r="A24" s="35"/>
      <c r="B24" s="41"/>
      <c r="C24" s="35"/>
      <c r="D24" s="35"/>
      <c r="E24" s="130" t="s">
        <v>34</v>
      </c>
      <c r="F24" s="35"/>
      <c r="G24" s="35"/>
      <c r="H24" s="35"/>
      <c r="I24" s="146" t="s">
        <v>29</v>
      </c>
      <c r="J24" s="130" t="s">
        <v>19</v>
      </c>
      <c r="K24" s="35"/>
      <c r="L24" s="144"/>
      <c r="S24" s="35"/>
      <c r="T24" s="35"/>
      <c r="U24" s="35"/>
      <c r="V24" s="35"/>
      <c r="W24" s="35"/>
      <c r="X24" s="35"/>
      <c r="Y24" s="35"/>
      <c r="Z24" s="35"/>
      <c r="AA24" s="35"/>
      <c r="AB24" s="35"/>
      <c r="AC24" s="35"/>
      <c r="AD24" s="35"/>
      <c r="AE24" s="35"/>
    </row>
    <row r="25" hidden="1" s="2" customFormat="1" ht="6.96" customHeight="1">
      <c r="A25" s="35"/>
      <c r="B25" s="41"/>
      <c r="C25" s="35"/>
      <c r="D25" s="35"/>
      <c r="E25" s="35"/>
      <c r="F25" s="35"/>
      <c r="G25" s="35"/>
      <c r="H25" s="35"/>
      <c r="I25" s="143"/>
      <c r="J25" s="35"/>
      <c r="K25" s="35"/>
      <c r="L25" s="144"/>
      <c r="S25" s="35"/>
      <c r="T25" s="35"/>
      <c r="U25" s="35"/>
      <c r="V25" s="35"/>
      <c r="W25" s="35"/>
      <c r="X25" s="35"/>
      <c r="Y25" s="35"/>
      <c r="Z25" s="35"/>
      <c r="AA25" s="35"/>
      <c r="AB25" s="35"/>
      <c r="AC25" s="35"/>
      <c r="AD25" s="35"/>
      <c r="AE25" s="35"/>
    </row>
    <row r="26" hidden="1" s="2" customFormat="1" ht="12" customHeight="1">
      <c r="A26" s="35"/>
      <c r="B26" s="41"/>
      <c r="C26" s="35"/>
      <c r="D26" s="141" t="s">
        <v>37</v>
      </c>
      <c r="E26" s="35"/>
      <c r="F26" s="35"/>
      <c r="G26" s="35"/>
      <c r="H26" s="35"/>
      <c r="I26" s="143"/>
      <c r="J26" s="35"/>
      <c r="K26" s="35"/>
      <c r="L26" s="144"/>
      <c r="S26" s="35"/>
      <c r="T26" s="35"/>
      <c r="U26" s="35"/>
      <c r="V26" s="35"/>
      <c r="W26" s="35"/>
      <c r="X26" s="35"/>
      <c r="Y26" s="35"/>
      <c r="Z26" s="35"/>
      <c r="AA26" s="35"/>
      <c r="AB26" s="35"/>
      <c r="AC26" s="35"/>
      <c r="AD26" s="35"/>
      <c r="AE26" s="35"/>
    </row>
    <row r="27" hidden="1" s="8" customFormat="1" ht="83.25" customHeight="1">
      <c r="A27" s="148"/>
      <c r="B27" s="149"/>
      <c r="C27" s="148"/>
      <c r="D27" s="148"/>
      <c r="E27" s="150" t="s">
        <v>38</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5"/>
      <c r="B28" s="41"/>
      <c r="C28" s="35"/>
      <c r="D28" s="35"/>
      <c r="E28" s="35"/>
      <c r="F28" s="35"/>
      <c r="G28" s="35"/>
      <c r="H28" s="35"/>
      <c r="I28" s="143"/>
      <c r="J28" s="35"/>
      <c r="K28" s="35"/>
      <c r="L28" s="144"/>
      <c r="S28" s="35"/>
      <c r="T28" s="35"/>
      <c r="U28" s="35"/>
      <c r="V28" s="35"/>
      <c r="W28" s="35"/>
      <c r="X28" s="35"/>
      <c r="Y28" s="35"/>
      <c r="Z28" s="35"/>
      <c r="AA28" s="35"/>
      <c r="AB28" s="35"/>
      <c r="AC28" s="35"/>
      <c r="AD28" s="35"/>
      <c r="AE28" s="35"/>
    </row>
    <row r="29" hidden="1" s="2" customFormat="1" ht="6.96" customHeight="1">
      <c r="A29" s="35"/>
      <c r="B29" s="41"/>
      <c r="C29" s="35"/>
      <c r="D29" s="153"/>
      <c r="E29" s="153"/>
      <c r="F29" s="153"/>
      <c r="G29" s="153"/>
      <c r="H29" s="153"/>
      <c r="I29" s="154"/>
      <c r="J29" s="153"/>
      <c r="K29" s="153"/>
      <c r="L29" s="144"/>
      <c r="S29" s="35"/>
      <c r="T29" s="35"/>
      <c r="U29" s="35"/>
      <c r="V29" s="35"/>
      <c r="W29" s="35"/>
      <c r="X29" s="35"/>
      <c r="Y29" s="35"/>
      <c r="Z29" s="35"/>
      <c r="AA29" s="35"/>
      <c r="AB29" s="35"/>
      <c r="AC29" s="35"/>
      <c r="AD29" s="35"/>
      <c r="AE29" s="35"/>
    </row>
    <row r="30" hidden="1" s="2" customFormat="1" ht="25.44" customHeight="1">
      <c r="A30" s="35"/>
      <c r="B30" s="41"/>
      <c r="C30" s="35"/>
      <c r="D30" s="155" t="s">
        <v>39</v>
      </c>
      <c r="E30" s="35"/>
      <c r="F30" s="35"/>
      <c r="G30" s="35"/>
      <c r="H30" s="35"/>
      <c r="I30" s="143"/>
      <c r="J30" s="156">
        <f>ROUND(J82, 2)</f>
        <v>0</v>
      </c>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14.4" customHeight="1">
      <c r="A32" s="35"/>
      <c r="B32" s="41"/>
      <c r="C32" s="35"/>
      <c r="D32" s="35"/>
      <c r="E32" s="35"/>
      <c r="F32" s="157" t="s">
        <v>41</v>
      </c>
      <c r="G32" s="35"/>
      <c r="H32" s="35"/>
      <c r="I32" s="158" t="s">
        <v>40</v>
      </c>
      <c r="J32" s="157" t="s">
        <v>42</v>
      </c>
      <c r="K32" s="35"/>
      <c r="L32" s="144"/>
      <c r="S32" s="35"/>
      <c r="T32" s="35"/>
      <c r="U32" s="35"/>
      <c r="V32" s="35"/>
      <c r="W32" s="35"/>
      <c r="X32" s="35"/>
      <c r="Y32" s="35"/>
      <c r="Z32" s="35"/>
      <c r="AA32" s="35"/>
      <c r="AB32" s="35"/>
      <c r="AC32" s="35"/>
      <c r="AD32" s="35"/>
      <c r="AE32" s="35"/>
    </row>
    <row r="33" hidden="1" s="2" customFormat="1" ht="14.4" customHeight="1">
      <c r="A33" s="35"/>
      <c r="B33" s="41"/>
      <c r="C33" s="35"/>
      <c r="D33" s="159" t="s">
        <v>43</v>
      </c>
      <c r="E33" s="141" t="s">
        <v>44</v>
      </c>
      <c r="F33" s="160">
        <f>ROUND((SUM(BE82:BE335)),  2)</f>
        <v>0</v>
      </c>
      <c r="G33" s="35"/>
      <c r="H33" s="35"/>
      <c r="I33" s="161">
        <v>0.20999999999999999</v>
      </c>
      <c r="J33" s="160">
        <f>ROUND(((SUM(BE82:BE335))*I33),  2)</f>
        <v>0</v>
      </c>
      <c r="K33" s="35"/>
      <c r="L33" s="144"/>
      <c r="S33" s="35"/>
      <c r="T33" s="35"/>
      <c r="U33" s="35"/>
      <c r="V33" s="35"/>
      <c r="W33" s="35"/>
      <c r="X33" s="35"/>
      <c r="Y33" s="35"/>
      <c r="Z33" s="35"/>
      <c r="AA33" s="35"/>
      <c r="AB33" s="35"/>
      <c r="AC33" s="35"/>
      <c r="AD33" s="35"/>
      <c r="AE33" s="35"/>
    </row>
    <row r="34" hidden="1" s="2" customFormat="1" ht="14.4" customHeight="1">
      <c r="A34" s="35"/>
      <c r="B34" s="41"/>
      <c r="C34" s="35"/>
      <c r="D34" s="35"/>
      <c r="E34" s="141" t="s">
        <v>45</v>
      </c>
      <c r="F34" s="160">
        <f>ROUND((SUM(BF82:BF335)),  2)</f>
        <v>0</v>
      </c>
      <c r="G34" s="35"/>
      <c r="H34" s="35"/>
      <c r="I34" s="161">
        <v>0.14999999999999999</v>
      </c>
      <c r="J34" s="160">
        <f>ROUND(((SUM(BF82:BF335))*I34),  2)</f>
        <v>0</v>
      </c>
      <c r="K34" s="35"/>
      <c r="L34" s="144"/>
      <c r="S34" s="35"/>
      <c r="T34" s="35"/>
      <c r="U34" s="35"/>
      <c r="V34" s="35"/>
      <c r="W34" s="35"/>
      <c r="X34" s="35"/>
      <c r="Y34" s="35"/>
      <c r="Z34" s="35"/>
      <c r="AA34" s="35"/>
      <c r="AB34" s="35"/>
      <c r="AC34" s="35"/>
      <c r="AD34" s="35"/>
      <c r="AE34" s="35"/>
    </row>
    <row r="35" hidden="1" s="2" customFormat="1" ht="14.4" customHeight="1">
      <c r="A35" s="35"/>
      <c r="B35" s="41"/>
      <c r="C35" s="35"/>
      <c r="D35" s="35"/>
      <c r="E35" s="141" t="s">
        <v>46</v>
      </c>
      <c r="F35" s="160">
        <f>ROUND((SUM(BG82:BG335)),  2)</f>
        <v>0</v>
      </c>
      <c r="G35" s="35"/>
      <c r="H35" s="35"/>
      <c r="I35" s="161">
        <v>0.20999999999999999</v>
      </c>
      <c r="J35" s="160">
        <f>0</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47</v>
      </c>
      <c r="F36" s="160">
        <f>ROUND((SUM(BH82:BH335)),  2)</f>
        <v>0</v>
      </c>
      <c r="G36" s="35"/>
      <c r="H36" s="35"/>
      <c r="I36" s="161">
        <v>0.14999999999999999</v>
      </c>
      <c r="J36" s="160">
        <f>0</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48</v>
      </c>
      <c r="F37" s="160">
        <f>ROUND((SUM(BI82:BI335)),  2)</f>
        <v>0</v>
      </c>
      <c r="G37" s="35"/>
      <c r="H37" s="35"/>
      <c r="I37" s="161">
        <v>0</v>
      </c>
      <c r="J37" s="160">
        <f>0</f>
        <v>0</v>
      </c>
      <c r="K37" s="35"/>
      <c r="L37" s="144"/>
      <c r="S37" s="35"/>
      <c r="T37" s="35"/>
      <c r="U37" s="35"/>
      <c r="V37" s="35"/>
      <c r="W37" s="35"/>
      <c r="X37" s="35"/>
      <c r="Y37" s="35"/>
      <c r="Z37" s="35"/>
      <c r="AA37" s="35"/>
      <c r="AB37" s="35"/>
      <c r="AC37" s="35"/>
      <c r="AD37" s="35"/>
      <c r="AE37" s="35"/>
    </row>
    <row r="38" hidden="1" s="2" customFormat="1" ht="6.96" customHeight="1">
      <c r="A38" s="35"/>
      <c r="B38" s="41"/>
      <c r="C38" s="35"/>
      <c r="D38" s="35"/>
      <c r="E38" s="35"/>
      <c r="F38" s="35"/>
      <c r="G38" s="35"/>
      <c r="H38" s="35"/>
      <c r="I38" s="143"/>
      <c r="J38" s="35"/>
      <c r="K38" s="35"/>
      <c r="L38" s="144"/>
      <c r="S38" s="35"/>
      <c r="T38" s="35"/>
      <c r="U38" s="35"/>
      <c r="V38" s="35"/>
      <c r="W38" s="35"/>
      <c r="X38" s="35"/>
      <c r="Y38" s="35"/>
      <c r="Z38" s="35"/>
      <c r="AA38" s="35"/>
      <c r="AB38" s="35"/>
      <c r="AC38" s="35"/>
      <c r="AD38" s="35"/>
      <c r="AE38" s="35"/>
    </row>
    <row r="39" hidden="1" s="2" customFormat="1" ht="25.44" customHeight="1">
      <c r="A39" s="35"/>
      <c r="B39" s="41"/>
      <c r="C39" s="162"/>
      <c r="D39" s="163" t="s">
        <v>49</v>
      </c>
      <c r="E39" s="164"/>
      <c r="F39" s="164"/>
      <c r="G39" s="165" t="s">
        <v>50</v>
      </c>
      <c r="H39" s="166" t="s">
        <v>51</v>
      </c>
      <c r="I39" s="167"/>
      <c r="J39" s="168">
        <f>SUM(J30:J37)</f>
        <v>0</v>
      </c>
      <c r="K39" s="169"/>
      <c r="L39" s="144"/>
      <c r="S39" s="35"/>
      <c r="T39" s="35"/>
      <c r="U39" s="35"/>
      <c r="V39" s="35"/>
      <c r="W39" s="35"/>
      <c r="X39" s="35"/>
      <c r="Y39" s="35"/>
      <c r="Z39" s="35"/>
      <c r="AA39" s="35"/>
      <c r="AB39" s="35"/>
      <c r="AC39" s="35"/>
      <c r="AD39" s="35"/>
      <c r="AE39" s="35"/>
    </row>
    <row r="40" hidden="1" s="2" customFormat="1" ht="14.4" customHeight="1">
      <c r="A40" s="35"/>
      <c r="B40" s="170"/>
      <c r="C40" s="171"/>
      <c r="D40" s="171"/>
      <c r="E40" s="171"/>
      <c r="F40" s="171"/>
      <c r="G40" s="171"/>
      <c r="H40" s="171"/>
      <c r="I40" s="172"/>
      <c r="J40" s="171"/>
      <c r="K40" s="171"/>
      <c r="L40" s="144"/>
      <c r="S40" s="35"/>
      <c r="T40" s="35"/>
      <c r="U40" s="35"/>
      <c r="V40" s="35"/>
      <c r="W40" s="35"/>
      <c r="X40" s="35"/>
      <c r="Y40" s="35"/>
      <c r="Z40" s="35"/>
      <c r="AA40" s="35"/>
      <c r="AB40" s="35"/>
      <c r="AC40" s="35"/>
      <c r="AD40" s="35"/>
      <c r="AE40" s="35"/>
    </row>
    <row r="41" hidden="1"/>
    <row r="42" hidden="1"/>
    <row r="43" hidden="1"/>
    <row r="44" hidden="1" s="2" customFormat="1" ht="6.96" customHeight="1">
      <c r="A44" s="35"/>
      <c r="B44" s="173"/>
      <c r="C44" s="174"/>
      <c r="D44" s="174"/>
      <c r="E44" s="174"/>
      <c r="F44" s="174"/>
      <c r="G44" s="174"/>
      <c r="H44" s="174"/>
      <c r="I44" s="175"/>
      <c r="J44" s="174"/>
      <c r="K44" s="174"/>
      <c r="L44" s="144"/>
      <c r="S44" s="35"/>
      <c r="T44" s="35"/>
      <c r="U44" s="35"/>
      <c r="V44" s="35"/>
      <c r="W44" s="35"/>
      <c r="X44" s="35"/>
      <c r="Y44" s="35"/>
      <c r="Z44" s="35"/>
      <c r="AA44" s="35"/>
      <c r="AB44" s="35"/>
      <c r="AC44" s="35"/>
      <c r="AD44" s="35"/>
      <c r="AE44" s="35"/>
    </row>
    <row r="45" hidden="1" s="2" customFormat="1" ht="24.96" customHeight="1">
      <c r="A45" s="35"/>
      <c r="B45" s="36"/>
      <c r="C45" s="20" t="s">
        <v>162</v>
      </c>
      <c r="D45" s="37"/>
      <c r="E45" s="37"/>
      <c r="F45" s="37"/>
      <c r="G45" s="37"/>
      <c r="H45" s="37"/>
      <c r="I45" s="143"/>
      <c r="J45" s="37"/>
      <c r="K45" s="37"/>
      <c r="L45" s="144"/>
      <c r="S45" s="35"/>
      <c r="T45" s="35"/>
      <c r="U45" s="35"/>
      <c r="V45" s="35"/>
      <c r="W45" s="35"/>
      <c r="X45" s="35"/>
      <c r="Y45" s="35"/>
      <c r="Z45" s="35"/>
      <c r="AA45" s="35"/>
      <c r="AB45" s="35"/>
      <c r="AC45" s="35"/>
      <c r="AD45" s="35"/>
      <c r="AE45" s="35"/>
    </row>
    <row r="46" hidden="1" s="2" customFormat="1" ht="6.96" customHeight="1">
      <c r="A46" s="35"/>
      <c r="B46" s="36"/>
      <c r="C46" s="37"/>
      <c r="D46" s="37"/>
      <c r="E46" s="37"/>
      <c r="F46" s="37"/>
      <c r="G46" s="37"/>
      <c r="H46" s="37"/>
      <c r="I46" s="143"/>
      <c r="J46" s="37"/>
      <c r="K46" s="37"/>
      <c r="L46" s="144"/>
      <c r="S46" s="35"/>
      <c r="T46" s="35"/>
      <c r="U46" s="35"/>
      <c r="V46" s="35"/>
      <c r="W46" s="35"/>
      <c r="X46" s="35"/>
      <c r="Y46" s="35"/>
      <c r="Z46" s="35"/>
      <c r="AA46" s="35"/>
      <c r="AB46" s="35"/>
      <c r="AC46" s="35"/>
      <c r="AD46" s="35"/>
      <c r="AE46" s="35"/>
    </row>
    <row r="47" hidden="1" s="2" customFormat="1" ht="12" customHeight="1">
      <c r="A47" s="35"/>
      <c r="B47" s="36"/>
      <c r="C47" s="29" t="s">
        <v>16</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23.25" customHeight="1">
      <c r="A48" s="35"/>
      <c r="B48" s="36"/>
      <c r="C48" s="37"/>
      <c r="D48" s="37"/>
      <c r="E48" s="176" t="str">
        <f>E7</f>
        <v xml:space="preserve">Oprava staničních kolejí 1 - 8  a výhybek v žst. Bečov nad Teplou (2. část)</v>
      </c>
      <c r="F48" s="29"/>
      <c r="G48" s="29"/>
      <c r="H48" s="29"/>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160</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16.5" customHeight="1">
      <c r="A50" s="35"/>
      <c r="B50" s="36"/>
      <c r="C50" s="37"/>
      <c r="D50" s="37"/>
      <c r="E50" s="66" t="str">
        <f>E9</f>
        <v>SO 101 - Železniční svršek a spodek</v>
      </c>
      <c r="F50" s="37"/>
      <c r="G50" s="37"/>
      <c r="H50" s="37"/>
      <c r="I50" s="143"/>
      <c r="J50" s="37"/>
      <c r="K50" s="37"/>
      <c r="L50" s="144"/>
      <c r="S50" s="35"/>
      <c r="T50" s="35"/>
      <c r="U50" s="35"/>
      <c r="V50" s="35"/>
      <c r="W50" s="35"/>
      <c r="X50" s="35"/>
      <c r="Y50" s="35"/>
      <c r="Z50" s="35"/>
      <c r="AA50" s="35"/>
      <c r="AB50" s="35"/>
      <c r="AC50" s="35"/>
      <c r="AD50" s="35"/>
      <c r="AE50" s="35"/>
    </row>
    <row r="51" hidden="1" s="2" customFormat="1" ht="6.96" customHeight="1">
      <c r="A51" s="35"/>
      <c r="B51" s="36"/>
      <c r="C51" s="37"/>
      <c r="D51" s="37"/>
      <c r="E51" s="37"/>
      <c r="F51" s="37"/>
      <c r="G51" s="37"/>
      <c r="H51" s="37"/>
      <c r="I51" s="143"/>
      <c r="J51" s="37"/>
      <c r="K51" s="37"/>
      <c r="L51" s="144"/>
      <c r="S51" s="35"/>
      <c r="T51" s="35"/>
      <c r="U51" s="35"/>
      <c r="V51" s="35"/>
      <c r="W51" s="35"/>
      <c r="X51" s="35"/>
      <c r="Y51" s="35"/>
      <c r="Z51" s="35"/>
      <c r="AA51" s="35"/>
      <c r="AB51" s="35"/>
      <c r="AC51" s="35"/>
      <c r="AD51" s="35"/>
      <c r="AE51" s="35"/>
    </row>
    <row r="52" hidden="1" s="2" customFormat="1" ht="12" customHeight="1">
      <c r="A52" s="35"/>
      <c r="B52" s="36"/>
      <c r="C52" s="29" t="s">
        <v>21</v>
      </c>
      <c r="D52" s="37"/>
      <c r="E52" s="37"/>
      <c r="F52" s="24" t="str">
        <f>F12</f>
        <v>žst. Bečov nad Teplou</v>
      </c>
      <c r="G52" s="37"/>
      <c r="H52" s="37"/>
      <c r="I52" s="146" t="s">
        <v>23</v>
      </c>
      <c r="J52" s="69" t="str">
        <f>IF(J12="","",J12)</f>
        <v>11. 2. 2020</v>
      </c>
      <c r="K52" s="37"/>
      <c r="L52" s="144"/>
      <c r="S52" s="35"/>
      <c r="T52" s="35"/>
      <c r="U52" s="35"/>
      <c r="V52" s="35"/>
      <c r="W52" s="35"/>
      <c r="X52" s="35"/>
      <c r="Y52" s="35"/>
      <c r="Z52" s="35"/>
      <c r="AA52" s="35"/>
      <c r="AB52" s="35"/>
      <c r="AC52" s="35"/>
      <c r="AD52" s="35"/>
      <c r="AE52" s="35"/>
    </row>
    <row r="53" hidden="1" s="2" customFormat="1" ht="6.96" customHeight="1">
      <c r="A53" s="35"/>
      <c r="B53" s="36"/>
      <c r="C53" s="37"/>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5.15" customHeight="1">
      <c r="A54" s="35"/>
      <c r="B54" s="36"/>
      <c r="C54" s="29" t="s">
        <v>25</v>
      </c>
      <c r="D54" s="37"/>
      <c r="E54" s="37"/>
      <c r="F54" s="24" t="str">
        <f>E15</f>
        <v xml:space="preserve"> Správa železnic, OŘ ÚNL</v>
      </c>
      <c r="G54" s="37"/>
      <c r="H54" s="37"/>
      <c r="I54" s="146" t="s">
        <v>33</v>
      </c>
      <c r="J54" s="33" t="str">
        <f>E21</f>
        <v xml:space="preserve"> </v>
      </c>
      <c r="K54" s="37"/>
      <c r="L54" s="144"/>
      <c r="S54" s="35"/>
      <c r="T54" s="35"/>
      <c r="U54" s="35"/>
      <c r="V54" s="35"/>
      <c r="W54" s="35"/>
      <c r="X54" s="35"/>
      <c r="Y54" s="35"/>
      <c r="Z54" s="35"/>
      <c r="AA54" s="35"/>
      <c r="AB54" s="35"/>
      <c r="AC54" s="35"/>
      <c r="AD54" s="35"/>
      <c r="AE54" s="35"/>
    </row>
    <row r="55" hidden="1" s="2" customFormat="1" ht="15.15" customHeight="1">
      <c r="A55" s="35"/>
      <c r="B55" s="36"/>
      <c r="C55" s="29" t="s">
        <v>31</v>
      </c>
      <c r="D55" s="37"/>
      <c r="E55" s="37"/>
      <c r="F55" s="24" t="str">
        <f>IF(E18="","",E18)</f>
        <v>Vyplň údaj</v>
      </c>
      <c r="G55" s="37"/>
      <c r="H55" s="37"/>
      <c r="I55" s="146" t="s">
        <v>36</v>
      </c>
      <c r="J55" s="33" t="str">
        <f>E24</f>
        <v xml:space="preserve"> </v>
      </c>
      <c r="K55" s="37"/>
      <c r="L55" s="144"/>
      <c r="S55" s="35"/>
      <c r="T55" s="35"/>
      <c r="U55" s="35"/>
      <c r="V55" s="35"/>
      <c r="W55" s="35"/>
      <c r="X55" s="35"/>
      <c r="Y55" s="35"/>
      <c r="Z55" s="35"/>
      <c r="AA55" s="35"/>
      <c r="AB55" s="35"/>
      <c r="AC55" s="35"/>
      <c r="AD55" s="35"/>
      <c r="AE55" s="35"/>
    </row>
    <row r="56" hidden="1" s="2" customFormat="1" ht="10.32" customHeight="1">
      <c r="A56" s="35"/>
      <c r="B56" s="36"/>
      <c r="C56" s="37"/>
      <c r="D56" s="37"/>
      <c r="E56" s="37"/>
      <c r="F56" s="37"/>
      <c r="G56" s="37"/>
      <c r="H56" s="37"/>
      <c r="I56" s="143"/>
      <c r="J56" s="37"/>
      <c r="K56" s="37"/>
      <c r="L56" s="144"/>
      <c r="S56" s="35"/>
      <c r="T56" s="35"/>
      <c r="U56" s="35"/>
      <c r="V56" s="35"/>
      <c r="W56" s="35"/>
      <c r="X56" s="35"/>
      <c r="Y56" s="35"/>
      <c r="Z56" s="35"/>
      <c r="AA56" s="35"/>
      <c r="AB56" s="35"/>
      <c r="AC56" s="35"/>
      <c r="AD56" s="35"/>
      <c r="AE56" s="35"/>
    </row>
    <row r="57" hidden="1" s="2" customFormat="1" ht="29.28" customHeight="1">
      <c r="A57" s="35"/>
      <c r="B57" s="36"/>
      <c r="C57" s="177" t="s">
        <v>163</v>
      </c>
      <c r="D57" s="178"/>
      <c r="E57" s="178"/>
      <c r="F57" s="178"/>
      <c r="G57" s="178"/>
      <c r="H57" s="178"/>
      <c r="I57" s="179"/>
      <c r="J57" s="180" t="s">
        <v>164</v>
      </c>
      <c r="K57" s="178"/>
      <c r="L57" s="144"/>
      <c r="S57" s="35"/>
      <c r="T57" s="35"/>
      <c r="U57" s="35"/>
      <c r="V57" s="35"/>
      <c r="W57" s="35"/>
      <c r="X57" s="35"/>
      <c r="Y57" s="35"/>
      <c r="Z57" s="35"/>
      <c r="AA57" s="35"/>
      <c r="AB57" s="35"/>
      <c r="AC57" s="35"/>
      <c r="AD57" s="35"/>
      <c r="AE57" s="35"/>
    </row>
    <row r="58" hidden="1" s="2" customFormat="1" ht="10.32" customHeight="1">
      <c r="A58" s="35"/>
      <c r="B58" s="36"/>
      <c r="C58" s="37"/>
      <c r="D58" s="37"/>
      <c r="E58" s="37"/>
      <c r="F58" s="37"/>
      <c r="G58" s="37"/>
      <c r="H58" s="37"/>
      <c r="I58" s="143"/>
      <c r="J58" s="37"/>
      <c r="K58" s="37"/>
      <c r="L58" s="144"/>
      <c r="S58" s="35"/>
      <c r="T58" s="35"/>
      <c r="U58" s="35"/>
      <c r="V58" s="35"/>
      <c r="W58" s="35"/>
      <c r="X58" s="35"/>
      <c r="Y58" s="35"/>
      <c r="Z58" s="35"/>
      <c r="AA58" s="35"/>
      <c r="AB58" s="35"/>
      <c r="AC58" s="35"/>
      <c r="AD58" s="35"/>
      <c r="AE58" s="35"/>
    </row>
    <row r="59" hidden="1" s="2" customFormat="1" ht="22.8" customHeight="1">
      <c r="A59" s="35"/>
      <c r="B59" s="36"/>
      <c r="C59" s="181" t="s">
        <v>71</v>
      </c>
      <c r="D59" s="37"/>
      <c r="E59" s="37"/>
      <c r="F59" s="37"/>
      <c r="G59" s="37"/>
      <c r="H59" s="37"/>
      <c r="I59" s="143"/>
      <c r="J59" s="99">
        <f>J82</f>
        <v>0</v>
      </c>
      <c r="K59" s="37"/>
      <c r="L59" s="144"/>
      <c r="S59" s="35"/>
      <c r="T59" s="35"/>
      <c r="U59" s="35"/>
      <c r="V59" s="35"/>
      <c r="W59" s="35"/>
      <c r="X59" s="35"/>
      <c r="Y59" s="35"/>
      <c r="Z59" s="35"/>
      <c r="AA59" s="35"/>
      <c r="AB59" s="35"/>
      <c r="AC59" s="35"/>
      <c r="AD59" s="35"/>
      <c r="AE59" s="35"/>
      <c r="AU59" s="14" t="s">
        <v>165</v>
      </c>
    </row>
    <row r="60" hidden="1" s="9" customFormat="1" ht="24.96" customHeight="1">
      <c r="A60" s="9"/>
      <c r="B60" s="182"/>
      <c r="C60" s="183"/>
      <c r="D60" s="184" t="s">
        <v>2105</v>
      </c>
      <c r="E60" s="185"/>
      <c r="F60" s="185"/>
      <c r="G60" s="185"/>
      <c r="H60" s="185"/>
      <c r="I60" s="186"/>
      <c r="J60" s="187">
        <f>J83</f>
        <v>0</v>
      </c>
      <c r="K60" s="183"/>
      <c r="L60" s="188"/>
      <c r="S60" s="9"/>
      <c r="T60" s="9"/>
      <c r="U60" s="9"/>
      <c r="V60" s="9"/>
      <c r="W60" s="9"/>
      <c r="X60" s="9"/>
      <c r="Y60" s="9"/>
      <c r="Z60" s="9"/>
      <c r="AA60" s="9"/>
      <c r="AB60" s="9"/>
      <c r="AC60" s="9"/>
      <c r="AD60" s="9"/>
      <c r="AE60" s="9"/>
    </row>
    <row r="61" hidden="1" s="12" customFormat="1" ht="19.92" customHeight="1">
      <c r="A61" s="12"/>
      <c r="B61" s="247"/>
      <c r="C61" s="122"/>
      <c r="D61" s="248" t="s">
        <v>2106</v>
      </c>
      <c r="E61" s="249"/>
      <c r="F61" s="249"/>
      <c r="G61" s="249"/>
      <c r="H61" s="249"/>
      <c r="I61" s="250"/>
      <c r="J61" s="251">
        <f>J84</f>
        <v>0</v>
      </c>
      <c r="K61" s="122"/>
      <c r="L61" s="252"/>
      <c r="S61" s="12"/>
      <c r="T61" s="12"/>
      <c r="U61" s="12"/>
      <c r="V61" s="12"/>
      <c r="W61" s="12"/>
      <c r="X61" s="12"/>
      <c r="Y61" s="12"/>
      <c r="Z61" s="12"/>
      <c r="AA61" s="12"/>
      <c r="AB61" s="12"/>
      <c r="AC61" s="12"/>
      <c r="AD61" s="12"/>
      <c r="AE61" s="12"/>
    </row>
    <row r="62" hidden="1" s="9" customFormat="1" ht="24.96" customHeight="1">
      <c r="A62" s="9"/>
      <c r="B62" s="182"/>
      <c r="C62" s="183"/>
      <c r="D62" s="184" t="s">
        <v>315</v>
      </c>
      <c r="E62" s="185"/>
      <c r="F62" s="185"/>
      <c r="G62" s="185"/>
      <c r="H62" s="185"/>
      <c r="I62" s="186"/>
      <c r="J62" s="187">
        <f>J305</f>
        <v>0</v>
      </c>
      <c r="K62" s="183"/>
      <c r="L62" s="188"/>
      <c r="S62" s="9"/>
      <c r="T62" s="9"/>
      <c r="U62" s="9"/>
      <c r="V62" s="9"/>
      <c r="W62" s="9"/>
      <c r="X62" s="9"/>
      <c r="Y62" s="9"/>
      <c r="Z62" s="9"/>
      <c r="AA62" s="9"/>
      <c r="AB62" s="9"/>
      <c r="AC62" s="9"/>
      <c r="AD62" s="9"/>
      <c r="AE62" s="9"/>
    </row>
    <row r="63" hidden="1" s="2" customFormat="1" ht="21.84" customHeight="1">
      <c r="A63" s="35"/>
      <c r="B63" s="36"/>
      <c r="C63" s="37"/>
      <c r="D63" s="37"/>
      <c r="E63" s="37"/>
      <c r="F63" s="37"/>
      <c r="G63" s="37"/>
      <c r="H63" s="37"/>
      <c r="I63" s="143"/>
      <c r="J63" s="37"/>
      <c r="K63" s="37"/>
      <c r="L63" s="144"/>
      <c r="S63" s="35"/>
      <c r="T63" s="35"/>
      <c r="U63" s="35"/>
      <c r="V63" s="35"/>
      <c r="W63" s="35"/>
      <c r="X63" s="35"/>
      <c r="Y63" s="35"/>
      <c r="Z63" s="35"/>
      <c r="AA63" s="35"/>
      <c r="AB63" s="35"/>
      <c r="AC63" s="35"/>
      <c r="AD63" s="35"/>
      <c r="AE63" s="35"/>
    </row>
    <row r="64" hidden="1" s="2" customFormat="1" ht="6.96" customHeight="1">
      <c r="A64" s="35"/>
      <c r="B64" s="56"/>
      <c r="C64" s="57"/>
      <c r="D64" s="57"/>
      <c r="E64" s="57"/>
      <c r="F64" s="57"/>
      <c r="G64" s="57"/>
      <c r="H64" s="57"/>
      <c r="I64" s="172"/>
      <c r="J64" s="57"/>
      <c r="K64" s="57"/>
      <c r="L64" s="144"/>
      <c r="S64" s="35"/>
      <c r="T64" s="35"/>
      <c r="U64" s="35"/>
      <c r="V64" s="35"/>
      <c r="W64" s="35"/>
      <c r="X64" s="35"/>
      <c r="Y64" s="35"/>
      <c r="Z64" s="35"/>
      <c r="AA64" s="35"/>
      <c r="AB64" s="35"/>
      <c r="AC64" s="35"/>
      <c r="AD64" s="35"/>
      <c r="AE64" s="35"/>
    </row>
    <row r="65" hidden="1"/>
    <row r="66" hidden="1"/>
    <row r="67" hidden="1"/>
    <row r="68" s="2" customFormat="1" ht="6.96" customHeight="1">
      <c r="A68" s="35"/>
      <c r="B68" s="58"/>
      <c r="C68" s="59"/>
      <c r="D68" s="59"/>
      <c r="E68" s="59"/>
      <c r="F68" s="59"/>
      <c r="G68" s="59"/>
      <c r="H68" s="59"/>
      <c r="I68" s="175"/>
      <c r="J68" s="59"/>
      <c r="K68" s="59"/>
      <c r="L68" s="144"/>
      <c r="S68" s="35"/>
      <c r="T68" s="35"/>
      <c r="U68" s="35"/>
      <c r="V68" s="35"/>
      <c r="W68" s="35"/>
      <c r="X68" s="35"/>
      <c r="Y68" s="35"/>
      <c r="Z68" s="35"/>
      <c r="AA68" s="35"/>
      <c r="AB68" s="35"/>
      <c r="AC68" s="35"/>
      <c r="AD68" s="35"/>
      <c r="AE68" s="35"/>
    </row>
    <row r="69" s="2" customFormat="1" ht="24.96" customHeight="1">
      <c r="A69" s="35"/>
      <c r="B69" s="36"/>
      <c r="C69" s="20" t="s">
        <v>168</v>
      </c>
      <c r="D69" s="37"/>
      <c r="E69" s="37"/>
      <c r="F69" s="37"/>
      <c r="G69" s="37"/>
      <c r="H69" s="37"/>
      <c r="I69" s="143"/>
      <c r="J69" s="37"/>
      <c r="K69" s="37"/>
      <c r="L69" s="144"/>
      <c r="S69" s="35"/>
      <c r="T69" s="35"/>
      <c r="U69" s="35"/>
      <c r="V69" s="35"/>
      <c r="W69" s="35"/>
      <c r="X69" s="35"/>
      <c r="Y69" s="35"/>
      <c r="Z69" s="35"/>
      <c r="AA69" s="35"/>
      <c r="AB69" s="35"/>
      <c r="AC69" s="35"/>
      <c r="AD69" s="35"/>
      <c r="AE69" s="35"/>
    </row>
    <row r="70" s="2" customFormat="1" ht="6.96" customHeight="1">
      <c r="A70" s="35"/>
      <c r="B70" s="36"/>
      <c r="C70" s="37"/>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12" customHeight="1">
      <c r="A71" s="35"/>
      <c r="B71" s="36"/>
      <c r="C71" s="29" t="s">
        <v>16</v>
      </c>
      <c r="D71" s="37"/>
      <c r="E71" s="37"/>
      <c r="F71" s="37"/>
      <c r="G71" s="37"/>
      <c r="H71" s="37"/>
      <c r="I71" s="143"/>
      <c r="J71" s="37"/>
      <c r="K71" s="37"/>
      <c r="L71" s="144"/>
      <c r="S71" s="35"/>
      <c r="T71" s="35"/>
      <c r="U71" s="35"/>
      <c r="V71" s="35"/>
      <c r="W71" s="35"/>
      <c r="X71" s="35"/>
      <c r="Y71" s="35"/>
      <c r="Z71" s="35"/>
      <c r="AA71" s="35"/>
      <c r="AB71" s="35"/>
      <c r="AC71" s="35"/>
      <c r="AD71" s="35"/>
      <c r="AE71" s="35"/>
    </row>
    <row r="72" s="2" customFormat="1" ht="23.25" customHeight="1">
      <c r="A72" s="35"/>
      <c r="B72" s="36"/>
      <c r="C72" s="37"/>
      <c r="D72" s="37"/>
      <c r="E72" s="176" t="str">
        <f>E7</f>
        <v xml:space="preserve">Oprava staničních kolejí 1 - 8  a výhybek v žst. Bečov nad Teplou (2. část)</v>
      </c>
      <c r="F72" s="29"/>
      <c r="G72" s="29"/>
      <c r="H72" s="29"/>
      <c r="I72" s="143"/>
      <c r="J72" s="37"/>
      <c r="K72" s="37"/>
      <c r="L72" s="144"/>
      <c r="S72" s="35"/>
      <c r="T72" s="35"/>
      <c r="U72" s="35"/>
      <c r="V72" s="35"/>
      <c r="W72" s="35"/>
      <c r="X72" s="35"/>
      <c r="Y72" s="35"/>
      <c r="Z72" s="35"/>
      <c r="AA72" s="35"/>
      <c r="AB72" s="35"/>
      <c r="AC72" s="35"/>
      <c r="AD72" s="35"/>
      <c r="AE72" s="35"/>
    </row>
    <row r="73" s="2" customFormat="1" ht="12" customHeight="1">
      <c r="A73" s="35"/>
      <c r="B73" s="36"/>
      <c r="C73" s="29" t="s">
        <v>160</v>
      </c>
      <c r="D73" s="37"/>
      <c r="E73" s="37"/>
      <c r="F73" s="37"/>
      <c r="G73" s="37"/>
      <c r="H73" s="37"/>
      <c r="I73" s="143"/>
      <c r="J73" s="37"/>
      <c r="K73" s="37"/>
      <c r="L73" s="144"/>
      <c r="S73" s="35"/>
      <c r="T73" s="35"/>
      <c r="U73" s="35"/>
      <c r="V73" s="35"/>
      <c r="W73" s="35"/>
      <c r="X73" s="35"/>
      <c r="Y73" s="35"/>
      <c r="Z73" s="35"/>
      <c r="AA73" s="35"/>
      <c r="AB73" s="35"/>
      <c r="AC73" s="35"/>
      <c r="AD73" s="35"/>
      <c r="AE73" s="35"/>
    </row>
    <row r="74" s="2" customFormat="1" ht="16.5" customHeight="1">
      <c r="A74" s="35"/>
      <c r="B74" s="36"/>
      <c r="C74" s="37"/>
      <c r="D74" s="37"/>
      <c r="E74" s="66" t="str">
        <f>E9</f>
        <v>SO 101 - Železniční svršek a spodek</v>
      </c>
      <c r="F74" s="37"/>
      <c r="G74" s="37"/>
      <c r="H74" s="37"/>
      <c r="I74" s="143"/>
      <c r="J74" s="37"/>
      <c r="K74" s="37"/>
      <c r="L74" s="144"/>
      <c r="S74" s="35"/>
      <c r="T74" s="35"/>
      <c r="U74" s="35"/>
      <c r="V74" s="35"/>
      <c r="W74" s="35"/>
      <c r="X74" s="35"/>
      <c r="Y74" s="35"/>
      <c r="Z74" s="35"/>
      <c r="AA74" s="35"/>
      <c r="AB74" s="35"/>
      <c r="AC74" s="35"/>
      <c r="AD74" s="35"/>
      <c r="AE74" s="35"/>
    </row>
    <row r="75" s="2" customFormat="1" ht="6.96" customHeight="1">
      <c r="A75" s="35"/>
      <c r="B75" s="36"/>
      <c r="C75" s="37"/>
      <c r="D75" s="37"/>
      <c r="E75" s="37"/>
      <c r="F75" s="37"/>
      <c r="G75" s="37"/>
      <c r="H75" s="37"/>
      <c r="I75" s="143"/>
      <c r="J75" s="37"/>
      <c r="K75" s="37"/>
      <c r="L75" s="144"/>
      <c r="S75" s="35"/>
      <c r="T75" s="35"/>
      <c r="U75" s="35"/>
      <c r="V75" s="35"/>
      <c r="W75" s="35"/>
      <c r="X75" s="35"/>
      <c r="Y75" s="35"/>
      <c r="Z75" s="35"/>
      <c r="AA75" s="35"/>
      <c r="AB75" s="35"/>
      <c r="AC75" s="35"/>
      <c r="AD75" s="35"/>
      <c r="AE75" s="35"/>
    </row>
    <row r="76" s="2" customFormat="1" ht="12" customHeight="1">
      <c r="A76" s="35"/>
      <c r="B76" s="36"/>
      <c r="C76" s="29" t="s">
        <v>21</v>
      </c>
      <c r="D76" s="37"/>
      <c r="E76" s="37"/>
      <c r="F76" s="24" t="str">
        <f>F12</f>
        <v>žst. Bečov nad Teplou</v>
      </c>
      <c r="G76" s="37"/>
      <c r="H76" s="37"/>
      <c r="I76" s="146" t="s">
        <v>23</v>
      </c>
      <c r="J76" s="69" t="str">
        <f>IF(J12="","",J12)</f>
        <v>11. 2. 2020</v>
      </c>
      <c r="K76" s="37"/>
      <c r="L76" s="144"/>
      <c r="S76" s="35"/>
      <c r="T76" s="35"/>
      <c r="U76" s="35"/>
      <c r="V76" s="35"/>
      <c r="W76" s="35"/>
      <c r="X76" s="35"/>
      <c r="Y76" s="35"/>
      <c r="Z76" s="35"/>
      <c r="AA76" s="35"/>
      <c r="AB76" s="35"/>
      <c r="AC76" s="35"/>
      <c r="AD76" s="35"/>
      <c r="AE76" s="35"/>
    </row>
    <row r="77" s="2" customFormat="1" ht="6.96" customHeight="1">
      <c r="A77" s="35"/>
      <c r="B77" s="36"/>
      <c r="C77" s="37"/>
      <c r="D77" s="37"/>
      <c r="E77" s="37"/>
      <c r="F77" s="37"/>
      <c r="G77" s="37"/>
      <c r="H77" s="37"/>
      <c r="I77" s="143"/>
      <c r="J77" s="37"/>
      <c r="K77" s="37"/>
      <c r="L77" s="144"/>
      <c r="S77" s="35"/>
      <c r="T77" s="35"/>
      <c r="U77" s="35"/>
      <c r="V77" s="35"/>
      <c r="W77" s="35"/>
      <c r="X77" s="35"/>
      <c r="Y77" s="35"/>
      <c r="Z77" s="35"/>
      <c r="AA77" s="35"/>
      <c r="AB77" s="35"/>
      <c r="AC77" s="35"/>
      <c r="AD77" s="35"/>
      <c r="AE77" s="35"/>
    </row>
    <row r="78" s="2" customFormat="1" ht="15.15" customHeight="1">
      <c r="A78" s="35"/>
      <c r="B78" s="36"/>
      <c r="C78" s="29" t="s">
        <v>25</v>
      </c>
      <c r="D78" s="37"/>
      <c r="E78" s="37"/>
      <c r="F78" s="24" t="str">
        <f>E15</f>
        <v xml:space="preserve"> Správa železnic, OŘ ÚNL</v>
      </c>
      <c r="G78" s="37"/>
      <c r="H78" s="37"/>
      <c r="I78" s="146" t="s">
        <v>33</v>
      </c>
      <c r="J78" s="33" t="str">
        <f>E21</f>
        <v xml:space="preserve"> </v>
      </c>
      <c r="K78" s="37"/>
      <c r="L78" s="144"/>
      <c r="S78" s="35"/>
      <c r="T78" s="35"/>
      <c r="U78" s="35"/>
      <c r="V78" s="35"/>
      <c r="W78" s="35"/>
      <c r="X78" s="35"/>
      <c r="Y78" s="35"/>
      <c r="Z78" s="35"/>
      <c r="AA78" s="35"/>
      <c r="AB78" s="35"/>
      <c r="AC78" s="35"/>
      <c r="AD78" s="35"/>
      <c r="AE78" s="35"/>
    </row>
    <row r="79" s="2" customFormat="1" ht="15.15" customHeight="1">
      <c r="A79" s="35"/>
      <c r="B79" s="36"/>
      <c r="C79" s="29" t="s">
        <v>31</v>
      </c>
      <c r="D79" s="37"/>
      <c r="E79" s="37"/>
      <c r="F79" s="24" t="str">
        <f>IF(E18="","",E18)</f>
        <v>Vyplň údaj</v>
      </c>
      <c r="G79" s="37"/>
      <c r="H79" s="37"/>
      <c r="I79" s="146" t="s">
        <v>36</v>
      </c>
      <c r="J79" s="33" t="str">
        <f>E24</f>
        <v xml:space="preserve"> </v>
      </c>
      <c r="K79" s="37"/>
      <c r="L79" s="144"/>
      <c r="S79" s="35"/>
      <c r="T79" s="35"/>
      <c r="U79" s="35"/>
      <c r="V79" s="35"/>
      <c r="W79" s="35"/>
      <c r="X79" s="35"/>
      <c r="Y79" s="35"/>
      <c r="Z79" s="35"/>
      <c r="AA79" s="35"/>
      <c r="AB79" s="35"/>
      <c r="AC79" s="35"/>
      <c r="AD79" s="35"/>
      <c r="AE79" s="35"/>
    </row>
    <row r="80" s="2" customFormat="1" ht="10.32"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10" customFormat="1" ht="29.28" customHeight="1">
      <c r="A81" s="189"/>
      <c r="B81" s="190"/>
      <c r="C81" s="191" t="s">
        <v>169</v>
      </c>
      <c r="D81" s="192" t="s">
        <v>58</v>
      </c>
      <c r="E81" s="192" t="s">
        <v>54</v>
      </c>
      <c r="F81" s="192" t="s">
        <v>55</v>
      </c>
      <c r="G81" s="192" t="s">
        <v>170</v>
      </c>
      <c r="H81" s="192" t="s">
        <v>171</v>
      </c>
      <c r="I81" s="193" t="s">
        <v>172</v>
      </c>
      <c r="J81" s="192" t="s">
        <v>164</v>
      </c>
      <c r="K81" s="194" t="s">
        <v>173</v>
      </c>
      <c r="L81" s="195"/>
      <c r="M81" s="89" t="s">
        <v>19</v>
      </c>
      <c r="N81" s="90" t="s">
        <v>43</v>
      </c>
      <c r="O81" s="90" t="s">
        <v>174</v>
      </c>
      <c r="P81" s="90" t="s">
        <v>175</v>
      </c>
      <c r="Q81" s="90" t="s">
        <v>176</v>
      </c>
      <c r="R81" s="90" t="s">
        <v>177</v>
      </c>
      <c r="S81" s="90" t="s">
        <v>178</v>
      </c>
      <c r="T81" s="91" t="s">
        <v>179</v>
      </c>
      <c r="U81" s="189"/>
      <c r="V81" s="189"/>
      <c r="W81" s="189"/>
      <c r="X81" s="189"/>
      <c r="Y81" s="189"/>
      <c r="Z81" s="189"/>
      <c r="AA81" s="189"/>
      <c r="AB81" s="189"/>
      <c r="AC81" s="189"/>
      <c r="AD81" s="189"/>
      <c r="AE81" s="189"/>
    </row>
    <row r="82" s="2" customFormat="1" ht="22.8" customHeight="1">
      <c r="A82" s="35"/>
      <c r="B82" s="36"/>
      <c r="C82" s="96" t="s">
        <v>180</v>
      </c>
      <c r="D82" s="37"/>
      <c r="E82" s="37"/>
      <c r="F82" s="37"/>
      <c r="G82" s="37"/>
      <c r="H82" s="37"/>
      <c r="I82" s="143"/>
      <c r="J82" s="196">
        <f>BK82</f>
        <v>0</v>
      </c>
      <c r="K82" s="37"/>
      <c r="L82" s="41"/>
      <c r="M82" s="92"/>
      <c r="N82" s="197"/>
      <c r="O82" s="93"/>
      <c r="P82" s="198">
        <f>P83+P305</f>
        <v>0</v>
      </c>
      <c r="Q82" s="93"/>
      <c r="R82" s="198">
        <f>R83+R305</f>
        <v>9729.7296939999997</v>
      </c>
      <c r="S82" s="93"/>
      <c r="T82" s="199">
        <f>T83+T305</f>
        <v>0.14149999999999999</v>
      </c>
      <c r="U82" s="35"/>
      <c r="V82" s="35"/>
      <c r="W82" s="35"/>
      <c r="X82" s="35"/>
      <c r="Y82" s="35"/>
      <c r="Z82" s="35"/>
      <c r="AA82" s="35"/>
      <c r="AB82" s="35"/>
      <c r="AC82" s="35"/>
      <c r="AD82" s="35"/>
      <c r="AE82" s="35"/>
      <c r="AT82" s="14" t="s">
        <v>72</v>
      </c>
      <c r="AU82" s="14" t="s">
        <v>165</v>
      </c>
      <c r="BK82" s="200">
        <f>BK83+BK305</f>
        <v>0</v>
      </c>
    </row>
    <row r="83" s="11" customFormat="1" ht="25.92" customHeight="1">
      <c r="A83" s="11"/>
      <c r="B83" s="201"/>
      <c r="C83" s="202"/>
      <c r="D83" s="203" t="s">
        <v>72</v>
      </c>
      <c r="E83" s="204" t="s">
        <v>2107</v>
      </c>
      <c r="F83" s="204" t="s">
        <v>2108</v>
      </c>
      <c r="G83" s="202"/>
      <c r="H83" s="202"/>
      <c r="I83" s="205"/>
      <c r="J83" s="206">
        <f>BK83</f>
        <v>0</v>
      </c>
      <c r="K83" s="202"/>
      <c r="L83" s="207"/>
      <c r="M83" s="208"/>
      <c r="N83" s="209"/>
      <c r="O83" s="209"/>
      <c r="P83" s="210">
        <f>P84</f>
        <v>0</v>
      </c>
      <c r="Q83" s="209"/>
      <c r="R83" s="210">
        <f>R84</f>
        <v>9729.7296939999997</v>
      </c>
      <c r="S83" s="209"/>
      <c r="T83" s="211">
        <f>T84</f>
        <v>0.14149999999999999</v>
      </c>
      <c r="U83" s="11"/>
      <c r="V83" s="11"/>
      <c r="W83" s="11"/>
      <c r="X83" s="11"/>
      <c r="Y83" s="11"/>
      <c r="Z83" s="11"/>
      <c r="AA83" s="11"/>
      <c r="AB83" s="11"/>
      <c r="AC83" s="11"/>
      <c r="AD83" s="11"/>
      <c r="AE83" s="11"/>
      <c r="AR83" s="212" t="s">
        <v>81</v>
      </c>
      <c r="AT83" s="213" t="s">
        <v>72</v>
      </c>
      <c r="AU83" s="213" t="s">
        <v>73</v>
      </c>
      <c r="AY83" s="212" t="s">
        <v>183</v>
      </c>
      <c r="BK83" s="214">
        <f>BK84</f>
        <v>0</v>
      </c>
    </row>
    <row r="84" s="11" customFormat="1" ht="22.8" customHeight="1">
      <c r="A84" s="11"/>
      <c r="B84" s="201"/>
      <c r="C84" s="202"/>
      <c r="D84" s="203" t="s">
        <v>72</v>
      </c>
      <c r="E84" s="253" t="s">
        <v>204</v>
      </c>
      <c r="F84" s="253" t="s">
        <v>2109</v>
      </c>
      <c r="G84" s="202"/>
      <c r="H84" s="202"/>
      <c r="I84" s="205"/>
      <c r="J84" s="254">
        <f>BK84</f>
        <v>0</v>
      </c>
      <c r="K84" s="202"/>
      <c r="L84" s="207"/>
      <c r="M84" s="208"/>
      <c r="N84" s="209"/>
      <c r="O84" s="209"/>
      <c r="P84" s="210">
        <f>SUM(P85:P304)</f>
        <v>0</v>
      </c>
      <c r="Q84" s="209"/>
      <c r="R84" s="210">
        <f>SUM(R85:R304)</f>
        <v>9729.7296939999997</v>
      </c>
      <c r="S84" s="209"/>
      <c r="T84" s="211">
        <f>SUM(T85:T304)</f>
        <v>0.14149999999999999</v>
      </c>
      <c r="U84" s="11"/>
      <c r="V84" s="11"/>
      <c r="W84" s="11"/>
      <c r="X84" s="11"/>
      <c r="Y84" s="11"/>
      <c r="Z84" s="11"/>
      <c r="AA84" s="11"/>
      <c r="AB84" s="11"/>
      <c r="AC84" s="11"/>
      <c r="AD84" s="11"/>
      <c r="AE84" s="11"/>
      <c r="AR84" s="212" t="s">
        <v>81</v>
      </c>
      <c r="AT84" s="213" t="s">
        <v>72</v>
      </c>
      <c r="AU84" s="213" t="s">
        <v>81</v>
      </c>
      <c r="AY84" s="212" t="s">
        <v>183</v>
      </c>
      <c r="BK84" s="214">
        <f>SUM(BK85:BK304)</f>
        <v>0</v>
      </c>
    </row>
    <row r="85" s="2" customFormat="1" ht="16.5" customHeight="1">
      <c r="A85" s="35"/>
      <c r="B85" s="36"/>
      <c r="C85" s="215" t="s">
        <v>81</v>
      </c>
      <c r="D85" s="215" t="s">
        <v>184</v>
      </c>
      <c r="E85" s="216" t="s">
        <v>2110</v>
      </c>
      <c r="F85" s="217" t="s">
        <v>2111</v>
      </c>
      <c r="G85" s="218" t="s">
        <v>1684</v>
      </c>
      <c r="H85" s="219">
        <v>7743.2110000000002</v>
      </c>
      <c r="I85" s="220"/>
      <c r="J85" s="221">
        <f>ROUND(I85*H85,2)</f>
        <v>0</v>
      </c>
      <c r="K85" s="217" t="s">
        <v>19</v>
      </c>
      <c r="L85" s="222"/>
      <c r="M85" s="223" t="s">
        <v>19</v>
      </c>
      <c r="N85" s="224" t="s">
        <v>44</v>
      </c>
      <c r="O85" s="81"/>
      <c r="P85" s="225">
        <f>O85*H85</f>
        <v>0</v>
      </c>
      <c r="Q85" s="225">
        <v>1</v>
      </c>
      <c r="R85" s="225">
        <f>Q85*H85</f>
        <v>7743.2110000000002</v>
      </c>
      <c r="S85" s="225">
        <v>0</v>
      </c>
      <c r="T85" s="226">
        <f>S85*H85</f>
        <v>0</v>
      </c>
      <c r="U85" s="35"/>
      <c r="V85" s="35"/>
      <c r="W85" s="35"/>
      <c r="X85" s="35"/>
      <c r="Y85" s="35"/>
      <c r="Z85" s="35"/>
      <c r="AA85" s="35"/>
      <c r="AB85" s="35"/>
      <c r="AC85" s="35"/>
      <c r="AD85" s="35"/>
      <c r="AE85" s="35"/>
      <c r="AR85" s="227" t="s">
        <v>194</v>
      </c>
      <c r="AT85" s="227" t="s">
        <v>184</v>
      </c>
      <c r="AU85" s="227" t="s">
        <v>83</v>
      </c>
      <c r="AY85" s="14" t="s">
        <v>183</v>
      </c>
      <c r="BE85" s="228">
        <f>IF(N85="základní",J85,0)</f>
        <v>0</v>
      </c>
      <c r="BF85" s="228">
        <f>IF(N85="snížená",J85,0)</f>
        <v>0</v>
      </c>
      <c r="BG85" s="228">
        <f>IF(N85="zákl. přenesená",J85,0)</f>
        <v>0</v>
      </c>
      <c r="BH85" s="228">
        <f>IF(N85="sníž. přenesená",J85,0)</f>
        <v>0</v>
      </c>
      <c r="BI85" s="228">
        <f>IF(N85="nulová",J85,0)</f>
        <v>0</v>
      </c>
      <c r="BJ85" s="14" t="s">
        <v>81</v>
      </c>
      <c r="BK85" s="228">
        <f>ROUND(I85*H85,2)</f>
        <v>0</v>
      </c>
      <c r="BL85" s="14" t="s">
        <v>194</v>
      </c>
      <c r="BM85" s="227" t="s">
        <v>2112</v>
      </c>
    </row>
    <row r="86" s="2" customFormat="1">
      <c r="A86" s="35"/>
      <c r="B86" s="36"/>
      <c r="C86" s="37"/>
      <c r="D86" s="229" t="s">
        <v>190</v>
      </c>
      <c r="E86" s="37"/>
      <c r="F86" s="230" t="s">
        <v>2111</v>
      </c>
      <c r="G86" s="37"/>
      <c r="H86" s="37"/>
      <c r="I86" s="143"/>
      <c r="J86" s="37"/>
      <c r="K86" s="37"/>
      <c r="L86" s="41"/>
      <c r="M86" s="231"/>
      <c r="N86" s="232"/>
      <c r="O86" s="81"/>
      <c r="P86" s="81"/>
      <c r="Q86" s="81"/>
      <c r="R86" s="81"/>
      <c r="S86" s="81"/>
      <c r="T86" s="82"/>
      <c r="U86" s="35"/>
      <c r="V86" s="35"/>
      <c r="W86" s="35"/>
      <c r="X86" s="35"/>
      <c r="Y86" s="35"/>
      <c r="Z86" s="35"/>
      <c r="AA86" s="35"/>
      <c r="AB86" s="35"/>
      <c r="AC86" s="35"/>
      <c r="AD86" s="35"/>
      <c r="AE86" s="35"/>
      <c r="AT86" s="14" t="s">
        <v>190</v>
      </c>
      <c r="AU86" s="14" t="s">
        <v>83</v>
      </c>
    </row>
    <row r="87" s="2" customFormat="1" ht="16.5" customHeight="1">
      <c r="A87" s="35"/>
      <c r="B87" s="36"/>
      <c r="C87" s="215" t="s">
        <v>83</v>
      </c>
      <c r="D87" s="215" t="s">
        <v>184</v>
      </c>
      <c r="E87" s="216" t="s">
        <v>2113</v>
      </c>
      <c r="F87" s="217" t="s">
        <v>2114</v>
      </c>
      <c r="G87" s="218" t="s">
        <v>1684</v>
      </c>
      <c r="H87" s="219">
        <v>257.02300000000002</v>
      </c>
      <c r="I87" s="220"/>
      <c r="J87" s="221">
        <f>ROUND(I87*H87,2)</f>
        <v>0</v>
      </c>
      <c r="K87" s="217" t="s">
        <v>19</v>
      </c>
      <c r="L87" s="222"/>
      <c r="M87" s="223" t="s">
        <v>19</v>
      </c>
      <c r="N87" s="224" t="s">
        <v>44</v>
      </c>
      <c r="O87" s="81"/>
      <c r="P87" s="225">
        <f>O87*H87</f>
        <v>0</v>
      </c>
      <c r="Q87" s="225">
        <v>1</v>
      </c>
      <c r="R87" s="225">
        <f>Q87*H87</f>
        <v>257.02300000000002</v>
      </c>
      <c r="S87" s="225">
        <v>0</v>
      </c>
      <c r="T87" s="226">
        <f>S87*H87</f>
        <v>0</v>
      </c>
      <c r="U87" s="35"/>
      <c r="V87" s="35"/>
      <c r="W87" s="35"/>
      <c r="X87" s="35"/>
      <c r="Y87" s="35"/>
      <c r="Z87" s="35"/>
      <c r="AA87" s="35"/>
      <c r="AB87" s="35"/>
      <c r="AC87" s="35"/>
      <c r="AD87" s="35"/>
      <c r="AE87" s="35"/>
      <c r="AR87" s="227" t="s">
        <v>216</v>
      </c>
      <c r="AT87" s="227" t="s">
        <v>184</v>
      </c>
      <c r="AU87" s="227" t="s">
        <v>83</v>
      </c>
      <c r="AY87" s="14" t="s">
        <v>183</v>
      </c>
      <c r="BE87" s="228">
        <f>IF(N87="základní",J87,0)</f>
        <v>0</v>
      </c>
      <c r="BF87" s="228">
        <f>IF(N87="snížená",J87,0)</f>
        <v>0</v>
      </c>
      <c r="BG87" s="228">
        <f>IF(N87="zákl. přenesená",J87,0)</f>
        <v>0</v>
      </c>
      <c r="BH87" s="228">
        <f>IF(N87="sníž. přenesená",J87,0)</f>
        <v>0</v>
      </c>
      <c r="BI87" s="228">
        <f>IF(N87="nulová",J87,0)</f>
        <v>0</v>
      </c>
      <c r="BJ87" s="14" t="s">
        <v>81</v>
      </c>
      <c r="BK87" s="228">
        <f>ROUND(I87*H87,2)</f>
        <v>0</v>
      </c>
      <c r="BL87" s="14" t="s">
        <v>182</v>
      </c>
      <c r="BM87" s="227" t="s">
        <v>2115</v>
      </c>
    </row>
    <row r="88" s="2" customFormat="1">
      <c r="A88" s="35"/>
      <c r="B88" s="36"/>
      <c r="C88" s="37"/>
      <c r="D88" s="229" t="s">
        <v>190</v>
      </c>
      <c r="E88" s="37"/>
      <c r="F88" s="230" t="s">
        <v>2114</v>
      </c>
      <c r="G88" s="37"/>
      <c r="H88" s="37"/>
      <c r="I88" s="143"/>
      <c r="J88" s="37"/>
      <c r="K88" s="37"/>
      <c r="L88" s="41"/>
      <c r="M88" s="231"/>
      <c r="N88" s="232"/>
      <c r="O88" s="81"/>
      <c r="P88" s="81"/>
      <c r="Q88" s="81"/>
      <c r="R88" s="81"/>
      <c r="S88" s="81"/>
      <c r="T88" s="82"/>
      <c r="U88" s="35"/>
      <c r="V88" s="35"/>
      <c r="W88" s="35"/>
      <c r="X88" s="35"/>
      <c r="Y88" s="35"/>
      <c r="Z88" s="35"/>
      <c r="AA88" s="35"/>
      <c r="AB88" s="35"/>
      <c r="AC88" s="35"/>
      <c r="AD88" s="35"/>
      <c r="AE88" s="35"/>
      <c r="AT88" s="14" t="s">
        <v>190</v>
      </c>
      <c r="AU88" s="14" t="s">
        <v>83</v>
      </c>
    </row>
    <row r="89" s="2" customFormat="1" ht="21.75" customHeight="1">
      <c r="A89" s="35"/>
      <c r="B89" s="36"/>
      <c r="C89" s="215" t="s">
        <v>196</v>
      </c>
      <c r="D89" s="215" t="s">
        <v>184</v>
      </c>
      <c r="E89" s="216" t="s">
        <v>2116</v>
      </c>
      <c r="F89" s="217" t="s">
        <v>2117</v>
      </c>
      <c r="G89" s="218" t="s">
        <v>199</v>
      </c>
      <c r="H89" s="219">
        <v>1</v>
      </c>
      <c r="I89" s="220"/>
      <c r="J89" s="221">
        <f>ROUND(I89*H89,2)</f>
        <v>0</v>
      </c>
      <c r="K89" s="217" t="s">
        <v>19</v>
      </c>
      <c r="L89" s="222"/>
      <c r="M89" s="223" t="s">
        <v>19</v>
      </c>
      <c r="N89" s="224" t="s">
        <v>44</v>
      </c>
      <c r="O89" s="81"/>
      <c r="P89" s="225">
        <f>O89*H89</f>
        <v>0</v>
      </c>
      <c r="Q89" s="225">
        <v>20.731000000000002</v>
      </c>
      <c r="R89" s="225">
        <f>Q89*H89</f>
        <v>20.731000000000002</v>
      </c>
      <c r="S89" s="225">
        <v>0</v>
      </c>
      <c r="T89" s="226">
        <f>S89*H89</f>
        <v>0</v>
      </c>
      <c r="U89" s="35"/>
      <c r="V89" s="35"/>
      <c r="W89" s="35"/>
      <c r="X89" s="35"/>
      <c r="Y89" s="35"/>
      <c r="Z89" s="35"/>
      <c r="AA89" s="35"/>
      <c r="AB89" s="35"/>
      <c r="AC89" s="35"/>
      <c r="AD89" s="35"/>
      <c r="AE89" s="35"/>
      <c r="AR89" s="227" t="s">
        <v>216</v>
      </c>
      <c r="AT89" s="227" t="s">
        <v>184</v>
      </c>
      <c r="AU89" s="227" t="s">
        <v>83</v>
      </c>
      <c r="AY89" s="14" t="s">
        <v>183</v>
      </c>
      <c r="BE89" s="228">
        <f>IF(N89="základní",J89,0)</f>
        <v>0</v>
      </c>
      <c r="BF89" s="228">
        <f>IF(N89="snížená",J89,0)</f>
        <v>0</v>
      </c>
      <c r="BG89" s="228">
        <f>IF(N89="zákl. přenesená",J89,0)</f>
        <v>0</v>
      </c>
      <c r="BH89" s="228">
        <f>IF(N89="sníž. přenesená",J89,0)</f>
        <v>0</v>
      </c>
      <c r="BI89" s="228">
        <f>IF(N89="nulová",J89,0)</f>
        <v>0</v>
      </c>
      <c r="BJ89" s="14" t="s">
        <v>81</v>
      </c>
      <c r="BK89" s="228">
        <f>ROUND(I89*H89,2)</f>
        <v>0</v>
      </c>
      <c r="BL89" s="14" t="s">
        <v>182</v>
      </c>
      <c r="BM89" s="227" t="s">
        <v>2118</v>
      </c>
    </row>
    <row r="90" s="2" customFormat="1">
      <c r="A90" s="35"/>
      <c r="B90" s="36"/>
      <c r="C90" s="37"/>
      <c r="D90" s="229" t="s">
        <v>190</v>
      </c>
      <c r="E90" s="37"/>
      <c r="F90" s="230" t="s">
        <v>2117</v>
      </c>
      <c r="G90" s="37"/>
      <c r="H90" s="37"/>
      <c r="I90" s="143"/>
      <c r="J90" s="37"/>
      <c r="K90" s="37"/>
      <c r="L90" s="41"/>
      <c r="M90" s="231"/>
      <c r="N90" s="232"/>
      <c r="O90" s="81"/>
      <c r="P90" s="81"/>
      <c r="Q90" s="81"/>
      <c r="R90" s="81"/>
      <c r="S90" s="81"/>
      <c r="T90" s="82"/>
      <c r="U90" s="35"/>
      <c r="V90" s="35"/>
      <c r="W90" s="35"/>
      <c r="X90" s="35"/>
      <c r="Y90" s="35"/>
      <c r="Z90" s="35"/>
      <c r="AA90" s="35"/>
      <c r="AB90" s="35"/>
      <c r="AC90" s="35"/>
      <c r="AD90" s="35"/>
      <c r="AE90" s="35"/>
      <c r="AT90" s="14" t="s">
        <v>190</v>
      </c>
      <c r="AU90" s="14" t="s">
        <v>83</v>
      </c>
    </row>
    <row r="91" s="2" customFormat="1" ht="21.75" customHeight="1">
      <c r="A91" s="35"/>
      <c r="B91" s="36"/>
      <c r="C91" s="215" t="s">
        <v>182</v>
      </c>
      <c r="D91" s="215" t="s">
        <v>184</v>
      </c>
      <c r="E91" s="216" t="s">
        <v>2119</v>
      </c>
      <c r="F91" s="217" t="s">
        <v>2120</v>
      </c>
      <c r="G91" s="218" t="s">
        <v>199</v>
      </c>
      <c r="H91" s="219">
        <v>1</v>
      </c>
      <c r="I91" s="220"/>
      <c r="J91" s="221">
        <f>ROUND(I91*H91,2)</f>
        <v>0</v>
      </c>
      <c r="K91" s="217" t="s">
        <v>19</v>
      </c>
      <c r="L91" s="222"/>
      <c r="M91" s="223" t="s">
        <v>19</v>
      </c>
      <c r="N91" s="224" t="s">
        <v>44</v>
      </c>
      <c r="O91" s="81"/>
      <c r="P91" s="225">
        <f>O91*H91</f>
        <v>0</v>
      </c>
      <c r="Q91" s="225">
        <v>20.731000000000002</v>
      </c>
      <c r="R91" s="225">
        <f>Q91*H91</f>
        <v>20.731000000000002</v>
      </c>
      <c r="S91" s="225">
        <v>0</v>
      </c>
      <c r="T91" s="226">
        <f>S91*H91</f>
        <v>0</v>
      </c>
      <c r="U91" s="35"/>
      <c r="V91" s="35"/>
      <c r="W91" s="35"/>
      <c r="X91" s="35"/>
      <c r="Y91" s="35"/>
      <c r="Z91" s="35"/>
      <c r="AA91" s="35"/>
      <c r="AB91" s="35"/>
      <c r="AC91" s="35"/>
      <c r="AD91" s="35"/>
      <c r="AE91" s="35"/>
      <c r="AR91" s="227" t="s">
        <v>216</v>
      </c>
      <c r="AT91" s="227" t="s">
        <v>184</v>
      </c>
      <c r="AU91" s="227" t="s">
        <v>83</v>
      </c>
      <c r="AY91" s="14" t="s">
        <v>183</v>
      </c>
      <c r="BE91" s="228">
        <f>IF(N91="základní",J91,0)</f>
        <v>0</v>
      </c>
      <c r="BF91" s="228">
        <f>IF(N91="snížená",J91,0)</f>
        <v>0</v>
      </c>
      <c r="BG91" s="228">
        <f>IF(N91="zákl. přenesená",J91,0)</f>
        <v>0</v>
      </c>
      <c r="BH91" s="228">
        <f>IF(N91="sníž. přenesená",J91,0)</f>
        <v>0</v>
      </c>
      <c r="BI91" s="228">
        <f>IF(N91="nulová",J91,0)</f>
        <v>0</v>
      </c>
      <c r="BJ91" s="14" t="s">
        <v>81</v>
      </c>
      <c r="BK91" s="228">
        <f>ROUND(I91*H91,2)</f>
        <v>0</v>
      </c>
      <c r="BL91" s="14" t="s">
        <v>182</v>
      </c>
      <c r="BM91" s="227" t="s">
        <v>2121</v>
      </c>
    </row>
    <row r="92" s="2" customFormat="1">
      <c r="A92" s="35"/>
      <c r="B92" s="36"/>
      <c r="C92" s="37"/>
      <c r="D92" s="229" t="s">
        <v>190</v>
      </c>
      <c r="E92" s="37"/>
      <c r="F92" s="230" t="s">
        <v>2120</v>
      </c>
      <c r="G92" s="37"/>
      <c r="H92" s="37"/>
      <c r="I92" s="143"/>
      <c r="J92" s="37"/>
      <c r="K92" s="37"/>
      <c r="L92" s="41"/>
      <c r="M92" s="231"/>
      <c r="N92" s="232"/>
      <c r="O92" s="81"/>
      <c r="P92" s="81"/>
      <c r="Q92" s="81"/>
      <c r="R92" s="81"/>
      <c r="S92" s="81"/>
      <c r="T92" s="82"/>
      <c r="U92" s="35"/>
      <c r="V92" s="35"/>
      <c r="W92" s="35"/>
      <c r="X92" s="35"/>
      <c r="Y92" s="35"/>
      <c r="Z92" s="35"/>
      <c r="AA92" s="35"/>
      <c r="AB92" s="35"/>
      <c r="AC92" s="35"/>
      <c r="AD92" s="35"/>
      <c r="AE92" s="35"/>
      <c r="AT92" s="14" t="s">
        <v>190</v>
      </c>
      <c r="AU92" s="14" t="s">
        <v>83</v>
      </c>
    </row>
    <row r="93" s="2" customFormat="1" ht="21.75" customHeight="1">
      <c r="A93" s="35"/>
      <c r="B93" s="36"/>
      <c r="C93" s="215" t="s">
        <v>204</v>
      </c>
      <c r="D93" s="215" t="s">
        <v>184</v>
      </c>
      <c r="E93" s="216" t="s">
        <v>2122</v>
      </c>
      <c r="F93" s="217" t="s">
        <v>2123</v>
      </c>
      <c r="G93" s="218" t="s">
        <v>199</v>
      </c>
      <c r="H93" s="219">
        <v>48</v>
      </c>
      <c r="I93" s="220"/>
      <c r="J93" s="221">
        <f>ROUND(I93*H93,2)</f>
        <v>0</v>
      </c>
      <c r="K93" s="217" t="s">
        <v>19</v>
      </c>
      <c r="L93" s="222"/>
      <c r="M93" s="223" t="s">
        <v>19</v>
      </c>
      <c r="N93" s="224" t="s">
        <v>44</v>
      </c>
      <c r="O93" s="81"/>
      <c r="P93" s="225">
        <f>O93*H93</f>
        <v>0</v>
      </c>
      <c r="Q93" s="225">
        <v>0.00123</v>
      </c>
      <c r="R93" s="225">
        <f>Q93*H93</f>
        <v>0.059039999999999995</v>
      </c>
      <c r="S93" s="225">
        <v>0</v>
      </c>
      <c r="T93" s="226">
        <f>S93*H93</f>
        <v>0</v>
      </c>
      <c r="U93" s="35"/>
      <c r="V93" s="35"/>
      <c r="W93" s="35"/>
      <c r="X93" s="35"/>
      <c r="Y93" s="35"/>
      <c r="Z93" s="35"/>
      <c r="AA93" s="35"/>
      <c r="AB93" s="35"/>
      <c r="AC93" s="35"/>
      <c r="AD93" s="35"/>
      <c r="AE93" s="35"/>
      <c r="AR93" s="227" t="s">
        <v>216</v>
      </c>
      <c r="AT93" s="227" t="s">
        <v>184</v>
      </c>
      <c r="AU93" s="227" t="s">
        <v>83</v>
      </c>
      <c r="AY93" s="14" t="s">
        <v>183</v>
      </c>
      <c r="BE93" s="228">
        <f>IF(N93="základní",J93,0)</f>
        <v>0</v>
      </c>
      <c r="BF93" s="228">
        <f>IF(N93="snížená",J93,0)</f>
        <v>0</v>
      </c>
      <c r="BG93" s="228">
        <f>IF(N93="zákl. přenesená",J93,0)</f>
        <v>0</v>
      </c>
      <c r="BH93" s="228">
        <f>IF(N93="sníž. přenesená",J93,0)</f>
        <v>0</v>
      </c>
      <c r="BI93" s="228">
        <f>IF(N93="nulová",J93,0)</f>
        <v>0</v>
      </c>
      <c r="BJ93" s="14" t="s">
        <v>81</v>
      </c>
      <c r="BK93" s="228">
        <f>ROUND(I93*H93,2)</f>
        <v>0</v>
      </c>
      <c r="BL93" s="14" t="s">
        <v>182</v>
      </c>
      <c r="BM93" s="227" t="s">
        <v>2124</v>
      </c>
    </row>
    <row r="94" s="2" customFormat="1">
      <c r="A94" s="35"/>
      <c r="B94" s="36"/>
      <c r="C94" s="37"/>
      <c r="D94" s="229" t="s">
        <v>190</v>
      </c>
      <c r="E94" s="37"/>
      <c r="F94" s="230" t="s">
        <v>2123</v>
      </c>
      <c r="G94" s="37"/>
      <c r="H94" s="37"/>
      <c r="I94" s="143"/>
      <c r="J94" s="37"/>
      <c r="K94" s="37"/>
      <c r="L94" s="41"/>
      <c r="M94" s="231"/>
      <c r="N94" s="232"/>
      <c r="O94" s="81"/>
      <c r="P94" s="81"/>
      <c r="Q94" s="81"/>
      <c r="R94" s="81"/>
      <c r="S94" s="81"/>
      <c r="T94" s="82"/>
      <c r="U94" s="35"/>
      <c r="V94" s="35"/>
      <c r="W94" s="35"/>
      <c r="X94" s="35"/>
      <c r="Y94" s="35"/>
      <c r="Z94" s="35"/>
      <c r="AA94" s="35"/>
      <c r="AB94" s="35"/>
      <c r="AC94" s="35"/>
      <c r="AD94" s="35"/>
      <c r="AE94" s="35"/>
      <c r="AT94" s="14" t="s">
        <v>190</v>
      </c>
      <c r="AU94" s="14" t="s">
        <v>83</v>
      </c>
    </row>
    <row r="95" s="2" customFormat="1" ht="21.75" customHeight="1">
      <c r="A95" s="35"/>
      <c r="B95" s="36"/>
      <c r="C95" s="215" t="s">
        <v>208</v>
      </c>
      <c r="D95" s="215" t="s">
        <v>184</v>
      </c>
      <c r="E95" s="216" t="s">
        <v>2125</v>
      </c>
      <c r="F95" s="217" t="s">
        <v>2126</v>
      </c>
      <c r="G95" s="218" t="s">
        <v>199</v>
      </c>
      <c r="H95" s="219">
        <v>128</v>
      </c>
      <c r="I95" s="220"/>
      <c r="J95" s="221">
        <f>ROUND(I95*H95,2)</f>
        <v>0</v>
      </c>
      <c r="K95" s="217" t="s">
        <v>19</v>
      </c>
      <c r="L95" s="222"/>
      <c r="M95" s="223" t="s">
        <v>19</v>
      </c>
      <c r="N95" s="224" t="s">
        <v>44</v>
      </c>
      <c r="O95" s="81"/>
      <c r="P95" s="225">
        <f>O95*H95</f>
        <v>0</v>
      </c>
      <c r="Q95" s="225">
        <v>0.0010499999999999999</v>
      </c>
      <c r="R95" s="225">
        <f>Q95*H95</f>
        <v>0.13439999999999999</v>
      </c>
      <c r="S95" s="225">
        <v>0</v>
      </c>
      <c r="T95" s="226">
        <f>S95*H95</f>
        <v>0</v>
      </c>
      <c r="U95" s="35"/>
      <c r="V95" s="35"/>
      <c r="W95" s="35"/>
      <c r="X95" s="35"/>
      <c r="Y95" s="35"/>
      <c r="Z95" s="35"/>
      <c r="AA95" s="35"/>
      <c r="AB95" s="35"/>
      <c r="AC95" s="35"/>
      <c r="AD95" s="35"/>
      <c r="AE95" s="35"/>
      <c r="AR95" s="227" t="s">
        <v>216</v>
      </c>
      <c r="AT95" s="227" t="s">
        <v>184</v>
      </c>
      <c r="AU95" s="227" t="s">
        <v>83</v>
      </c>
      <c r="AY95" s="14" t="s">
        <v>183</v>
      </c>
      <c r="BE95" s="228">
        <f>IF(N95="základní",J95,0)</f>
        <v>0</v>
      </c>
      <c r="BF95" s="228">
        <f>IF(N95="snížená",J95,0)</f>
        <v>0</v>
      </c>
      <c r="BG95" s="228">
        <f>IF(N95="zákl. přenesená",J95,0)</f>
        <v>0</v>
      </c>
      <c r="BH95" s="228">
        <f>IF(N95="sníž. přenesená",J95,0)</f>
        <v>0</v>
      </c>
      <c r="BI95" s="228">
        <f>IF(N95="nulová",J95,0)</f>
        <v>0</v>
      </c>
      <c r="BJ95" s="14" t="s">
        <v>81</v>
      </c>
      <c r="BK95" s="228">
        <f>ROUND(I95*H95,2)</f>
        <v>0</v>
      </c>
      <c r="BL95" s="14" t="s">
        <v>182</v>
      </c>
      <c r="BM95" s="227" t="s">
        <v>2127</v>
      </c>
    </row>
    <row r="96" s="2" customFormat="1">
      <c r="A96" s="35"/>
      <c r="B96" s="36"/>
      <c r="C96" s="37"/>
      <c r="D96" s="229" t="s">
        <v>190</v>
      </c>
      <c r="E96" s="37"/>
      <c r="F96" s="230" t="s">
        <v>2126</v>
      </c>
      <c r="G96" s="37"/>
      <c r="H96" s="37"/>
      <c r="I96" s="143"/>
      <c r="J96" s="37"/>
      <c r="K96" s="37"/>
      <c r="L96" s="41"/>
      <c r="M96" s="231"/>
      <c r="N96" s="232"/>
      <c r="O96" s="81"/>
      <c r="P96" s="81"/>
      <c r="Q96" s="81"/>
      <c r="R96" s="81"/>
      <c r="S96" s="81"/>
      <c r="T96" s="82"/>
      <c r="U96" s="35"/>
      <c r="V96" s="35"/>
      <c r="W96" s="35"/>
      <c r="X96" s="35"/>
      <c r="Y96" s="35"/>
      <c r="Z96" s="35"/>
      <c r="AA96" s="35"/>
      <c r="AB96" s="35"/>
      <c r="AC96" s="35"/>
      <c r="AD96" s="35"/>
      <c r="AE96" s="35"/>
      <c r="AT96" s="14" t="s">
        <v>190</v>
      </c>
      <c r="AU96" s="14" t="s">
        <v>83</v>
      </c>
    </row>
    <row r="97" s="2" customFormat="1" ht="16.5" customHeight="1">
      <c r="A97" s="35"/>
      <c r="B97" s="36"/>
      <c r="C97" s="215" t="s">
        <v>212</v>
      </c>
      <c r="D97" s="215" t="s">
        <v>184</v>
      </c>
      <c r="E97" s="216" t="s">
        <v>2128</v>
      </c>
      <c r="F97" s="217" t="s">
        <v>2129</v>
      </c>
      <c r="G97" s="218" t="s">
        <v>199</v>
      </c>
      <c r="H97" s="219">
        <v>1</v>
      </c>
      <c r="I97" s="220"/>
      <c r="J97" s="221">
        <f>ROUND(I97*H97,2)</f>
        <v>0</v>
      </c>
      <c r="K97" s="217" t="s">
        <v>19</v>
      </c>
      <c r="L97" s="222"/>
      <c r="M97" s="223" t="s">
        <v>19</v>
      </c>
      <c r="N97" s="224" t="s">
        <v>44</v>
      </c>
      <c r="O97" s="81"/>
      <c r="P97" s="225">
        <f>O97*H97</f>
        <v>0</v>
      </c>
      <c r="Q97" s="225">
        <v>0</v>
      </c>
      <c r="R97" s="225">
        <f>Q97*H97</f>
        <v>0</v>
      </c>
      <c r="S97" s="225">
        <v>0</v>
      </c>
      <c r="T97" s="226">
        <f>S97*H97</f>
        <v>0</v>
      </c>
      <c r="U97" s="35"/>
      <c r="V97" s="35"/>
      <c r="W97" s="35"/>
      <c r="X97" s="35"/>
      <c r="Y97" s="35"/>
      <c r="Z97" s="35"/>
      <c r="AA97" s="35"/>
      <c r="AB97" s="35"/>
      <c r="AC97" s="35"/>
      <c r="AD97" s="35"/>
      <c r="AE97" s="35"/>
      <c r="AR97" s="227" t="s">
        <v>216</v>
      </c>
      <c r="AT97" s="227" t="s">
        <v>184</v>
      </c>
      <c r="AU97" s="227" t="s">
        <v>83</v>
      </c>
      <c r="AY97" s="14" t="s">
        <v>183</v>
      </c>
      <c r="BE97" s="228">
        <f>IF(N97="základní",J97,0)</f>
        <v>0</v>
      </c>
      <c r="BF97" s="228">
        <f>IF(N97="snížená",J97,0)</f>
        <v>0</v>
      </c>
      <c r="BG97" s="228">
        <f>IF(N97="zákl. přenesená",J97,0)</f>
        <v>0</v>
      </c>
      <c r="BH97" s="228">
        <f>IF(N97="sníž. přenesená",J97,0)</f>
        <v>0</v>
      </c>
      <c r="BI97" s="228">
        <f>IF(N97="nulová",J97,0)</f>
        <v>0</v>
      </c>
      <c r="BJ97" s="14" t="s">
        <v>81</v>
      </c>
      <c r="BK97" s="228">
        <f>ROUND(I97*H97,2)</f>
        <v>0</v>
      </c>
      <c r="BL97" s="14" t="s">
        <v>182</v>
      </c>
      <c r="BM97" s="227" t="s">
        <v>2130</v>
      </c>
    </row>
    <row r="98" s="2" customFormat="1">
      <c r="A98" s="35"/>
      <c r="B98" s="36"/>
      <c r="C98" s="37"/>
      <c r="D98" s="229" t="s">
        <v>190</v>
      </c>
      <c r="E98" s="37"/>
      <c r="F98" s="230" t="s">
        <v>2129</v>
      </c>
      <c r="G98" s="37"/>
      <c r="H98" s="37"/>
      <c r="I98" s="143"/>
      <c r="J98" s="37"/>
      <c r="K98" s="37"/>
      <c r="L98" s="41"/>
      <c r="M98" s="231"/>
      <c r="N98" s="232"/>
      <c r="O98" s="81"/>
      <c r="P98" s="81"/>
      <c r="Q98" s="81"/>
      <c r="R98" s="81"/>
      <c r="S98" s="81"/>
      <c r="T98" s="82"/>
      <c r="U98" s="35"/>
      <c r="V98" s="35"/>
      <c r="W98" s="35"/>
      <c r="X98" s="35"/>
      <c r="Y98" s="35"/>
      <c r="Z98" s="35"/>
      <c r="AA98" s="35"/>
      <c r="AB98" s="35"/>
      <c r="AC98" s="35"/>
      <c r="AD98" s="35"/>
      <c r="AE98" s="35"/>
      <c r="AT98" s="14" t="s">
        <v>190</v>
      </c>
      <c r="AU98" s="14" t="s">
        <v>83</v>
      </c>
    </row>
    <row r="99" s="2" customFormat="1" ht="16.5" customHeight="1">
      <c r="A99" s="35"/>
      <c r="B99" s="36"/>
      <c r="C99" s="215" t="s">
        <v>216</v>
      </c>
      <c r="D99" s="215" t="s">
        <v>184</v>
      </c>
      <c r="E99" s="216" t="s">
        <v>2131</v>
      </c>
      <c r="F99" s="217" t="s">
        <v>2132</v>
      </c>
      <c r="G99" s="218" t="s">
        <v>199</v>
      </c>
      <c r="H99" s="219">
        <v>13</v>
      </c>
      <c r="I99" s="220"/>
      <c r="J99" s="221">
        <f>ROUND(I99*H99,2)</f>
        <v>0</v>
      </c>
      <c r="K99" s="217" t="s">
        <v>19</v>
      </c>
      <c r="L99" s="222"/>
      <c r="M99" s="223" t="s">
        <v>19</v>
      </c>
      <c r="N99" s="224" t="s">
        <v>44</v>
      </c>
      <c r="O99" s="81"/>
      <c r="P99" s="225">
        <f>O99*H99</f>
        <v>0</v>
      </c>
      <c r="Q99" s="225">
        <v>0</v>
      </c>
      <c r="R99" s="225">
        <f>Q99*H99</f>
        <v>0</v>
      </c>
      <c r="S99" s="225">
        <v>0</v>
      </c>
      <c r="T99" s="226">
        <f>S99*H99</f>
        <v>0</v>
      </c>
      <c r="U99" s="35"/>
      <c r="V99" s="35"/>
      <c r="W99" s="35"/>
      <c r="X99" s="35"/>
      <c r="Y99" s="35"/>
      <c r="Z99" s="35"/>
      <c r="AA99" s="35"/>
      <c r="AB99" s="35"/>
      <c r="AC99" s="35"/>
      <c r="AD99" s="35"/>
      <c r="AE99" s="35"/>
      <c r="AR99" s="227" t="s">
        <v>216</v>
      </c>
      <c r="AT99" s="227" t="s">
        <v>184</v>
      </c>
      <c r="AU99" s="227" t="s">
        <v>83</v>
      </c>
      <c r="AY99" s="14" t="s">
        <v>183</v>
      </c>
      <c r="BE99" s="228">
        <f>IF(N99="základní",J99,0)</f>
        <v>0</v>
      </c>
      <c r="BF99" s="228">
        <f>IF(N99="snížená",J99,0)</f>
        <v>0</v>
      </c>
      <c r="BG99" s="228">
        <f>IF(N99="zákl. přenesená",J99,0)</f>
        <v>0</v>
      </c>
      <c r="BH99" s="228">
        <f>IF(N99="sníž. přenesená",J99,0)</f>
        <v>0</v>
      </c>
      <c r="BI99" s="228">
        <f>IF(N99="nulová",J99,0)</f>
        <v>0</v>
      </c>
      <c r="BJ99" s="14" t="s">
        <v>81</v>
      </c>
      <c r="BK99" s="228">
        <f>ROUND(I99*H99,2)</f>
        <v>0</v>
      </c>
      <c r="BL99" s="14" t="s">
        <v>182</v>
      </c>
      <c r="BM99" s="227" t="s">
        <v>2133</v>
      </c>
    </row>
    <row r="100" s="2" customFormat="1">
      <c r="A100" s="35"/>
      <c r="B100" s="36"/>
      <c r="C100" s="37"/>
      <c r="D100" s="229" t="s">
        <v>190</v>
      </c>
      <c r="E100" s="37"/>
      <c r="F100" s="230" t="s">
        <v>2132</v>
      </c>
      <c r="G100" s="37"/>
      <c r="H100" s="37"/>
      <c r="I100" s="143"/>
      <c r="J100" s="37"/>
      <c r="K100" s="37"/>
      <c r="L100" s="41"/>
      <c r="M100" s="231"/>
      <c r="N100" s="232"/>
      <c r="O100" s="81"/>
      <c r="P100" s="81"/>
      <c r="Q100" s="81"/>
      <c r="R100" s="81"/>
      <c r="S100" s="81"/>
      <c r="T100" s="82"/>
      <c r="U100" s="35"/>
      <c r="V100" s="35"/>
      <c r="W100" s="35"/>
      <c r="X100" s="35"/>
      <c r="Y100" s="35"/>
      <c r="Z100" s="35"/>
      <c r="AA100" s="35"/>
      <c r="AB100" s="35"/>
      <c r="AC100" s="35"/>
      <c r="AD100" s="35"/>
      <c r="AE100" s="35"/>
      <c r="AT100" s="14" t="s">
        <v>190</v>
      </c>
      <c r="AU100" s="14" t="s">
        <v>83</v>
      </c>
    </row>
    <row r="101" s="2" customFormat="1" ht="16.5" customHeight="1">
      <c r="A101" s="35"/>
      <c r="B101" s="36"/>
      <c r="C101" s="215" t="s">
        <v>220</v>
      </c>
      <c r="D101" s="215" t="s">
        <v>184</v>
      </c>
      <c r="E101" s="216" t="s">
        <v>2134</v>
      </c>
      <c r="F101" s="217" t="s">
        <v>2135</v>
      </c>
      <c r="G101" s="218" t="s">
        <v>199</v>
      </c>
      <c r="H101" s="219">
        <v>15</v>
      </c>
      <c r="I101" s="220"/>
      <c r="J101" s="221">
        <f>ROUND(I101*H101,2)</f>
        <v>0</v>
      </c>
      <c r="K101" s="217" t="s">
        <v>19</v>
      </c>
      <c r="L101" s="222"/>
      <c r="M101" s="223" t="s">
        <v>19</v>
      </c>
      <c r="N101" s="224" t="s">
        <v>44</v>
      </c>
      <c r="O101" s="81"/>
      <c r="P101" s="225">
        <f>O101*H101</f>
        <v>0</v>
      </c>
      <c r="Q101" s="225">
        <v>0</v>
      </c>
      <c r="R101" s="225">
        <f>Q101*H101</f>
        <v>0</v>
      </c>
      <c r="S101" s="225">
        <v>0</v>
      </c>
      <c r="T101" s="226">
        <f>S101*H101</f>
        <v>0</v>
      </c>
      <c r="U101" s="35"/>
      <c r="V101" s="35"/>
      <c r="W101" s="35"/>
      <c r="X101" s="35"/>
      <c r="Y101" s="35"/>
      <c r="Z101" s="35"/>
      <c r="AA101" s="35"/>
      <c r="AB101" s="35"/>
      <c r="AC101" s="35"/>
      <c r="AD101" s="35"/>
      <c r="AE101" s="35"/>
      <c r="AR101" s="227" t="s">
        <v>216</v>
      </c>
      <c r="AT101" s="227" t="s">
        <v>184</v>
      </c>
      <c r="AU101" s="227" t="s">
        <v>83</v>
      </c>
      <c r="AY101" s="14" t="s">
        <v>183</v>
      </c>
      <c r="BE101" s="228">
        <f>IF(N101="základní",J101,0)</f>
        <v>0</v>
      </c>
      <c r="BF101" s="228">
        <f>IF(N101="snížená",J101,0)</f>
        <v>0</v>
      </c>
      <c r="BG101" s="228">
        <f>IF(N101="zákl. přenesená",J101,0)</f>
        <v>0</v>
      </c>
      <c r="BH101" s="228">
        <f>IF(N101="sníž. přenesená",J101,0)</f>
        <v>0</v>
      </c>
      <c r="BI101" s="228">
        <f>IF(N101="nulová",J101,0)</f>
        <v>0</v>
      </c>
      <c r="BJ101" s="14" t="s">
        <v>81</v>
      </c>
      <c r="BK101" s="228">
        <f>ROUND(I101*H101,2)</f>
        <v>0</v>
      </c>
      <c r="BL101" s="14" t="s">
        <v>182</v>
      </c>
      <c r="BM101" s="227" t="s">
        <v>2136</v>
      </c>
    </row>
    <row r="102" s="2" customFormat="1">
      <c r="A102" s="35"/>
      <c r="B102" s="36"/>
      <c r="C102" s="37"/>
      <c r="D102" s="229" t="s">
        <v>190</v>
      </c>
      <c r="E102" s="37"/>
      <c r="F102" s="230" t="s">
        <v>2135</v>
      </c>
      <c r="G102" s="37"/>
      <c r="H102" s="37"/>
      <c r="I102" s="143"/>
      <c r="J102" s="37"/>
      <c r="K102" s="37"/>
      <c r="L102" s="41"/>
      <c r="M102" s="231"/>
      <c r="N102" s="232"/>
      <c r="O102" s="81"/>
      <c r="P102" s="81"/>
      <c r="Q102" s="81"/>
      <c r="R102" s="81"/>
      <c r="S102" s="81"/>
      <c r="T102" s="82"/>
      <c r="U102" s="35"/>
      <c r="V102" s="35"/>
      <c r="W102" s="35"/>
      <c r="X102" s="35"/>
      <c r="Y102" s="35"/>
      <c r="Z102" s="35"/>
      <c r="AA102" s="35"/>
      <c r="AB102" s="35"/>
      <c r="AC102" s="35"/>
      <c r="AD102" s="35"/>
      <c r="AE102" s="35"/>
      <c r="AT102" s="14" t="s">
        <v>190</v>
      </c>
      <c r="AU102" s="14" t="s">
        <v>83</v>
      </c>
    </row>
    <row r="103" s="2" customFormat="1" ht="16.5" customHeight="1">
      <c r="A103" s="35"/>
      <c r="B103" s="36"/>
      <c r="C103" s="215" t="s">
        <v>224</v>
      </c>
      <c r="D103" s="215" t="s">
        <v>184</v>
      </c>
      <c r="E103" s="216" t="s">
        <v>2137</v>
      </c>
      <c r="F103" s="217" t="s">
        <v>2138</v>
      </c>
      <c r="G103" s="218" t="s">
        <v>1380</v>
      </c>
      <c r="H103" s="219">
        <v>45</v>
      </c>
      <c r="I103" s="220"/>
      <c r="J103" s="221">
        <f>ROUND(I103*H103,2)</f>
        <v>0</v>
      </c>
      <c r="K103" s="217" t="s">
        <v>19</v>
      </c>
      <c r="L103" s="222"/>
      <c r="M103" s="223" t="s">
        <v>19</v>
      </c>
      <c r="N103" s="224" t="s">
        <v>44</v>
      </c>
      <c r="O103" s="81"/>
      <c r="P103" s="225">
        <f>O103*H103</f>
        <v>0</v>
      </c>
      <c r="Q103" s="225">
        <v>0</v>
      </c>
      <c r="R103" s="225">
        <f>Q103*H103</f>
        <v>0</v>
      </c>
      <c r="S103" s="225">
        <v>0</v>
      </c>
      <c r="T103" s="226">
        <f>S103*H103</f>
        <v>0</v>
      </c>
      <c r="U103" s="35"/>
      <c r="V103" s="35"/>
      <c r="W103" s="35"/>
      <c r="X103" s="35"/>
      <c r="Y103" s="35"/>
      <c r="Z103" s="35"/>
      <c r="AA103" s="35"/>
      <c r="AB103" s="35"/>
      <c r="AC103" s="35"/>
      <c r="AD103" s="35"/>
      <c r="AE103" s="35"/>
      <c r="AR103" s="227" t="s">
        <v>216</v>
      </c>
      <c r="AT103" s="227" t="s">
        <v>184</v>
      </c>
      <c r="AU103" s="227" t="s">
        <v>83</v>
      </c>
      <c r="AY103" s="14" t="s">
        <v>183</v>
      </c>
      <c r="BE103" s="228">
        <f>IF(N103="základní",J103,0)</f>
        <v>0</v>
      </c>
      <c r="BF103" s="228">
        <f>IF(N103="snížená",J103,0)</f>
        <v>0</v>
      </c>
      <c r="BG103" s="228">
        <f>IF(N103="zákl. přenesená",J103,0)</f>
        <v>0</v>
      </c>
      <c r="BH103" s="228">
        <f>IF(N103="sníž. přenesená",J103,0)</f>
        <v>0</v>
      </c>
      <c r="BI103" s="228">
        <f>IF(N103="nulová",J103,0)</f>
        <v>0</v>
      </c>
      <c r="BJ103" s="14" t="s">
        <v>81</v>
      </c>
      <c r="BK103" s="228">
        <f>ROUND(I103*H103,2)</f>
        <v>0</v>
      </c>
      <c r="BL103" s="14" t="s">
        <v>182</v>
      </c>
      <c r="BM103" s="227" t="s">
        <v>2139</v>
      </c>
    </row>
    <row r="104" s="2" customFormat="1">
      <c r="A104" s="35"/>
      <c r="B104" s="36"/>
      <c r="C104" s="37"/>
      <c r="D104" s="229" t="s">
        <v>190</v>
      </c>
      <c r="E104" s="37"/>
      <c r="F104" s="230" t="s">
        <v>2138</v>
      </c>
      <c r="G104" s="37"/>
      <c r="H104" s="37"/>
      <c r="I104" s="143"/>
      <c r="J104" s="37"/>
      <c r="K104" s="37"/>
      <c r="L104" s="41"/>
      <c r="M104" s="231"/>
      <c r="N104" s="232"/>
      <c r="O104" s="81"/>
      <c r="P104" s="81"/>
      <c r="Q104" s="81"/>
      <c r="R104" s="81"/>
      <c r="S104" s="81"/>
      <c r="T104" s="82"/>
      <c r="U104" s="35"/>
      <c r="V104" s="35"/>
      <c r="W104" s="35"/>
      <c r="X104" s="35"/>
      <c r="Y104" s="35"/>
      <c r="Z104" s="35"/>
      <c r="AA104" s="35"/>
      <c r="AB104" s="35"/>
      <c r="AC104" s="35"/>
      <c r="AD104" s="35"/>
      <c r="AE104" s="35"/>
      <c r="AT104" s="14" t="s">
        <v>190</v>
      </c>
      <c r="AU104" s="14" t="s">
        <v>83</v>
      </c>
    </row>
    <row r="105" s="2" customFormat="1" ht="16.5" customHeight="1">
      <c r="A105" s="35"/>
      <c r="B105" s="36"/>
      <c r="C105" s="215" t="s">
        <v>228</v>
      </c>
      <c r="D105" s="215" t="s">
        <v>184</v>
      </c>
      <c r="E105" s="216" t="s">
        <v>2140</v>
      </c>
      <c r="F105" s="217" t="s">
        <v>2141</v>
      </c>
      <c r="G105" s="218" t="s">
        <v>1380</v>
      </c>
      <c r="H105" s="219">
        <v>2</v>
      </c>
      <c r="I105" s="220"/>
      <c r="J105" s="221">
        <f>ROUND(I105*H105,2)</f>
        <v>0</v>
      </c>
      <c r="K105" s="217" t="s">
        <v>19</v>
      </c>
      <c r="L105" s="222"/>
      <c r="M105" s="223" t="s">
        <v>19</v>
      </c>
      <c r="N105" s="224" t="s">
        <v>44</v>
      </c>
      <c r="O105" s="81"/>
      <c r="P105" s="225">
        <f>O105*H105</f>
        <v>0</v>
      </c>
      <c r="Q105" s="225">
        <v>0</v>
      </c>
      <c r="R105" s="225">
        <f>Q105*H105</f>
        <v>0</v>
      </c>
      <c r="S105" s="225">
        <v>0</v>
      </c>
      <c r="T105" s="226">
        <f>S105*H105</f>
        <v>0</v>
      </c>
      <c r="U105" s="35"/>
      <c r="V105" s="35"/>
      <c r="W105" s="35"/>
      <c r="X105" s="35"/>
      <c r="Y105" s="35"/>
      <c r="Z105" s="35"/>
      <c r="AA105" s="35"/>
      <c r="AB105" s="35"/>
      <c r="AC105" s="35"/>
      <c r="AD105" s="35"/>
      <c r="AE105" s="35"/>
      <c r="AR105" s="227" t="s">
        <v>216</v>
      </c>
      <c r="AT105" s="227" t="s">
        <v>184</v>
      </c>
      <c r="AU105" s="227" t="s">
        <v>83</v>
      </c>
      <c r="AY105" s="14" t="s">
        <v>183</v>
      </c>
      <c r="BE105" s="228">
        <f>IF(N105="základní",J105,0)</f>
        <v>0</v>
      </c>
      <c r="BF105" s="228">
        <f>IF(N105="snížená",J105,0)</f>
        <v>0</v>
      </c>
      <c r="BG105" s="228">
        <f>IF(N105="zákl. přenesená",J105,0)</f>
        <v>0</v>
      </c>
      <c r="BH105" s="228">
        <f>IF(N105="sníž. přenesená",J105,0)</f>
        <v>0</v>
      </c>
      <c r="BI105" s="228">
        <f>IF(N105="nulová",J105,0)</f>
        <v>0</v>
      </c>
      <c r="BJ105" s="14" t="s">
        <v>81</v>
      </c>
      <c r="BK105" s="228">
        <f>ROUND(I105*H105,2)</f>
        <v>0</v>
      </c>
      <c r="BL105" s="14" t="s">
        <v>182</v>
      </c>
      <c r="BM105" s="227" t="s">
        <v>2142</v>
      </c>
    </row>
    <row r="106" s="2" customFormat="1">
      <c r="A106" s="35"/>
      <c r="B106" s="36"/>
      <c r="C106" s="37"/>
      <c r="D106" s="229" t="s">
        <v>190</v>
      </c>
      <c r="E106" s="37"/>
      <c r="F106" s="230" t="s">
        <v>2141</v>
      </c>
      <c r="G106" s="37"/>
      <c r="H106" s="37"/>
      <c r="I106" s="143"/>
      <c r="J106" s="37"/>
      <c r="K106" s="37"/>
      <c r="L106" s="41"/>
      <c r="M106" s="231"/>
      <c r="N106" s="232"/>
      <c r="O106" s="81"/>
      <c r="P106" s="81"/>
      <c r="Q106" s="81"/>
      <c r="R106" s="81"/>
      <c r="S106" s="81"/>
      <c r="T106" s="82"/>
      <c r="U106" s="35"/>
      <c r="V106" s="35"/>
      <c r="W106" s="35"/>
      <c r="X106" s="35"/>
      <c r="Y106" s="35"/>
      <c r="Z106" s="35"/>
      <c r="AA106" s="35"/>
      <c r="AB106" s="35"/>
      <c r="AC106" s="35"/>
      <c r="AD106" s="35"/>
      <c r="AE106" s="35"/>
      <c r="AT106" s="14" t="s">
        <v>190</v>
      </c>
      <c r="AU106" s="14" t="s">
        <v>83</v>
      </c>
    </row>
    <row r="107" s="2" customFormat="1" ht="16.5" customHeight="1">
      <c r="A107" s="35"/>
      <c r="B107" s="36"/>
      <c r="C107" s="215" t="s">
        <v>232</v>
      </c>
      <c r="D107" s="215" t="s">
        <v>184</v>
      </c>
      <c r="E107" s="216" t="s">
        <v>2143</v>
      </c>
      <c r="F107" s="217" t="s">
        <v>2144</v>
      </c>
      <c r="G107" s="218" t="s">
        <v>199</v>
      </c>
      <c r="H107" s="219">
        <v>2</v>
      </c>
      <c r="I107" s="220"/>
      <c r="J107" s="221">
        <f>ROUND(I107*H107,2)</f>
        <v>0</v>
      </c>
      <c r="K107" s="217" t="s">
        <v>19</v>
      </c>
      <c r="L107" s="222"/>
      <c r="M107" s="223" t="s">
        <v>19</v>
      </c>
      <c r="N107" s="224" t="s">
        <v>44</v>
      </c>
      <c r="O107" s="81"/>
      <c r="P107" s="225">
        <f>O107*H107</f>
        <v>0</v>
      </c>
      <c r="Q107" s="225">
        <v>0</v>
      </c>
      <c r="R107" s="225">
        <f>Q107*H107</f>
        <v>0</v>
      </c>
      <c r="S107" s="225">
        <v>0</v>
      </c>
      <c r="T107" s="226">
        <f>S107*H107</f>
        <v>0</v>
      </c>
      <c r="U107" s="35"/>
      <c r="V107" s="35"/>
      <c r="W107" s="35"/>
      <c r="X107" s="35"/>
      <c r="Y107" s="35"/>
      <c r="Z107" s="35"/>
      <c r="AA107" s="35"/>
      <c r="AB107" s="35"/>
      <c r="AC107" s="35"/>
      <c r="AD107" s="35"/>
      <c r="AE107" s="35"/>
      <c r="AR107" s="227" t="s">
        <v>216</v>
      </c>
      <c r="AT107" s="227" t="s">
        <v>184</v>
      </c>
      <c r="AU107" s="227" t="s">
        <v>83</v>
      </c>
      <c r="AY107" s="14" t="s">
        <v>183</v>
      </c>
      <c r="BE107" s="228">
        <f>IF(N107="základní",J107,0)</f>
        <v>0</v>
      </c>
      <c r="BF107" s="228">
        <f>IF(N107="snížená",J107,0)</f>
        <v>0</v>
      </c>
      <c r="BG107" s="228">
        <f>IF(N107="zákl. přenesená",J107,0)</f>
        <v>0</v>
      </c>
      <c r="BH107" s="228">
        <f>IF(N107="sníž. přenesená",J107,0)</f>
        <v>0</v>
      </c>
      <c r="BI107" s="228">
        <f>IF(N107="nulová",J107,0)</f>
        <v>0</v>
      </c>
      <c r="BJ107" s="14" t="s">
        <v>81</v>
      </c>
      <c r="BK107" s="228">
        <f>ROUND(I107*H107,2)</f>
        <v>0</v>
      </c>
      <c r="BL107" s="14" t="s">
        <v>182</v>
      </c>
      <c r="BM107" s="227" t="s">
        <v>2145</v>
      </c>
    </row>
    <row r="108" s="2" customFormat="1">
      <c r="A108" s="35"/>
      <c r="B108" s="36"/>
      <c r="C108" s="37"/>
      <c r="D108" s="229" t="s">
        <v>190</v>
      </c>
      <c r="E108" s="37"/>
      <c r="F108" s="230" t="s">
        <v>2144</v>
      </c>
      <c r="G108" s="37"/>
      <c r="H108" s="37"/>
      <c r="I108" s="143"/>
      <c r="J108" s="37"/>
      <c r="K108" s="37"/>
      <c r="L108" s="41"/>
      <c r="M108" s="231"/>
      <c r="N108" s="232"/>
      <c r="O108" s="81"/>
      <c r="P108" s="81"/>
      <c r="Q108" s="81"/>
      <c r="R108" s="81"/>
      <c r="S108" s="81"/>
      <c r="T108" s="82"/>
      <c r="U108" s="35"/>
      <c r="V108" s="35"/>
      <c r="W108" s="35"/>
      <c r="X108" s="35"/>
      <c r="Y108" s="35"/>
      <c r="Z108" s="35"/>
      <c r="AA108" s="35"/>
      <c r="AB108" s="35"/>
      <c r="AC108" s="35"/>
      <c r="AD108" s="35"/>
      <c r="AE108" s="35"/>
      <c r="AT108" s="14" t="s">
        <v>190</v>
      </c>
      <c r="AU108" s="14" t="s">
        <v>83</v>
      </c>
    </row>
    <row r="109" s="2" customFormat="1" ht="16.5" customHeight="1">
      <c r="A109" s="35"/>
      <c r="B109" s="36"/>
      <c r="C109" s="215" t="s">
        <v>237</v>
      </c>
      <c r="D109" s="215" t="s">
        <v>184</v>
      </c>
      <c r="E109" s="216" t="s">
        <v>2146</v>
      </c>
      <c r="F109" s="217" t="s">
        <v>2147</v>
      </c>
      <c r="G109" s="218" t="s">
        <v>199</v>
      </c>
      <c r="H109" s="219">
        <v>4</v>
      </c>
      <c r="I109" s="220"/>
      <c r="J109" s="221">
        <f>ROUND(I109*H109,2)</f>
        <v>0</v>
      </c>
      <c r="K109" s="217" t="s">
        <v>19</v>
      </c>
      <c r="L109" s="222"/>
      <c r="M109" s="223" t="s">
        <v>19</v>
      </c>
      <c r="N109" s="224" t="s">
        <v>44</v>
      </c>
      <c r="O109" s="81"/>
      <c r="P109" s="225">
        <f>O109*H109</f>
        <v>0</v>
      </c>
      <c r="Q109" s="225">
        <v>0</v>
      </c>
      <c r="R109" s="225">
        <f>Q109*H109</f>
        <v>0</v>
      </c>
      <c r="S109" s="225">
        <v>0</v>
      </c>
      <c r="T109" s="226">
        <f>S109*H109</f>
        <v>0</v>
      </c>
      <c r="U109" s="35"/>
      <c r="V109" s="35"/>
      <c r="W109" s="35"/>
      <c r="X109" s="35"/>
      <c r="Y109" s="35"/>
      <c r="Z109" s="35"/>
      <c r="AA109" s="35"/>
      <c r="AB109" s="35"/>
      <c r="AC109" s="35"/>
      <c r="AD109" s="35"/>
      <c r="AE109" s="35"/>
      <c r="AR109" s="227" t="s">
        <v>216</v>
      </c>
      <c r="AT109" s="227" t="s">
        <v>184</v>
      </c>
      <c r="AU109" s="227" t="s">
        <v>83</v>
      </c>
      <c r="AY109" s="14" t="s">
        <v>183</v>
      </c>
      <c r="BE109" s="228">
        <f>IF(N109="základní",J109,0)</f>
        <v>0</v>
      </c>
      <c r="BF109" s="228">
        <f>IF(N109="snížená",J109,0)</f>
        <v>0</v>
      </c>
      <c r="BG109" s="228">
        <f>IF(N109="zákl. přenesená",J109,0)</f>
        <v>0</v>
      </c>
      <c r="BH109" s="228">
        <f>IF(N109="sníž. přenesená",J109,0)</f>
        <v>0</v>
      </c>
      <c r="BI109" s="228">
        <f>IF(N109="nulová",J109,0)</f>
        <v>0</v>
      </c>
      <c r="BJ109" s="14" t="s">
        <v>81</v>
      </c>
      <c r="BK109" s="228">
        <f>ROUND(I109*H109,2)</f>
        <v>0</v>
      </c>
      <c r="BL109" s="14" t="s">
        <v>182</v>
      </c>
      <c r="BM109" s="227" t="s">
        <v>2148</v>
      </c>
    </row>
    <row r="110" s="2" customFormat="1">
      <c r="A110" s="35"/>
      <c r="B110" s="36"/>
      <c r="C110" s="37"/>
      <c r="D110" s="229" t="s">
        <v>190</v>
      </c>
      <c r="E110" s="37"/>
      <c r="F110" s="230" t="s">
        <v>2147</v>
      </c>
      <c r="G110" s="37"/>
      <c r="H110" s="37"/>
      <c r="I110" s="143"/>
      <c r="J110" s="37"/>
      <c r="K110" s="37"/>
      <c r="L110" s="41"/>
      <c r="M110" s="231"/>
      <c r="N110" s="232"/>
      <c r="O110" s="81"/>
      <c r="P110" s="81"/>
      <c r="Q110" s="81"/>
      <c r="R110" s="81"/>
      <c r="S110" s="81"/>
      <c r="T110" s="82"/>
      <c r="U110" s="35"/>
      <c r="V110" s="35"/>
      <c r="W110" s="35"/>
      <c r="X110" s="35"/>
      <c r="Y110" s="35"/>
      <c r="Z110" s="35"/>
      <c r="AA110" s="35"/>
      <c r="AB110" s="35"/>
      <c r="AC110" s="35"/>
      <c r="AD110" s="35"/>
      <c r="AE110" s="35"/>
      <c r="AT110" s="14" t="s">
        <v>190</v>
      </c>
      <c r="AU110" s="14" t="s">
        <v>83</v>
      </c>
    </row>
    <row r="111" s="2" customFormat="1" ht="21.75" customHeight="1">
      <c r="A111" s="35"/>
      <c r="B111" s="36"/>
      <c r="C111" s="233" t="s">
        <v>242</v>
      </c>
      <c r="D111" s="233" t="s">
        <v>191</v>
      </c>
      <c r="E111" s="234" t="s">
        <v>2149</v>
      </c>
      <c r="F111" s="235" t="s">
        <v>2150</v>
      </c>
      <c r="G111" s="236" t="s">
        <v>1380</v>
      </c>
      <c r="H111" s="237">
        <v>620</v>
      </c>
      <c r="I111" s="238"/>
      <c r="J111" s="239">
        <f>ROUND(I111*H111,2)</f>
        <v>0</v>
      </c>
      <c r="K111" s="235" t="s">
        <v>19</v>
      </c>
      <c r="L111" s="41"/>
      <c r="M111" s="240" t="s">
        <v>19</v>
      </c>
      <c r="N111" s="241" t="s">
        <v>44</v>
      </c>
      <c r="O111" s="81"/>
      <c r="P111" s="225">
        <f>O111*H111</f>
        <v>0</v>
      </c>
      <c r="Q111" s="225">
        <v>0</v>
      </c>
      <c r="R111" s="225">
        <f>Q111*H111</f>
        <v>0</v>
      </c>
      <c r="S111" s="225">
        <v>0</v>
      </c>
      <c r="T111" s="226">
        <f>S111*H111</f>
        <v>0</v>
      </c>
      <c r="U111" s="35"/>
      <c r="V111" s="35"/>
      <c r="W111" s="35"/>
      <c r="X111" s="35"/>
      <c r="Y111" s="35"/>
      <c r="Z111" s="35"/>
      <c r="AA111" s="35"/>
      <c r="AB111" s="35"/>
      <c r="AC111" s="35"/>
      <c r="AD111" s="35"/>
      <c r="AE111" s="35"/>
      <c r="AR111" s="227" t="s">
        <v>182</v>
      </c>
      <c r="AT111" s="227" t="s">
        <v>191</v>
      </c>
      <c r="AU111" s="227" t="s">
        <v>83</v>
      </c>
      <c r="AY111" s="14" t="s">
        <v>183</v>
      </c>
      <c r="BE111" s="228">
        <f>IF(N111="základní",J111,0)</f>
        <v>0</v>
      </c>
      <c r="BF111" s="228">
        <f>IF(N111="snížená",J111,0)</f>
        <v>0</v>
      </c>
      <c r="BG111" s="228">
        <f>IF(N111="zákl. přenesená",J111,0)</f>
        <v>0</v>
      </c>
      <c r="BH111" s="228">
        <f>IF(N111="sníž. přenesená",J111,0)</f>
        <v>0</v>
      </c>
      <c r="BI111" s="228">
        <f>IF(N111="nulová",J111,0)</f>
        <v>0</v>
      </c>
      <c r="BJ111" s="14" t="s">
        <v>81</v>
      </c>
      <c r="BK111" s="228">
        <f>ROUND(I111*H111,2)</f>
        <v>0</v>
      </c>
      <c r="BL111" s="14" t="s">
        <v>182</v>
      </c>
      <c r="BM111" s="227" t="s">
        <v>2151</v>
      </c>
    </row>
    <row r="112" s="2" customFormat="1">
      <c r="A112" s="35"/>
      <c r="B112" s="36"/>
      <c r="C112" s="37"/>
      <c r="D112" s="229" t="s">
        <v>190</v>
      </c>
      <c r="E112" s="37"/>
      <c r="F112" s="230" t="s">
        <v>2150</v>
      </c>
      <c r="G112" s="37"/>
      <c r="H112" s="37"/>
      <c r="I112" s="143"/>
      <c r="J112" s="37"/>
      <c r="K112" s="37"/>
      <c r="L112" s="41"/>
      <c r="M112" s="231"/>
      <c r="N112" s="232"/>
      <c r="O112" s="81"/>
      <c r="P112" s="81"/>
      <c r="Q112" s="81"/>
      <c r="R112" s="81"/>
      <c r="S112" s="81"/>
      <c r="T112" s="82"/>
      <c r="U112" s="35"/>
      <c r="V112" s="35"/>
      <c r="W112" s="35"/>
      <c r="X112" s="35"/>
      <c r="Y112" s="35"/>
      <c r="Z112" s="35"/>
      <c r="AA112" s="35"/>
      <c r="AB112" s="35"/>
      <c r="AC112" s="35"/>
      <c r="AD112" s="35"/>
      <c r="AE112" s="35"/>
      <c r="AT112" s="14" t="s">
        <v>190</v>
      </c>
      <c r="AU112" s="14" t="s">
        <v>83</v>
      </c>
    </row>
    <row r="113" s="2" customFormat="1" ht="21.75" customHeight="1">
      <c r="A113" s="35"/>
      <c r="B113" s="36"/>
      <c r="C113" s="233" t="s">
        <v>8</v>
      </c>
      <c r="D113" s="233" t="s">
        <v>191</v>
      </c>
      <c r="E113" s="234" t="s">
        <v>2152</v>
      </c>
      <c r="F113" s="235" t="s">
        <v>2153</v>
      </c>
      <c r="G113" s="236" t="s">
        <v>1380</v>
      </c>
      <c r="H113" s="237">
        <v>3023.8000000000002</v>
      </c>
      <c r="I113" s="238"/>
      <c r="J113" s="239">
        <f>ROUND(I113*H113,2)</f>
        <v>0</v>
      </c>
      <c r="K113" s="235" t="s">
        <v>19</v>
      </c>
      <c r="L113" s="41"/>
      <c r="M113" s="240" t="s">
        <v>19</v>
      </c>
      <c r="N113" s="241" t="s">
        <v>44</v>
      </c>
      <c r="O113" s="81"/>
      <c r="P113" s="225">
        <f>O113*H113</f>
        <v>0</v>
      </c>
      <c r="Q113" s="225">
        <v>0</v>
      </c>
      <c r="R113" s="225">
        <f>Q113*H113</f>
        <v>0</v>
      </c>
      <c r="S113" s="225">
        <v>0</v>
      </c>
      <c r="T113" s="226">
        <f>S113*H113</f>
        <v>0</v>
      </c>
      <c r="U113" s="35"/>
      <c r="V113" s="35"/>
      <c r="W113" s="35"/>
      <c r="X113" s="35"/>
      <c r="Y113" s="35"/>
      <c r="Z113" s="35"/>
      <c r="AA113" s="35"/>
      <c r="AB113" s="35"/>
      <c r="AC113" s="35"/>
      <c r="AD113" s="35"/>
      <c r="AE113" s="35"/>
      <c r="AR113" s="227" t="s">
        <v>182</v>
      </c>
      <c r="AT113" s="227" t="s">
        <v>191</v>
      </c>
      <c r="AU113" s="227" t="s">
        <v>83</v>
      </c>
      <c r="AY113" s="14" t="s">
        <v>183</v>
      </c>
      <c r="BE113" s="228">
        <f>IF(N113="základní",J113,0)</f>
        <v>0</v>
      </c>
      <c r="BF113" s="228">
        <f>IF(N113="snížená",J113,0)</f>
        <v>0</v>
      </c>
      <c r="BG113" s="228">
        <f>IF(N113="zákl. přenesená",J113,0)</f>
        <v>0</v>
      </c>
      <c r="BH113" s="228">
        <f>IF(N113="sníž. přenesená",J113,0)</f>
        <v>0</v>
      </c>
      <c r="BI113" s="228">
        <f>IF(N113="nulová",J113,0)</f>
        <v>0</v>
      </c>
      <c r="BJ113" s="14" t="s">
        <v>81</v>
      </c>
      <c r="BK113" s="228">
        <f>ROUND(I113*H113,2)</f>
        <v>0</v>
      </c>
      <c r="BL113" s="14" t="s">
        <v>182</v>
      </c>
      <c r="BM113" s="227" t="s">
        <v>2154</v>
      </c>
    </row>
    <row r="114" s="2" customFormat="1">
      <c r="A114" s="35"/>
      <c r="B114" s="36"/>
      <c r="C114" s="37"/>
      <c r="D114" s="229" t="s">
        <v>190</v>
      </c>
      <c r="E114" s="37"/>
      <c r="F114" s="230" t="s">
        <v>2153</v>
      </c>
      <c r="G114" s="37"/>
      <c r="H114" s="37"/>
      <c r="I114" s="143"/>
      <c r="J114" s="37"/>
      <c r="K114" s="37"/>
      <c r="L114" s="41"/>
      <c r="M114" s="231"/>
      <c r="N114" s="232"/>
      <c r="O114" s="81"/>
      <c r="P114" s="81"/>
      <c r="Q114" s="81"/>
      <c r="R114" s="81"/>
      <c r="S114" s="81"/>
      <c r="T114" s="82"/>
      <c r="U114" s="35"/>
      <c r="V114" s="35"/>
      <c r="W114" s="35"/>
      <c r="X114" s="35"/>
      <c r="Y114" s="35"/>
      <c r="Z114" s="35"/>
      <c r="AA114" s="35"/>
      <c r="AB114" s="35"/>
      <c r="AC114" s="35"/>
      <c r="AD114" s="35"/>
      <c r="AE114" s="35"/>
      <c r="AT114" s="14" t="s">
        <v>190</v>
      </c>
      <c r="AU114" s="14" t="s">
        <v>83</v>
      </c>
    </row>
    <row r="115" s="2" customFormat="1" ht="16.5" customHeight="1">
      <c r="A115" s="35"/>
      <c r="B115" s="36"/>
      <c r="C115" s="233" t="s">
        <v>249</v>
      </c>
      <c r="D115" s="233" t="s">
        <v>191</v>
      </c>
      <c r="E115" s="234" t="s">
        <v>2155</v>
      </c>
      <c r="F115" s="235" t="s">
        <v>2156</v>
      </c>
      <c r="G115" s="236" t="s">
        <v>263</v>
      </c>
      <c r="H115" s="237">
        <v>766.05899999999997</v>
      </c>
      <c r="I115" s="238"/>
      <c r="J115" s="239">
        <f>ROUND(I115*H115,2)</f>
        <v>0</v>
      </c>
      <c r="K115" s="235" t="s">
        <v>19</v>
      </c>
      <c r="L115" s="41"/>
      <c r="M115" s="240" t="s">
        <v>19</v>
      </c>
      <c r="N115" s="241" t="s">
        <v>44</v>
      </c>
      <c r="O115" s="81"/>
      <c r="P115" s="225">
        <f>O115*H115</f>
        <v>0</v>
      </c>
      <c r="Q115" s="225">
        <v>0</v>
      </c>
      <c r="R115" s="225">
        <f>Q115*H115</f>
        <v>0</v>
      </c>
      <c r="S115" s="225">
        <v>0</v>
      </c>
      <c r="T115" s="226">
        <f>S115*H115</f>
        <v>0</v>
      </c>
      <c r="U115" s="35"/>
      <c r="V115" s="35"/>
      <c r="W115" s="35"/>
      <c r="X115" s="35"/>
      <c r="Y115" s="35"/>
      <c r="Z115" s="35"/>
      <c r="AA115" s="35"/>
      <c r="AB115" s="35"/>
      <c r="AC115" s="35"/>
      <c r="AD115" s="35"/>
      <c r="AE115" s="35"/>
      <c r="AR115" s="227" t="s">
        <v>182</v>
      </c>
      <c r="AT115" s="227" t="s">
        <v>191</v>
      </c>
      <c r="AU115" s="227" t="s">
        <v>83</v>
      </c>
      <c r="AY115" s="14" t="s">
        <v>183</v>
      </c>
      <c r="BE115" s="228">
        <f>IF(N115="základní",J115,0)</f>
        <v>0</v>
      </c>
      <c r="BF115" s="228">
        <f>IF(N115="snížená",J115,0)</f>
        <v>0</v>
      </c>
      <c r="BG115" s="228">
        <f>IF(N115="zákl. přenesená",J115,0)</f>
        <v>0</v>
      </c>
      <c r="BH115" s="228">
        <f>IF(N115="sníž. přenesená",J115,0)</f>
        <v>0</v>
      </c>
      <c r="BI115" s="228">
        <f>IF(N115="nulová",J115,0)</f>
        <v>0</v>
      </c>
      <c r="BJ115" s="14" t="s">
        <v>81</v>
      </c>
      <c r="BK115" s="228">
        <f>ROUND(I115*H115,2)</f>
        <v>0</v>
      </c>
      <c r="BL115" s="14" t="s">
        <v>182</v>
      </c>
      <c r="BM115" s="227" t="s">
        <v>2157</v>
      </c>
    </row>
    <row r="116" s="2" customFormat="1">
      <c r="A116" s="35"/>
      <c r="B116" s="36"/>
      <c r="C116" s="37"/>
      <c r="D116" s="229" t="s">
        <v>190</v>
      </c>
      <c r="E116" s="37"/>
      <c r="F116" s="230" t="s">
        <v>2156</v>
      </c>
      <c r="G116" s="37"/>
      <c r="H116" s="37"/>
      <c r="I116" s="143"/>
      <c r="J116" s="37"/>
      <c r="K116" s="37"/>
      <c r="L116" s="41"/>
      <c r="M116" s="231"/>
      <c r="N116" s="232"/>
      <c r="O116" s="81"/>
      <c r="P116" s="81"/>
      <c r="Q116" s="81"/>
      <c r="R116" s="81"/>
      <c r="S116" s="81"/>
      <c r="T116" s="82"/>
      <c r="U116" s="35"/>
      <c r="V116" s="35"/>
      <c r="W116" s="35"/>
      <c r="X116" s="35"/>
      <c r="Y116" s="35"/>
      <c r="Z116" s="35"/>
      <c r="AA116" s="35"/>
      <c r="AB116" s="35"/>
      <c r="AC116" s="35"/>
      <c r="AD116" s="35"/>
      <c r="AE116" s="35"/>
      <c r="AT116" s="14" t="s">
        <v>190</v>
      </c>
      <c r="AU116" s="14" t="s">
        <v>83</v>
      </c>
    </row>
    <row r="117" s="2" customFormat="1" ht="21.75" customHeight="1">
      <c r="A117" s="35"/>
      <c r="B117" s="36"/>
      <c r="C117" s="233" t="s">
        <v>254</v>
      </c>
      <c r="D117" s="233" t="s">
        <v>191</v>
      </c>
      <c r="E117" s="234" t="s">
        <v>2158</v>
      </c>
      <c r="F117" s="235" t="s">
        <v>2159</v>
      </c>
      <c r="G117" s="236" t="s">
        <v>263</v>
      </c>
      <c r="H117" s="237">
        <v>2319.8299999999999</v>
      </c>
      <c r="I117" s="238"/>
      <c r="J117" s="239">
        <f>ROUND(I117*H117,2)</f>
        <v>0</v>
      </c>
      <c r="K117" s="235" t="s">
        <v>19</v>
      </c>
      <c r="L117" s="41"/>
      <c r="M117" s="240" t="s">
        <v>19</v>
      </c>
      <c r="N117" s="241" t="s">
        <v>44</v>
      </c>
      <c r="O117" s="81"/>
      <c r="P117" s="225">
        <f>O117*H117</f>
        <v>0</v>
      </c>
      <c r="Q117" s="225">
        <v>0</v>
      </c>
      <c r="R117" s="225">
        <f>Q117*H117</f>
        <v>0</v>
      </c>
      <c r="S117" s="225">
        <v>0</v>
      </c>
      <c r="T117" s="226">
        <f>S117*H117</f>
        <v>0</v>
      </c>
      <c r="U117" s="35"/>
      <c r="V117" s="35"/>
      <c r="W117" s="35"/>
      <c r="X117" s="35"/>
      <c r="Y117" s="35"/>
      <c r="Z117" s="35"/>
      <c r="AA117" s="35"/>
      <c r="AB117" s="35"/>
      <c r="AC117" s="35"/>
      <c r="AD117" s="35"/>
      <c r="AE117" s="35"/>
      <c r="AR117" s="227" t="s">
        <v>182</v>
      </c>
      <c r="AT117" s="227" t="s">
        <v>191</v>
      </c>
      <c r="AU117" s="227" t="s">
        <v>83</v>
      </c>
      <c r="AY117" s="14" t="s">
        <v>183</v>
      </c>
      <c r="BE117" s="228">
        <f>IF(N117="základní",J117,0)</f>
        <v>0</v>
      </c>
      <c r="BF117" s="228">
        <f>IF(N117="snížená",J117,0)</f>
        <v>0</v>
      </c>
      <c r="BG117" s="228">
        <f>IF(N117="zákl. přenesená",J117,0)</f>
        <v>0</v>
      </c>
      <c r="BH117" s="228">
        <f>IF(N117="sníž. přenesená",J117,0)</f>
        <v>0</v>
      </c>
      <c r="BI117" s="228">
        <f>IF(N117="nulová",J117,0)</f>
        <v>0</v>
      </c>
      <c r="BJ117" s="14" t="s">
        <v>81</v>
      </c>
      <c r="BK117" s="228">
        <f>ROUND(I117*H117,2)</f>
        <v>0</v>
      </c>
      <c r="BL117" s="14" t="s">
        <v>182</v>
      </c>
      <c r="BM117" s="227" t="s">
        <v>2160</v>
      </c>
    </row>
    <row r="118" s="2" customFormat="1">
      <c r="A118" s="35"/>
      <c r="B118" s="36"/>
      <c r="C118" s="37"/>
      <c r="D118" s="229" t="s">
        <v>190</v>
      </c>
      <c r="E118" s="37"/>
      <c r="F118" s="230" t="s">
        <v>2159</v>
      </c>
      <c r="G118" s="37"/>
      <c r="H118" s="37"/>
      <c r="I118" s="143"/>
      <c r="J118" s="37"/>
      <c r="K118" s="37"/>
      <c r="L118" s="41"/>
      <c r="M118" s="231"/>
      <c r="N118" s="232"/>
      <c r="O118" s="81"/>
      <c r="P118" s="81"/>
      <c r="Q118" s="81"/>
      <c r="R118" s="81"/>
      <c r="S118" s="81"/>
      <c r="T118" s="82"/>
      <c r="U118" s="35"/>
      <c r="V118" s="35"/>
      <c r="W118" s="35"/>
      <c r="X118" s="35"/>
      <c r="Y118" s="35"/>
      <c r="Z118" s="35"/>
      <c r="AA118" s="35"/>
      <c r="AB118" s="35"/>
      <c r="AC118" s="35"/>
      <c r="AD118" s="35"/>
      <c r="AE118" s="35"/>
      <c r="AT118" s="14" t="s">
        <v>190</v>
      </c>
      <c r="AU118" s="14" t="s">
        <v>83</v>
      </c>
    </row>
    <row r="119" s="2" customFormat="1" ht="21.75" customHeight="1">
      <c r="A119" s="35"/>
      <c r="B119" s="36"/>
      <c r="C119" s="233" t="s">
        <v>260</v>
      </c>
      <c r="D119" s="233" t="s">
        <v>191</v>
      </c>
      <c r="E119" s="234" t="s">
        <v>2161</v>
      </c>
      <c r="F119" s="235" t="s">
        <v>2162</v>
      </c>
      <c r="G119" s="236" t="s">
        <v>263</v>
      </c>
      <c r="H119" s="237">
        <v>915</v>
      </c>
      <c r="I119" s="238"/>
      <c r="J119" s="239">
        <f>ROUND(I119*H119,2)</f>
        <v>0</v>
      </c>
      <c r="K119" s="235" t="s">
        <v>19</v>
      </c>
      <c r="L119" s="41"/>
      <c r="M119" s="240" t="s">
        <v>19</v>
      </c>
      <c r="N119" s="241" t="s">
        <v>44</v>
      </c>
      <c r="O119" s="81"/>
      <c r="P119" s="225">
        <f>O119*H119</f>
        <v>0</v>
      </c>
      <c r="Q119" s="225">
        <v>0</v>
      </c>
      <c r="R119" s="225">
        <f>Q119*H119</f>
        <v>0</v>
      </c>
      <c r="S119" s="225">
        <v>0</v>
      </c>
      <c r="T119" s="226">
        <f>S119*H119</f>
        <v>0</v>
      </c>
      <c r="U119" s="35"/>
      <c r="V119" s="35"/>
      <c r="W119" s="35"/>
      <c r="X119" s="35"/>
      <c r="Y119" s="35"/>
      <c r="Z119" s="35"/>
      <c r="AA119" s="35"/>
      <c r="AB119" s="35"/>
      <c r="AC119" s="35"/>
      <c r="AD119" s="35"/>
      <c r="AE119" s="35"/>
      <c r="AR119" s="227" t="s">
        <v>182</v>
      </c>
      <c r="AT119" s="227" t="s">
        <v>191</v>
      </c>
      <c r="AU119" s="227" t="s">
        <v>83</v>
      </c>
      <c r="AY119" s="14" t="s">
        <v>183</v>
      </c>
      <c r="BE119" s="228">
        <f>IF(N119="základní",J119,0)</f>
        <v>0</v>
      </c>
      <c r="BF119" s="228">
        <f>IF(N119="snížená",J119,0)</f>
        <v>0</v>
      </c>
      <c r="BG119" s="228">
        <f>IF(N119="zákl. přenesená",J119,0)</f>
        <v>0</v>
      </c>
      <c r="BH119" s="228">
        <f>IF(N119="sníž. přenesená",J119,0)</f>
        <v>0</v>
      </c>
      <c r="BI119" s="228">
        <f>IF(N119="nulová",J119,0)</f>
        <v>0</v>
      </c>
      <c r="BJ119" s="14" t="s">
        <v>81</v>
      </c>
      <c r="BK119" s="228">
        <f>ROUND(I119*H119,2)</f>
        <v>0</v>
      </c>
      <c r="BL119" s="14" t="s">
        <v>182</v>
      </c>
      <c r="BM119" s="227" t="s">
        <v>2163</v>
      </c>
    </row>
    <row r="120" s="2" customFormat="1">
      <c r="A120" s="35"/>
      <c r="B120" s="36"/>
      <c r="C120" s="37"/>
      <c r="D120" s="229" t="s">
        <v>190</v>
      </c>
      <c r="E120" s="37"/>
      <c r="F120" s="230" t="s">
        <v>2162</v>
      </c>
      <c r="G120" s="37"/>
      <c r="H120" s="37"/>
      <c r="I120" s="143"/>
      <c r="J120" s="37"/>
      <c r="K120" s="37"/>
      <c r="L120" s="41"/>
      <c r="M120" s="231"/>
      <c r="N120" s="232"/>
      <c r="O120" s="81"/>
      <c r="P120" s="81"/>
      <c r="Q120" s="81"/>
      <c r="R120" s="81"/>
      <c r="S120" s="81"/>
      <c r="T120" s="82"/>
      <c r="U120" s="35"/>
      <c r="V120" s="35"/>
      <c r="W120" s="35"/>
      <c r="X120" s="35"/>
      <c r="Y120" s="35"/>
      <c r="Z120" s="35"/>
      <c r="AA120" s="35"/>
      <c r="AB120" s="35"/>
      <c r="AC120" s="35"/>
      <c r="AD120" s="35"/>
      <c r="AE120" s="35"/>
      <c r="AT120" s="14" t="s">
        <v>190</v>
      </c>
      <c r="AU120" s="14" t="s">
        <v>83</v>
      </c>
    </row>
    <row r="121" s="2" customFormat="1" ht="16.5" customHeight="1">
      <c r="A121" s="35"/>
      <c r="B121" s="36"/>
      <c r="C121" s="233" t="s">
        <v>265</v>
      </c>
      <c r="D121" s="233" t="s">
        <v>191</v>
      </c>
      <c r="E121" s="234" t="s">
        <v>2164</v>
      </c>
      <c r="F121" s="235" t="s">
        <v>2165</v>
      </c>
      <c r="G121" s="236" t="s">
        <v>263</v>
      </c>
      <c r="H121" s="237">
        <v>1391.8979999999999</v>
      </c>
      <c r="I121" s="238"/>
      <c r="J121" s="239">
        <f>ROUND(I121*H121,2)</f>
        <v>0</v>
      </c>
      <c r="K121" s="235" t="s">
        <v>19</v>
      </c>
      <c r="L121" s="41"/>
      <c r="M121" s="240" t="s">
        <v>19</v>
      </c>
      <c r="N121" s="241" t="s">
        <v>44</v>
      </c>
      <c r="O121" s="81"/>
      <c r="P121" s="225">
        <f>O121*H121</f>
        <v>0</v>
      </c>
      <c r="Q121" s="225">
        <v>0</v>
      </c>
      <c r="R121" s="225">
        <f>Q121*H121</f>
        <v>0</v>
      </c>
      <c r="S121" s="225">
        <v>0</v>
      </c>
      <c r="T121" s="226">
        <f>S121*H121</f>
        <v>0</v>
      </c>
      <c r="U121" s="35"/>
      <c r="V121" s="35"/>
      <c r="W121" s="35"/>
      <c r="X121" s="35"/>
      <c r="Y121" s="35"/>
      <c r="Z121" s="35"/>
      <c r="AA121" s="35"/>
      <c r="AB121" s="35"/>
      <c r="AC121" s="35"/>
      <c r="AD121" s="35"/>
      <c r="AE121" s="35"/>
      <c r="AR121" s="227" t="s">
        <v>182</v>
      </c>
      <c r="AT121" s="227" t="s">
        <v>191</v>
      </c>
      <c r="AU121" s="227" t="s">
        <v>83</v>
      </c>
      <c r="AY121" s="14" t="s">
        <v>183</v>
      </c>
      <c r="BE121" s="228">
        <f>IF(N121="základní",J121,0)</f>
        <v>0</v>
      </c>
      <c r="BF121" s="228">
        <f>IF(N121="snížená",J121,0)</f>
        <v>0</v>
      </c>
      <c r="BG121" s="228">
        <f>IF(N121="zákl. přenesená",J121,0)</f>
        <v>0</v>
      </c>
      <c r="BH121" s="228">
        <f>IF(N121="sníž. přenesená",J121,0)</f>
        <v>0</v>
      </c>
      <c r="BI121" s="228">
        <f>IF(N121="nulová",J121,0)</f>
        <v>0</v>
      </c>
      <c r="BJ121" s="14" t="s">
        <v>81</v>
      </c>
      <c r="BK121" s="228">
        <f>ROUND(I121*H121,2)</f>
        <v>0</v>
      </c>
      <c r="BL121" s="14" t="s">
        <v>182</v>
      </c>
      <c r="BM121" s="227" t="s">
        <v>2166</v>
      </c>
    </row>
    <row r="122" s="2" customFormat="1">
      <c r="A122" s="35"/>
      <c r="B122" s="36"/>
      <c r="C122" s="37"/>
      <c r="D122" s="229" t="s">
        <v>190</v>
      </c>
      <c r="E122" s="37"/>
      <c r="F122" s="230" t="s">
        <v>2165</v>
      </c>
      <c r="G122" s="37"/>
      <c r="H122" s="37"/>
      <c r="I122" s="143"/>
      <c r="J122" s="37"/>
      <c r="K122" s="37"/>
      <c r="L122" s="41"/>
      <c r="M122" s="231"/>
      <c r="N122" s="232"/>
      <c r="O122" s="81"/>
      <c r="P122" s="81"/>
      <c r="Q122" s="81"/>
      <c r="R122" s="81"/>
      <c r="S122" s="81"/>
      <c r="T122" s="82"/>
      <c r="U122" s="35"/>
      <c r="V122" s="35"/>
      <c r="W122" s="35"/>
      <c r="X122" s="35"/>
      <c r="Y122" s="35"/>
      <c r="Z122" s="35"/>
      <c r="AA122" s="35"/>
      <c r="AB122" s="35"/>
      <c r="AC122" s="35"/>
      <c r="AD122" s="35"/>
      <c r="AE122" s="35"/>
      <c r="AT122" s="14" t="s">
        <v>190</v>
      </c>
      <c r="AU122" s="14" t="s">
        <v>83</v>
      </c>
    </row>
    <row r="123" s="2" customFormat="1" ht="16.5" customHeight="1">
      <c r="A123" s="35"/>
      <c r="B123" s="36"/>
      <c r="C123" s="233" t="s">
        <v>267</v>
      </c>
      <c r="D123" s="233" t="s">
        <v>191</v>
      </c>
      <c r="E123" s="234" t="s">
        <v>2167</v>
      </c>
      <c r="F123" s="235" t="s">
        <v>2168</v>
      </c>
      <c r="G123" s="236" t="s">
        <v>263</v>
      </c>
      <c r="H123" s="237">
        <v>549</v>
      </c>
      <c r="I123" s="238"/>
      <c r="J123" s="239">
        <f>ROUND(I123*H123,2)</f>
        <v>0</v>
      </c>
      <c r="K123" s="235" t="s">
        <v>19</v>
      </c>
      <c r="L123" s="41"/>
      <c r="M123" s="240" t="s">
        <v>19</v>
      </c>
      <c r="N123" s="241" t="s">
        <v>44</v>
      </c>
      <c r="O123" s="81"/>
      <c r="P123" s="225">
        <f>O123*H123</f>
        <v>0</v>
      </c>
      <c r="Q123" s="225">
        <v>0</v>
      </c>
      <c r="R123" s="225">
        <f>Q123*H123</f>
        <v>0</v>
      </c>
      <c r="S123" s="225">
        <v>0</v>
      </c>
      <c r="T123" s="226">
        <f>S123*H123</f>
        <v>0</v>
      </c>
      <c r="U123" s="35"/>
      <c r="V123" s="35"/>
      <c r="W123" s="35"/>
      <c r="X123" s="35"/>
      <c r="Y123" s="35"/>
      <c r="Z123" s="35"/>
      <c r="AA123" s="35"/>
      <c r="AB123" s="35"/>
      <c r="AC123" s="35"/>
      <c r="AD123" s="35"/>
      <c r="AE123" s="35"/>
      <c r="AR123" s="227" t="s">
        <v>182</v>
      </c>
      <c r="AT123" s="227" t="s">
        <v>191</v>
      </c>
      <c r="AU123" s="227" t="s">
        <v>83</v>
      </c>
      <c r="AY123" s="14" t="s">
        <v>183</v>
      </c>
      <c r="BE123" s="228">
        <f>IF(N123="základní",J123,0)</f>
        <v>0</v>
      </c>
      <c r="BF123" s="228">
        <f>IF(N123="snížená",J123,0)</f>
        <v>0</v>
      </c>
      <c r="BG123" s="228">
        <f>IF(N123="zákl. přenesená",J123,0)</f>
        <v>0</v>
      </c>
      <c r="BH123" s="228">
        <f>IF(N123="sníž. přenesená",J123,0)</f>
        <v>0</v>
      </c>
      <c r="BI123" s="228">
        <f>IF(N123="nulová",J123,0)</f>
        <v>0</v>
      </c>
      <c r="BJ123" s="14" t="s">
        <v>81</v>
      </c>
      <c r="BK123" s="228">
        <f>ROUND(I123*H123,2)</f>
        <v>0</v>
      </c>
      <c r="BL123" s="14" t="s">
        <v>182</v>
      </c>
      <c r="BM123" s="227" t="s">
        <v>2169</v>
      </c>
    </row>
    <row r="124" s="2" customFormat="1">
      <c r="A124" s="35"/>
      <c r="B124" s="36"/>
      <c r="C124" s="37"/>
      <c r="D124" s="229" t="s">
        <v>190</v>
      </c>
      <c r="E124" s="37"/>
      <c r="F124" s="230" t="s">
        <v>2168</v>
      </c>
      <c r="G124" s="37"/>
      <c r="H124" s="37"/>
      <c r="I124" s="143"/>
      <c r="J124" s="37"/>
      <c r="K124" s="37"/>
      <c r="L124" s="41"/>
      <c r="M124" s="231"/>
      <c r="N124" s="232"/>
      <c r="O124" s="81"/>
      <c r="P124" s="81"/>
      <c r="Q124" s="81"/>
      <c r="R124" s="81"/>
      <c r="S124" s="81"/>
      <c r="T124" s="82"/>
      <c r="U124" s="35"/>
      <c r="V124" s="35"/>
      <c r="W124" s="35"/>
      <c r="X124" s="35"/>
      <c r="Y124" s="35"/>
      <c r="Z124" s="35"/>
      <c r="AA124" s="35"/>
      <c r="AB124" s="35"/>
      <c r="AC124" s="35"/>
      <c r="AD124" s="35"/>
      <c r="AE124" s="35"/>
      <c r="AT124" s="14" t="s">
        <v>190</v>
      </c>
      <c r="AU124" s="14" t="s">
        <v>83</v>
      </c>
    </row>
    <row r="125" s="2" customFormat="1" ht="16.5" customHeight="1">
      <c r="A125" s="35"/>
      <c r="B125" s="36"/>
      <c r="C125" s="233" t="s">
        <v>7</v>
      </c>
      <c r="D125" s="233" t="s">
        <v>191</v>
      </c>
      <c r="E125" s="234" t="s">
        <v>2170</v>
      </c>
      <c r="F125" s="235" t="s">
        <v>2171</v>
      </c>
      <c r="G125" s="236" t="s">
        <v>263</v>
      </c>
      <c r="H125" s="237">
        <v>2147.9319999999998</v>
      </c>
      <c r="I125" s="238"/>
      <c r="J125" s="239">
        <f>ROUND(I125*H125,2)</f>
        <v>0</v>
      </c>
      <c r="K125" s="235" t="s">
        <v>19</v>
      </c>
      <c r="L125" s="41"/>
      <c r="M125" s="240" t="s">
        <v>19</v>
      </c>
      <c r="N125" s="241" t="s">
        <v>44</v>
      </c>
      <c r="O125" s="81"/>
      <c r="P125" s="225">
        <f>O125*H125</f>
        <v>0</v>
      </c>
      <c r="Q125" s="225">
        <v>0</v>
      </c>
      <c r="R125" s="225">
        <f>Q125*H125</f>
        <v>0</v>
      </c>
      <c r="S125" s="225">
        <v>0</v>
      </c>
      <c r="T125" s="226">
        <f>S125*H125</f>
        <v>0</v>
      </c>
      <c r="U125" s="35"/>
      <c r="V125" s="35"/>
      <c r="W125" s="35"/>
      <c r="X125" s="35"/>
      <c r="Y125" s="35"/>
      <c r="Z125" s="35"/>
      <c r="AA125" s="35"/>
      <c r="AB125" s="35"/>
      <c r="AC125" s="35"/>
      <c r="AD125" s="35"/>
      <c r="AE125" s="35"/>
      <c r="AR125" s="227" t="s">
        <v>182</v>
      </c>
      <c r="AT125" s="227" t="s">
        <v>191</v>
      </c>
      <c r="AU125" s="227" t="s">
        <v>83</v>
      </c>
      <c r="AY125" s="14" t="s">
        <v>183</v>
      </c>
      <c r="BE125" s="228">
        <f>IF(N125="základní",J125,0)</f>
        <v>0</v>
      </c>
      <c r="BF125" s="228">
        <f>IF(N125="snížená",J125,0)</f>
        <v>0</v>
      </c>
      <c r="BG125" s="228">
        <f>IF(N125="zákl. přenesená",J125,0)</f>
        <v>0</v>
      </c>
      <c r="BH125" s="228">
        <f>IF(N125="sníž. přenesená",J125,0)</f>
        <v>0</v>
      </c>
      <c r="BI125" s="228">
        <f>IF(N125="nulová",J125,0)</f>
        <v>0</v>
      </c>
      <c r="BJ125" s="14" t="s">
        <v>81</v>
      </c>
      <c r="BK125" s="228">
        <f>ROUND(I125*H125,2)</f>
        <v>0</v>
      </c>
      <c r="BL125" s="14" t="s">
        <v>182</v>
      </c>
      <c r="BM125" s="227" t="s">
        <v>2172</v>
      </c>
    </row>
    <row r="126" s="2" customFormat="1">
      <c r="A126" s="35"/>
      <c r="B126" s="36"/>
      <c r="C126" s="37"/>
      <c r="D126" s="229" t="s">
        <v>190</v>
      </c>
      <c r="E126" s="37"/>
      <c r="F126" s="230" t="s">
        <v>2171</v>
      </c>
      <c r="G126" s="37"/>
      <c r="H126" s="37"/>
      <c r="I126" s="143"/>
      <c r="J126" s="37"/>
      <c r="K126" s="37"/>
      <c r="L126" s="41"/>
      <c r="M126" s="231"/>
      <c r="N126" s="232"/>
      <c r="O126" s="81"/>
      <c r="P126" s="81"/>
      <c r="Q126" s="81"/>
      <c r="R126" s="81"/>
      <c r="S126" s="81"/>
      <c r="T126" s="82"/>
      <c r="U126" s="35"/>
      <c r="V126" s="35"/>
      <c r="W126" s="35"/>
      <c r="X126" s="35"/>
      <c r="Y126" s="35"/>
      <c r="Z126" s="35"/>
      <c r="AA126" s="35"/>
      <c r="AB126" s="35"/>
      <c r="AC126" s="35"/>
      <c r="AD126" s="35"/>
      <c r="AE126" s="35"/>
      <c r="AT126" s="14" t="s">
        <v>190</v>
      </c>
      <c r="AU126" s="14" t="s">
        <v>83</v>
      </c>
    </row>
    <row r="127" s="2" customFormat="1" ht="16.5" customHeight="1">
      <c r="A127" s="35"/>
      <c r="B127" s="36"/>
      <c r="C127" s="233" t="s">
        <v>274</v>
      </c>
      <c r="D127" s="233" t="s">
        <v>191</v>
      </c>
      <c r="E127" s="234" t="s">
        <v>2173</v>
      </c>
      <c r="F127" s="235" t="s">
        <v>2174</v>
      </c>
      <c r="G127" s="236" t="s">
        <v>263</v>
      </c>
      <c r="H127" s="237">
        <v>466</v>
      </c>
      <c r="I127" s="238"/>
      <c r="J127" s="239">
        <f>ROUND(I127*H127,2)</f>
        <v>0</v>
      </c>
      <c r="K127" s="235" t="s">
        <v>19</v>
      </c>
      <c r="L127" s="41"/>
      <c r="M127" s="240" t="s">
        <v>19</v>
      </c>
      <c r="N127" s="241" t="s">
        <v>44</v>
      </c>
      <c r="O127" s="81"/>
      <c r="P127" s="225">
        <f>O127*H127</f>
        <v>0</v>
      </c>
      <c r="Q127" s="225">
        <v>0</v>
      </c>
      <c r="R127" s="225">
        <f>Q127*H127</f>
        <v>0</v>
      </c>
      <c r="S127" s="225">
        <v>0</v>
      </c>
      <c r="T127" s="226">
        <f>S127*H127</f>
        <v>0</v>
      </c>
      <c r="U127" s="35"/>
      <c r="V127" s="35"/>
      <c r="W127" s="35"/>
      <c r="X127" s="35"/>
      <c r="Y127" s="35"/>
      <c r="Z127" s="35"/>
      <c r="AA127" s="35"/>
      <c r="AB127" s="35"/>
      <c r="AC127" s="35"/>
      <c r="AD127" s="35"/>
      <c r="AE127" s="35"/>
      <c r="AR127" s="227" t="s">
        <v>182</v>
      </c>
      <c r="AT127" s="227" t="s">
        <v>191</v>
      </c>
      <c r="AU127" s="227" t="s">
        <v>83</v>
      </c>
      <c r="AY127" s="14" t="s">
        <v>183</v>
      </c>
      <c r="BE127" s="228">
        <f>IF(N127="základní",J127,0)</f>
        <v>0</v>
      </c>
      <c r="BF127" s="228">
        <f>IF(N127="snížená",J127,0)</f>
        <v>0</v>
      </c>
      <c r="BG127" s="228">
        <f>IF(N127="zákl. přenesená",J127,0)</f>
        <v>0</v>
      </c>
      <c r="BH127" s="228">
        <f>IF(N127="sníž. přenesená",J127,0)</f>
        <v>0</v>
      </c>
      <c r="BI127" s="228">
        <f>IF(N127="nulová",J127,0)</f>
        <v>0</v>
      </c>
      <c r="BJ127" s="14" t="s">
        <v>81</v>
      </c>
      <c r="BK127" s="228">
        <f>ROUND(I127*H127,2)</f>
        <v>0</v>
      </c>
      <c r="BL127" s="14" t="s">
        <v>182</v>
      </c>
      <c r="BM127" s="227" t="s">
        <v>2175</v>
      </c>
    </row>
    <row r="128" s="2" customFormat="1">
      <c r="A128" s="35"/>
      <c r="B128" s="36"/>
      <c r="C128" s="37"/>
      <c r="D128" s="229" t="s">
        <v>190</v>
      </c>
      <c r="E128" s="37"/>
      <c r="F128" s="230" t="s">
        <v>2174</v>
      </c>
      <c r="G128" s="37"/>
      <c r="H128" s="37"/>
      <c r="I128" s="143"/>
      <c r="J128" s="37"/>
      <c r="K128" s="37"/>
      <c r="L128" s="41"/>
      <c r="M128" s="231"/>
      <c r="N128" s="232"/>
      <c r="O128" s="81"/>
      <c r="P128" s="81"/>
      <c r="Q128" s="81"/>
      <c r="R128" s="81"/>
      <c r="S128" s="81"/>
      <c r="T128" s="82"/>
      <c r="U128" s="35"/>
      <c r="V128" s="35"/>
      <c r="W128" s="35"/>
      <c r="X128" s="35"/>
      <c r="Y128" s="35"/>
      <c r="Z128" s="35"/>
      <c r="AA128" s="35"/>
      <c r="AB128" s="35"/>
      <c r="AC128" s="35"/>
      <c r="AD128" s="35"/>
      <c r="AE128" s="35"/>
      <c r="AT128" s="14" t="s">
        <v>190</v>
      </c>
      <c r="AU128" s="14" t="s">
        <v>83</v>
      </c>
    </row>
    <row r="129" s="2" customFormat="1" ht="21.75" customHeight="1">
      <c r="A129" s="35"/>
      <c r="B129" s="36"/>
      <c r="C129" s="233" t="s">
        <v>278</v>
      </c>
      <c r="D129" s="233" t="s">
        <v>191</v>
      </c>
      <c r="E129" s="234" t="s">
        <v>2176</v>
      </c>
      <c r="F129" s="235" t="s">
        <v>2177</v>
      </c>
      <c r="G129" s="236" t="s">
        <v>199</v>
      </c>
      <c r="H129" s="237">
        <v>12</v>
      </c>
      <c r="I129" s="238"/>
      <c r="J129" s="239">
        <f>ROUND(I129*H129,2)</f>
        <v>0</v>
      </c>
      <c r="K129" s="235" t="s">
        <v>19</v>
      </c>
      <c r="L129" s="41"/>
      <c r="M129" s="240" t="s">
        <v>19</v>
      </c>
      <c r="N129" s="241" t="s">
        <v>44</v>
      </c>
      <c r="O129" s="81"/>
      <c r="P129" s="225">
        <f>O129*H129</f>
        <v>0</v>
      </c>
      <c r="Q129" s="225">
        <v>0</v>
      </c>
      <c r="R129" s="225">
        <f>Q129*H129</f>
        <v>0</v>
      </c>
      <c r="S129" s="225">
        <v>0</v>
      </c>
      <c r="T129" s="226">
        <f>S129*H129</f>
        <v>0</v>
      </c>
      <c r="U129" s="35"/>
      <c r="V129" s="35"/>
      <c r="W129" s="35"/>
      <c r="X129" s="35"/>
      <c r="Y129" s="35"/>
      <c r="Z129" s="35"/>
      <c r="AA129" s="35"/>
      <c r="AB129" s="35"/>
      <c r="AC129" s="35"/>
      <c r="AD129" s="35"/>
      <c r="AE129" s="35"/>
      <c r="AR129" s="227" t="s">
        <v>182</v>
      </c>
      <c r="AT129" s="227" t="s">
        <v>191</v>
      </c>
      <c r="AU129" s="227" t="s">
        <v>83</v>
      </c>
      <c r="AY129" s="14" t="s">
        <v>183</v>
      </c>
      <c r="BE129" s="228">
        <f>IF(N129="základní",J129,0)</f>
        <v>0</v>
      </c>
      <c r="BF129" s="228">
        <f>IF(N129="snížená",J129,0)</f>
        <v>0</v>
      </c>
      <c r="BG129" s="228">
        <f>IF(N129="zákl. přenesená",J129,0)</f>
        <v>0</v>
      </c>
      <c r="BH129" s="228">
        <f>IF(N129="sníž. přenesená",J129,0)</f>
        <v>0</v>
      </c>
      <c r="BI129" s="228">
        <f>IF(N129="nulová",J129,0)</f>
        <v>0</v>
      </c>
      <c r="BJ129" s="14" t="s">
        <v>81</v>
      </c>
      <c r="BK129" s="228">
        <f>ROUND(I129*H129,2)</f>
        <v>0</v>
      </c>
      <c r="BL129" s="14" t="s">
        <v>182</v>
      </c>
      <c r="BM129" s="227" t="s">
        <v>2178</v>
      </c>
    </row>
    <row r="130" s="2" customFormat="1">
      <c r="A130" s="35"/>
      <c r="B130" s="36"/>
      <c r="C130" s="37"/>
      <c r="D130" s="229" t="s">
        <v>190</v>
      </c>
      <c r="E130" s="37"/>
      <c r="F130" s="230" t="s">
        <v>2177</v>
      </c>
      <c r="G130" s="37"/>
      <c r="H130" s="37"/>
      <c r="I130" s="143"/>
      <c r="J130" s="37"/>
      <c r="K130" s="37"/>
      <c r="L130" s="41"/>
      <c r="M130" s="231"/>
      <c r="N130" s="232"/>
      <c r="O130" s="81"/>
      <c r="P130" s="81"/>
      <c r="Q130" s="81"/>
      <c r="R130" s="81"/>
      <c r="S130" s="81"/>
      <c r="T130" s="82"/>
      <c r="U130" s="35"/>
      <c r="V130" s="35"/>
      <c r="W130" s="35"/>
      <c r="X130" s="35"/>
      <c r="Y130" s="35"/>
      <c r="Z130" s="35"/>
      <c r="AA130" s="35"/>
      <c r="AB130" s="35"/>
      <c r="AC130" s="35"/>
      <c r="AD130" s="35"/>
      <c r="AE130" s="35"/>
      <c r="AT130" s="14" t="s">
        <v>190</v>
      </c>
      <c r="AU130" s="14" t="s">
        <v>83</v>
      </c>
    </row>
    <row r="131" s="2" customFormat="1" ht="21.75" customHeight="1">
      <c r="A131" s="35"/>
      <c r="B131" s="36"/>
      <c r="C131" s="233" t="s">
        <v>282</v>
      </c>
      <c r="D131" s="233" t="s">
        <v>191</v>
      </c>
      <c r="E131" s="234" t="s">
        <v>2179</v>
      </c>
      <c r="F131" s="235" t="s">
        <v>2180</v>
      </c>
      <c r="G131" s="236" t="s">
        <v>199</v>
      </c>
      <c r="H131" s="237">
        <v>31</v>
      </c>
      <c r="I131" s="238"/>
      <c r="J131" s="239">
        <f>ROUND(I131*H131,2)</f>
        <v>0</v>
      </c>
      <c r="K131" s="235" t="s">
        <v>19</v>
      </c>
      <c r="L131" s="41"/>
      <c r="M131" s="240" t="s">
        <v>19</v>
      </c>
      <c r="N131" s="241" t="s">
        <v>44</v>
      </c>
      <c r="O131" s="81"/>
      <c r="P131" s="225">
        <f>O131*H131</f>
        <v>0</v>
      </c>
      <c r="Q131" s="225">
        <v>0</v>
      </c>
      <c r="R131" s="225">
        <f>Q131*H131</f>
        <v>0</v>
      </c>
      <c r="S131" s="225">
        <v>0</v>
      </c>
      <c r="T131" s="226">
        <f>S131*H131</f>
        <v>0</v>
      </c>
      <c r="U131" s="35"/>
      <c r="V131" s="35"/>
      <c r="W131" s="35"/>
      <c r="X131" s="35"/>
      <c r="Y131" s="35"/>
      <c r="Z131" s="35"/>
      <c r="AA131" s="35"/>
      <c r="AB131" s="35"/>
      <c r="AC131" s="35"/>
      <c r="AD131" s="35"/>
      <c r="AE131" s="35"/>
      <c r="AR131" s="227" t="s">
        <v>182</v>
      </c>
      <c r="AT131" s="227" t="s">
        <v>191</v>
      </c>
      <c r="AU131" s="227" t="s">
        <v>83</v>
      </c>
      <c r="AY131" s="14" t="s">
        <v>183</v>
      </c>
      <c r="BE131" s="228">
        <f>IF(N131="základní",J131,0)</f>
        <v>0</v>
      </c>
      <c r="BF131" s="228">
        <f>IF(N131="snížená",J131,0)</f>
        <v>0</v>
      </c>
      <c r="BG131" s="228">
        <f>IF(N131="zákl. přenesená",J131,0)</f>
        <v>0</v>
      </c>
      <c r="BH131" s="228">
        <f>IF(N131="sníž. přenesená",J131,0)</f>
        <v>0</v>
      </c>
      <c r="BI131" s="228">
        <f>IF(N131="nulová",J131,0)</f>
        <v>0</v>
      </c>
      <c r="BJ131" s="14" t="s">
        <v>81</v>
      </c>
      <c r="BK131" s="228">
        <f>ROUND(I131*H131,2)</f>
        <v>0</v>
      </c>
      <c r="BL131" s="14" t="s">
        <v>182</v>
      </c>
      <c r="BM131" s="227" t="s">
        <v>2181</v>
      </c>
    </row>
    <row r="132" s="2" customFormat="1">
      <c r="A132" s="35"/>
      <c r="B132" s="36"/>
      <c r="C132" s="37"/>
      <c r="D132" s="229" t="s">
        <v>190</v>
      </c>
      <c r="E132" s="37"/>
      <c r="F132" s="230" t="s">
        <v>2180</v>
      </c>
      <c r="G132" s="37"/>
      <c r="H132" s="37"/>
      <c r="I132" s="143"/>
      <c r="J132" s="37"/>
      <c r="K132" s="37"/>
      <c r="L132" s="41"/>
      <c r="M132" s="231"/>
      <c r="N132" s="232"/>
      <c r="O132" s="81"/>
      <c r="P132" s="81"/>
      <c r="Q132" s="81"/>
      <c r="R132" s="81"/>
      <c r="S132" s="81"/>
      <c r="T132" s="82"/>
      <c r="U132" s="35"/>
      <c r="V132" s="35"/>
      <c r="W132" s="35"/>
      <c r="X132" s="35"/>
      <c r="Y132" s="35"/>
      <c r="Z132" s="35"/>
      <c r="AA132" s="35"/>
      <c r="AB132" s="35"/>
      <c r="AC132" s="35"/>
      <c r="AD132" s="35"/>
      <c r="AE132" s="35"/>
      <c r="AT132" s="14" t="s">
        <v>190</v>
      </c>
      <c r="AU132" s="14" t="s">
        <v>83</v>
      </c>
    </row>
    <row r="133" s="2" customFormat="1" ht="21.75" customHeight="1">
      <c r="A133" s="35"/>
      <c r="B133" s="36"/>
      <c r="C133" s="233" t="s">
        <v>286</v>
      </c>
      <c r="D133" s="233" t="s">
        <v>191</v>
      </c>
      <c r="E133" s="234" t="s">
        <v>2182</v>
      </c>
      <c r="F133" s="235" t="s">
        <v>2183</v>
      </c>
      <c r="G133" s="236" t="s">
        <v>199</v>
      </c>
      <c r="H133" s="237">
        <v>23</v>
      </c>
      <c r="I133" s="238"/>
      <c r="J133" s="239">
        <f>ROUND(I133*H133,2)</f>
        <v>0</v>
      </c>
      <c r="K133" s="235" t="s">
        <v>19</v>
      </c>
      <c r="L133" s="41"/>
      <c r="M133" s="240" t="s">
        <v>19</v>
      </c>
      <c r="N133" s="241" t="s">
        <v>44</v>
      </c>
      <c r="O133" s="81"/>
      <c r="P133" s="225">
        <f>O133*H133</f>
        <v>0</v>
      </c>
      <c r="Q133" s="225">
        <v>0</v>
      </c>
      <c r="R133" s="225">
        <f>Q133*H133</f>
        <v>0</v>
      </c>
      <c r="S133" s="225">
        <v>0</v>
      </c>
      <c r="T133" s="226">
        <f>S133*H133</f>
        <v>0</v>
      </c>
      <c r="U133" s="35"/>
      <c r="V133" s="35"/>
      <c r="W133" s="35"/>
      <c r="X133" s="35"/>
      <c r="Y133" s="35"/>
      <c r="Z133" s="35"/>
      <c r="AA133" s="35"/>
      <c r="AB133" s="35"/>
      <c r="AC133" s="35"/>
      <c r="AD133" s="35"/>
      <c r="AE133" s="35"/>
      <c r="AR133" s="227" t="s">
        <v>182</v>
      </c>
      <c r="AT133" s="227" t="s">
        <v>191</v>
      </c>
      <c r="AU133" s="227" t="s">
        <v>83</v>
      </c>
      <c r="AY133" s="14" t="s">
        <v>183</v>
      </c>
      <c r="BE133" s="228">
        <f>IF(N133="základní",J133,0)</f>
        <v>0</v>
      </c>
      <c r="BF133" s="228">
        <f>IF(N133="snížená",J133,0)</f>
        <v>0</v>
      </c>
      <c r="BG133" s="228">
        <f>IF(N133="zákl. přenesená",J133,0)</f>
        <v>0</v>
      </c>
      <c r="BH133" s="228">
        <f>IF(N133="sníž. přenesená",J133,0)</f>
        <v>0</v>
      </c>
      <c r="BI133" s="228">
        <f>IF(N133="nulová",J133,0)</f>
        <v>0</v>
      </c>
      <c r="BJ133" s="14" t="s">
        <v>81</v>
      </c>
      <c r="BK133" s="228">
        <f>ROUND(I133*H133,2)</f>
        <v>0</v>
      </c>
      <c r="BL133" s="14" t="s">
        <v>182</v>
      </c>
      <c r="BM133" s="227" t="s">
        <v>2184</v>
      </c>
    </row>
    <row r="134" s="2" customFormat="1">
      <c r="A134" s="35"/>
      <c r="B134" s="36"/>
      <c r="C134" s="37"/>
      <c r="D134" s="229" t="s">
        <v>190</v>
      </c>
      <c r="E134" s="37"/>
      <c r="F134" s="230" t="s">
        <v>2183</v>
      </c>
      <c r="G134" s="37"/>
      <c r="H134" s="37"/>
      <c r="I134" s="143"/>
      <c r="J134" s="37"/>
      <c r="K134" s="37"/>
      <c r="L134" s="41"/>
      <c r="M134" s="231"/>
      <c r="N134" s="232"/>
      <c r="O134" s="81"/>
      <c r="P134" s="81"/>
      <c r="Q134" s="81"/>
      <c r="R134" s="81"/>
      <c r="S134" s="81"/>
      <c r="T134" s="82"/>
      <c r="U134" s="35"/>
      <c r="V134" s="35"/>
      <c r="W134" s="35"/>
      <c r="X134" s="35"/>
      <c r="Y134" s="35"/>
      <c r="Z134" s="35"/>
      <c r="AA134" s="35"/>
      <c r="AB134" s="35"/>
      <c r="AC134" s="35"/>
      <c r="AD134" s="35"/>
      <c r="AE134" s="35"/>
      <c r="AT134" s="14" t="s">
        <v>190</v>
      </c>
      <c r="AU134" s="14" t="s">
        <v>83</v>
      </c>
    </row>
    <row r="135" s="2" customFormat="1" ht="21.75" customHeight="1">
      <c r="A135" s="35"/>
      <c r="B135" s="36"/>
      <c r="C135" s="233" t="s">
        <v>290</v>
      </c>
      <c r="D135" s="233" t="s">
        <v>191</v>
      </c>
      <c r="E135" s="234" t="s">
        <v>2185</v>
      </c>
      <c r="F135" s="235" t="s">
        <v>2186</v>
      </c>
      <c r="G135" s="236" t="s">
        <v>199</v>
      </c>
      <c r="H135" s="237">
        <v>23</v>
      </c>
      <c r="I135" s="238"/>
      <c r="J135" s="239">
        <f>ROUND(I135*H135,2)</f>
        <v>0</v>
      </c>
      <c r="K135" s="235" t="s">
        <v>19</v>
      </c>
      <c r="L135" s="41"/>
      <c r="M135" s="240" t="s">
        <v>19</v>
      </c>
      <c r="N135" s="241" t="s">
        <v>44</v>
      </c>
      <c r="O135" s="81"/>
      <c r="P135" s="225">
        <f>O135*H135</f>
        <v>0</v>
      </c>
      <c r="Q135" s="225">
        <v>0</v>
      </c>
      <c r="R135" s="225">
        <f>Q135*H135</f>
        <v>0</v>
      </c>
      <c r="S135" s="225">
        <v>0</v>
      </c>
      <c r="T135" s="226">
        <f>S135*H135</f>
        <v>0</v>
      </c>
      <c r="U135" s="35"/>
      <c r="V135" s="35"/>
      <c r="W135" s="35"/>
      <c r="X135" s="35"/>
      <c r="Y135" s="35"/>
      <c r="Z135" s="35"/>
      <c r="AA135" s="35"/>
      <c r="AB135" s="35"/>
      <c r="AC135" s="35"/>
      <c r="AD135" s="35"/>
      <c r="AE135" s="35"/>
      <c r="AR135" s="227" t="s">
        <v>182</v>
      </c>
      <c r="AT135" s="227" t="s">
        <v>191</v>
      </c>
      <c r="AU135" s="227" t="s">
        <v>83</v>
      </c>
      <c r="AY135" s="14" t="s">
        <v>183</v>
      </c>
      <c r="BE135" s="228">
        <f>IF(N135="základní",J135,0)</f>
        <v>0</v>
      </c>
      <c r="BF135" s="228">
        <f>IF(N135="snížená",J135,0)</f>
        <v>0</v>
      </c>
      <c r="BG135" s="228">
        <f>IF(N135="zákl. přenesená",J135,0)</f>
        <v>0</v>
      </c>
      <c r="BH135" s="228">
        <f>IF(N135="sníž. přenesená",J135,0)</f>
        <v>0</v>
      </c>
      <c r="BI135" s="228">
        <f>IF(N135="nulová",J135,0)</f>
        <v>0</v>
      </c>
      <c r="BJ135" s="14" t="s">
        <v>81</v>
      </c>
      <c r="BK135" s="228">
        <f>ROUND(I135*H135,2)</f>
        <v>0</v>
      </c>
      <c r="BL135" s="14" t="s">
        <v>182</v>
      </c>
      <c r="BM135" s="227" t="s">
        <v>2187</v>
      </c>
    </row>
    <row r="136" s="2" customFormat="1">
      <c r="A136" s="35"/>
      <c r="B136" s="36"/>
      <c r="C136" s="37"/>
      <c r="D136" s="229" t="s">
        <v>190</v>
      </c>
      <c r="E136" s="37"/>
      <c r="F136" s="230" t="s">
        <v>2186</v>
      </c>
      <c r="G136" s="37"/>
      <c r="H136" s="37"/>
      <c r="I136" s="143"/>
      <c r="J136" s="37"/>
      <c r="K136" s="37"/>
      <c r="L136" s="41"/>
      <c r="M136" s="231"/>
      <c r="N136" s="232"/>
      <c r="O136" s="81"/>
      <c r="P136" s="81"/>
      <c r="Q136" s="81"/>
      <c r="R136" s="81"/>
      <c r="S136" s="81"/>
      <c r="T136" s="82"/>
      <c r="U136" s="35"/>
      <c r="V136" s="35"/>
      <c r="W136" s="35"/>
      <c r="X136" s="35"/>
      <c r="Y136" s="35"/>
      <c r="Z136" s="35"/>
      <c r="AA136" s="35"/>
      <c r="AB136" s="35"/>
      <c r="AC136" s="35"/>
      <c r="AD136" s="35"/>
      <c r="AE136" s="35"/>
      <c r="AT136" s="14" t="s">
        <v>190</v>
      </c>
      <c r="AU136" s="14" t="s">
        <v>83</v>
      </c>
    </row>
    <row r="137" s="2" customFormat="1" ht="33" customHeight="1">
      <c r="A137" s="35"/>
      <c r="B137" s="36"/>
      <c r="C137" s="233" t="s">
        <v>294</v>
      </c>
      <c r="D137" s="233" t="s">
        <v>191</v>
      </c>
      <c r="E137" s="234" t="s">
        <v>2188</v>
      </c>
      <c r="F137" s="235" t="s">
        <v>2189</v>
      </c>
      <c r="G137" s="236" t="s">
        <v>199</v>
      </c>
      <c r="H137" s="237">
        <v>77</v>
      </c>
      <c r="I137" s="238"/>
      <c r="J137" s="239">
        <f>ROUND(I137*H137,2)</f>
        <v>0</v>
      </c>
      <c r="K137" s="235" t="s">
        <v>19</v>
      </c>
      <c r="L137" s="41"/>
      <c r="M137" s="240" t="s">
        <v>19</v>
      </c>
      <c r="N137" s="241" t="s">
        <v>44</v>
      </c>
      <c r="O137" s="81"/>
      <c r="P137" s="225">
        <f>O137*H137</f>
        <v>0</v>
      </c>
      <c r="Q137" s="225">
        <v>0</v>
      </c>
      <c r="R137" s="225">
        <f>Q137*H137</f>
        <v>0</v>
      </c>
      <c r="S137" s="225">
        <v>0</v>
      </c>
      <c r="T137" s="226">
        <f>S137*H137</f>
        <v>0</v>
      </c>
      <c r="U137" s="35"/>
      <c r="V137" s="35"/>
      <c r="W137" s="35"/>
      <c r="X137" s="35"/>
      <c r="Y137" s="35"/>
      <c r="Z137" s="35"/>
      <c r="AA137" s="35"/>
      <c r="AB137" s="35"/>
      <c r="AC137" s="35"/>
      <c r="AD137" s="35"/>
      <c r="AE137" s="35"/>
      <c r="AR137" s="227" t="s">
        <v>182</v>
      </c>
      <c r="AT137" s="227" t="s">
        <v>191</v>
      </c>
      <c r="AU137" s="227" t="s">
        <v>83</v>
      </c>
      <c r="AY137" s="14" t="s">
        <v>183</v>
      </c>
      <c r="BE137" s="228">
        <f>IF(N137="základní",J137,0)</f>
        <v>0</v>
      </c>
      <c r="BF137" s="228">
        <f>IF(N137="snížená",J137,0)</f>
        <v>0</v>
      </c>
      <c r="BG137" s="228">
        <f>IF(N137="zákl. přenesená",J137,0)</f>
        <v>0</v>
      </c>
      <c r="BH137" s="228">
        <f>IF(N137="sníž. přenesená",J137,0)</f>
        <v>0</v>
      </c>
      <c r="BI137" s="228">
        <f>IF(N137="nulová",J137,0)</f>
        <v>0</v>
      </c>
      <c r="BJ137" s="14" t="s">
        <v>81</v>
      </c>
      <c r="BK137" s="228">
        <f>ROUND(I137*H137,2)</f>
        <v>0</v>
      </c>
      <c r="BL137" s="14" t="s">
        <v>182</v>
      </c>
      <c r="BM137" s="227" t="s">
        <v>2190</v>
      </c>
    </row>
    <row r="138" s="2" customFormat="1">
      <c r="A138" s="35"/>
      <c r="B138" s="36"/>
      <c r="C138" s="37"/>
      <c r="D138" s="229" t="s">
        <v>190</v>
      </c>
      <c r="E138" s="37"/>
      <c r="F138" s="230" t="s">
        <v>2189</v>
      </c>
      <c r="G138" s="37"/>
      <c r="H138" s="37"/>
      <c r="I138" s="143"/>
      <c r="J138" s="37"/>
      <c r="K138" s="37"/>
      <c r="L138" s="41"/>
      <c r="M138" s="231"/>
      <c r="N138" s="232"/>
      <c r="O138" s="81"/>
      <c r="P138" s="81"/>
      <c r="Q138" s="81"/>
      <c r="R138" s="81"/>
      <c r="S138" s="81"/>
      <c r="T138" s="82"/>
      <c r="U138" s="35"/>
      <c r="V138" s="35"/>
      <c r="W138" s="35"/>
      <c r="X138" s="35"/>
      <c r="Y138" s="35"/>
      <c r="Z138" s="35"/>
      <c r="AA138" s="35"/>
      <c r="AB138" s="35"/>
      <c r="AC138" s="35"/>
      <c r="AD138" s="35"/>
      <c r="AE138" s="35"/>
      <c r="AT138" s="14" t="s">
        <v>190</v>
      </c>
      <c r="AU138" s="14" t="s">
        <v>83</v>
      </c>
    </row>
    <row r="139" s="2" customFormat="1" ht="16.5" customHeight="1">
      <c r="A139" s="35"/>
      <c r="B139" s="36"/>
      <c r="C139" s="233" t="s">
        <v>298</v>
      </c>
      <c r="D139" s="233" t="s">
        <v>191</v>
      </c>
      <c r="E139" s="234" t="s">
        <v>2191</v>
      </c>
      <c r="F139" s="235" t="s">
        <v>2192</v>
      </c>
      <c r="G139" s="236" t="s">
        <v>199</v>
      </c>
      <c r="H139" s="237">
        <v>173</v>
      </c>
      <c r="I139" s="238"/>
      <c r="J139" s="239">
        <f>ROUND(I139*H139,2)</f>
        <v>0</v>
      </c>
      <c r="K139" s="235" t="s">
        <v>19</v>
      </c>
      <c r="L139" s="41"/>
      <c r="M139" s="240" t="s">
        <v>19</v>
      </c>
      <c r="N139" s="241" t="s">
        <v>44</v>
      </c>
      <c r="O139" s="81"/>
      <c r="P139" s="225">
        <f>O139*H139</f>
        <v>0</v>
      </c>
      <c r="Q139" s="225">
        <v>0</v>
      </c>
      <c r="R139" s="225">
        <f>Q139*H139</f>
        <v>0</v>
      </c>
      <c r="S139" s="225">
        <v>0</v>
      </c>
      <c r="T139" s="226">
        <f>S139*H139</f>
        <v>0</v>
      </c>
      <c r="U139" s="35"/>
      <c r="V139" s="35"/>
      <c r="W139" s="35"/>
      <c r="X139" s="35"/>
      <c r="Y139" s="35"/>
      <c r="Z139" s="35"/>
      <c r="AA139" s="35"/>
      <c r="AB139" s="35"/>
      <c r="AC139" s="35"/>
      <c r="AD139" s="35"/>
      <c r="AE139" s="35"/>
      <c r="AR139" s="227" t="s">
        <v>182</v>
      </c>
      <c r="AT139" s="227" t="s">
        <v>191</v>
      </c>
      <c r="AU139" s="227" t="s">
        <v>83</v>
      </c>
      <c r="AY139" s="14" t="s">
        <v>183</v>
      </c>
      <c r="BE139" s="228">
        <f>IF(N139="základní",J139,0)</f>
        <v>0</v>
      </c>
      <c r="BF139" s="228">
        <f>IF(N139="snížená",J139,0)</f>
        <v>0</v>
      </c>
      <c r="BG139" s="228">
        <f>IF(N139="zákl. přenesená",J139,0)</f>
        <v>0</v>
      </c>
      <c r="BH139" s="228">
        <f>IF(N139="sníž. přenesená",J139,0)</f>
        <v>0</v>
      </c>
      <c r="BI139" s="228">
        <f>IF(N139="nulová",J139,0)</f>
        <v>0</v>
      </c>
      <c r="BJ139" s="14" t="s">
        <v>81</v>
      </c>
      <c r="BK139" s="228">
        <f>ROUND(I139*H139,2)</f>
        <v>0</v>
      </c>
      <c r="BL139" s="14" t="s">
        <v>182</v>
      </c>
      <c r="BM139" s="227" t="s">
        <v>2193</v>
      </c>
    </row>
    <row r="140" s="2" customFormat="1">
      <c r="A140" s="35"/>
      <c r="B140" s="36"/>
      <c r="C140" s="37"/>
      <c r="D140" s="229" t="s">
        <v>190</v>
      </c>
      <c r="E140" s="37"/>
      <c r="F140" s="230" t="s">
        <v>2192</v>
      </c>
      <c r="G140" s="37"/>
      <c r="H140" s="37"/>
      <c r="I140" s="143"/>
      <c r="J140" s="37"/>
      <c r="K140" s="37"/>
      <c r="L140" s="41"/>
      <c r="M140" s="231"/>
      <c r="N140" s="232"/>
      <c r="O140" s="81"/>
      <c r="P140" s="81"/>
      <c r="Q140" s="81"/>
      <c r="R140" s="81"/>
      <c r="S140" s="81"/>
      <c r="T140" s="82"/>
      <c r="U140" s="35"/>
      <c r="V140" s="35"/>
      <c r="W140" s="35"/>
      <c r="X140" s="35"/>
      <c r="Y140" s="35"/>
      <c r="Z140" s="35"/>
      <c r="AA140" s="35"/>
      <c r="AB140" s="35"/>
      <c r="AC140" s="35"/>
      <c r="AD140" s="35"/>
      <c r="AE140" s="35"/>
      <c r="AT140" s="14" t="s">
        <v>190</v>
      </c>
      <c r="AU140" s="14" t="s">
        <v>83</v>
      </c>
    </row>
    <row r="141" s="2" customFormat="1" ht="16.5" customHeight="1">
      <c r="A141" s="35"/>
      <c r="B141" s="36"/>
      <c r="C141" s="233" t="s">
        <v>302</v>
      </c>
      <c r="D141" s="233" t="s">
        <v>191</v>
      </c>
      <c r="E141" s="234" t="s">
        <v>2194</v>
      </c>
      <c r="F141" s="235" t="s">
        <v>2195</v>
      </c>
      <c r="G141" s="236" t="s">
        <v>199</v>
      </c>
      <c r="H141" s="237">
        <v>20</v>
      </c>
      <c r="I141" s="238"/>
      <c r="J141" s="239">
        <f>ROUND(I141*H141,2)</f>
        <v>0</v>
      </c>
      <c r="K141" s="235" t="s">
        <v>19</v>
      </c>
      <c r="L141" s="41"/>
      <c r="M141" s="240" t="s">
        <v>19</v>
      </c>
      <c r="N141" s="241" t="s">
        <v>44</v>
      </c>
      <c r="O141" s="81"/>
      <c r="P141" s="225">
        <f>O141*H141</f>
        <v>0</v>
      </c>
      <c r="Q141" s="225">
        <v>0</v>
      </c>
      <c r="R141" s="225">
        <f>Q141*H141</f>
        <v>0</v>
      </c>
      <c r="S141" s="225">
        <v>0</v>
      </c>
      <c r="T141" s="226">
        <f>S141*H141</f>
        <v>0</v>
      </c>
      <c r="U141" s="35"/>
      <c r="V141" s="35"/>
      <c r="W141" s="35"/>
      <c r="X141" s="35"/>
      <c r="Y141" s="35"/>
      <c r="Z141" s="35"/>
      <c r="AA141" s="35"/>
      <c r="AB141" s="35"/>
      <c r="AC141" s="35"/>
      <c r="AD141" s="35"/>
      <c r="AE141" s="35"/>
      <c r="AR141" s="227" t="s">
        <v>182</v>
      </c>
      <c r="AT141" s="227" t="s">
        <v>191</v>
      </c>
      <c r="AU141" s="227" t="s">
        <v>83</v>
      </c>
      <c r="AY141" s="14" t="s">
        <v>183</v>
      </c>
      <c r="BE141" s="228">
        <f>IF(N141="základní",J141,0)</f>
        <v>0</v>
      </c>
      <c r="BF141" s="228">
        <f>IF(N141="snížená",J141,0)</f>
        <v>0</v>
      </c>
      <c r="BG141" s="228">
        <f>IF(N141="zákl. přenesená",J141,0)</f>
        <v>0</v>
      </c>
      <c r="BH141" s="228">
        <f>IF(N141="sníž. přenesená",J141,0)</f>
        <v>0</v>
      </c>
      <c r="BI141" s="228">
        <f>IF(N141="nulová",J141,0)</f>
        <v>0</v>
      </c>
      <c r="BJ141" s="14" t="s">
        <v>81</v>
      </c>
      <c r="BK141" s="228">
        <f>ROUND(I141*H141,2)</f>
        <v>0</v>
      </c>
      <c r="BL141" s="14" t="s">
        <v>182</v>
      </c>
      <c r="BM141" s="227" t="s">
        <v>2196</v>
      </c>
    </row>
    <row r="142" s="2" customFormat="1">
      <c r="A142" s="35"/>
      <c r="B142" s="36"/>
      <c r="C142" s="37"/>
      <c r="D142" s="229" t="s">
        <v>190</v>
      </c>
      <c r="E142" s="37"/>
      <c r="F142" s="230" t="s">
        <v>2195</v>
      </c>
      <c r="G142" s="37"/>
      <c r="H142" s="37"/>
      <c r="I142" s="143"/>
      <c r="J142" s="37"/>
      <c r="K142" s="37"/>
      <c r="L142" s="41"/>
      <c r="M142" s="231"/>
      <c r="N142" s="232"/>
      <c r="O142" s="81"/>
      <c r="P142" s="81"/>
      <c r="Q142" s="81"/>
      <c r="R142" s="81"/>
      <c r="S142" s="81"/>
      <c r="T142" s="82"/>
      <c r="U142" s="35"/>
      <c r="V142" s="35"/>
      <c r="W142" s="35"/>
      <c r="X142" s="35"/>
      <c r="Y142" s="35"/>
      <c r="Z142" s="35"/>
      <c r="AA142" s="35"/>
      <c r="AB142" s="35"/>
      <c r="AC142" s="35"/>
      <c r="AD142" s="35"/>
      <c r="AE142" s="35"/>
      <c r="AT142" s="14" t="s">
        <v>190</v>
      </c>
      <c r="AU142" s="14" t="s">
        <v>83</v>
      </c>
    </row>
    <row r="143" s="2" customFormat="1" ht="21.75" customHeight="1">
      <c r="A143" s="35"/>
      <c r="B143" s="36"/>
      <c r="C143" s="233" t="s">
        <v>407</v>
      </c>
      <c r="D143" s="233" t="s">
        <v>191</v>
      </c>
      <c r="E143" s="234" t="s">
        <v>2197</v>
      </c>
      <c r="F143" s="235" t="s">
        <v>2198</v>
      </c>
      <c r="G143" s="236" t="s">
        <v>1351</v>
      </c>
      <c r="H143" s="237">
        <v>0.23100000000000001</v>
      </c>
      <c r="I143" s="238"/>
      <c r="J143" s="239">
        <f>ROUND(I143*H143,2)</f>
        <v>0</v>
      </c>
      <c r="K143" s="235" t="s">
        <v>19</v>
      </c>
      <c r="L143" s="41"/>
      <c r="M143" s="240" t="s">
        <v>19</v>
      </c>
      <c r="N143" s="241" t="s">
        <v>44</v>
      </c>
      <c r="O143" s="81"/>
      <c r="P143" s="225">
        <f>O143*H143</f>
        <v>0</v>
      </c>
      <c r="Q143" s="225">
        <v>0</v>
      </c>
      <c r="R143" s="225">
        <f>Q143*H143</f>
        <v>0</v>
      </c>
      <c r="S143" s="225">
        <v>0</v>
      </c>
      <c r="T143" s="226">
        <f>S143*H143</f>
        <v>0</v>
      </c>
      <c r="U143" s="35"/>
      <c r="V143" s="35"/>
      <c r="W143" s="35"/>
      <c r="X143" s="35"/>
      <c r="Y143" s="35"/>
      <c r="Z143" s="35"/>
      <c r="AA143" s="35"/>
      <c r="AB143" s="35"/>
      <c r="AC143" s="35"/>
      <c r="AD143" s="35"/>
      <c r="AE143" s="35"/>
      <c r="AR143" s="227" t="s">
        <v>182</v>
      </c>
      <c r="AT143" s="227" t="s">
        <v>191</v>
      </c>
      <c r="AU143" s="227" t="s">
        <v>83</v>
      </c>
      <c r="AY143" s="14" t="s">
        <v>183</v>
      </c>
      <c r="BE143" s="228">
        <f>IF(N143="základní",J143,0)</f>
        <v>0</v>
      </c>
      <c r="BF143" s="228">
        <f>IF(N143="snížená",J143,0)</f>
        <v>0</v>
      </c>
      <c r="BG143" s="228">
        <f>IF(N143="zákl. přenesená",J143,0)</f>
        <v>0</v>
      </c>
      <c r="BH143" s="228">
        <f>IF(N143="sníž. přenesená",J143,0)</f>
        <v>0</v>
      </c>
      <c r="BI143" s="228">
        <f>IF(N143="nulová",J143,0)</f>
        <v>0</v>
      </c>
      <c r="BJ143" s="14" t="s">
        <v>81</v>
      </c>
      <c r="BK143" s="228">
        <f>ROUND(I143*H143,2)</f>
        <v>0</v>
      </c>
      <c r="BL143" s="14" t="s">
        <v>182</v>
      </c>
      <c r="BM143" s="227" t="s">
        <v>2199</v>
      </c>
    </row>
    <row r="144" s="2" customFormat="1">
      <c r="A144" s="35"/>
      <c r="B144" s="36"/>
      <c r="C144" s="37"/>
      <c r="D144" s="229" t="s">
        <v>190</v>
      </c>
      <c r="E144" s="37"/>
      <c r="F144" s="230" t="s">
        <v>2198</v>
      </c>
      <c r="G144" s="37"/>
      <c r="H144" s="37"/>
      <c r="I144" s="143"/>
      <c r="J144" s="37"/>
      <c r="K144" s="37"/>
      <c r="L144" s="41"/>
      <c r="M144" s="231"/>
      <c r="N144" s="232"/>
      <c r="O144" s="81"/>
      <c r="P144" s="81"/>
      <c r="Q144" s="81"/>
      <c r="R144" s="81"/>
      <c r="S144" s="81"/>
      <c r="T144" s="82"/>
      <c r="U144" s="35"/>
      <c r="V144" s="35"/>
      <c r="W144" s="35"/>
      <c r="X144" s="35"/>
      <c r="Y144" s="35"/>
      <c r="Z144" s="35"/>
      <c r="AA144" s="35"/>
      <c r="AB144" s="35"/>
      <c r="AC144" s="35"/>
      <c r="AD144" s="35"/>
      <c r="AE144" s="35"/>
      <c r="AT144" s="14" t="s">
        <v>190</v>
      </c>
      <c r="AU144" s="14" t="s">
        <v>83</v>
      </c>
    </row>
    <row r="145" s="2" customFormat="1" ht="21.75" customHeight="1">
      <c r="A145" s="35"/>
      <c r="B145" s="36"/>
      <c r="C145" s="233" t="s">
        <v>411</v>
      </c>
      <c r="D145" s="233" t="s">
        <v>191</v>
      </c>
      <c r="E145" s="234" t="s">
        <v>2200</v>
      </c>
      <c r="F145" s="235" t="s">
        <v>2201</v>
      </c>
      <c r="G145" s="236" t="s">
        <v>1351</v>
      </c>
      <c r="H145" s="237">
        <v>1.2170000000000001</v>
      </c>
      <c r="I145" s="238"/>
      <c r="J145" s="239">
        <f>ROUND(I145*H145,2)</f>
        <v>0</v>
      </c>
      <c r="K145" s="235" t="s">
        <v>19</v>
      </c>
      <c r="L145" s="41"/>
      <c r="M145" s="240" t="s">
        <v>19</v>
      </c>
      <c r="N145" s="241" t="s">
        <v>44</v>
      </c>
      <c r="O145" s="81"/>
      <c r="P145" s="225">
        <f>O145*H145</f>
        <v>0</v>
      </c>
      <c r="Q145" s="225">
        <v>0</v>
      </c>
      <c r="R145" s="225">
        <f>Q145*H145</f>
        <v>0</v>
      </c>
      <c r="S145" s="225">
        <v>0</v>
      </c>
      <c r="T145" s="226">
        <f>S145*H145</f>
        <v>0</v>
      </c>
      <c r="U145" s="35"/>
      <c r="V145" s="35"/>
      <c r="W145" s="35"/>
      <c r="X145" s="35"/>
      <c r="Y145" s="35"/>
      <c r="Z145" s="35"/>
      <c r="AA145" s="35"/>
      <c r="AB145" s="35"/>
      <c r="AC145" s="35"/>
      <c r="AD145" s="35"/>
      <c r="AE145" s="35"/>
      <c r="AR145" s="227" t="s">
        <v>182</v>
      </c>
      <c r="AT145" s="227" t="s">
        <v>191</v>
      </c>
      <c r="AU145" s="227" t="s">
        <v>83</v>
      </c>
      <c r="AY145" s="14" t="s">
        <v>183</v>
      </c>
      <c r="BE145" s="228">
        <f>IF(N145="základní",J145,0)</f>
        <v>0</v>
      </c>
      <c r="BF145" s="228">
        <f>IF(N145="snížená",J145,0)</f>
        <v>0</v>
      </c>
      <c r="BG145" s="228">
        <f>IF(N145="zákl. přenesená",J145,0)</f>
        <v>0</v>
      </c>
      <c r="BH145" s="228">
        <f>IF(N145="sníž. přenesená",J145,0)</f>
        <v>0</v>
      </c>
      <c r="BI145" s="228">
        <f>IF(N145="nulová",J145,0)</f>
        <v>0</v>
      </c>
      <c r="BJ145" s="14" t="s">
        <v>81</v>
      </c>
      <c r="BK145" s="228">
        <f>ROUND(I145*H145,2)</f>
        <v>0</v>
      </c>
      <c r="BL145" s="14" t="s">
        <v>182</v>
      </c>
      <c r="BM145" s="227" t="s">
        <v>2202</v>
      </c>
    </row>
    <row r="146" s="2" customFormat="1">
      <c r="A146" s="35"/>
      <c r="B146" s="36"/>
      <c r="C146" s="37"/>
      <c r="D146" s="229" t="s">
        <v>190</v>
      </c>
      <c r="E146" s="37"/>
      <c r="F146" s="230" t="s">
        <v>2201</v>
      </c>
      <c r="G146" s="37"/>
      <c r="H146" s="37"/>
      <c r="I146" s="143"/>
      <c r="J146" s="37"/>
      <c r="K146" s="37"/>
      <c r="L146" s="41"/>
      <c r="M146" s="231"/>
      <c r="N146" s="232"/>
      <c r="O146" s="81"/>
      <c r="P146" s="81"/>
      <c r="Q146" s="81"/>
      <c r="R146" s="81"/>
      <c r="S146" s="81"/>
      <c r="T146" s="82"/>
      <c r="U146" s="35"/>
      <c r="V146" s="35"/>
      <c r="W146" s="35"/>
      <c r="X146" s="35"/>
      <c r="Y146" s="35"/>
      <c r="Z146" s="35"/>
      <c r="AA146" s="35"/>
      <c r="AB146" s="35"/>
      <c r="AC146" s="35"/>
      <c r="AD146" s="35"/>
      <c r="AE146" s="35"/>
      <c r="AT146" s="14" t="s">
        <v>190</v>
      </c>
      <c r="AU146" s="14" t="s">
        <v>83</v>
      </c>
    </row>
    <row r="147" s="2" customFormat="1" ht="21.75" customHeight="1">
      <c r="A147" s="35"/>
      <c r="B147" s="36"/>
      <c r="C147" s="233" t="s">
        <v>415</v>
      </c>
      <c r="D147" s="233" t="s">
        <v>191</v>
      </c>
      <c r="E147" s="234" t="s">
        <v>2203</v>
      </c>
      <c r="F147" s="235" t="s">
        <v>2204</v>
      </c>
      <c r="G147" s="236" t="s">
        <v>1351</v>
      </c>
      <c r="H147" s="237">
        <v>0.622</v>
      </c>
      <c r="I147" s="238"/>
      <c r="J147" s="239">
        <f>ROUND(I147*H147,2)</f>
        <v>0</v>
      </c>
      <c r="K147" s="235" t="s">
        <v>19</v>
      </c>
      <c r="L147" s="41"/>
      <c r="M147" s="240" t="s">
        <v>19</v>
      </c>
      <c r="N147" s="241" t="s">
        <v>44</v>
      </c>
      <c r="O147" s="81"/>
      <c r="P147" s="225">
        <f>O147*H147</f>
        <v>0</v>
      </c>
      <c r="Q147" s="225">
        <v>0</v>
      </c>
      <c r="R147" s="225">
        <f>Q147*H147</f>
        <v>0</v>
      </c>
      <c r="S147" s="225">
        <v>0</v>
      </c>
      <c r="T147" s="226">
        <f>S147*H147</f>
        <v>0</v>
      </c>
      <c r="U147" s="35"/>
      <c r="V147" s="35"/>
      <c r="W147" s="35"/>
      <c r="X147" s="35"/>
      <c r="Y147" s="35"/>
      <c r="Z147" s="35"/>
      <c r="AA147" s="35"/>
      <c r="AB147" s="35"/>
      <c r="AC147" s="35"/>
      <c r="AD147" s="35"/>
      <c r="AE147" s="35"/>
      <c r="AR147" s="227" t="s">
        <v>182</v>
      </c>
      <c r="AT147" s="227" t="s">
        <v>191</v>
      </c>
      <c r="AU147" s="227" t="s">
        <v>83</v>
      </c>
      <c r="AY147" s="14" t="s">
        <v>183</v>
      </c>
      <c r="BE147" s="228">
        <f>IF(N147="základní",J147,0)</f>
        <v>0</v>
      </c>
      <c r="BF147" s="228">
        <f>IF(N147="snížená",J147,0)</f>
        <v>0</v>
      </c>
      <c r="BG147" s="228">
        <f>IF(N147="zákl. přenesená",J147,0)</f>
        <v>0</v>
      </c>
      <c r="BH147" s="228">
        <f>IF(N147="sníž. přenesená",J147,0)</f>
        <v>0</v>
      </c>
      <c r="BI147" s="228">
        <f>IF(N147="nulová",J147,0)</f>
        <v>0</v>
      </c>
      <c r="BJ147" s="14" t="s">
        <v>81</v>
      </c>
      <c r="BK147" s="228">
        <f>ROUND(I147*H147,2)</f>
        <v>0</v>
      </c>
      <c r="BL147" s="14" t="s">
        <v>182</v>
      </c>
      <c r="BM147" s="227" t="s">
        <v>2205</v>
      </c>
    </row>
    <row r="148" s="2" customFormat="1">
      <c r="A148" s="35"/>
      <c r="B148" s="36"/>
      <c r="C148" s="37"/>
      <c r="D148" s="229" t="s">
        <v>190</v>
      </c>
      <c r="E148" s="37"/>
      <c r="F148" s="230" t="s">
        <v>2204</v>
      </c>
      <c r="G148" s="37"/>
      <c r="H148" s="37"/>
      <c r="I148" s="143"/>
      <c r="J148" s="37"/>
      <c r="K148" s="37"/>
      <c r="L148" s="41"/>
      <c r="M148" s="231"/>
      <c r="N148" s="232"/>
      <c r="O148" s="81"/>
      <c r="P148" s="81"/>
      <c r="Q148" s="81"/>
      <c r="R148" s="81"/>
      <c r="S148" s="81"/>
      <c r="T148" s="82"/>
      <c r="U148" s="35"/>
      <c r="V148" s="35"/>
      <c r="W148" s="35"/>
      <c r="X148" s="35"/>
      <c r="Y148" s="35"/>
      <c r="Z148" s="35"/>
      <c r="AA148" s="35"/>
      <c r="AB148" s="35"/>
      <c r="AC148" s="35"/>
      <c r="AD148" s="35"/>
      <c r="AE148" s="35"/>
      <c r="AT148" s="14" t="s">
        <v>190</v>
      </c>
      <c r="AU148" s="14" t="s">
        <v>83</v>
      </c>
    </row>
    <row r="149" s="2" customFormat="1" ht="21.75" customHeight="1">
      <c r="A149" s="35"/>
      <c r="B149" s="36"/>
      <c r="C149" s="233" t="s">
        <v>419</v>
      </c>
      <c r="D149" s="233" t="s">
        <v>191</v>
      </c>
      <c r="E149" s="234" t="s">
        <v>2206</v>
      </c>
      <c r="F149" s="235" t="s">
        <v>2207</v>
      </c>
      <c r="G149" s="236" t="s">
        <v>1351</v>
      </c>
      <c r="H149" s="237">
        <v>0.69199999999999995</v>
      </c>
      <c r="I149" s="238"/>
      <c r="J149" s="239">
        <f>ROUND(I149*H149,2)</f>
        <v>0</v>
      </c>
      <c r="K149" s="235" t="s">
        <v>19</v>
      </c>
      <c r="L149" s="41"/>
      <c r="M149" s="240" t="s">
        <v>19</v>
      </c>
      <c r="N149" s="241" t="s">
        <v>44</v>
      </c>
      <c r="O149" s="81"/>
      <c r="P149" s="225">
        <f>O149*H149</f>
        <v>0</v>
      </c>
      <c r="Q149" s="225">
        <v>0</v>
      </c>
      <c r="R149" s="225">
        <f>Q149*H149</f>
        <v>0</v>
      </c>
      <c r="S149" s="225">
        <v>0</v>
      </c>
      <c r="T149" s="226">
        <f>S149*H149</f>
        <v>0</v>
      </c>
      <c r="U149" s="35"/>
      <c r="V149" s="35"/>
      <c r="W149" s="35"/>
      <c r="X149" s="35"/>
      <c r="Y149" s="35"/>
      <c r="Z149" s="35"/>
      <c r="AA149" s="35"/>
      <c r="AB149" s="35"/>
      <c r="AC149" s="35"/>
      <c r="AD149" s="35"/>
      <c r="AE149" s="35"/>
      <c r="AR149" s="227" t="s">
        <v>182</v>
      </c>
      <c r="AT149" s="227" t="s">
        <v>191</v>
      </c>
      <c r="AU149" s="227" t="s">
        <v>83</v>
      </c>
      <c r="AY149" s="14" t="s">
        <v>183</v>
      </c>
      <c r="BE149" s="228">
        <f>IF(N149="základní",J149,0)</f>
        <v>0</v>
      </c>
      <c r="BF149" s="228">
        <f>IF(N149="snížená",J149,0)</f>
        <v>0</v>
      </c>
      <c r="BG149" s="228">
        <f>IF(N149="zákl. přenesená",J149,0)</f>
        <v>0</v>
      </c>
      <c r="BH149" s="228">
        <f>IF(N149="sníž. přenesená",J149,0)</f>
        <v>0</v>
      </c>
      <c r="BI149" s="228">
        <f>IF(N149="nulová",J149,0)</f>
        <v>0</v>
      </c>
      <c r="BJ149" s="14" t="s">
        <v>81</v>
      </c>
      <c r="BK149" s="228">
        <f>ROUND(I149*H149,2)</f>
        <v>0</v>
      </c>
      <c r="BL149" s="14" t="s">
        <v>182</v>
      </c>
      <c r="BM149" s="227" t="s">
        <v>2208</v>
      </c>
    </row>
    <row r="150" s="2" customFormat="1">
      <c r="A150" s="35"/>
      <c r="B150" s="36"/>
      <c r="C150" s="37"/>
      <c r="D150" s="229" t="s">
        <v>190</v>
      </c>
      <c r="E150" s="37"/>
      <c r="F150" s="230" t="s">
        <v>2207</v>
      </c>
      <c r="G150" s="37"/>
      <c r="H150" s="37"/>
      <c r="I150" s="143"/>
      <c r="J150" s="37"/>
      <c r="K150" s="37"/>
      <c r="L150" s="41"/>
      <c r="M150" s="231"/>
      <c r="N150" s="232"/>
      <c r="O150" s="81"/>
      <c r="P150" s="81"/>
      <c r="Q150" s="81"/>
      <c r="R150" s="81"/>
      <c r="S150" s="81"/>
      <c r="T150" s="82"/>
      <c r="U150" s="35"/>
      <c r="V150" s="35"/>
      <c r="W150" s="35"/>
      <c r="X150" s="35"/>
      <c r="Y150" s="35"/>
      <c r="Z150" s="35"/>
      <c r="AA150" s="35"/>
      <c r="AB150" s="35"/>
      <c r="AC150" s="35"/>
      <c r="AD150" s="35"/>
      <c r="AE150" s="35"/>
      <c r="AT150" s="14" t="s">
        <v>190</v>
      </c>
      <c r="AU150" s="14" t="s">
        <v>83</v>
      </c>
    </row>
    <row r="151" s="2" customFormat="1" ht="21.75" customHeight="1">
      <c r="A151" s="35"/>
      <c r="B151" s="36"/>
      <c r="C151" s="233" t="s">
        <v>423</v>
      </c>
      <c r="D151" s="233" t="s">
        <v>191</v>
      </c>
      <c r="E151" s="234" t="s">
        <v>2209</v>
      </c>
      <c r="F151" s="235" t="s">
        <v>2210</v>
      </c>
      <c r="G151" s="236" t="s">
        <v>187</v>
      </c>
      <c r="H151" s="237">
        <v>96</v>
      </c>
      <c r="I151" s="238"/>
      <c r="J151" s="239">
        <f>ROUND(I151*H151,2)</f>
        <v>0</v>
      </c>
      <c r="K151" s="235" t="s">
        <v>19</v>
      </c>
      <c r="L151" s="41"/>
      <c r="M151" s="240" t="s">
        <v>19</v>
      </c>
      <c r="N151" s="241" t="s">
        <v>44</v>
      </c>
      <c r="O151" s="81"/>
      <c r="P151" s="225">
        <f>O151*H151</f>
        <v>0</v>
      </c>
      <c r="Q151" s="225">
        <v>0</v>
      </c>
      <c r="R151" s="225">
        <f>Q151*H151</f>
        <v>0</v>
      </c>
      <c r="S151" s="225">
        <v>0</v>
      </c>
      <c r="T151" s="226">
        <f>S151*H151</f>
        <v>0</v>
      </c>
      <c r="U151" s="35"/>
      <c r="V151" s="35"/>
      <c r="W151" s="35"/>
      <c r="X151" s="35"/>
      <c r="Y151" s="35"/>
      <c r="Z151" s="35"/>
      <c r="AA151" s="35"/>
      <c r="AB151" s="35"/>
      <c r="AC151" s="35"/>
      <c r="AD151" s="35"/>
      <c r="AE151" s="35"/>
      <c r="AR151" s="227" t="s">
        <v>182</v>
      </c>
      <c r="AT151" s="227" t="s">
        <v>191</v>
      </c>
      <c r="AU151" s="227" t="s">
        <v>83</v>
      </c>
      <c r="AY151" s="14" t="s">
        <v>183</v>
      </c>
      <c r="BE151" s="228">
        <f>IF(N151="základní",J151,0)</f>
        <v>0</v>
      </c>
      <c r="BF151" s="228">
        <f>IF(N151="snížená",J151,0)</f>
        <v>0</v>
      </c>
      <c r="BG151" s="228">
        <f>IF(N151="zákl. přenesená",J151,0)</f>
        <v>0</v>
      </c>
      <c r="BH151" s="228">
        <f>IF(N151="sníž. přenesená",J151,0)</f>
        <v>0</v>
      </c>
      <c r="BI151" s="228">
        <f>IF(N151="nulová",J151,0)</f>
        <v>0</v>
      </c>
      <c r="BJ151" s="14" t="s">
        <v>81</v>
      </c>
      <c r="BK151" s="228">
        <f>ROUND(I151*H151,2)</f>
        <v>0</v>
      </c>
      <c r="BL151" s="14" t="s">
        <v>182</v>
      </c>
      <c r="BM151" s="227" t="s">
        <v>2211</v>
      </c>
    </row>
    <row r="152" s="2" customFormat="1">
      <c r="A152" s="35"/>
      <c r="B152" s="36"/>
      <c r="C152" s="37"/>
      <c r="D152" s="229" t="s">
        <v>190</v>
      </c>
      <c r="E152" s="37"/>
      <c r="F152" s="230" t="s">
        <v>2210</v>
      </c>
      <c r="G152" s="37"/>
      <c r="H152" s="37"/>
      <c r="I152" s="143"/>
      <c r="J152" s="37"/>
      <c r="K152" s="37"/>
      <c r="L152" s="41"/>
      <c r="M152" s="231"/>
      <c r="N152" s="232"/>
      <c r="O152" s="81"/>
      <c r="P152" s="81"/>
      <c r="Q152" s="81"/>
      <c r="R152" s="81"/>
      <c r="S152" s="81"/>
      <c r="T152" s="82"/>
      <c r="U152" s="35"/>
      <c r="V152" s="35"/>
      <c r="W152" s="35"/>
      <c r="X152" s="35"/>
      <c r="Y152" s="35"/>
      <c r="Z152" s="35"/>
      <c r="AA152" s="35"/>
      <c r="AB152" s="35"/>
      <c r="AC152" s="35"/>
      <c r="AD152" s="35"/>
      <c r="AE152" s="35"/>
      <c r="AT152" s="14" t="s">
        <v>190</v>
      </c>
      <c r="AU152" s="14" t="s">
        <v>83</v>
      </c>
    </row>
    <row r="153" s="2" customFormat="1" ht="21.75" customHeight="1">
      <c r="A153" s="35"/>
      <c r="B153" s="36"/>
      <c r="C153" s="233" t="s">
        <v>427</v>
      </c>
      <c r="D153" s="233" t="s">
        <v>191</v>
      </c>
      <c r="E153" s="234" t="s">
        <v>2212</v>
      </c>
      <c r="F153" s="235" t="s">
        <v>2213</v>
      </c>
      <c r="G153" s="236" t="s">
        <v>187</v>
      </c>
      <c r="H153" s="237">
        <v>260</v>
      </c>
      <c r="I153" s="238"/>
      <c r="J153" s="239">
        <f>ROUND(I153*H153,2)</f>
        <v>0</v>
      </c>
      <c r="K153" s="235" t="s">
        <v>19</v>
      </c>
      <c r="L153" s="41"/>
      <c r="M153" s="240" t="s">
        <v>19</v>
      </c>
      <c r="N153" s="241" t="s">
        <v>44</v>
      </c>
      <c r="O153" s="81"/>
      <c r="P153" s="225">
        <f>O153*H153</f>
        <v>0</v>
      </c>
      <c r="Q153" s="225">
        <v>0</v>
      </c>
      <c r="R153" s="225">
        <f>Q153*H153</f>
        <v>0</v>
      </c>
      <c r="S153" s="225">
        <v>0</v>
      </c>
      <c r="T153" s="226">
        <f>S153*H153</f>
        <v>0</v>
      </c>
      <c r="U153" s="35"/>
      <c r="V153" s="35"/>
      <c r="W153" s="35"/>
      <c r="X153" s="35"/>
      <c r="Y153" s="35"/>
      <c r="Z153" s="35"/>
      <c r="AA153" s="35"/>
      <c r="AB153" s="35"/>
      <c r="AC153" s="35"/>
      <c r="AD153" s="35"/>
      <c r="AE153" s="35"/>
      <c r="AR153" s="227" t="s">
        <v>182</v>
      </c>
      <c r="AT153" s="227" t="s">
        <v>191</v>
      </c>
      <c r="AU153" s="227" t="s">
        <v>83</v>
      </c>
      <c r="AY153" s="14" t="s">
        <v>183</v>
      </c>
      <c r="BE153" s="228">
        <f>IF(N153="základní",J153,0)</f>
        <v>0</v>
      </c>
      <c r="BF153" s="228">
        <f>IF(N153="snížená",J153,0)</f>
        <v>0</v>
      </c>
      <c r="BG153" s="228">
        <f>IF(N153="zákl. přenesená",J153,0)</f>
        <v>0</v>
      </c>
      <c r="BH153" s="228">
        <f>IF(N153="sníž. přenesená",J153,0)</f>
        <v>0</v>
      </c>
      <c r="BI153" s="228">
        <f>IF(N153="nulová",J153,0)</f>
        <v>0</v>
      </c>
      <c r="BJ153" s="14" t="s">
        <v>81</v>
      </c>
      <c r="BK153" s="228">
        <f>ROUND(I153*H153,2)</f>
        <v>0</v>
      </c>
      <c r="BL153" s="14" t="s">
        <v>182</v>
      </c>
      <c r="BM153" s="227" t="s">
        <v>2214</v>
      </c>
    </row>
    <row r="154" s="2" customFormat="1">
      <c r="A154" s="35"/>
      <c r="B154" s="36"/>
      <c r="C154" s="37"/>
      <c r="D154" s="229" t="s">
        <v>190</v>
      </c>
      <c r="E154" s="37"/>
      <c r="F154" s="230" t="s">
        <v>2213</v>
      </c>
      <c r="G154" s="37"/>
      <c r="H154" s="37"/>
      <c r="I154" s="143"/>
      <c r="J154" s="37"/>
      <c r="K154" s="37"/>
      <c r="L154" s="41"/>
      <c r="M154" s="231"/>
      <c r="N154" s="232"/>
      <c r="O154" s="81"/>
      <c r="P154" s="81"/>
      <c r="Q154" s="81"/>
      <c r="R154" s="81"/>
      <c r="S154" s="81"/>
      <c r="T154" s="82"/>
      <c r="U154" s="35"/>
      <c r="V154" s="35"/>
      <c r="W154" s="35"/>
      <c r="X154" s="35"/>
      <c r="Y154" s="35"/>
      <c r="Z154" s="35"/>
      <c r="AA154" s="35"/>
      <c r="AB154" s="35"/>
      <c r="AC154" s="35"/>
      <c r="AD154" s="35"/>
      <c r="AE154" s="35"/>
      <c r="AT154" s="14" t="s">
        <v>190</v>
      </c>
      <c r="AU154" s="14" t="s">
        <v>83</v>
      </c>
    </row>
    <row r="155" s="2" customFormat="1" ht="16.5" customHeight="1">
      <c r="A155" s="35"/>
      <c r="B155" s="36"/>
      <c r="C155" s="233" t="s">
        <v>431</v>
      </c>
      <c r="D155" s="233" t="s">
        <v>191</v>
      </c>
      <c r="E155" s="234" t="s">
        <v>2215</v>
      </c>
      <c r="F155" s="235" t="s">
        <v>2216</v>
      </c>
      <c r="G155" s="236" t="s">
        <v>199</v>
      </c>
      <c r="H155" s="237">
        <v>110</v>
      </c>
      <c r="I155" s="238"/>
      <c r="J155" s="239">
        <f>ROUND(I155*H155,2)</f>
        <v>0</v>
      </c>
      <c r="K155" s="235" t="s">
        <v>19</v>
      </c>
      <c r="L155" s="41"/>
      <c r="M155" s="240" t="s">
        <v>19</v>
      </c>
      <c r="N155" s="241" t="s">
        <v>44</v>
      </c>
      <c r="O155" s="81"/>
      <c r="P155" s="225">
        <f>O155*H155</f>
        <v>0</v>
      </c>
      <c r="Q155" s="225">
        <v>0</v>
      </c>
      <c r="R155" s="225">
        <f>Q155*H155</f>
        <v>0</v>
      </c>
      <c r="S155" s="225">
        <v>0</v>
      </c>
      <c r="T155" s="226">
        <f>S155*H155</f>
        <v>0</v>
      </c>
      <c r="U155" s="35"/>
      <c r="V155" s="35"/>
      <c r="W155" s="35"/>
      <c r="X155" s="35"/>
      <c r="Y155" s="35"/>
      <c r="Z155" s="35"/>
      <c r="AA155" s="35"/>
      <c r="AB155" s="35"/>
      <c r="AC155" s="35"/>
      <c r="AD155" s="35"/>
      <c r="AE155" s="35"/>
      <c r="AR155" s="227" t="s">
        <v>182</v>
      </c>
      <c r="AT155" s="227" t="s">
        <v>191</v>
      </c>
      <c r="AU155" s="227" t="s">
        <v>83</v>
      </c>
      <c r="AY155" s="14" t="s">
        <v>183</v>
      </c>
      <c r="BE155" s="228">
        <f>IF(N155="základní",J155,0)</f>
        <v>0</v>
      </c>
      <c r="BF155" s="228">
        <f>IF(N155="snížená",J155,0)</f>
        <v>0</v>
      </c>
      <c r="BG155" s="228">
        <f>IF(N155="zákl. přenesená",J155,0)</f>
        <v>0</v>
      </c>
      <c r="BH155" s="228">
        <f>IF(N155="sníž. přenesená",J155,0)</f>
        <v>0</v>
      </c>
      <c r="BI155" s="228">
        <f>IF(N155="nulová",J155,0)</f>
        <v>0</v>
      </c>
      <c r="BJ155" s="14" t="s">
        <v>81</v>
      </c>
      <c r="BK155" s="228">
        <f>ROUND(I155*H155,2)</f>
        <v>0</v>
      </c>
      <c r="BL155" s="14" t="s">
        <v>182</v>
      </c>
      <c r="BM155" s="227" t="s">
        <v>2217</v>
      </c>
    </row>
    <row r="156" s="2" customFormat="1">
      <c r="A156" s="35"/>
      <c r="B156" s="36"/>
      <c r="C156" s="37"/>
      <c r="D156" s="229" t="s">
        <v>190</v>
      </c>
      <c r="E156" s="37"/>
      <c r="F156" s="230" t="s">
        <v>2216</v>
      </c>
      <c r="G156" s="37"/>
      <c r="H156" s="37"/>
      <c r="I156" s="143"/>
      <c r="J156" s="37"/>
      <c r="K156" s="37"/>
      <c r="L156" s="41"/>
      <c r="M156" s="231"/>
      <c r="N156" s="232"/>
      <c r="O156" s="81"/>
      <c r="P156" s="81"/>
      <c r="Q156" s="81"/>
      <c r="R156" s="81"/>
      <c r="S156" s="81"/>
      <c r="T156" s="82"/>
      <c r="U156" s="35"/>
      <c r="V156" s="35"/>
      <c r="W156" s="35"/>
      <c r="X156" s="35"/>
      <c r="Y156" s="35"/>
      <c r="Z156" s="35"/>
      <c r="AA156" s="35"/>
      <c r="AB156" s="35"/>
      <c r="AC156" s="35"/>
      <c r="AD156" s="35"/>
      <c r="AE156" s="35"/>
      <c r="AT156" s="14" t="s">
        <v>190</v>
      </c>
      <c r="AU156" s="14" t="s">
        <v>83</v>
      </c>
    </row>
    <row r="157" s="2" customFormat="1" ht="16.5" customHeight="1">
      <c r="A157" s="35"/>
      <c r="B157" s="36"/>
      <c r="C157" s="233" t="s">
        <v>435</v>
      </c>
      <c r="D157" s="233" t="s">
        <v>191</v>
      </c>
      <c r="E157" s="234" t="s">
        <v>2218</v>
      </c>
      <c r="F157" s="235" t="s">
        <v>2219</v>
      </c>
      <c r="G157" s="236" t="s">
        <v>199</v>
      </c>
      <c r="H157" s="237">
        <v>150</v>
      </c>
      <c r="I157" s="238"/>
      <c r="J157" s="239">
        <f>ROUND(I157*H157,2)</f>
        <v>0</v>
      </c>
      <c r="K157" s="235" t="s">
        <v>19</v>
      </c>
      <c r="L157" s="41"/>
      <c r="M157" s="240" t="s">
        <v>19</v>
      </c>
      <c r="N157" s="241" t="s">
        <v>44</v>
      </c>
      <c r="O157" s="81"/>
      <c r="P157" s="225">
        <f>O157*H157</f>
        <v>0</v>
      </c>
      <c r="Q157" s="225">
        <v>0</v>
      </c>
      <c r="R157" s="225">
        <f>Q157*H157</f>
        <v>0</v>
      </c>
      <c r="S157" s="225">
        <v>0</v>
      </c>
      <c r="T157" s="226">
        <f>S157*H157</f>
        <v>0</v>
      </c>
      <c r="U157" s="35"/>
      <c r="V157" s="35"/>
      <c r="W157" s="35"/>
      <c r="X157" s="35"/>
      <c r="Y157" s="35"/>
      <c r="Z157" s="35"/>
      <c r="AA157" s="35"/>
      <c r="AB157" s="35"/>
      <c r="AC157" s="35"/>
      <c r="AD157" s="35"/>
      <c r="AE157" s="35"/>
      <c r="AR157" s="227" t="s">
        <v>182</v>
      </c>
      <c r="AT157" s="227" t="s">
        <v>191</v>
      </c>
      <c r="AU157" s="227" t="s">
        <v>83</v>
      </c>
      <c r="AY157" s="14" t="s">
        <v>183</v>
      </c>
      <c r="BE157" s="228">
        <f>IF(N157="základní",J157,0)</f>
        <v>0</v>
      </c>
      <c r="BF157" s="228">
        <f>IF(N157="snížená",J157,0)</f>
        <v>0</v>
      </c>
      <c r="BG157" s="228">
        <f>IF(N157="zákl. přenesená",J157,0)</f>
        <v>0</v>
      </c>
      <c r="BH157" s="228">
        <f>IF(N157="sníž. přenesená",J157,0)</f>
        <v>0</v>
      </c>
      <c r="BI157" s="228">
        <f>IF(N157="nulová",J157,0)</f>
        <v>0</v>
      </c>
      <c r="BJ157" s="14" t="s">
        <v>81</v>
      </c>
      <c r="BK157" s="228">
        <f>ROUND(I157*H157,2)</f>
        <v>0</v>
      </c>
      <c r="BL157" s="14" t="s">
        <v>182</v>
      </c>
      <c r="BM157" s="227" t="s">
        <v>2220</v>
      </c>
    </row>
    <row r="158" s="2" customFormat="1">
      <c r="A158" s="35"/>
      <c r="B158" s="36"/>
      <c r="C158" s="37"/>
      <c r="D158" s="229" t="s">
        <v>190</v>
      </c>
      <c r="E158" s="37"/>
      <c r="F158" s="230" t="s">
        <v>2219</v>
      </c>
      <c r="G158" s="37"/>
      <c r="H158" s="37"/>
      <c r="I158" s="143"/>
      <c r="J158" s="37"/>
      <c r="K158" s="37"/>
      <c r="L158" s="41"/>
      <c r="M158" s="231"/>
      <c r="N158" s="232"/>
      <c r="O158" s="81"/>
      <c r="P158" s="81"/>
      <c r="Q158" s="81"/>
      <c r="R158" s="81"/>
      <c r="S158" s="81"/>
      <c r="T158" s="82"/>
      <c r="U158" s="35"/>
      <c r="V158" s="35"/>
      <c r="W158" s="35"/>
      <c r="X158" s="35"/>
      <c r="Y158" s="35"/>
      <c r="Z158" s="35"/>
      <c r="AA158" s="35"/>
      <c r="AB158" s="35"/>
      <c r="AC158" s="35"/>
      <c r="AD158" s="35"/>
      <c r="AE158" s="35"/>
      <c r="AT158" s="14" t="s">
        <v>190</v>
      </c>
      <c r="AU158" s="14" t="s">
        <v>83</v>
      </c>
    </row>
    <row r="159" s="2" customFormat="1" ht="16.5" customHeight="1">
      <c r="A159" s="35"/>
      <c r="B159" s="36"/>
      <c r="C159" s="233" t="s">
        <v>439</v>
      </c>
      <c r="D159" s="233" t="s">
        <v>191</v>
      </c>
      <c r="E159" s="234" t="s">
        <v>2221</v>
      </c>
      <c r="F159" s="235" t="s">
        <v>2222</v>
      </c>
      <c r="G159" s="236" t="s">
        <v>2223</v>
      </c>
      <c r="H159" s="237">
        <v>88</v>
      </c>
      <c r="I159" s="238"/>
      <c r="J159" s="239">
        <f>ROUND(I159*H159,2)</f>
        <v>0</v>
      </c>
      <c r="K159" s="235" t="s">
        <v>19</v>
      </c>
      <c r="L159" s="41"/>
      <c r="M159" s="240" t="s">
        <v>19</v>
      </c>
      <c r="N159" s="241" t="s">
        <v>44</v>
      </c>
      <c r="O159" s="81"/>
      <c r="P159" s="225">
        <f>O159*H159</f>
        <v>0</v>
      </c>
      <c r="Q159" s="225">
        <v>0</v>
      </c>
      <c r="R159" s="225">
        <f>Q159*H159</f>
        <v>0</v>
      </c>
      <c r="S159" s="225">
        <v>0</v>
      </c>
      <c r="T159" s="226">
        <f>S159*H159</f>
        <v>0</v>
      </c>
      <c r="U159" s="35"/>
      <c r="V159" s="35"/>
      <c r="W159" s="35"/>
      <c r="X159" s="35"/>
      <c r="Y159" s="35"/>
      <c r="Z159" s="35"/>
      <c r="AA159" s="35"/>
      <c r="AB159" s="35"/>
      <c r="AC159" s="35"/>
      <c r="AD159" s="35"/>
      <c r="AE159" s="35"/>
      <c r="AR159" s="227" t="s">
        <v>182</v>
      </c>
      <c r="AT159" s="227" t="s">
        <v>191</v>
      </c>
      <c r="AU159" s="227" t="s">
        <v>83</v>
      </c>
      <c r="AY159" s="14" t="s">
        <v>183</v>
      </c>
      <c r="BE159" s="228">
        <f>IF(N159="základní",J159,0)</f>
        <v>0</v>
      </c>
      <c r="BF159" s="228">
        <f>IF(N159="snížená",J159,0)</f>
        <v>0</v>
      </c>
      <c r="BG159" s="228">
        <f>IF(N159="zákl. přenesená",J159,0)</f>
        <v>0</v>
      </c>
      <c r="BH159" s="228">
        <f>IF(N159="sníž. přenesená",J159,0)</f>
        <v>0</v>
      </c>
      <c r="BI159" s="228">
        <f>IF(N159="nulová",J159,0)</f>
        <v>0</v>
      </c>
      <c r="BJ159" s="14" t="s">
        <v>81</v>
      </c>
      <c r="BK159" s="228">
        <f>ROUND(I159*H159,2)</f>
        <v>0</v>
      </c>
      <c r="BL159" s="14" t="s">
        <v>182</v>
      </c>
      <c r="BM159" s="227" t="s">
        <v>2224</v>
      </c>
    </row>
    <row r="160" s="2" customFormat="1">
      <c r="A160" s="35"/>
      <c r="B160" s="36"/>
      <c r="C160" s="37"/>
      <c r="D160" s="229" t="s">
        <v>190</v>
      </c>
      <c r="E160" s="37"/>
      <c r="F160" s="230" t="s">
        <v>2222</v>
      </c>
      <c r="G160" s="37"/>
      <c r="H160" s="37"/>
      <c r="I160" s="143"/>
      <c r="J160" s="37"/>
      <c r="K160" s="37"/>
      <c r="L160" s="41"/>
      <c r="M160" s="231"/>
      <c r="N160" s="232"/>
      <c r="O160" s="81"/>
      <c r="P160" s="81"/>
      <c r="Q160" s="81"/>
      <c r="R160" s="81"/>
      <c r="S160" s="81"/>
      <c r="T160" s="82"/>
      <c r="U160" s="35"/>
      <c r="V160" s="35"/>
      <c r="W160" s="35"/>
      <c r="X160" s="35"/>
      <c r="Y160" s="35"/>
      <c r="Z160" s="35"/>
      <c r="AA160" s="35"/>
      <c r="AB160" s="35"/>
      <c r="AC160" s="35"/>
      <c r="AD160" s="35"/>
      <c r="AE160" s="35"/>
      <c r="AT160" s="14" t="s">
        <v>190</v>
      </c>
      <c r="AU160" s="14" t="s">
        <v>83</v>
      </c>
    </row>
    <row r="161" s="2" customFormat="1" ht="16.5" customHeight="1">
      <c r="A161" s="35"/>
      <c r="B161" s="36"/>
      <c r="C161" s="233" t="s">
        <v>443</v>
      </c>
      <c r="D161" s="233" t="s">
        <v>191</v>
      </c>
      <c r="E161" s="234" t="s">
        <v>2225</v>
      </c>
      <c r="F161" s="235" t="s">
        <v>2226</v>
      </c>
      <c r="G161" s="236" t="s">
        <v>2223</v>
      </c>
      <c r="H161" s="237">
        <v>24</v>
      </c>
      <c r="I161" s="238"/>
      <c r="J161" s="239">
        <f>ROUND(I161*H161,2)</f>
        <v>0</v>
      </c>
      <c r="K161" s="235" t="s">
        <v>19</v>
      </c>
      <c r="L161" s="41"/>
      <c r="M161" s="240" t="s">
        <v>19</v>
      </c>
      <c r="N161" s="241" t="s">
        <v>44</v>
      </c>
      <c r="O161" s="81"/>
      <c r="P161" s="225">
        <f>O161*H161</f>
        <v>0</v>
      </c>
      <c r="Q161" s="225">
        <v>0</v>
      </c>
      <c r="R161" s="225">
        <f>Q161*H161</f>
        <v>0</v>
      </c>
      <c r="S161" s="225">
        <v>0</v>
      </c>
      <c r="T161" s="226">
        <f>S161*H161</f>
        <v>0</v>
      </c>
      <c r="U161" s="35"/>
      <c r="V161" s="35"/>
      <c r="W161" s="35"/>
      <c r="X161" s="35"/>
      <c r="Y161" s="35"/>
      <c r="Z161" s="35"/>
      <c r="AA161" s="35"/>
      <c r="AB161" s="35"/>
      <c r="AC161" s="35"/>
      <c r="AD161" s="35"/>
      <c r="AE161" s="35"/>
      <c r="AR161" s="227" t="s">
        <v>182</v>
      </c>
      <c r="AT161" s="227" t="s">
        <v>191</v>
      </c>
      <c r="AU161" s="227" t="s">
        <v>83</v>
      </c>
      <c r="AY161" s="14" t="s">
        <v>183</v>
      </c>
      <c r="BE161" s="228">
        <f>IF(N161="základní",J161,0)</f>
        <v>0</v>
      </c>
      <c r="BF161" s="228">
        <f>IF(N161="snížená",J161,0)</f>
        <v>0</v>
      </c>
      <c r="BG161" s="228">
        <f>IF(N161="zákl. přenesená",J161,0)</f>
        <v>0</v>
      </c>
      <c r="BH161" s="228">
        <f>IF(N161="sníž. přenesená",J161,0)</f>
        <v>0</v>
      </c>
      <c r="BI161" s="228">
        <f>IF(N161="nulová",J161,0)</f>
        <v>0</v>
      </c>
      <c r="BJ161" s="14" t="s">
        <v>81</v>
      </c>
      <c r="BK161" s="228">
        <f>ROUND(I161*H161,2)</f>
        <v>0</v>
      </c>
      <c r="BL161" s="14" t="s">
        <v>182</v>
      </c>
      <c r="BM161" s="227" t="s">
        <v>2227</v>
      </c>
    </row>
    <row r="162" s="2" customFormat="1">
      <c r="A162" s="35"/>
      <c r="B162" s="36"/>
      <c r="C162" s="37"/>
      <c r="D162" s="229" t="s">
        <v>190</v>
      </c>
      <c r="E162" s="37"/>
      <c r="F162" s="230" t="s">
        <v>2226</v>
      </c>
      <c r="G162" s="37"/>
      <c r="H162" s="37"/>
      <c r="I162" s="143"/>
      <c r="J162" s="37"/>
      <c r="K162" s="37"/>
      <c r="L162" s="41"/>
      <c r="M162" s="231"/>
      <c r="N162" s="232"/>
      <c r="O162" s="81"/>
      <c r="P162" s="81"/>
      <c r="Q162" s="81"/>
      <c r="R162" s="81"/>
      <c r="S162" s="81"/>
      <c r="T162" s="82"/>
      <c r="U162" s="35"/>
      <c r="V162" s="35"/>
      <c r="W162" s="35"/>
      <c r="X162" s="35"/>
      <c r="Y162" s="35"/>
      <c r="Z162" s="35"/>
      <c r="AA162" s="35"/>
      <c r="AB162" s="35"/>
      <c r="AC162" s="35"/>
      <c r="AD162" s="35"/>
      <c r="AE162" s="35"/>
      <c r="AT162" s="14" t="s">
        <v>190</v>
      </c>
      <c r="AU162" s="14" t="s">
        <v>83</v>
      </c>
    </row>
    <row r="163" s="2" customFormat="1" ht="16.5" customHeight="1">
      <c r="A163" s="35"/>
      <c r="B163" s="36"/>
      <c r="C163" s="233" t="s">
        <v>447</v>
      </c>
      <c r="D163" s="233" t="s">
        <v>191</v>
      </c>
      <c r="E163" s="234" t="s">
        <v>2228</v>
      </c>
      <c r="F163" s="235" t="s">
        <v>2229</v>
      </c>
      <c r="G163" s="236" t="s">
        <v>199</v>
      </c>
      <c r="H163" s="237">
        <v>30</v>
      </c>
      <c r="I163" s="238"/>
      <c r="J163" s="239">
        <f>ROUND(I163*H163,2)</f>
        <v>0</v>
      </c>
      <c r="K163" s="235" t="s">
        <v>19</v>
      </c>
      <c r="L163" s="41"/>
      <c r="M163" s="240" t="s">
        <v>19</v>
      </c>
      <c r="N163" s="241" t="s">
        <v>44</v>
      </c>
      <c r="O163" s="81"/>
      <c r="P163" s="225">
        <f>O163*H163</f>
        <v>0</v>
      </c>
      <c r="Q163" s="225">
        <v>0</v>
      </c>
      <c r="R163" s="225">
        <f>Q163*H163</f>
        <v>0</v>
      </c>
      <c r="S163" s="225">
        <v>0</v>
      </c>
      <c r="T163" s="226">
        <f>S163*H163</f>
        <v>0</v>
      </c>
      <c r="U163" s="35"/>
      <c r="V163" s="35"/>
      <c r="W163" s="35"/>
      <c r="X163" s="35"/>
      <c r="Y163" s="35"/>
      <c r="Z163" s="35"/>
      <c r="AA163" s="35"/>
      <c r="AB163" s="35"/>
      <c r="AC163" s="35"/>
      <c r="AD163" s="35"/>
      <c r="AE163" s="35"/>
      <c r="AR163" s="227" t="s">
        <v>182</v>
      </c>
      <c r="AT163" s="227" t="s">
        <v>191</v>
      </c>
      <c r="AU163" s="227" t="s">
        <v>83</v>
      </c>
      <c r="AY163" s="14" t="s">
        <v>183</v>
      </c>
      <c r="BE163" s="228">
        <f>IF(N163="základní",J163,0)</f>
        <v>0</v>
      </c>
      <c r="BF163" s="228">
        <f>IF(N163="snížená",J163,0)</f>
        <v>0</v>
      </c>
      <c r="BG163" s="228">
        <f>IF(N163="zákl. přenesená",J163,0)</f>
        <v>0</v>
      </c>
      <c r="BH163" s="228">
        <f>IF(N163="sníž. přenesená",J163,0)</f>
        <v>0</v>
      </c>
      <c r="BI163" s="228">
        <f>IF(N163="nulová",J163,0)</f>
        <v>0</v>
      </c>
      <c r="BJ163" s="14" t="s">
        <v>81</v>
      </c>
      <c r="BK163" s="228">
        <f>ROUND(I163*H163,2)</f>
        <v>0</v>
      </c>
      <c r="BL163" s="14" t="s">
        <v>182</v>
      </c>
      <c r="BM163" s="227" t="s">
        <v>2230</v>
      </c>
    </row>
    <row r="164" s="2" customFormat="1">
      <c r="A164" s="35"/>
      <c r="B164" s="36"/>
      <c r="C164" s="37"/>
      <c r="D164" s="229" t="s">
        <v>190</v>
      </c>
      <c r="E164" s="37"/>
      <c r="F164" s="230" t="s">
        <v>2229</v>
      </c>
      <c r="G164" s="37"/>
      <c r="H164" s="37"/>
      <c r="I164" s="143"/>
      <c r="J164" s="37"/>
      <c r="K164" s="37"/>
      <c r="L164" s="41"/>
      <c r="M164" s="231"/>
      <c r="N164" s="232"/>
      <c r="O164" s="81"/>
      <c r="P164" s="81"/>
      <c r="Q164" s="81"/>
      <c r="R164" s="81"/>
      <c r="S164" s="81"/>
      <c r="T164" s="82"/>
      <c r="U164" s="35"/>
      <c r="V164" s="35"/>
      <c r="W164" s="35"/>
      <c r="X164" s="35"/>
      <c r="Y164" s="35"/>
      <c r="Z164" s="35"/>
      <c r="AA164" s="35"/>
      <c r="AB164" s="35"/>
      <c r="AC164" s="35"/>
      <c r="AD164" s="35"/>
      <c r="AE164" s="35"/>
      <c r="AT164" s="14" t="s">
        <v>190</v>
      </c>
      <c r="AU164" s="14" t="s">
        <v>83</v>
      </c>
    </row>
    <row r="165" s="2" customFormat="1" ht="21.75" customHeight="1">
      <c r="A165" s="35"/>
      <c r="B165" s="36"/>
      <c r="C165" s="233" t="s">
        <v>451</v>
      </c>
      <c r="D165" s="233" t="s">
        <v>191</v>
      </c>
      <c r="E165" s="234" t="s">
        <v>2231</v>
      </c>
      <c r="F165" s="235" t="s">
        <v>2232</v>
      </c>
      <c r="G165" s="236" t="s">
        <v>1351</v>
      </c>
      <c r="H165" s="237">
        <v>0.48199999999999998</v>
      </c>
      <c r="I165" s="238"/>
      <c r="J165" s="239">
        <f>ROUND(I165*H165,2)</f>
        <v>0</v>
      </c>
      <c r="K165" s="235" t="s">
        <v>19</v>
      </c>
      <c r="L165" s="41"/>
      <c r="M165" s="240" t="s">
        <v>19</v>
      </c>
      <c r="N165" s="241" t="s">
        <v>44</v>
      </c>
      <c r="O165" s="81"/>
      <c r="P165" s="225">
        <f>O165*H165</f>
        <v>0</v>
      </c>
      <c r="Q165" s="225">
        <v>0</v>
      </c>
      <c r="R165" s="225">
        <f>Q165*H165</f>
        <v>0</v>
      </c>
      <c r="S165" s="225">
        <v>0</v>
      </c>
      <c r="T165" s="226">
        <f>S165*H165</f>
        <v>0</v>
      </c>
      <c r="U165" s="35"/>
      <c r="V165" s="35"/>
      <c r="W165" s="35"/>
      <c r="X165" s="35"/>
      <c r="Y165" s="35"/>
      <c r="Z165" s="35"/>
      <c r="AA165" s="35"/>
      <c r="AB165" s="35"/>
      <c r="AC165" s="35"/>
      <c r="AD165" s="35"/>
      <c r="AE165" s="35"/>
      <c r="AR165" s="227" t="s">
        <v>182</v>
      </c>
      <c r="AT165" s="227" t="s">
        <v>191</v>
      </c>
      <c r="AU165" s="227" t="s">
        <v>83</v>
      </c>
      <c r="AY165" s="14" t="s">
        <v>183</v>
      </c>
      <c r="BE165" s="228">
        <f>IF(N165="základní",J165,0)</f>
        <v>0</v>
      </c>
      <c r="BF165" s="228">
        <f>IF(N165="snížená",J165,0)</f>
        <v>0</v>
      </c>
      <c r="BG165" s="228">
        <f>IF(N165="zákl. přenesená",J165,0)</f>
        <v>0</v>
      </c>
      <c r="BH165" s="228">
        <f>IF(N165="sníž. přenesená",J165,0)</f>
        <v>0</v>
      </c>
      <c r="BI165" s="228">
        <f>IF(N165="nulová",J165,0)</f>
        <v>0</v>
      </c>
      <c r="BJ165" s="14" t="s">
        <v>81</v>
      </c>
      <c r="BK165" s="228">
        <f>ROUND(I165*H165,2)</f>
        <v>0</v>
      </c>
      <c r="BL165" s="14" t="s">
        <v>182</v>
      </c>
      <c r="BM165" s="227" t="s">
        <v>2233</v>
      </c>
    </row>
    <row r="166" s="2" customFormat="1">
      <c r="A166" s="35"/>
      <c r="B166" s="36"/>
      <c r="C166" s="37"/>
      <c r="D166" s="229" t="s">
        <v>190</v>
      </c>
      <c r="E166" s="37"/>
      <c r="F166" s="230" t="s">
        <v>2232</v>
      </c>
      <c r="G166" s="37"/>
      <c r="H166" s="37"/>
      <c r="I166" s="143"/>
      <c r="J166" s="37"/>
      <c r="K166" s="37"/>
      <c r="L166" s="41"/>
      <c r="M166" s="231"/>
      <c r="N166" s="232"/>
      <c r="O166" s="81"/>
      <c r="P166" s="81"/>
      <c r="Q166" s="81"/>
      <c r="R166" s="81"/>
      <c r="S166" s="81"/>
      <c r="T166" s="82"/>
      <c r="U166" s="35"/>
      <c r="V166" s="35"/>
      <c r="W166" s="35"/>
      <c r="X166" s="35"/>
      <c r="Y166" s="35"/>
      <c r="Z166" s="35"/>
      <c r="AA166" s="35"/>
      <c r="AB166" s="35"/>
      <c r="AC166" s="35"/>
      <c r="AD166" s="35"/>
      <c r="AE166" s="35"/>
      <c r="AT166" s="14" t="s">
        <v>190</v>
      </c>
      <c r="AU166" s="14" t="s">
        <v>83</v>
      </c>
    </row>
    <row r="167" s="2" customFormat="1" ht="21.75" customHeight="1">
      <c r="A167" s="35"/>
      <c r="B167" s="36"/>
      <c r="C167" s="233" t="s">
        <v>455</v>
      </c>
      <c r="D167" s="233" t="s">
        <v>191</v>
      </c>
      <c r="E167" s="234" t="s">
        <v>2234</v>
      </c>
      <c r="F167" s="235" t="s">
        <v>2235</v>
      </c>
      <c r="G167" s="236" t="s">
        <v>1351</v>
      </c>
      <c r="H167" s="237">
        <v>2.4140000000000001</v>
      </c>
      <c r="I167" s="238"/>
      <c r="J167" s="239">
        <f>ROUND(I167*H167,2)</f>
        <v>0</v>
      </c>
      <c r="K167" s="235" t="s">
        <v>19</v>
      </c>
      <c r="L167" s="41"/>
      <c r="M167" s="240" t="s">
        <v>19</v>
      </c>
      <c r="N167" s="241" t="s">
        <v>44</v>
      </c>
      <c r="O167" s="81"/>
      <c r="P167" s="225">
        <f>O167*H167</f>
        <v>0</v>
      </c>
      <c r="Q167" s="225">
        <v>0</v>
      </c>
      <c r="R167" s="225">
        <f>Q167*H167</f>
        <v>0</v>
      </c>
      <c r="S167" s="225">
        <v>0</v>
      </c>
      <c r="T167" s="226">
        <f>S167*H167</f>
        <v>0</v>
      </c>
      <c r="U167" s="35"/>
      <c r="V167" s="35"/>
      <c r="W167" s="35"/>
      <c r="X167" s="35"/>
      <c r="Y167" s="35"/>
      <c r="Z167" s="35"/>
      <c r="AA167" s="35"/>
      <c r="AB167" s="35"/>
      <c r="AC167" s="35"/>
      <c r="AD167" s="35"/>
      <c r="AE167" s="35"/>
      <c r="AR167" s="227" t="s">
        <v>182</v>
      </c>
      <c r="AT167" s="227" t="s">
        <v>191</v>
      </c>
      <c r="AU167" s="227" t="s">
        <v>83</v>
      </c>
      <c r="AY167" s="14" t="s">
        <v>183</v>
      </c>
      <c r="BE167" s="228">
        <f>IF(N167="základní",J167,0)</f>
        <v>0</v>
      </c>
      <c r="BF167" s="228">
        <f>IF(N167="snížená",J167,0)</f>
        <v>0</v>
      </c>
      <c r="BG167" s="228">
        <f>IF(N167="zákl. přenesená",J167,0)</f>
        <v>0</v>
      </c>
      <c r="BH167" s="228">
        <f>IF(N167="sníž. přenesená",J167,0)</f>
        <v>0</v>
      </c>
      <c r="BI167" s="228">
        <f>IF(N167="nulová",J167,0)</f>
        <v>0</v>
      </c>
      <c r="BJ167" s="14" t="s">
        <v>81</v>
      </c>
      <c r="BK167" s="228">
        <f>ROUND(I167*H167,2)</f>
        <v>0</v>
      </c>
      <c r="BL167" s="14" t="s">
        <v>182</v>
      </c>
      <c r="BM167" s="227" t="s">
        <v>2236</v>
      </c>
    </row>
    <row r="168" s="2" customFormat="1">
      <c r="A168" s="35"/>
      <c r="B168" s="36"/>
      <c r="C168" s="37"/>
      <c r="D168" s="229" t="s">
        <v>190</v>
      </c>
      <c r="E168" s="37"/>
      <c r="F168" s="230" t="s">
        <v>2235</v>
      </c>
      <c r="G168" s="37"/>
      <c r="H168" s="37"/>
      <c r="I168" s="143"/>
      <c r="J168" s="37"/>
      <c r="K168" s="37"/>
      <c r="L168" s="41"/>
      <c r="M168" s="231"/>
      <c r="N168" s="232"/>
      <c r="O168" s="81"/>
      <c r="P168" s="81"/>
      <c r="Q168" s="81"/>
      <c r="R168" s="81"/>
      <c r="S168" s="81"/>
      <c r="T168" s="82"/>
      <c r="U168" s="35"/>
      <c r="V168" s="35"/>
      <c r="W168" s="35"/>
      <c r="X168" s="35"/>
      <c r="Y168" s="35"/>
      <c r="Z168" s="35"/>
      <c r="AA168" s="35"/>
      <c r="AB168" s="35"/>
      <c r="AC168" s="35"/>
      <c r="AD168" s="35"/>
      <c r="AE168" s="35"/>
      <c r="AT168" s="14" t="s">
        <v>190</v>
      </c>
      <c r="AU168" s="14" t="s">
        <v>83</v>
      </c>
    </row>
    <row r="169" s="2" customFormat="1" ht="21.75" customHeight="1">
      <c r="A169" s="35"/>
      <c r="B169" s="36"/>
      <c r="C169" s="233" t="s">
        <v>459</v>
      </c>
      <c r="D169" s="233" t="s">
        <v>191</v>
      </c>
      <c r="E169" s="234" t="s">
        <v>2237</v>
      </c>
      <c r="F169" s="235" t="s">
        <v>2238</v>
      </c>
      <c r="G169" s="236" t="s">
        <v>1351</v>
      </c>
      <c r="H169" s="237">
        <v>0.314</v>
      </c>
      <c r="I169" s="238"/>
      <c r="J169" s="239">
        <f>ROUND(I169*H169,2)</f>
        <v>0</v>
      </c>
      <c r="K169" s="235" t="s">
        <v>19</v>
      </c>
      <c r="L169" s="41"/>
      <c r="M169" s="240" t="s">
        <v>19</v>
      </c>
      <c r="N169" s="241" t="s">
        <v>44</v>
      </c>
      <c r="O169" s="81"/>
      <c r="P169" s="225">
        <f>O169*H169</f>
        <v>0</v>
      </c>
      <c r="Q169" s="225">
        <v>0</v>
      </c>
      <c r="R169" s="225">
        <f>Q169*H169</f>
        <v>0</v>
      </c>
      <c r="S169" s="225">
        <v>0</v>
      </c>
      <c r="T169" s="226">
        <f>S169*H169</f>
        <v>0</v>
      </c>
      <c r="U169" s="35"/>
      <c r="V169" s="35"/>
      <c r="W169" s="35"/>
      <c r="X169" s="35"/>
      <c r="Y169" s="35"/>
      <c r="Z169" s="35"/>
      <c r="AA169" s="35"/>
      <c r="AB169" s="35"/>
      <c r="AC169" s="35"/>
      <c r="AD169" s="35"/>
      <c r="AE169" s="35"/>
      <c r="AR169" s="227" t="s">
        <v>182</v>
      </c>
      <c r="AT169" s="227" t="s">
        <v>191</v>
      </c>
      <c r="AU169" s="227" t="s">
        <v>83</v>
      </c>
      <c r="AY169" s="14" t="s">
        <v>183</v>
      </c>
      <c r="BE169" s="228">
        <f>IF(N169="základní",J169,0)</f>
        <v>0</v>
      </c>
      <c r="BF169" s="228">
        <f>IF(N169="snížená",J169,0)</f>
        <v>0</v>
      </c>
      <c r="BG169" s="228">
        <f>IF(N169="zákl. přenesená",J169,0)</f>
        <v>0</v>
      </c>
      <c r="BH169" s="228">
        <f>IF(N169="sníž. přenesená",J169,0)</f>
        <v>0</v>
      </c>
      <c r="BI169" s="228">
        <f>IF(N169="nulová",J169,0)</f>
        <v>0</v>
      </c>
      <c r="BJ169" s="14" t="s">
        <v>81</v>
      </c>
      <c r="BK169" s="228">
        <f>ROUND(I169*H169,2)</f>
        <v>0</v>
      </c>
      <c r="BL169" s="14" t="s">
        <v>182</v>
      </c>
      <c r="BM169" s="227" t="s">
        <v>2239</v>
      </c>
    </row>
    <row r="170" s="2" customFormat="1">
      <c r="A170" s="35"/>
      <c r="B170" s="36"/>
      <c r="C170" s="37"/>
      <c r="D170" s="229" t="s">
        <v>190</v>
      </c>
      <c r="E170" s="37"/>
      <c r="F170" s="230" t="s">
        <v>2238</v>
      </c>
      <c r="G170" s="37"/>
      <c r="H170" s="37"/>
      <c r="I170" s="143"/>
      <c r="J170" s="37"/>
      <c r="K170" s="37"/>
      <c r="L170" s="41"/>
      <c r="M170" s="231"/>
      <c r="N170" s="232"/>
      <c r="O170" s="81"/>
      <c r="P170" s="81"/>
      <c r="Q170" s="81"/>
      <c r="R170" s="81"/>
      <c r="S170" s="81"/>
      <c r="T170" s="82"/>
      <c r="U170" s="35"/>
      <c r="V170" s="35"/>
      <c r="W170" s="35"/>
      <c r="X170" s="35"/>
      <c r="Y170" s="35"/>
      <c r="Z170" s="35"/>
      <c r="AA170" s="35"/>
      <c r="AB170" s="35"/>
      <c r="AC170" s="35"/>
      <c r="AD170" s="35"/>
      <c r="AE170" s="35"/>
      <c r="AT170" s="14" t="s">
        <v>190</v>
      </c>
      <c r="AU170" s="14" t="s">
        <v>83</v>
      </c>
    </row>
    <row r="171" s="2" customFormat="1" ht="21.75" customHeight="1">
      <c r="A171" s="35"/>
      <c r="B171" s="36"/>
      <c r="C171" s="233" t="s">
        <v>463</v>
      </c>
      <c r="D171" s="233" t="s">
        <v>191</v>
      </c>
      <c r="E171" s="234" t="s">
        <v>2240</v>
      </c>
      <c r="F171" s="235" t="s">
        <v>2241</v>
      </c>
      <c r="G171" s="236" t="s">
        <v>1351</v>
      </c>
      <c r="H171" s="237">
        <v>2.548</v>
      </c>
      <c r="I171" s="238"/>
      <c r="J171" s="239">
        <f>ROUND(I171*H171,2)</f>
        <v>0</v>
      </c>
      <c r="K171" s="235" t="s">
        <v>19</v>
      </c>
      <c r="L171" s="41"/>
      <c r="M171" s="240" t="s">
        <v>19</v>
      </c>
      <c r="N171" s="241" t="s">
        <v>44</v>
      </c>
      <c r="O171" s="81"/>
      <c r="P171" s="225">
        <f>O171*H171</f>
        <v>0</v>
      </c>
      <c r="Q171" s="225">
        <v>0</v>
      </c>
      <c r="R171" s="225">
        <f>Q171*H171</f>
        <v>0</v>
      </c>
      <c r="S171" s="225">
        <v>0</v>
      </c>
      <c r="T171" s="226">
        <f>S171*H171</f>
        <v>0</v>
      </c>
      <c r="U171" s="35"/>
      <c r="V171" s="35"/>
      <c r="W171" s="35"/>
      <c r="X171" s="35"/>
      <c r="Y171" s="35"/>
      <c r="Z171" s="35"/>
      <c r="AA171" s="35"/>
      <c r="AB171" s="35"/>
      <c r="AC171" s="35"/>
      <c r="AD171" s="35"/>
      <c r="AE171" s="35"/>
      <c r="AR171" s="227" t="s">
        <v>182</v>
      </c>
      <c r="AT171" s="227" t="s">
        <v>191</v>
      </c>
      <c r="AU171" s="227" t="s">
        <v>83</v>
      </c>
      <c r="AY171" s="14" t="s">
        <v>183</v>
      </c>
      <c r="BE171" s="228">
        <f>IF(N171="základní",J171,0)</f>
        <v>0</v>
      </c>
      <c r="BF171" s="228">
        <f>IF(N171="snížená",J171,0)</f>
        <v>0</v>
      </c>
      <c r="BG171" s="228">
        <f>IF(N171="zákl. přenesená",J171,0)</f>
        <v>0</v>
      </c>
      <c r="BH171" s="228">
        <f>IF(N171="sníž. přenesená",J171,0)</f>
        <v>0</v>
      </c>
      <c r="BI171" s="228">
        <f>IF(N171="nulová",J171,0)</f>
        <v>0</v>
      </c>
      <c r="BJ171" s="14" t="s">
        <v>81</v>
      </c>
      <c r="BK171" s="228">
        <f>ROUND(I171*H171,2)</f>
        <v>0</v>
      </c>
      <c r="BL171" s="14" t="s">
        <v>182</v>
      </c>
      <c r="BM171" s="227" t="s">
        <v>2242</v>
      </c>
    </row>
    <row r="172" s="2" customFormat="1">
      <c r="A172" s="35"/>
      <c r="B172" s="36"/>
      <c r="C172" s="37"/>
      <c r="D172" s="229" t="s">
        <v>190</v>
      </c>
      <c r="E172" s="37"/>
      <c r="F172" s="230" t="s">
        <v>2241</v>
      </c>
      <c r="G172" s="37"/>
      <c r="H172" s="37"/>
      <c r="I172" s="143"/>
      <c r="J172" s="37"/>
      <c r="K172" s="37"/>
      <c r="L172" s="41"/>
      <c r="M172" s="231"/>
      <c r="N172" s="232"/>
      <c r="O172" s="81"/>
      <c r="P172" s="81"/>
      <c r="Q172" s="81"/>
      <c r="R172" s="81"/>
      <c r="S172" s="81"/>
      <c r="T172" s="82"/>
      <c r="U172" s="35"/>
      <c r="V172" s="35"/>
      <c r="W172" s="35"/>
      <c r="X172" s="35"/>
      <c r="Y172" s="35"/>
      <c r="Z172" s="35"/>
      <c r="AA172" s="35"/>
      <c r="AB172" s="35"/>
      <c r="AC172" s="35"/>
      <c r="AD172" s="35"/>
      <c r="AE172" s="35"/>
      <c r="AT172" s="14" t="s">
        <v>190</v>
      </c>
      <c r="AU172" s="14" t="s">
        <v>83</v>
      </c>
    </row>
    <row r="173" s="2" customFormat="1" ht="21.75" customHeight="1">
      <c r="A173" s="35"/>
      <c r="B173" s="36"/>
      <c r="C173" s="233" t="s">
        <v>467</v>
      </c>
      <c r="D173" s="233" t="s">
        <v>191</v>
      </c>
      <c r="E173" s="234" t="s">
        <v>2243</v>
      </c>
      <c r="F173" s="235" t="s">
        <v>2244</v>
      </c>
      <c r="G173" s="236" t="s">
        <v>187</v>
      </c>
      <c r="H173" s="237">
        <v>1521.6600000000001</v>
      </c>
      <c r="I173" s="238"/>
      <c r="J173" s="239">
        <f>ROUND(I173*H173,2)</f>
        <v>0</v>
      </c>
      <c r="K173" s="235" t="s">
        <v>19</v>
      </c>
      <c r="L173" s="41"/>
      <c r="M173" s="240" t="s">
        <v>19</v>
      </c>
      <c r="N173" s="241" t="s">
        <v>44</v>
      </c>
      <c r="O173" s="81"/>
      <c r="P173" s="225">
        <f>O173*H173</f>
        <v>0</v>
      </c>
      <c r="Q173" s="225">
        <v>0</v>
      </c>
      <c r="R173" s="225">
        <f>Q173*H173</f>
        <v>0</v>
      </c>
      <c r="S173" s="225">
        <v>0</v>
      </c>
      <c r="T173" s="226">
        <f>S173*H173</f>
        <v>0</v>
      </c>
      <c r="U173" s="35"/>
      <c r="V173" s="35"/>
      <c r="W173" s="35"/>
      <c r="X173" s="35"/>
      <c r="Y173" s="35"/>
      <c r="Z173" s="35"/>
      <c r="AA173" s="35"/>
      <c r="AB173" s="35"/>
      <c r="AC173" s="35"/>
      <c r="AD173" s="35"/>
      <c r="AE173" s="35"/>
      <c r="AR173" s="227" t="s">
        <v>182</v>
      </c>
      <c r="AT173" s="227" t="s">
        <v>191</v>
      </c>
      <c r="AU173" s="227" t="s">
        <v>83</v>
      </c>
      <c r="AY173" s="14" t="s">
        <v>183</v>
      </c>
      <c r="BE173" s="228">
        <f>IF(N173="základní",J173,0)</f>
        <v>0</v>
      </c>
      <c r="BF173" s="228">
        <f>IF(N173="snížená",J173,0)</f>
        <v>0</v>
      </c>
      <c r="BG173" s="228">
        <f>IF(N173="zákl. přenesená",J173,0)</f>
        <v>0</v>
      </c>
      <c r="BH173" s="228">
        <f>IF(N173="sníž. přenesená",J173,0)</f>
        <v>0</v>
      </c>
      <c r="BI173" s="228">
        <f>IF(N173="nulová",J173,0)</f>
        <v>0</v>
      </c>
      <c r="BJ173" s="14" t="s">
        <v>81</v>
      </c>
      <c r="BK173" s="228">
        <f>ROUND(I173*H173,2)</f>
        <v>0</v>
      </c>
      <c r="BL173" s="14" t="s">
        <v>182</v>
      </c>
      <c r="BM173" s="227" t="s">
        <v>2245</v>
      </c>
    </row>
    <row r="174" s="2" customFormat="1">
      <c r="A174" s="35"/>
      <c r="B174" s="36"/>
      <c r="C174" s="37"/>
      <c r="D174" s="229" t="s">
        <v>190</v>
      </c>
      <c r="E174" s="37"/>
      <c r="F174" s="230" t="s">
        <v>2244</v>
      </c>
      <c r="G174" s="37"/>
      <c r="H174" s="37"/>
      <c r="I174" s="143"/>
      <c r="J174" s="37"/>
      <c r="K174" s="37"/>
      <c r="L174" s="41"/>
      <c r="M174" s="231"/>
      <c r="N174" s="232"/>
      <c r="O174" s="81"/>
      <c r="P174" s="81"/>
      <c r="Q174" s="81"/>
      <c r="R174" s="81"/>
      <c r="S174" s="81"/>
      <c r="T174" s="82"/>
      <c r="U174" s="35"/>
      <c r="V174" s="35"/>
      <c r="W174" s="35"/>
      <c r="X174" s="35"/>
      <c r="Y174" s="35"/>
      <c r="Z174" s="35"/>
      <c r="AA174" s="35"/>
      <c r="AB174" s="35"/>
      <c r="AC174" s="35"/>
      <c r="AD174" s="35"/>
      <c r="AE174" s="35"/>
      <c r="AT174" s="14" t="s">
        <v>190</v>
      </c>
      <c r="AU174" s="14" t="s">
        <v>83</v>
      </c>
    </row>
    <row r="175" s="2" customFormat="1" ht="21.75" customHeight="1">
      <c r="A175" s="35"/>
      <c r="B175" s="36"/>
      <c r="C175" s="233" t="s">
        <v>471</v>
      </c>
      <c r="D175" s="233" t="s">
        <v>191</v>
      </c>
      <c r="E175" s="234" t="s">
        <v>2246</v>
      </c>
      <c r="F175" s="235" t="s">
        <v>2247</v>
      </c>
      <c r="G175" s="236" t="s">
        <v>187</v>
      </c>
      <c r="H175" s="237">
        <v>760.83000000000004</v>
      </c>
      <c r="I175" s="238"/>
      <c r="J175" s="239">
        <f>ROUND(I175*H175,2)</f>
        <v>0</v>
      </c>
      <c r="K175" s="235" t="s">
        <v>19</v>
      </c>
      <c r="L175" s="41"/>
      <c r="M175" s="240" t="s">
        <v>19</v>
      </c>
      <c r="N175" s="241" t="s">
        <v>44</v>
      </c>
      <c r="O175" s="81"/>
      <c r="P175" s="225">
        <f>O175*H175</f>
        <v>0</v>
      </c>
      <c r="Q175" s="225">
        <v>0</v>
      </c>
      <c r="R175" s="225">
        <f>Q175*H175</f>
        <v>0</v>
      </c>
      <c r="S175" s="225">
        <v>0</v>
      </c>
      <c r="T175" s="226">
        <f>S175*H175</f>
        <v>0</v>
      </c>
      <c r="U175" s="35"/>
      <c r="V175" s="35"/>
      <c r="W175" s="35"/>
      <c r="X175" s="35"/>
      <c r="Y175" s="35"/>
      <c r="Z175" s="35"/>
      <c r="AA175" s="35"/>
      <c r="AB175" s="35"/>
      <c r="AC175" s="35"/>
      <c r="AD175" s="35"/>
      <c r="AE175" s="35"/>
      <c r="AR175" s="227" t="s">
        <v>182</v>
      </c>
      <c r="AT175" s="227" t="s">
        <v>191</v>
      </c>
      <c r="AU175" s="227" t="s">
        <v>83</v>
      </c>
      <c r="AY175" s="14" t="s">
        <v>183</v>
      </c>
      <c r="BE175" s="228">
        <f>IF(N175="základní",J175,0)</f>
        <v>0</v>
      </c>
      <c r="BF175" s="228">
        <f>IF(N175="snížená",J175,0)</f>
        <v>0</v>
      </c>
      <c r="BG175" s="228">
        <f>IF(N175="zákl. přenesená",J175,0)</f>
        <v>0</v>
      </c>
      <c r="BH175" s="228">
        <f>IF(N175="sníž. přenesená",J175,0)</f>
        <v>0</v>
      </c>
      <c r="BI175" s="228">
        <f>IF(N175="nulová",J175,0)</f>
        <v>0</v>
      </c>
      <c r="BJ175" s="14" t="s">
        <v>81</v>
      </c>
      <c r="BK175" s="228">
        <f>ROUND(I175*H175,2)</f>
        <v>0</v>
      </c>
      <c r="BL175" s="14" t="s">
        <v>182</v>
      </c>
      <c r="BM175" s="227" t="s">
        <v>2248</v>
      </c>
    </row>
    <row r="176" s="2" customFormat="1">
      <c r="A176" s="35"/>
      <c r="B176" s="36"/>
      <c r="C176" s="37"/>
      <c r="D176" s="229" t="s">
        <v>190</v>
      </c>
      <c r="E176" s="37"/>
      <c r="F176" s="230" t="s">
        <v>2247</v>
      </c>
      <c r="G176" s="37"/>
      <c r="H176" s="37"/>
      <c r="I176" s="143"/>
      <c r="J176" s="37"/>
      <c r="K176" s="37"/>
      <c r="L176" s="41"/>
      <c r="M176" s="231"/>
      <c r="N176" s="232"/>
      <c r="O176" s="81"/>
      <c r="P176" s="81"/>
      <c r="Q176" s="81"/>
      <c r="R176" s="81"/>
      <c r="S176" s="81"/>
      <c r="T176" s="82"/>
      <c r="U176" s="35"/>
      <c r="V176" s="35"/>
      <c r="W176" s="35"/>
      <c r="X176" s="35"/>
      <c r="Y176" s="35"/>
      <c r="Z176" s="35"/>
      <c r="AA176" s="35"/>
      <c r="AB176" s="35"/>
      <c r="AC176" s="35"/>
      <c r="AD176" s="35"/>
      <c r="AE176" s="35"/>
      <c r="AT176" s="14" t="s">
        <v>190</v>
      </c>
      <c r="AU176" s="14" t="s">
        <v>83</v>
      </c>
    </row>
    <row r="177" s="2" customFormat="1" ht="21.75" customHeight="1">
      <c r="A177" s="35"/>
      <c r="B177" s="36"/>
      <c r="C177" s="233" t="s">
        <v>475</v>
      </c>
      <c r="D177" s="233" t="s">
        <v>191</v>
      </c>
      <c r="E177" s="234" t="s">
        <v>2249</v>
      </c>
      <c r="F177" s="235" t="s">
        <v>2250</v>
      </c>
      <c r="G177" s="236" t="s">
        <v>1351</v>
      </c>
      <c r="H177" s="237">
        <v>0.55500000000000005</v>
      </c>
      <c r="I177" s="238"/>
      <c r="J177" s="239">
        <f>ROUND(I177*H177,2)</f>
        <v>0</v>
      </c>
      <c r="K177" s="235" t="s">
        <v>19</v>
      </c>
      <c r="L177" s="41"/>
      <c r="M177" s="240" t="s">
        <v>19</v>
      </c>
      <c r="N177" s="241" t="s">
        <v>44</v>
      </c>
      <c r="O177" s="81"/>
      <c r="P177" s="225">
        <f>O177*H177</f>
        <v>0</v>
      </c>
      <c r="Q177" s="225">
        <v>0</v>
      </c>
      <c r="R177" s="225">
        <f>Q177*H177</f>
        <v>0</v>
      </c>
      <c r="S177" s="225">
        <v>0</v>
      </c>
      <c r="T177" s="226">
        <f>S177*H177</f>
        <v>0</v>
      </c>
      <c r="U177" s="35"/>
      <c r="V177" s="35"/>
      <c r="W177" s="35"/>
      <c r="X177" s="35"/>
      <c r="Y177" s="35"/>
      <c r="Z177" s="35"/>
      <c r="AA177" s="35"/>
      <c r="AB177" s="35"/>
      <c r="AC177" s="35"/>
      <c r="AD177" s="35"/>
      <c r="AE177" s="35"/>
      <c r="AR177" s="227" t="s">
        <v>182</v>
      </c>
      <c r="AT177" s="227" t="s">
        <v>191</v>
      </c>
      <c r="AU177" s="227" t="s">
        <v>83</v>
      </c>
      <c r="AY177" s="14" t="s">
        <v>183</v>
      </c>
      <c r="BE177" s="228">
        <f>IF(N177="základní",J177,0)</f>
        <v>0</v>
      </c>
      <c r="BF177" s="228">
        <f>IF(N177="snížená",J177,0)</f>
        <v>0</v>
      </c>
      <c r="BG177" s="228">
        <f>IF(N177="zákl. přenesená",J177,0)</f>
        <v>0</v>
      </c>
      <c r="BH177" s="228">
        <f>IF(N177="sníž. přenesená",J177,0)</f>
        <v>0</v>
      </c>
      <c r="BI177" s="228">
        <f>IF(N177="nulová",J177,0)</f>
        <v>0</v>
      </c>
      <c r="BJ177" s="14" t="s">
        <v>81</v>
      </c>
      <c r="BK177" s="228">
        <f>ROUND(I177*H177,2)</f>
        <v>0</v>
      </c>
      <c r="BL177" s="14" t="s">
        <v>182</v>
      </c>
      <c r="BM177" s="227" t="s">
        <v>2251</v>
      </c>
    </row>
    <row r="178" s="2" customFormat="1">
      <c r="A178" s="35"/>
      <c r="B178" s="36"/>
      <c r="C178" s="37"/>
      <c r="D178" s="229" t="s">
        <v>190</v>
      </c>
      <c r="E178" s="37"/>
      <c r="F178" s="230" t="s">
        <v>2250</v>
      </c>
      <c r="G178" s="37"/>
      <c r="H178" s="37"/>
      <c r="I178" s="143"/>
      <c r="J178" s="37"/>
      <c r="K178" s="37"/>
      <c r="L178" s="41"/>
      <c r="M178" s="231"/>
      <c r="N178" s="232"/>
      <c r="O178" s="81"/>
      <c r="P178" s="81"/>
      <c r="Q178" s="81"/>
      <c r="R178" s="81"/>
      <c r="S178" s="81"/>
      <c r="T178" s="82"/>
      <c r="U178" s="35"/>
      <c r="V178" s="35"/>
      <c r="W178" s="35"/>
      <c r="X178" s="35"/>
      <c r="Y178" s="35"/>
      <c r="Z178" s="35"/>
      <c r="AA178" s="35"/>
      <c r="AB178" s="35"/>
      <c r="AC178" s="35"/>
      <c r="AD178" s="35"/>
      <c r="AE178" s="35"/>
      <c r="AT178" s="14" t="s">
        <v>190</v>
      </c>
      <c r="AU178" s="14" t="s">
        <v>83</v>
      </c>
    </row>
    <row r="179" s="2" customFormat="1" ht="21.75" customHeight="1">
      <c r="A179" s="35"/>
      <c r="B179" s="36"/>
      <c r="C179" s="233" t="s">
        <v>479</v>
      </c>
      <c r="D179" s="233" t="s">
        <v>191</v>
      </c>
      <c r="E179" s="234" t="s">
        <v>2252</v>
      </c>
      <c r="F179" s="235" t="s">
        <v>2253</v>
      </c>
      <c r="G179" s="236" t="s">
        <v>1351</v>
      </c>
      <c r="H179" s="237">
        <v>3.754</v>
      </c>
      <c r="I179" s="238"/>
      <c r="J179" s="239">
        <f>ROUND(I179*H179,2)</f>
        <v>0</v>
      </c>
      <c r="K179" s="235" t="s">
        <v>19</v>
      </c>
      <c r="L179" s="41"/>
      <c r="M179" s="240" t="s">
        <v>19</v>
      </c>
      <c r="N179" s="241" t="s">
        <v>44</v>
      </c>
      <c r="O179" s="81"/>
      <c r="P179" s="225">
        <f>O179*H179</f>
        <v>0</v>
      </c>
      <c r="Q179" s="225">
        <v>0</v>
      </c>
      <c r="R179" s="225">
        <f>Q179*H179</f>
        <v>0</v>
      </c>
      <c r="S179" s="225">
        <v>0</v>
      </c>
      <c r="T179" s="226">
        <f>S179*H179</f>
        <v>0</v>
      </c>
      <c r="U179" s="35"/>
      <c r="V179" s="35"/>
      <c r="W179" s="35"/>
      <c r="X179" s="35"/>
      <c r="Y179" s="35"/>
      <c r="Z179" s="35"/>
      <c r="AA179" s="35"/>
      <c r="AB179" s="35"/>
      <c r="AC179" s="35"/>
      <c r="AD179" s="35"/>
      <c r="AE179" s="35"/>
      <c r="AR179" s="227" t="s">
        <v>182</v>
      </c>
      <c r="AT179" s="227" t="s">
        <v>191</v>
      </c>
      <c r="AU179" s="227" t="s">
        <v>83</v>
      </c>
      <c r="AY179" s="14" t="s">
        <v>183</v>
      </c>
      <c r="BE179" s="228">
        <f>IF(N179="základní",J179,0)</f>
        <v>0</v>
      </c>
      <c r="BF179" s="228">
        <f>IF(N179="snížená",J179,0)</f>
        <v>0</v>
      </c>
      <c r="BG179" s="228">
        <f>IF(N179="zákl. přenesená",J179,0)</f>
        <v>0</v>
      </c>
      <c r="BH179" s="228">
        <f>IF(N179="sníž. přenesená",J179,0)</f>
        <v>0</v>
      </c>
      <c r="BI179" s="228">
        <f>IF(N179="nulová",J179,0)</f>
        <v>0</v>
      </c>
      <c r="BJ179" s="14" t="s">
        <v>81</v>
      </c>
      <c r="BK179" s="228">
        <f>ROUND(I179*H179,2)</f>
        <v>0</v>
      </c>
      <c r="BL179" s="14" t="s">
        <v>182</v>
      </c>
      <c r="BM179" s="227" t="s">
        <v>2254</v>
      </c>
    </row>
    <row r="180" s="2" customFormat="1">
      <c r="A180" s="35"/>
      <c r="B180" s="36"/>
      <c r="C180" s="37"/>
      <c r="D180" s="229" t="s">
        <v>190</v>
      </c>
      <c r="E180" s="37"/>
      <c r="F180" s="230" t="s">
        <v>2253</v>
      </c>
      <c r="G180" s="37"/>
      <c r="H180" s="37"/>
      <c r="I180" s="143"/>
      <c r="J180" s="37"/>
      <c r="K180" s="37"/>
      <c r="L180" s="41"/>
      <c r="M180" s="231"/>
      <c r="N180" s="232"/>
      <c r="O180" s="81"/>
      <c r="P180" s="81"/>
      <c r="Q180" s="81"/>
      <c r="R180" s="81"/>
      <c r="S180" s="81"/>
      <c r="T180" s="82"/>
      <c r="U180" s="35"/>
      <c r="V180" s="35"/>
      <c r="W180" s="35"/>
      <c r="X180" s="35"/>
      <c r="Y180" s="35"/>
      <c r="Z180" s="35"/>
      <c r="AA180" s="35"/>
      <c r="AB180" s="35"/>
      <c r="AC180" s="35"/>
      <c r="AD180" s="35"/>
      <c r="AE180" s="35"/>
      <c r="AT180" s="14" t="s">
        <v>190</v>
      </c>
      <c r="AU180" s="14" t="s">
        <v>83</v>
      </c>
    </row>
    <row r="181" s="2" customFormat="1" ht="21.75" customHeight="1">
      <c r="A181" s="35"/>
      <c r="B181" s="36"/>
      <c r="C181" s="233" t="s">
        <v>483</v>
      </c>
      <c r="D181" s="233" t="s">
        <v>191</v>
      </c>
      <c r="E181" s="234" t="s">
        <v>2255</v>
      </c>
      <c r="F181" s="235" t="s">
        <v>2256</v>
      </c>
      <c r="G181" s="236" t="s">
        <v>187</v>
      </c>
      <c r="H181" s="237">
        <v>760.83000000000004</v>
      </c>
      <c r="I181" s="238"/>
      <c r="J181" s="239">
        <f>ROUND(I181*H181,2)</f>
        <v>0</v>
      </c>
      <c r="K181" s="235" t="s">
        <v>19</v>
      </c>
      <c r="L181" s="41"/>
      <c r="M181" s="240" t="s">
        <v>19</v>
      </c>
      <c r="N181" s="241" t="s">
        <v>44</v>
      </c>
      <c r="O181" s="81"/>
      <c r="P181" s="225">
        <f>O181*H181</f>
        <v>0</v>
      </c>
      <c r="Q181" s="225">
        <v>0</v>
      </c>
      <c r="R181" s="225">
        <f>Q181*H181</f>
        <v>0</v>
      </c>
      <c r="S181" s="225">
        <v>0</v>
      </c>
      <c r="T181" s="226">
        <f>S181*H181</f>
        <v>0</v>
      </c>
      <c r="U181" s="35"/>
      <c r="V181" s="35"/>
      <c r="W181" s="35"/>
      <c r="X181" s="35"/>
      <c r="Y181" s="35"/>
      <c r="Z181" s="35"/>
      <c r="AA181" s="35"/>
      <c r="AB181" s="35"/>
      <c r="AC181" s="35"/>
      <c r="AD181" s="35"/>
      <c r="AE181" s="35"/>
      <c r="AR181" s="227" t="s">
        <v>182</v>
      </c>
      <c r="AT181" s="227" t="s">
        <v>191</v>
      </c>
      <c r="AU181" s="227" t="s">
        <v>83</v>
      </c>
      <c r="AY181" s="14" t="s">
        <v>183</v>
      </c>
      <c r="BE181" s="228">
        <f>IF(N181="základní",J181,0)</f>
        <v>0</v>
      </c>
      <c r="BF181" s="228">
        <f>IF(N181="snížená",J181,0)</f>
        <v>0</v>
      </c>
      <c r="BG181" s="228">
        <f>IF(N181="zákl. přenesená",J181,0)</f>
        <v>0</v>
      </c>
      <c r="BH181" s="228">
        <f>IF(N181="sníž. přenesená",J181,0)</f>
        <v>0</v>
      </c>
      <c r="BI181" s="228">
        <f>IF(N181="nulová",J181,0)</f>
        <v>0</v>
      </c>
      <c r="BJ181" s="14" t="s">
        <v>81</v>
      </c>
      <c r="BK181" s="228">
        <f>ROUND(I181*H181,2)</f>
        <v>0</v>
      </c>
      <c r="BL181" s="14" t="s">
        <v>182</v>
      </c>
      <c r="BM181" s="227" t="s">
        <v>2257</v>
      </c>
    </row>
    <row r="182" s="2" customFormat="1">
      <c r="A182" s="35"/>
      <c r="B182" s="36"/>
      <c r="C182" s="37"/>
      <c r="D182" s="229" t="s">
        <v>190</v>
      </c>
      <c r="E182" s="37"/>
      <c r="F182" s="230" t="s">
        <v>2256</v>
      </c>
      <c r="G182" s="37"/>
      <c r="H182" s="37"/>
      <c r="I182" s="143"/>
      <c r="J182" s="37"/>
      <c r="K182" s="37"/>
      <c r="L182" s="41"/>
      <c r="M182" s="231"/>
      <c r="N182" s="232"/>
      <c r="O182" s="81"/>
      <c r="P182" s="81"/>
      <c r="Q182" s="81"/>
      <c r="R182" s="81"/>
      <c r="S182" s="81"/>
      <c r="T182" s="82"/>
      <c r="U182" s="35"/>
      <c r="V182" s="35"/>
      <c r="W182" s="35"/>
      <c r="X182" s="35"/>
      <c r="Y182" s="35"/>
      <c r="Z182" s="35"/>
      <c r="AA182" s="35"/>
      <c r="AB182" s="35"/>
      <c r="AC182" s="35"/>
      <c r="AD182" s="35"/>
      <c r="AE182" s="35"/>
      <c r="AT182" s="14" t="s">
        <v>190</v>
      </c>
      <c r="AU182" s="14" t="s">
        <v>83</v>
      </c>
    </row>
    <row r="183" s="2" customFormat="1" ht="21.75" customHeight="1">
      <c r="A183" s="35"/>
      <c r="B183" s="36"/>
      <c r="C183" s="233" t="s">
        <v>487</v>
      </c>
      <c r="D183" s="233" t="s">
        <v>191</v>
      </c>
      <c r="E183" s="234" t="s">
        <v>2258</v>
      </c>
      <c r="F183" s="235" t="s">
        <v>2259</v>
      </c>
      <c r="G183" s="236" t="s">
        <v>2260</v>
      </c>
      <c r="H183" s="237">
        <v>236</v>
      </c>
      <c r="I183" s="238"/>
      <c r="J183" s="239">
        <f>ROUND(I183*H183,2)</f>
        <v>0</v>
      </c>
      <c r="K183" s="235" t="s">
        <v>19</v>
      </c>
      <c r="L183" s="41"/>
      <c r="M183" s="240" t="s">
        <v>19</v>
      </c>
      <c r="N183" s="241" t="s">
        <v>44</v>
      </c>
      <c r="O183" s="81"/>
      <c r="P183" s="225">
        <f>O183*H183</f>
        <v>0</v>
      </c>
      <c r="Q183" s="225">
        <v>0</v>
      </c>
      <c r="R183" s="225">
        <f>Q183*H183</f>
        <v>0</v>
      </c>
      <c r="S183" s="225">
        <v>0</v>
      </c>
      <c r="T183" s="226">
        <f>S183*H183</f>
        <v>0</v>
      </c>
      <c r="U183" s="35"/>
      <c r="V183" s="35"/>
      <c r="W183" s="35"/>
      <c r="X183" s="35"/>
      <c r="Y183" s="35"/>
      <c r="Z183" s="35"/>
      <c r="AA183" s="35"/>
      <c r="AB183" s="35"/>
      <c r="AC183" s="35"/>
      <c r="AD183" s="35"/>
      <c r="AE183" s="35"/>
      <c r="AR183" s="227" t="s">
        <v>182</v>
      </c>
      <c r="AT183" s="227" t="s">
        <v>191</v>
      </c>
      <c r="AU183" s="227" t="s">
        <v>83</v>
      </c>
      <c r="AY183" s="14" t="s">
        <v>183</v>
      </c>
      <c r="BE183" s="228">
        <f>IF(N183="základní",J183,0)</f>
        <v>0</v>
      </c>
      <c r="BF183" s="228">
        <f>IF(N183="snížená",J183,0)</f>
        <v>0</v>
      </c>
      <c r="BG183" s="228">
        <f>IF(N183="zákl. přenesená",J183,0)</f>
        <v>0</v>
      </c>
      <c r="BH183" s="228">
        <f>IF(N183="sníž. přenesená",J183,0)</f>
        <v>0</v>
      </c>
      <c r="BI183" s="228">
        <f>IF(N183="nulová",J183,0)</f>
        <v>0</v>
      </c>
      <c r="BJ183" s="14" t="s">
        <v>81</v>
      </c>
      <c r="BK183" s="228">
        <f>ROUND(I183*H183,2)</f>
        <v>0</v>
      </c>
      <c r="BL183" s="14" t="s">
        <v>182</v>
      </c>
      <c r="BM183" s="227" t="s">
        <v>2261</v>
      </c>
    </row>
    <row r="184" s="2" customFormat="1">
      <c r="A184" s="35"/>
      <c r="B184" s="36"/>
      <c r="C184" s="37"/>
      <c r="D184" s="229" t="s">
        <v>190</v>
      </c>
      <c r="E184" s="37"/>
      <c r="F184" s="230" t="s">
        <v>2259</v>
      </c>
      <c r="G184" s="37"/>
      <c r="H184" s="37"/>
      <c r="I184" s="143"/>
      <c r="J184" s="37"/>
      <c r="K184" s="37"/>
      <c r="L184" s="41"/>
      <c r="M184" s="231"/>
      <c r="N184" s="232"/>
      <c r="O184" s="81"/>
      <c r="P184" s="81"/>
      <c r="Q184" s="81"/>
      <c r="R184" s="81"/>
      <c r="S184" s="81"/>
      <c r="T184" s="82"/>
      <c r="U184" s="35"/>
      <c r="V184" s="35"/>
      <c r="W184" s="35"/>
      <c r="X184" s="35"/>
      <c r="Y184" s="35"/>
      <c r="Z184" s="35"/>
      <c r="AA184" s="35"/>
      <c r="AB184" s="35"/>
      <c r="AC184" s="35"/>
      <c r="AD184" s="35"/>
      <c r="AE184" s="35"/>
      <c r="AT184" s="14" t="s">
        <v>190</v>
      </c>
      <c r="AU184" s="14" t="s">
        <v>83</v>
      </c>
    </row>
    <row r="185" s="2" customFormat="1" ht="21.75" customHeight="1">
      <c r="A185" s="35"/>
      <c r="B185" s="36"/>
      <c r="C185" s="233" t="s">
        <v>491</v>
      </c>
      <c r="D185" s="233" t="s">
        <v>191</v>
      </c>
      <c r="E185" s="234" t="s">
        <v>2262</v>
      </c>
      <c r="F185" s="235" t="s">
        <v>2263</v>
      </c>
      <c r="G185" s="236" t="s">
        <v>2260</v>
      </c>
      <c r="H185" s="237">
        <v>28</v>
      </c>
      <c r="I185" s="238"/>
      <c r="J185" s="239">
        <f>ROUND(I185*H185,2)</f>
        <v>0</v>
      </c>
      <c r="K185" s="235" t="s">
        <v>19</v>
      </c>
      <c r="L185" s="41"/>
      <c r="M185" s="240" t="s">
        <v>19</v>
      </c>
      <c r="N185" s="241" t="s">
        <v>44</v>
      </c>
      <c r="O185" s="81"/>
      <c r="P185" s="225">
        <f>O185*H185</f>
        <v>0</v>
      </c>
      <c r="Q185" s="225">
        <v>0</v>
      </c>
      <c r="R185" s="225">
        <f>Q185*H185</f>
        <v>0</v>
      </c>
      <c r="S185" s="225">
        <v>0</v>
      </c>
      <c r="T185" s="226">
        <f>S185*H185</f>
        <v>0</v>
      </c>
      <c r="U185" s="35"/>
      <c r="V185" s="35"/>
      <c r="W185" s="35"/>
      <c r="X185" s="35"/>
      <c r="Y185" s="35"/>
      <c r="Z185" s="35"/>
      <c r="AA185" s="35"/>
      <c r="AB185" s="35"/>
      <c r="AC185" s="35"/>
      <c r="AD185" s="35"/>
      <c r="AE185" s="35"/>
      <c r="AR185" s="227" t="s">
        <v>182</v>
      </c>
      <c r="AT185" s="227" t="s">
        <v>191</v>
      </c>
      <c r="AU185" s="227" t="s">
        <v>83</v>
      </c>
      <c r="AY185" s="14" t="s">
        <v>183</v>
      </c>
      <c r="BE185" s="228">
        <f>IF(N185="základní",J185,0)</f>
        <v>0</v>
      </c>
      <c r="BF185" s="228">
        <f>IF(N185="snížená",J185,0)</f>
        <v>0</v>
      </c>
      <c r="BG185" s="228">
        <f>IF(N185="zákl. přenesená",J185,0)</f>
        <v>0</v>
      </c>
      <c r="BH185" s="228">
        <f>IF(N185="sníž. přenesená",J185,0)</f>
        <v>0</v>
      </c>
      <c r="BI185" s="228">
        <f>IF(N185="nulová",J185,0)</f>
        <v>0</v>
      </c>
      <c r="BJ185" s="14" t="s">
        <v>81</v>
      </c>
      <c r="BK185" s="228">
        <f>ROUND(I185*H185,2)</f>
        <v>0</v>
      </c>
      <c r="BL185" s="14" t="s">
        <v>182</v>
      </c>
      <c r="BM185" s="227" t="s">
        <v>2264</v>
      </c>
    </row>
    <row r="186" s="2" customFormat="1">
      <c r="A186" s="35"/>
      <c r="B186" s="36"/>
      <c r="C186" s="37"/>
      <c r="D186" s="229" t="s">
        <v>190</v>
      </c>
      <c r="E186" s="37"/>
      <c r="F186" s="230" t="s">
        <v>2263</v>
      </c>
      <c r="G186" s="37"/>
      <c r="H186" s="37"/>
      <c r="I186" s="143"/>
      <c r="J186" s="37"/>
      <c r="K186" s="37"/>
      <c r="L186" s="41"/>
      <c r="M186" s="231"/>
      <c r="N186" s="232"/>
      <c r="O186" s="81"/>
      <c r="P186" s="81"/>
      <c r="Q186" s="81"/>
      <c r="R186" s="81"/>
      <c r="S186" s="81"/>
      <c r="T186" s="82"/>
      <c r="U186" s="35"/>
      <c r="V186" s="35"/>
      <c r="W186" s="35"/>
      <c r="X186" s="35"/>
      <c r="Y186" s="35"/>
      <c r="Z186" s="35"/>
      <c r="AA186" s="35"/>
      <c r="AB186" s="35"/>
      <c r="AC186" s="35"/>
      <c r="AD186" s="35"/>
      <c r="AE186" s="35"/>
      <c r="AT186" s="14" t="s">
        <v>190</v>
      </c>
      <c r="AU186" s="14" t="s">
        <v>83</v>
      </c>
    </row>
    <row r="187" s="2" customFormat="1" ht="33" customHeight="1">
      <c r="A187" s="35"/>
      <c r="B187" s="36"/>
      <c r="C187" s="233" t="s">
        <v>495</v>
      </c>
      <c r="D187" s="233" t="s">
        <v>191</v>
      </c>
      <c r="E187" s="234" t="s">
        <v>2265</v>
      </c>
      <c r="F187" s="235" t="s">
        <v>2266</v>
      </c>
      <c r="G187" s="236" t="s">
        <v>187</v>
      </c>
      <c r="H187" s="237">
        <v>5152</v>
      </c>
      <c r="I187" s="238"/>
      <c r="J187" s="239">
        <f>ROUND(I187*H187,2)</f>
        <v>0</v>
      </c>
      <c r="K187" s="235" t="s">
        <v>19</v>
      </c>
      <c r="L187" s="41"/>
      <c r="M187" s="240" t="s">
        <v>19</v>
      </c>
      <c r="N187" s="241" t="s">
        <v>44</v>
      </c>
      <c r="O187" s="81"/>
      <c r="P187" s="225">
        <f>O187*H187</f>
        <v>0</v>
      </c>
      <c r="Q187" s="225">
        <v>0</v>
      </c>
      <c r="R187" s="225">
        <f>Q187*H187</f>
        <v>0</v>
      </c>
      <c r="S187" s="225">
        <v>0</v>
      </c>
      <c r="T187" s="226">
        <f>S187*H187</f>
        <v>0</v>
      </c>
      <c r="U187" s="35"/>
      <c r="V187" s="35"/>
      <c r="W187" s="35"/>
      <c r="X187" s="35"/>
      <c r="Y187" s="35"/>
      <c r="Z187" s="35"/>
      <c r="AA187" s="35"/>
      <c r="AB187" s="35"/>
      <c r="AC187" s="35"/>
      <c r="AD187" s="35"/>
      <c r="AE187" s="35"/>
      <c r="AR187" s="227" t="s">
        <v>182</v>
      </c>
      <c r="AT187" s="227" t="s">
        <v>191</v>
      </c>
      <c r="AU187" s="227" t="s">
        <v>83</v>
      </c>
      <c r="AY187" s="14" t="s">
        <v>183</v>
      </c>
      <c r="BE187" s="228">
        <f>IF(N187="základní",J187,0)</f>
        <v>0</v>
      </c>
      <c r="BF187" s="228">
        <f>IF(N187="snížená",J187,0)</f>
        <v>0</v>
      </c>
      <c r="BG187" s="228">
        <f>IF(N187="zákl. přenesená",J187,0)</f>
        <v>0</v>
      </c>
      <c r="BH187" s="228">
        <f>IF(N187="sníž. přenesená",J187,0)</f>
        <v>0</v>
      </c>
      <c r="BI187" s="228">
        <f>IF(N187="nulová",J187,0)</f>
        <v>0</v>
      </c>
      <c r="BJ187" s="14" t="s">
        <v>81</v>
      </c>
      <c r="BK187" s="228">
        <f>ROUND(I187*H187,2)</f>
        <v>0</v>
      </c>
      <c r="BL187" s="14" t="s">
        <v>182</v>
      </c>
      <c r="BM187" s="227" t="s">
        <v>2267</v>
      </c>
    </row>
    <row r="188" s="2" customFormat="1">
      <c r="A188" s="35"/>
      <c r="B188" s="36"/>
      <c r="C188" s="37"/>
      <c r="D188" s="229" t="s">
        <v>190</v>
      </c>
      <c r="E188" s="37"/>
      <c r="F188" s="230" t="s">
        <v>2266</v>
      </c>
      <c r="G188" s="37"/>
      <c r="H188" s="37"/>
      <c r="I188" s="143"/>
      <c r="J188" s="37"/>
      <c r="K188" s="37"/>
      <c r="L188" s="41"/>
      <c r="M188" s="231"/>
      <c r="N188" s="232"/>
      <c r="O188" s="81"/>
      <c r="P188" s="81"/>
      <c r="Q188" s="81"/>
      <c r="R188" s="81"/>
      <c r="S188" s="81"/>
      <c r="T188" s="82"/>
      <c r="U188" s="35"/>
      <c r="V188" s="35"/>
      <c r="W188" s="35"/>
      <c r="X188" s="35"/>
      <c r="Y188" s="35"/>
      <c r="Z188" s="35"/>
      <c r="AA188" s="35"/>
      <c r="AB188" s="35"/>
      <c r="AC188" s="35"/>
      <c r="AD188" s="35"/>
      <c r="AE188" s="35"/>
      <c r="AT188" s="14" t="s">
        <v>190</v>
      </c>
      <c r="AU188" s="14" t="s">
        <v>83</v>
      </c>
    </row>
    <row r="189" s="2" customFormat="1" ht="33" customHeight="1">
      <c r="A189" s="35"/>
      <c r="B189" s="36"/>
      <c r="C189" s="233" t="s">
        <v>499</v>
      </c>
      <c r="D189" s="233" t="s">
        <v>191</v>
      </c>
      <c r="E189" s="234" t="s">
        <v>2268</v>
      </c>
      <c r="F189" s="235" t="s">
        <v>2269</v>
      </c>
      <c r="G189" s="236" t="s">
        <v>187</v>
      </c>
      <c r="H189" s="237">
        <v>5152</v>
      </c>
      <c r="I189" s="238"/>
      <c r="J189" s="239">
        <f>ROUND(I189*H189,2)</f>
        <v>0</v>
      </c>
      <c r="K189" s="235" t="s">
        <v>19</v>
      </c>
      <c r="L189" s="41"/>
      <c r="M189" s="240" t="s">
        <v>19</v>
      </c>
      <c r="N189" s="241" t="s">
        <v>44</v>
      </c>
      <c r="O189" s="81"/>
      <c r="P189" s="225">
        <f>O189*H189</f>
        <v>0</v>
      </c>
      <c r="Q189" s="225">
        <v>0</v>
      </c>
      <c r="R189" s="225">
        <f>Q189*H189</f>
        <v>0</v>
      </c>
      <c r="S189" s="225">
        <v>0</v>
      </c>
      <c r="T189" s="226">
        <f>S189*H189</f>
        <v>0</v>
      </c>
      <c r="U189" s="35"/>
      <c r="V189" s="35"/>
      <c r="W189" s="35"/>
      <c r="X189" s="35"/>
      <c r="Y189" s="35"/>
      <c r="Z189" s="35"/>
      <c r="AA189" s="35"/>
      <c r="AB189" s="35"/>
      <c r="AC189" s="35"/>
      <c r="AD189" s="35"/>
      <c r="AE189" s="35"/>
      <c r="AR189" s="227" t="s">
        <v>182</v>
      </c>
      <c r="AT189" s="227" t="s">
        <v>191</v>
      </c>
      <c r="AU189" s="227" t="s">
        <v>83</v>
      </c>
      <c r="AY189" s="14" t="s">
        <v>183</v>
      </c>
      <c r="BE189" s="228">
        <f>IF(N189="základní",J189,0)</f>
        <v>0</v>
      </c>
      <c r="BF189" s="228">
        <f>IF(N189="snížená",J189,0)</f>
        <v>0</v>
      </c>
      <c r="BG189" s="228">
        <f>IF(N189="zákl. přenesená",J189,0)</f>
        <v>0</v>
      </c>
      <c r="BH189" s="228">
        <f>IF(N189="sníž. přenesená",J189,0)</f>
        <v>0</v>
      </c>
      <c r="BI189" s="228">
        <f>IF(N189="nulová",J189,0)</f>
        <v>0</v>
      </c>
      <c r="BJ189" s="14" t="s">
        <v>81</v>
      </c>
      <c r="BK189" s="228">
        <f>ROUND(I189*H189,2)</f>
        <v>0</v>
      </c>
      <c r="BL189" s="14" t="s">
        <v>182</v>
      </c>
      <c r="BM189" s="227" t="s">
        <v>2270</v>
      </c>
    </row>
    <row r="190" s="2" customFormat="1">
      <c r="A190" s="35"/>
      <c r="B190" s="36"/>
      <c r="C190" s="37"/>
      <c r="D190" s="229" t="s">
        <v>190</v>
      </c>
      <c r="E190" s="37"/>
      <c r="F190" s="230" t="s">
        <v>2269</v>
      </c>
      <c r="G190" s="37"/>
      <c r="H190" s="37"/>
      <c r="I190" s="143"/>
      <c r="J190" s="37"/>
      <c r="K190" s="37"/>
      <c r="L190" s="41"/>
      <c r="M190" s="231"/>
      <c r="N190" s="232"/>
      <c r="O190" s="81"/>
      <c r="P190" s="81"/>
      <c r="Q190" s="81"/>
      <c r="R190" s="81"/>
      <c r="S190" s="81"/>
      <c r="T190" s="82"/>
      <c r="U190" s="35"/>
      <c r="V190" s="35"/>
      <c r="W190" s="35"/>
      <c r="X190" s="35"/>
      <c r="Y190" s="35"/>
      <c r="Z190" s="35"/>
      <c r="AA190" s="35"/>
      <c r="AB190" s="35"/>
      <c r="AC190" s="35"/>
      <c r="AD190" s="35"/>
      <c r="AE190" s="35"/>
      <c r="AT190" s="14" t="s">
        <v>190</v>
      </c>
      <c r="AU190" s="14" t="s">
        <v>83</v>
      </c>
    </row>
    <row r="191" s="2" customFormat="1" ht="21.75" customHeight="1">
      <c r="A191" s="35"/>
      <c r="B191" s="36"/>
      <c r="C191" s="233" t="s">
        <v>503</v>
      </c>
      <c r="D191" s="233" t="s">
        <v>191</v>
      </c>
      <c r="E191" s="234" t="s">
        <v>2271</v>
      </c>
      <c r="F191" s="235" t="s">
        <v>2272</v>
      </c>
      <c r="G191" s="236" t="s">
        <v>187</v>
      </c>
      <c r="H191" s="237">
        <v>761</v>
      </c>
      <c r="I191" s="238"/>
      <c r="J191" s="239">
        <f>ROUND(I191*H191,2)</f>
        <v>0</v>
      </c>
      <c r="K191" s="235" t="s">
        <v>19</v>
      </c>
      <c r="L191" s="41"/>
      <c r="M191" s="240" t="s">
        <v>19</v>
      </c>
      <c r="N191" s="241" t="s">
        <v>44</v>
      </c>
      <c r="O191" s="81"/>
      <c r="P191" s="225">
        <f>O191*H191</f>
        <v>0</v>
      </c>
      <c r="Q191" s="225">
        <v>0</v>
      </c>
      <c r="R191" s="225">
        <f>Q191*H191</f>
        <v>0</v>
      </c>
      <c r="S191" s="225">
        <v>0</v>
      </c>
      <c r="T191" s="226">
        <f>S191*H191</f>
        <v>0</v>
      </c>
      <c r="U191" s="35"/>
      <c r="V191" s="35"/>
      <c r="W191" s="35"/>
      <c r="X191" s="35"/>
      <c r="Y191" s="35"/>
      <c r="Z191" s="35"/>
      <c r="AA191" s="35"/>
      <c r="AB191" s="35"/>
      <c r="AC191" s="35"/>
      <c r="AD191" s="35"/>
      <c r="AE191" s="35"/>
      <c r="AR191" s="227" t="s">
        <v>182</v>
      </c>
      <c r="AT191" s="227" t="s">
        <v>191</v>
      </c>
      <c r="AU191" s="227" t="s">
        <v>83</v>
      </c>
      <c r="AY191" s="14" t="s">
        <v>183</v>
      </c>
      <c r="BE191" s="228">
        <f>IF(N191="základní",J191,0)</f>
        <v>0</v>
      </c>
      <c r="BF191" s="228">
        <f>IF(N191="snížená",J191,0)</f>
        <v>0</v>
      </c>
      <c r="BG191" s="228">
        <f>IF(N191="zákl. přenesená",J191,0)</f>
        <v>0</v>
      </c>
      <c r="BH191" s="228">
        <f>IF(N191="sníž. přenesená",J191,0)</f>
        <v>0</v>
      </c>
      <c r="BI191" s="228">
        <f>IF(N191="nulová",J191,0)</f>
        <v>0</v>
      </c>
      <c r="BJ191" s="14" t="s">
        <v>81</v>
      </c>
      <c r="BK191" s="228">
        <f>ROUND(I191*H191,2)</f>
        <v>0</v>
      </c>
      <c r="BL191" s="14" t="s">
        <v>182</v>
      </c>
      <c r="BM191" s="227" t="s">
        <v>2273</v>
      </c>
    </row>
    <row r="192" s="2" customFormat="1">
      <c r="A192" s="35"/>
      <c r="B192" s="36"/>
      <c r="C192" s="37"/>
      <c r="D192" s="229" t="s">
        <v>190</v>
      </c>
      <c r="E192" s="37"/>
      <c r="F192" s="230" t="s">
        <v>2272</v>
      </c>
      <c r="G192" s="37"/>
      <c r="H192" s="37"/>
      <c r="I192" s="143"/>
      <c r="J192" s="37"/>
      <c r="K192" s="37"/>
      <c r="L192" s="41"/>
      <c r="M192" s="231"/>
      <c r="N192" s="232"/>
      <c r="O192" s="81"/>
      <c r="P192" s="81"/>
      <c r="Q192" s="81"/>
      <c r="R192" s="81"/>
      <c r="S192" s="81"/>
      <c r="T192" s="82"/>
      <c r="U192" s="35"/>
      <c r="V192" s="35"/>
      <c r="W192" s="35"/>
      <c r="X192" s="35"/>
      <c r="Y192" s="35"/>
      <c r="Z192" s="35"/>
      <c r="AA192" s="35"/>
      <c r="AB192" s="35"/>
      <c r="AC192" s="35"/>
      <c r="AD192" s="35"/>
      <c r="AE192" s="35"/>
      <c r="AT192" s="14" t="s">
        <v>190</v>
      </c>
      <c r="AU192" s="14" t="s">
        <v>83</v>
      </c>
    </row>
    <row r="193" s="2" customFormat="1" ht="21.75" customHeight="1">
      <c r="A193" s="35"/>
      <c r="B193" s="36"/>
      <c r="C193" s="233" t="s">
        <v>507</v>
      </c>
      <c r="D193" s="233" t="s">
        <v>191</v>
      </c>
      <c r="E193" s="234" t="s">
        <v>2274</v>
      </c>
      <c r="F193" s="235" t="s">
        <v>2275</v>
      </c>
      <c r="G193" s="236" t="s">
        <v>187</v>
      </c>
      <c r="H193" s="237">
        <v>761</v>
      </c>
      <c r="I193" s="238"/>
      <c r="J193" s="239">
        <f>ROUND(I193*H193,2)</f>
        <v>0</v>
      </c>
      <c r="K193" s="235" t="s">
        <v>19</v>
      </c>
      <c r="L193" s="41"/>
      <c r="M193" s="240" t="s">
        <v>19</v>
      </c>
      <c r="N193" s="241" t="s">
        <v>44</v>
      </c>
      <c r="O193" s="81"/>
      <c r="P193" s="225">
        <f>O193*H193</f>
        <v>0</v>
      </c>
      <c r="Q193" s="225">
        <v>0</v>
      </c>
      <c r="R193" s="225">
        <f>Q193*H193</f>
        <v>0</v>
      </c>
      <c r="S193" s="225">
        <v>0</v>
      </c>
      <c r="T193" s="226">
        <f>S193*H193</f>
        <v>0</v>
      </c>
      <c r="U193" s="35"/>
      <c r="V193" s="35"/>
      <c r="W193" s="35"/>
      <c r="X193" s="35"/>
      <c r="Y193" s="35"/>
      <c r="Z193" s="35"/>
      <c r="AA193" s="35"/>
      <c r="AB193" s="35"/>
      <c r="AC193" s="35"/>
      <c r="AD193" s="35"/>
      <c r="AE193" s="35"/>
      <c r="AR193" s="227" t="s">
        <v>182</v>
      </c>
      <c r="AT193" s="227" t="s">
        <v>191</v>
      </c>
      <c r="AU193" s="227" t="s">
        <v>83</v>
      </c>
      <c r="AY193" s="14" t="s">
        <v>183</v>
      </c>
      <c r="BE193" s="228">
        <f>IF(N193="základní",J193,0)</f>
        <v>0</v>
      </c>
      <c r="BF193" s="228">
        <f>IF(N193="snížená",J193,0)</f>
        <v>0</v>
      </c>
      <c r="BG193" s="228">
        <f>IF(N193="zákl. přenesená",J193,0)</f>
        <v>0</v>
      </c>
      <c r="BH193" s="228">
        <f>IF(N193="sníž. přenesená",J193,0)</f>
        <v>0</v>
      </c>
      <c r="BI193" s="228">
        <f>IF(N193="nulová",J193,0)</f>
        <v>0</v>
      </c>
      <c r="BJ193" s="14" t="s">
        <v>81</v>
      </c>
      <c r="BK193" s="228">
        <f>ROUND(I193*H193,2)</f>
        <v>0</v>
      </c>
      <c r="BL193" s="14" t="s">
        <v>182</v>
      </c>
      <c r="BM193" s="227" t="s">
        <v>2276</v>
      </c>
    </row>
    <row r="194" s="2" customFormat="1">
      <c r="A194" s="35"/>
      <c r="B194" s="36"/>
      <c r="C194" s="37"/>
      <c r="D194" s="229" t="s">
        <v>190</v>
      </c>
      <c r="E194" s="37"/>
      <c r="F194" s="230" t="s">
        <v>2275</v>
      </c>
      <c r="G194" s="37"/>
      <c r="H194" s="37"/>
      <c r="I194" s="143"/>
      <c r="J194" s="37"/>
      <c r="K194" s="37"/>
      <c r="L194" s="41"/>
      <c r="M194" s="231"/>
      <c r="N194" s="232"/>
      <c r="O194" s="81"/>
      <c r="P194" s="81"/>
      <c r="Q194" s="81"/>
      <c r="R194" s="81"/>
      <c r="S194" s="81"/>
      <c r="T194" s="82"/>
      <c r="U194" s="35"/>
      <c r="V194" s="35"/>
      <c r="W194" s="35"/>
      <c r="X194" s="35"/>
      <c r="Y194" s="35"/>
      <c r="Z194" s="35"/>
      <c r="AA194" s="35"/>
      <c r="AB194" s="35"/>
      <c r="AC194" s="35"/>
      <c r="AD194" s="35"/>
      <c r="AE194" s="35"/>
      <c r="AT194" s="14" t="s">
        <v>190</v>
      </c>
      <c r="AU194" s="14" t="s">
        <v>83</v>
      </c>
    </row>
    <row r="195" s="2" customFormat="1" ht="16.5" customHeight="1">
      <c r="A195" s="35"/>
      <c r="B195" s="36"/>
      <c r="C195" s="233" t="s">
        <v>511</v>
      </c>
      <c r="D195" s="233" t="s">
        <v>191</v>
      </c>
      <c r="E195" s="234" t="s">
        <v>2277</v>
      </c>
      <c r="F195" s="235" t="s">
        <v>2278</v>
      </c>
      <c r="G195" s="236" t="s">
        <v>199</v>
      </c>
      <c r="H195" s="237">
        <v>8</v>
      </c>
      <c r="I195" s="238"/>
      <c r="J195" s="239">
        <f>ROUND(I195*H195,2)</f>
        <v>0</v>
      </c>
      <c r="K195" s="235" t="s">
        <v>19</v>
      </c>
      <c r="L195" s="41"/>
      <c r="M195" s="240" t="s">
        <v>19</v>
      </c>
      <c r="N195" s="241" t="s">
        <v>44</v>
      </c>
      <c r="O195" s="81"/>
      <c r="P195" s="225">
        <f>O195*H195</f>
        <v>0</v>
      </c>
      <c r="Q195" s="225">
        <v>0</v>
      </c>
      <c r="R195" s="225">
        <f>Q195*H195</f>
        <v>0</v>
      </c>
      <c r="S195" s="225">
        <v>0</v>
      </c>
      <c r="T195" s="226">
        <f>S195*H195</f>
        <v>0</v>
      </c>
      <c r="U195" s="35"/>
      <c r="V195" s="35"/>
      <c r="W195" s="35"/>
      <c r="X195" s="35"/>
      <c r="Y195" s="35"/>
      <c r="Z195" s="35"/>
      <c r="AA195" s="35"/>
      <c r="AB195" s="35"/>
      <c r="AC195" s="35"/>
      <c r="AD195" s="35"/>
      <c r="AE195" s="35"/>
      <c r="AR195" s="227" t="s">
        <v>182</v>
      </c>
      <c r="AT195" s="227" t="s">
        <v>191</v>
      </c>
      <c r="AU195" s="227" t="s">
        <v>83</v>
      </c>
      <c r="AY195" s="14" t="s">
        <v>183</v>
      </c>
      <c r="BE195" s="228">
        <f>IF(N195="základní",J195,0)</f>
        <v>0</v>
      </c>
      <c r="BF195" s="228">
        <f>IF(N195="snížená",J195,0)</f>
        <v>0</v>
      </c>
      <c r="BG195" s="228">
        <f>IF(N195="zákl. přenesená",J195,0)</f>
        <v>0</v>
      </c>
      <c r="BH195" s="228">
        <f>IF(N195="sníž. přenesená",J195,0)</f>
        <v>0</v>
      </c>
      <c r="BI195" s="228">
        <f>IF(N195="nulová",J195,0)</f>
        <v>0</v>
      </c>
      <c r="BJ195" s="14" t="s">
        <v>81</v>
      </c>
      <c r="BK195" s="228">
        <f>ROUND(I195*H195,2)</f>
        <v>0</v>
      </c>
      <c r="BL195" s="14" t="s">
        <v>182</v>
      </c>
      <c r="BM195" s="227" t="s">
        <v>2279</v>
      </c>
    </row>
    <row r="196" s="2" customFormat="1">
      <c r="A196" s="35"/>
      <c r="B196" s="36"/>
      <c r="C196" s="37"/>
      <c r="D196" s="229" t="s">
        <v>190</v>
      </c>
      <c r="E196" s="37"/>
      <c r="F196" s="230" t="s">
        <v>2278</v>
      </c>
      <c r="G196" s="37"/>
      <c r="H196" s="37"/>
      <c r="I196" s="143"/>
      <c r="J196" s="37"/>
      <c r="K196" s="37"/>
      <c r="L196" s="41"/>
      <c r="M196" s="231"/>
      <c r="N196" s="232"/>
      <c r="O196" s="81"/>
      <c r="P196" s="81"/>
      <c r="Q196" s="81"/>
      <c r="R196" s="81"/>
      <c r="S196" s="81"/>
      <c r="T196" s="82"/>
      <c r="U196" s="35"/>
      <c r="V196" s="35"/>
      <c r="W196" s="35"/>
      <c r="X196" s="35"/>
      <c r="Y196" s="35"/>
      <c r="Z196" s="35"/>
      <c r="AA196" s="35"/>
      <c r="AB196" s="35"/>
      <c r="AC196" s="35"/>
      <c r="AD196" s="35"/>
      <c r="AE196" s="35"/>
      <c r="AT196" s="14" t="s">
        <v>190</v>
      </c>
      <c r="AU196" s="14" t="s">
        <v>83</v>
      </c>
    </row>
    <row r="197" s="2" customFormat="1" ht="16.5" customHeight="1">
      <c r="A197" s="35"/>
      <c r="B197" s="36"/>
      <c r="C197" s="233" t="s">
        <v>515</v>
      </c>
      <c r="D197" s="233" t="s">
        <v>191</v>
      </c>
      <c r="E197" s="234" t="s">
        <v>2280</v>
      </c>
      <c r="F197" s="235" t="s">
        <v>2281</v>
      </c>
      <c r="G197" s="236" t="s">
        <v>199</v>
      </c>
      <c r="H197" s="237">
        <v>7</v>
      </c>
      <c r="I197" s="238"/>
      <c r="J197" s="239">
        <f>ROUND(I197*H197,2)</f>
        <v>0</v>
      </c>
      <c r="K197" s="235" t="s">
        <v>19</v>
      </c>
      <c r="L197" s="41"/>
      <c r="M197" s="240" t="s">
        <v>19</v>
      </c>
      <c r="N197" s="241" t="s">
        <v>44</v>
      </c>
      <c r="O197" s="81"/>
      <c r="P197" s="225">
        <f>O197*H197</f>
        <v>0</v>
      </c>
      <c r="Q197" s="225">
        <v>0</v>
      </c>
      <c r="R197" s="225">
        <f>Q197*H197</f>
        <v>0</v>
      </c>
      <c r="S197" s="225">
        <v>0</v>
      </c>
      <c r="T197" s="226">
        <f>S197*H197</f>
        <v>0</v>
      </c>
      <c r="U197" s="35"/>
      <c r="V197" s="35"/>
      <c r="W197" s="35"/>
      <c r="X197" s="35"/>
      <c r="Y197" s="35"/>
      <c r="Z197" s="35"/>
      <c r="AA197" s="35"/>
      <c r="AB197" s="35"/>
      <c r="AC197" s="35"/>
      <c r="AD197" s="35"/>
      <c r="AE197" s="35"/>
      <c r="AR197" s="227" t="s">
        <v>182</v>
      </c>
      <c r="AT197" s="227" t="s">
        <v>191</v>
      </c>
      <c r="AU197" s="227" t="s">
        <v>83</v>
      </c>
      <c r="AY197" s="14" t="s">
        <v>183</v>
      </c>
      <c r="BE197" s="228">
        <f>IF(N197="základní",J197,0)</f>
        <v>0</v>
      </c>
      <c r="BF197" s="228">
        <f>IF(N197="snížená",J197,0)</f>
        <v>0</v>
      </c>
      <c r="BG197" s="228">
        <f>IF(N197="zákl. přenesená",J197,0)</f>
        <v>0</v>
      </c>
      <c r="BH197" s="228">
        <f>IF(N197="sníž. přenesená",J197,0)</f>
        <v>0</v>
      </c>
      <c r="BI197" s="228">
        <f>IF(N197="nulová",J197,0)</f>
        <v>0</v>
      </c>
      <c r="BJ197" s="14" t="s">
        <v>81</v>
      </c>
      <c r="BK197" s="228">
        <f>ROUND(I197*H197,2)</f>
        <v>0</v>
      </c>
      <c r="BL197" s="14" t="s">
        <v>182</v>
      </c>
      <c r="BM197" s="227" t="s">
        <v>2282</v>
      </c>
    </row>
    <row r="198" s="2" customFormat="1">
      <c r="A198" s="35"/>
      <c r="B198" s="36"/>
      <c r="C198" s="37"/>
      <c r="D198" s="229" t="s">
        <v>190</v>
      </c>
      <c r="E198" s="37"/>
      <c r="F198" s="230" t="s">
        <v>2281</v>
      </c>
      <c r="G198" s="37"/>
      <c r="H198" s="37"/>
      <c r="I198" s="143"/>
      <c r="J198" s="37"/>
      <c r="K198" s="37"/>
      <c r="L198" s="41"/>
      <c r="M198" s="231"/>
      <c r="N198" s="232"/>
      <c r="O198" s="81"/>
      <c r="P198" s="81"/>
      <c r="Q198" s="81"/>
      <c r="R198" s="81"/>
      <c r="S198" s="81"/>
      <c r="T198" s="82"/>
      <c r="U198" s="35"/>
      <c r="V198" s="35"/>
      <c r="W198" s="35"/>
      <c r="X198" s="35"/>
      <c r="Y198" s="35"/>
      <c r="Z198" s="35"/>
      <c r="AA198" s="35"/>
      <c r="AB198" s="35"/>
      <c r="AC198" s="35"/>
      <c r="AD198" s="35"/>
      <c r="AE198" s="35"/>
      <c r="AT198" s="14" t="s">
        <v>190</v>
      </c>
      <c r="AU198" s="14" t="s">
        <v>83</v>
      </c>
    </row>
    <row r="199" s="2" customFormat="1" ht="16.5" customHeight="1">
      <c r="A199" s="35"/>
      <c r="B199" s="36"/>
      <c r="C199" s="233" t="s">
        <v>519</v>
      </c>
      <c r="D199" s="233" t="s">
        <v>191</v>
      </c>
      <c r="E199" s="234" t="s">
        <v>2283</v>
      </c>
      <c r="F199" s="235" t="s">
        <v>2284</v>
      </c>
      <c r="G199" s="236" t="s">
        <v>199</v>
      </c>
      <c r="H199" s="237">
        <v>206</v>
      </c>
      <c r="I199" s="238"/>
      <c r="J199" s="239">
        <f>ROUND(I199*H199,2)</f>
        <v>0</v>
      </c>
      <c r="K199" s="235" t="s">
        <v>19</v>
      </c>
      <c r="L199" s="41"/>
      <c r="M199" s="240" t="s">
        <v>19</v>
      </c>
      <c r="N199" s="241" t="s">
        <v>44</v>
      </c>
      <c r="O199" s="81"/>
      <c r="P199" s="225">
        <f>O199*H199</f>
        <v>0</v>
      </c>
      <c r="Q199" s="225">
        <v>0</v>
      </c>
      <c r="R199" s="225">
        <f>Q199*H199</f>
        <v>0</v>
      </c>
      <c r="S199" s="225">
        <v>0</v>
      </c>
      <c r="T199" s="226">
        <f>S199*H199</f>
        <v>0</v>
      </c>
      <c r="U199" s="35"/>
      <c r="V199" s="35"/>
      <c r="W199" s="35"/>
      <c r="X199" s="35"/>
      <c r="Y199" s="35"/>
      <c r="Z199" s="35"/>
      <c r="AA199" s="35"/>
      <c r="AB199" s="35"/>
      <c r="AC199" s="35"/>
      <c r="AD199" s="35"/>
      <c r="AE199" s="35"/>
      <c r="AR199" s="227" t="s">
        <v>182</v>
      </c>
      <c r="AT199" s="227" t="s">
        <v>191</v>
      </c>
      <c r="AU199" s="227" t="s">
        <v>83</v>
      </c>
      <c r="AY199" s="14" t="s">
        <v>183</v>
      </c>
      <c r="BE199" s="228">
        <f>IF(N199="základní",J199,0)</f>
        <v>0</v>
      </c>
      <c r="BF199" s="228">
        <f>IF(N199="snížená",J199,0)</f>
        <v>0</v>
      </c>
      <c r="BG199" s="228">
        <f>IF(N199="zákl. přenesená",J199,0)</f>
        <v>0</v>
      </c>
      <c r="BH199" s="228">
        <f>IF(N199="sníž. přenesená",J199,0)</f>
        <v>0</v>
      </c>
      <c r="BI199" s="228">
        <f>IF(N199="nulová",J199,0)</f>
        <v>0</v>
      </c>
      <c r="BJ199" s="14" t="s">
        <v>81</v>
      </c>
      <c r="BK199" s="228">
        <f>ROUND(I199*H199,2)</f>
        <v>0</v>
      </c>
      <c r="BL199" s="14" t="s">
        <v>182</v>
      </c>
      <c r="BM199" s="227" t="s">
        <v>2285</v>
      </c>
    </row>
    <row r="200" s="2" customFormat="1">
      <c r="A200" s="35"/>
      <c r="B200" s="36"/>
      <c r="C200" s="37"/>
      <c r="D200" s="229" t="s">
        <v>190</v>
      </c>
      <c r="E200" s="37"/>
      <c r="F200" s="230" t="s">
        <v>2284</v>
      </c>
      <c r="G200" s="37"/>
      <c r="H200" s="37"/>
      <c r="I200" s="143"/>
      <c r="J200" s="37"/>
      <c r="K200" s="37"/>
      <c r="L200" s="41"/>
      <c r="M200" s="231"/>
      <c r="N200" s="232"/>
      <c r="O200" s="81"/>
      <c r="P200" s="81"/>
      <c r="Q200" s="81"/>
      <c r="R200" s="81"/>
      <c r="S200" s="81"/>
      <c r="T200" s="82"/>
      <c r="U200" s="35"/>
      <c r="V200" s="35"/>
      <c r="W200" s="35"/>
      <c r="X200" s="35"/>
      <c r="Y200" s="35"/>
      <c r="Z200" s="35"/>
      <c r="AA200" s="35"/>
      <c r="AB200" s="35"/>
      <c r="AC200" s="35"/>
      <c r="AD200" s="35"/>
      <c r="AE200" s="35"/>
      <c r="AT200" s="14" t="s">
        <v>190</v>
      </c>
      <c r="AU200" s="14" t="s">
        <v>83</v>
      </c>
    </row>
    <row r="201" s="2" customFormat="1" ht="16.5" customHeight="1">
      <c r="A201" s="35"/>
      <c r="B201" s="36"/>
      <c r="C201" s="233" t="s">
        <v>523</v>
      </c>
      <c r="D201" s="233" t="s">
        <v>191</v>
      </c>
      <c r="E201" s="234" t="s">
        <v>2286</v>
      </c>
      <c r="F201" s="235" t="s">
        <v>2287</v>
      </c>
      <c r="G201" s="236" t="s">
        <v>199</v>
      </c>
      <c r="H201" s="237">
        <v>20</v>
      </c>
      <c r="I201" s="238"/>
      <c r="J201" s="239">
        <f>ROUND(I201*H201,2)</f>
        <v>0</v>
      </c>
      <c r="K201" s="235" t="s">
        <v>19</v>
      </c>
      <c r="L201" s="41"/>
      <c r="M201" s="240" t="s">
        <v>19</v>
      </c>
      <c r="N201" s="241" t="s">
        <v>44</v>
      </c>
      <c r="O201" s="81"/>
      <c r="P201" s="225">
        <f>O201*H201</f>
        <v>0</v>
      </c>
      <c r="Q201" s="225">
        <v>0</v>
      </c>
      <c r="R201" s="225">
        <f>Q201*H201</f>
        <v>0</v>
      </c>
      <c r="S201" s="225">
        <v>0</v>
      </c>
      <c r="T201" s="226">
        <f>S201*H201</f>
        <v>0</v>
      </c>
      <c r="U201" s="35"/>
      <c r="V201" s="35"/>
      <c r="W201" s="35"/>
      <c r="X201" s="35"/>
      <c r="Y201" s="35"/>
      <c r="Z201" s="35"/>
      <c r="AA201" s="35"/>
      <c r="AB201" s="35"/>
      <c r="AC201" s="35"/>
      <c r="AD201" s="35"/>
      <c r="AE201" s="35"/>
      <c r="AR201" s="227" t="s">
        <v>182</v>
      </c>
      <c r="AT201" s="227" t="s">
        <v>191</v>
      </c>
      <c r="AU201" s="227" t="s">
        <v>83</v>
      </c>
      <c r="AY201" s="14" t="s">
        <v>183</v>
      </c>
      <c r="BE201" s="228">
        <f>IF(N201="základní",J201,0)</f>
        <v>0</v>
      </c>
      <c r="BF201" s="228">
        <f>IF(N201="snížená",J201,0)</f>
        <v>0</v>
      </c>
      <c r="BG201" s="228">
        <f>IF(N201="zákl. přenesená",J201,0)</f>
        <v>0</v>
      </c>
      <c r="BH201" s="228">
        <f>IF(N201="sníž. přenesená",J201,0)</f>
        <v>0</v>
      </c>
      <c r="BI201" s="228">
        <f>IF(N201="nulová",J201,0)</f>
        <v>0</v>
      </c>
      <c r="BJ201" s="14" t="s">
        <v>81</v>
      </c>
      <c r="BK201" s="228">
        <f>ROUND(I201*H201,2)</f>
        <v>0</v>
      </c>
      <c r="BL201" s="14" t="s">
        <v>182</v>
      </c>
      <c r="BM201" s="227" t="s">
        <v>2288</v>
      </c>
    </row>
    <row r="202" s="2" customFormat="1">
      <c r="A202" s="35"/>
      <c r="B202" s="36"/>
      <c r="C202" s="37"/>
      <c r="D202" s="229" t="s">
        <v>190</v>
      </c>
      <c r="E202" s="37"/>
      <c r="F202" s="230" t="s">
        <v>2287</v>
      </c>
      <c r="G202" s="37"/>
      <c r="H202" s="37"/>
      <c r="I202" s="143"/>
      <c r="J202" s="37"/>
      <c r="K202" s="37"/>
      <c r="L202" s="41"/>
      <c r="M202" s="231"/>
      <c r="N202" s="232"/>
      <c r="O202" s="81"/>
      <c r="P202" s="81"/>
      <c r="Q202" s="81"/>
      <c r="R202" s="81"/>
      <c r="S202" s="81"/>
      <c r="T202" s="82"/>
      <c r="U202" s="35"/>
      <c r="V202" s="35"/>
      <c r="W202" s="35"/>
      <c r="X202" s="35"/>
      <c r="Y202" s="35"/>
      <c r="Z202" s="35"/>
      <c r="AA202" s="35"/>
      <c r="AB202" s="35"/>
      <c r="AC202" s="35"/>
      <c r="AD202" s="35"/>
      <c r="AE202" s="35"/>
      <c r="AT202" s="14" t="s">
        <v>190</v>
      </c>
      <c r="AU202" s="14" t="s">
        <v>83</v>
      </c>
    </row>
    <row r="203" s="2" customFormat="1" ht="21.75" customHeight="1">
      <c r="A203" s="35"/>
      <c r="B203" s="36"/>
      <c r="C203" s="233" t="s">
        <v>527</v>
      </c>
      <c r="D203" s="233" t="s">
        <v>191</v>
      </c>
      <c r="E203" s="234" t="s">
        <v>2289</v>
      </c>
      <c r="F203" s="235" t="s">
        <v>2290</v>
      </c>
      <c r="G203" s="236" t="s">
        <v>187</v>
      </c>
      <c r="H203" s="237">
        <v>102.52800000000001</v>
      </c>
      <c r="I203" s="238"/>
      <c r="J203" s="239">
        <f>ROUND(I203*H203,2)</f>
        <v>0</v>
      </c>
      <c r="K203" s="235" t="s">
        <v>19</v>
      </c>
      <c r="L203" s="41"/>
      <c r="M203" s="240" t="s">
        <v>19</v>
      </c>
      <c r="N203" s="241" t="s">
        <v>44</v>
      </c>
      <c r="O203" s="81"/>
      <c r="P203" s="225">
        <f>O203*H203</f>
        <v>0</v>
      </c>
      <c r="Q203" s="225">
        <v>0</v>
      </c>
      <c r="R203" s="225">
        <f>Q203*H203</f>
        <v>0</v>
      </c>
      <c r="S203" s="225">
        <v>0</v>
      </c>
      <c r="T203" s="226">
        <f>S203*H203</f>
        <v>0</v>
      </c>
      <c r="U203" s="35"/>
      <c r="V203" s="35"/>
      <c r="W203" s="35"/>
      <c r="X203" s="35"/>
      <c r="Y203" s="35"/>
      <c r="Z203" s="35"/>
      <c r="AA203" s="35"/>
      <c r="AB203" s="35"/>
      <c r="AC203" s="35"/>
      <c r="AD203" s="35"/>
      <c r="AE203" s="35"/>
      <c r="AR203" s="227" t="s">
        <v>182</v>
      </c>
      <c r="AT203" s="227" t="s">
        <v>191</v>
      </c>
      <c r="AU203" s="227" t="s">
        <v>83</v>
      </c>
      <c r="AY203" s="14" t="s">
        <v>183</v>
      </c>
      <c r="BE203" s="228">
        <f>IF(N203="základní",J203,0)</f>
        <v>0</v>
      </c>
      <c r="BF203" s="228">
        <f>IF(N203="snížená",J203,0)</f>
        <v>0</v>
      </c>
      <c r="BG203" s="228">
        <f>IF(N203="zákl. přenesená",J203,0)</f>
        <v>0</v>
      </c>
      <c r="BH203" s="228">
        <f>IF(N203="sníž. přenesená",J203,0)</f>
        <v>0</v>
      </c>
      <c r="BI203" s="228">
        <f>IF(N203="nulová",J203,0)</f>
        <v>0</v>
      </c>
      <c r="BJ203" s="14" t="s">
        <v>81</v>
      </c>
      <c r="BK203" s="228">
        <f>ROUND(I203*H203,2)</f>
        <v>0</v>
      </c>
      <c r="BL203" s="14" t="s">
        <v>182</v>
      </c>
      <c r="BM203" s="227" t="s">
        <v>2291</v>
      </c>
    </row>
    <row r="204" s="2" customFormat="1">
      <c r="A204" s="35"/>
      <c r="B204" s="36"/>
      <c r="C204" s="37"/>
      <c r="D204" s="229" t="s">
        <v>190</v>
      </c>
      <c r="E204" s="37"/>
      <c r="F204" s="230" t="s">
        <v>2290</v>
      </c>
      <c r="G204" s="37"/>
      <c r="H204" s="37"/>
      <c r="I204" s="143"/>
      <c r="J204" s="37"/>
      <c r="K204" s="37"/>
      <c r="L204" s="41"/>
      <c r="M204" s="231"/>
      <c r="N204" s="232"/>
      <c r="O204" s="81"/>
      <c r="P204" s="81"/>
      <c r="Q204" s="81"/>
      <c r="R204" s="81"/>
      <c r="S204" s="81"/>
      <c r="T204" s="82"/>
      <c r="U204" s="35"/>
      <c r="V204" s="35"/>
      <c r="W204" s="35"/>
      <c r="X204" s="35"/>
      <c r="Y204" s="35"/>
      <c r="Z204" s="35"/>
      <c r="AA204" s="35"/>
      <c r="AB204" s="35"/>
      <c r="AC204" s="35"/>
      <c r="AD204" s="35"/>
      <c r="AE204" s="35"/>
      <c r="AT204" s="14" t="s">
        <v>190</v>
      </c>
      <c r="AU204" s="14" t="s">
        <v>83</v>
      </c>
    </row>
    <row r="205" s="2" customFormat="1" ht="21.75" customHeight="1">
      <c r="A205" s="35"/>
      <c r="B205" s="36"/>
      <c r="C205" s="233" t="s">
        <v>531</v>
      </c>
      <c r="D205" s="233" t="s">
        <v>191</v>
      </c>
      <c r="E205" s="234" t="s">
        <v>2292</v>
      </c>
      <c r="F205" s="235" t="s">
        <v>2293</v>
      </c>
      <c r="G205" s="236" t="s">
        <v>199</v>
      </c>
      <c r="H205" s="237">
        <v>15</v>
      </c>
      <c r="I205" s="238"/>
      <c r="J205" s="239">
        <f>ROUND(I205*H205,2)</f>
        <v>0</v>
      </c>
      <c r="K205" s="235" t="s">
        <v>19</v>
      </c>
      <c r="L205" s="41"/>
      <c r="M205" s="240" t="s">
        <v>19</v>
      </c>
      <c r="N205" s="241" t="s">
        <v>44</v>
      </c>
      <c r="O205" s="81"/>
      <c r="P205" s="225">
        <f>O205*H205</f>
        <v>0</v>
      </c>
      <c r="Q205" s="225">
        <v>0</v>
      </c>
      <c r="R205" s="225">
        <f>Q205*H205</f>
        <v>0</v>
      </c>
      <c r="S205" s="225">
        <v>0</v>
      </c>
      <c r="T205" s="226">
        <f>S205*H205</f>
        <v>0</v>
      </c>
      <c r="U205" s="35"/>
      <c r="V205" s="35"/>
      <c r="W205" s="35"/>
      <c r="X205" s="35"/>
      <c r="Y205" s="35"/>
      <c r="Z205" s="35"/>
      <c r="AA205" s="35"/>
      <c r="AB205" s="35"/>
      <c r="AC205" s="35"/>
      <c r="AD205" s="35"/>
      <c r="AE205" s="35"/>
      <c r="AR205" s="227" t="s">
        <v>182</v>
      </c>
      <c r="AT205" s="227" t="s">
        <v>191</v>
      </c>
      <c r="AU205" s="227" t="s">
        <v>83</v>
      </c>
      <c r="AY205" s="14" t="s">
        <v>183</v>
      </c>
      <c r="BE205" s="228">
        <f>IF(N205="základní",J205,0)</f>
        <v>0</v>
      </c>
      <c r="BF205" s="228">
        <f>IF(N205="snížená",J205,0)</f>
        <v>0</v>
      </c>
      <c r="BG205" s="228">
        <f>IF(N205="zákl. přenesená",J205,0)</f>
        <v>0</v>
      </c>
      <c r="BH205" s="228">
        <f>IF(N205="sníž. přenesená",J205,0)</f>
        <v>0</v>
      </c>
      <c r="BI205" s="228">
        <f>IF(N205="nulová",J205,0)</f>
        <v>0</v>
      </c>
      <c r="BJ205" s="14" t="s">
        <v>81</v>
      </c>
      <c r="BK205" s="228">
        <f>ROUND(I205*H205,2)</f>
        <v>0</v>
      </c>
      <c r="BL205" s="14" t="s">
        <v>182</v>
      </c>
      <c r="BM205" s="227" t="s">
        <v>2294</v>
      </c>
    </row>
    <row r="206" s="2" customFormat="1">
      <c r="A206" s="35"/>
      <c r="B206" s="36"/>
      <c r="C206" s="37"/>
      <c r="D206" s="229" t="s">
        <v>190</v>
      </c>
      <c r="E206" s="37"/>
      <c r="F206" s="230" t="s">
        <v>2293</v>
      </c>
      <c r="G206" s="37"/>
      <c r="H206" s="37"/>
      <c r="I206" s="143"/>
      <c r="J206" s="37"/>
      <c r="K206" s="37"/>
      <c r="L206" s="41"/>
      <c r="M206" s="231"/>
      <c r="N206" s="232"/>
      <c r="O206" s="81"/>
      <c r="P206" s="81"/>
      <c r="Q206" s="81"/>
      <c r="R206" s="81"/>
      <c r="S206" s="81"/>
      <c r="T206" s="82"/>
      <c r="U206" s="35"/>
      <c r="V206" s="35"/>
      <c r="W206" s="35"/>
      <c r="X206" s="35"/>
      <c r="Y206" s="35"/>
      <c r="Z206" s="35"/>
      <c r="AA206" s="35"/>
      <c r="AB206" s="35"/>
      <c r="AC206" s="35"/>
      <c r="AD206" s="35"/>
      <c r="AE206" s="35"/>
      <c r="AT206" s="14" t="s">
        <v>190</v>
      </c>
      <c r="AU206" s="14" t="s">
        <v>83</v>
      </c>
    </row>
    <row r="207" s="2" customFormat="1" ht="21.75" customHeight="1">
      <c r="A207" s="35"/>
      <c r="B207" s="36"/>
      <c r="C207" s="233" t="s">
        <v>535</v>
      </c>
      <c r="D207" s="233" t="s">
        <v>191</v>
      </c>
      <c r="E207" s="234" t="s">
        <v>2295</v>
      </c>
      <c r="F207" s="235" t="s">
        <v>2296</v>
      </c>
      <c r="G207" s="236" t="s">
        <v>187</v>
      </c>
      <c r="H207" s="237">
        <v>124.8</v>
      </c>
      <c r="I207" s="238"/>
      <c r="J207" s="239">
        <f>ROUND(I207*H207,2)</f>
        <v>0</v>
      </c>
      <c r="K207" s="235" t="s">
        <v>19</v>
      </c>
      <c r="L207" s="41"/>
      <c r="M207" s="240" t="s">
        <v>19</v>
      </c>
      <c r="N207" s="241" t="s">
        <v>44</v>
      </c>
      <c r="O207" s="81"/>
      <c r="P207" s="225">
        <f>O207*H207</f>
        <v>0</v>
      </c>
      <c r="Q207" s="225">
        <v>0</v>
      </c>
      <c r="R207" s="225">
        <f>Q207*H207</f>
        <v>0</v>
      </c>
      <c r="S207" s="225">
        <v>0</v>
      </c>
      <c r="T207" s="226">
        <f>S207*H207</f>
        <v>0</v>
      </c>
      <c r="U207" s="35"/>
      <c r="V207" s="35"/>
      <c r="W207" s="35"/>
      <c r="X207" s="35"/>
      <c r="Y207" s="35"/>
      <c r="Z207" s="35"/>
      <c r="AA207" s="35"/>
      <c r="AB207" s="35"/>
      <c r="AC207" s="35"/>
      <c r="AD207" s="35"/>
      <c r="AE207" s="35"/>
      <c r="AR207" s="227" t="s">
        <v>182</v>
      </c>
      <c r="AT207" s="227" t="s">
        <v>191</v>
      </c>
      <c r="AU207" s="227" t="s">
        <v>83</v>
      </c>
      <c r="AY207" s="14" t="s">
        <v>183</v>
      </c>
      <c r="BE207" s="228">
        <f>IF(N207="základní",J207,0)</f>
        <v>0</v>
      </c>
      <c r="BF207" s="228">
        <f>IF(N207="snížená",J207,0)</f>
        <v>0</v>
      </c>
      <c r="BG207" s="228">
        <f>IF(N207="zákl. přenesená",J207,0)</f>
        <v>0</v>
      </c>
      <c r="BH207" s="228">
        <f>IF(N207="sníž. přenesená",J207,0)</f>
        <v>0</v>
      </c>
      <c r="BI207" s="228">
        <f>IF(N207="nulová",J207,0)</f>
        <v>0</v>
      </c>
      <c r="BJ207" s="14" t="s">
        <v>81</v>
      </c>
      <c r="BK207" s="228">
        <f>ROUND(I207*H207,2)</f>
        <v>0</v>
      </c>
      <c r="BL207" s="14" t="s">
        <v>182</v>
      </c>
      <c r="BM207" s="227" t="s">
        <v>2297</v>
      </c>
    </row>
    <row r="208" s="2" customFormat="1">
      <c r="A208" s="35"/>
      <c r="B208" s="36"/>
      <c r="C208" s="37"/>
      <c r="D208" s="229" t="s">
        <v>190</v>
      </c>
      <c r="E208" s="37"/>
      <c r="F208" s="230" t="s">
        <v>2296</v>
      </c>
      <c r="G208" s="37"/>
      <c r="H208" s="37"/>
      <c r="I208" s="143"/>
      <c r="J208" s="37"/>
      <c r="K208" s="37"/>
      <c r="L208" s="41"/>
      <c r="M208" s="231"/>
      <c r="N208" s="232"/>
      <c r="O208" s="81"/>
      <c r="P208" s="81"/>
      <c r="Q208" s="81"/>
      <c r="R208" s="81"/>
      <c r="S208" s="81"/>
      <c r="T208" s="82"/>
      <c r="U208" s="35"/>
      <c r="V208" s="35"/>
      <c r="W208" s="35"/>
      <c r="X208" s="35"/>
      <c r="Y208" s="35"/>
      <c r="Z208" s="35"/>
      <c r="AA208" s="35"/>
      <c r="AB208" s="35"/>
      <c r="AC208" s="35"/>
      <c r="AD208" s="35"/>
      <c r="AE208" s="35"/>
      <c r="AT208" s="14" t="s">
        <v>190</v>
      </c>
      <c r="AU208" s="14" t="s">
        <v>83</v>
      </c>
    </row>
    <row r="209" s="2" customFormat="1" ht="21.75" customHeight="1">
      <c r="A209" s="35"/>
      <c r="B209" s="36"/>
      <c r="C209" s="233" t="s">
        <v>539</v>
      </c>
      <c r="D209" s="233" t="s">
        <v>191</v>
      </c>
      <c r="E209" s="234" t="s">
        <v>2298</v>
      </c>
      <c r="F209" s="235" t="s">
        <v>2299</v>
      </c>
      <c r="G209" s="236" t="s">
        <v>187</v>
      </c>
      <c r="H209" s="237">
        <v>124.8</v>
      </c>
      <c r="I209" s="238"/>
      <c r="J209" s="239">
        <f>ROUND(I209*H209,2)</f>
        <v>0</v>
      </c>
      <c r="K209" s="235" t="s">
        <v>19</v>
      </c>
      <c r="L209" s="41"/>
      <c r="M209" s="240" t="s">
        <v>19</v>
      </c>
      <c r="N209" s="241" t="s">
        <v>44</v>
      </c>
      <c r="O209" s="81"/>
      <c r="P209" s="225">
        <f>O209*H209</f>
        <v>0</v>
      </c>
      <c r="Q209" s="225">
        <v>0</v>
      </c>
      <c r="R209" s="225">
        <f>Q209*H209</f>
        <v>0</v>
      </c>
      <c r="S209" s="225">
        <v>0</v>
      </c>
      <c r="T209" s="226">
        <f>S209*H209</f>
        <v>0</v>
      </c>
      <c r="U209" s="35"/>
      <c r="V209" s="35"/>
      <c r="W209" s="35"/>
      <c r="X209" s="35"/>
      <c r="Y209" s="35"/>
      <c r="Z209" s="35"/>
      <c r="AA209" s="35"/>
      <c r="AB209" s="35"/>
      <c r="AC209" s="35"/>
      <c r="AD209" s="35"/>
      <c r="AE209" s="35"/>
      <c r="AR209" s="227" t="s">
        <v>182</v>
      </c>
      <c r="AT209" s="227" t="s">
        <v>191</v>
      </c>
      <c r="AU209" s="227" t="s">
        <v>83</v>
      </c>
      <c r="AY209" s="14" t="s">
        <v>183</v>
      </c>
      <c r="BE209" s="228">
        <f>IF(N209="základní",J209,0)</f>
        <v>0</v>
      </c>
      <c r="BF209" s="228">
        <f>IF(N209="snížená",J209,0)</f>
        <v>0</v>
      </c>
      <c r="BG209" s="228">
        <f>IF(N209="zákl. přenesená",J209,0)</f>
        <v>0</v>
      </c>
      <c r="BH209" s="228">
        <f>IF(N209="sníž. přenesená",J209,0)</f>
        <v>0</v>
      </c>
      <c r="BI209" s="228">
        <f>IF(N209="nulová",J209,0)</f>
        <v>0</v>
      </c>
      <c r="BJ209" s="14" t="s">
        <v>81</v>
      </c>
      <c r="BK209" s="228">
        <f>ROUND(I209*H209,2)</f>
        <v>0</v>
      </c>
      <c r="BL209" s="14" t="s">
        <v>182</v>
      </c>
      <c r="BM209" s="227" t="s">
        <v>2300</v>
      </c>
    </row>
    <row r="210" s="2" customFormat="1">
      <c r="A210" s="35"/>
      <c r="B210" s="36"/>
      <c r="C210" s="37"/>
      <c r="D210" s="229" t="s">
        <v>190</v>
      </c>
      <c r="E210" s="37"/>
      <c r="F210" s="230" t="s">
        <v>2299</v>
      </c>
      <c r="G210" s="37"/>
      <c r="H210" s="37"/>
      <c r="I210" s="143"/>
      <c r="J210" s="37"/>
      <c r="K210" s="37"/>
      <c r="L210" s="41"/>
      <c r="M210" s="231"/>
      <c r="N210" s="232"/>
      <c r="O210" s="81"/>
      <c r="P210" s="81"/>
      <c r="Q210" s="81"/>
      <c r="R210" s="81"/>
      <c r="S210" s="81"/>
      <c r="T210" s="82"/>
      <c r="U210" s="35"/>
      <c r="V210" s="35"/>
      <c r="W210" s="35"/>
      <c r="X210" s="35"/>
      <c r="Y210" s="35"/>
      <c r="Z210" s="35"/>
      <c r="AA210" s="35"/>
      <c r="AB210" s="35"/>
      <c r="AC210" s="35"/>
      <c r="AD210" s="35"/>
      <c r="AE210" s="35"/>
      <c r="AT210" s="14" t="s">
        <v>190</v>
      </c>
      <c r="AU210" s="14" t="s">
        <v>83</v>
      </c>
    </row>
    <row r="211" s="2" customFormat="1" ht="21.75" customHeight="1">
      <c r="A211" s="35"/>
      <c r="B211" s="36"/>
      <c r="C211" s="233" t="s">
        <v>252</v>
      </c>
      <c r="D211" s="233" t="s">
        <v>191</v>
      </c>
      <c r="E211" s="234" t="s">
        <v>2301</v>
      </c>
      <c r="F211" s="235" t="s">
        <v>2302</v>
      </c>
      <c r="G211" s="236" t="s">
        <v>187</v>
      </c>
      <c r="H211" s="237">
        <v>45.600000000000001</v>
      </c>
      <c r="I211" s="238"/>
      <c r="J211" s="239">
        <f>ROUND(I211*H211,2)</f>
        <v>0</v>
      </c>
      <c r="K211" s="235" t="s">
        <v>19</v>
      </c>
      <c r="L211" s="41"/>
      <c r="M211" s="240" t="s">
        <v>19</v>
      </c>
      <c r="N211" s="241" t="s">
        <v>44</v>
      </c>
      <c r="O211" s="81"/>
      <c r="P211" s="225">
        <f>O211*H211</f>
        <v>0</v>
      </c>
      <c r="Q211" s="225">
        <v>0</v>
      </c>
      <c r="R211" s="225">
        <f>Q211*H211</f>
        <v>0</v>
      </c>
      <c r="S211" s="225">
        <v>0</v>
      </c>
      <c r="T211" s="226">
        <f>S211*H211</f>
        <v>0</v>
      </c>
      <c r="U211" s="35"/>
      <c r="V211" s="35"/>
      <c r="W211" s="35"/>
      <c r="X211" s="35"/>
      <c r="Y211" s="35"/>
      <c r="Z211" s="35"/>
      <c r="AA211" s="35"/>
      <c r="AB211" s="35"/>
      <c r="AC211" s="35"/>
      <c r="AD211" s="35"/>
      <c r="AE211" s="35"/>
      <c r="AR211" s="227" t="s">
        <v>182</v>
      </c>
      <c r="AT211" s="227" t="s">
        <v>191</v>
      </c>
      <c r="AU211" s="227" t="s">
        <v>83</v>
      </c>
      <c r="AY211" s="14" t="s">
        <v>183</v>
      </c>
      <c r="BE211" s="228">
        <f>IF(N211="základní",J211,0)</f>
        <v>0</v>
      </c>
      <c r="BF211" s="228">
        <f>IF(N211="snížená",J211,0)</f>
        <v>0</v>
      </c>
      <c r="BG211" s="228">
        <f>IF(N211="zákl. přenesená",J211,0)</f>
        <v>0</v>
      </c>
      <c r="BH211" s="228">
        <f>IF(N211="sníž. přenesená",J211,0)</f>
        <v>0</v>
      </c>
      <c r="BI211" s="228">
        <f>IF(N211="nulová",J211,0)</f>
        <v>0</v>
      </c>
      <c r="BJ211" s="14" t="s">
        <v>81</v>
      </c>
      <c r="BK211" s="228">
        <f>ROUND(I211*H211,2)</f>
        <v>0</v>
      </c>
      <c r="BL211" s="14" t="s">
        <v>182</v>
      </c>
      <c r="BM211" s="227" t="s">
        <v>2303</v>
      </c>
    </row>
    <row r="212" s="2" customFormat="1">
      <c r="A212" s="35"/>
      <c r="B212" s="36"/>
      <c r="C212" s="37"/>
      <c r="D212" s="229" t="s">
        <v>190</v>
      </c>
      <c r="E212" s="37"/>
      <c r="F212" s="230" t="s">
        <v>2302</v>
      </c>
      <c r="G212" s="37"/>
      <c r="H212" s="37"/>
      <c r="I212" s="143"/>
      <c r="J212" s="37"/>
      <c r="K212" s="37"/>
      <c r="L212" s="41"/>
      <c r="M212" s="231"/>
      <c r="N212" s="232"/>
      <c r="O212" s="81"/>
      <c r="P212" s="81"/>
      <c r="Q212" s="81"/>
      <c r="R212" s="81"/>
      <c r="S212" s="81"/>
      <c r="T212" s="82"/>
      <c r="U212" s="35"/>
      <c r="V212" s="35"/>
      <c r="W212" s="35"/>
      <c r="X212" s="35"/>
      <c r="Y212" s="35"/>
      <c r="Z212" s="35"/>
      <c r="AA212" s="35"/>
      <c r="AB212" s="35"/>
      <c r="AC212" s="35"/>
      <c r="AD212" s="35"/>
      <c r="AE212" s="35"/>
      <c r="AT212" s="14" t="s">
        <v>190</v>
      </c>
      <c r="AU212" s="14" t="s">
        <v>83</v>
      </c>
    </row>
    <row r="213" s="2" customFormat="1" ht="16.5" customHeight="1">
      <c r="A213" s="35"/>
      <c r="B213" s="36"/>
      <c r="C213" s="233" t="s">
        <v>546</v>
      </c>
      <c r="D213" s="233" t="s">
        <v>191</v>
      </c>
      <c r="E213" s="234" t="s">
        <v>2304</v>
      </c>
      <c r="F213" s="235" t="s">
        <v>2305</v>
      </c>
      <c r="G213" s="236" t="s">
        <v>199</v>
      </c>
      <c r="H213" s="237">
        <v>14</v>
      </c>
      <c r="I213" s="238"/>
      <c r="J213" s="239">
        <f>ROUND(I213*H213,2)</f>
        <v>0</v>
      </c>
      <c r="K213" s="235" t="s">
        <v>19</v>
      </c>
      <c r="L213" s="41"/>
      <c r="M213" s="240" t="s">
        <v>19</v>
      </c>
      <c r="N213" s="241" t="s">
        <v>44</v>
      </c>
      <c r="O213" s="81"/>
      <c r="P213" s="225">
        <f>O213*H213</f>
        <v>0</v>
      </c>
      <c r="Q213" s="225">
        <v>0</v>
      </c>
      <c r="R213" s="225">
        <f>Q213*H213</f>
        <v>0</v>
      </c>
      <c r="S213" s="225">
        <v>0</v>
      </c>
      <c r="T213" s="226">
        <f>S213*H213</f>
        <v>0</v>
      </c>
      <c r="U213" s="35"/>
      <c r="V213" s="35"/>
      <c r="W213" s="35"/>
      <c r="X213" s="35"/>
      <c r="Y213" s="35"/>
      <c r="Z213" s="35"/>
      <c r="AA213" s="35"/>
      <c r="AB213" s="35"/>
      <c r="AC213" s="35"/>
      <c r="AD213" s="35"/>
      <c r="AE213" s="35"/>
      <c r="AR213" s="227" t="s">
        <v>182</v>
      </c>
      <c r="AT213" s="227" t="s">
        <v>191</v>
      </c>
      <c r="AU213" s="227" t="s">
        <v>83</v>
      </c>
      <c r="AY213" s="14" t="s">
        <v>183</v>
      </c>
      <c r="BE213" s="228">
        <f>IF(N213="základní",J213,0)</f>
        <v>0</v>
      </c>
      <c r="BF213" s="228">
        <f>IF(N213="snížená",J213,0)</f>
        <v>0</v>
      </c>
      <c r="BG213" s="228">
        <f>IF(N213="zákl. přenesená",J213,0)</f>
        <v>0</v>
      </c>
      <c r="BH213" s="228">
        <f>IF(N213="sníž. přenesená",J213,0)</f>
        <v>0</v>
      </c>
      <c r="BI213" s="228">
        <f>IF(N213="nulová",J213,0)</f>
        <v>0</v>
      </c>
      <c r="BJ213" s="14" t="s">
        <v>81</v>
      </c>
      <c r="BK213" s="228">
        <f>ROUND(I213*H213,2)</f>
        <v>0</v>
      </c>
      <c r="BL213" s="14" t="s">
        <v>182</v>
      </c>
      <c r="BM213" s="227" t="s">
        <v>2306</v>
      </c>
    </row>
    <row r="214" s="2" customFormat="1">
      <c r="A214" s="35"/>
      <c r="B214" s="36"/>
      <c r="C214" s="37"/>
      <c r="D214" s="229" t="s">
        <v>190</v>
      </c>
      <c r="E214" s="37"/>
      <c r="F214" s="230" t="s">
        <v>2305</v>
      </c>
      <c r="G214" s="37"/>
      <c r="H214" s="37"/>
      <c r="I214" s="143"/>
      <c r="J214" s="37"/>
      <c r="K214" s="37"/>
      <c r="L214" s="41"/>
      <c r="M214" s="231"/>
      <c r="N214" s="232"/>
      <c r="O214" s="81"/>
      <c r="P214" s="81"/>
      <c r="Q214" s="81"/>
      <c r="R214" s="81"/>
      <c r="S214" s="81"/>
      <c r="T214" s="82"/>
      <c r="U214" s="35"/>
      <c r="V214" s="35"/>
      <c r="W214" s="35"/>
      <c r="X214" s="35"/>
      <c r="Y214" s="35"/>
      <c r="Z214" s="35"/>
      <c r="AA214" s="35"/>
      <c r="AB214" s="35"/>
      <c r="AC214" s="35"/>
      <c r="AD214" s="35"/>
      <c r="AE214" s="35"/>
      <c r="AT214" s="14" t="s">
        <v>190</v>
      </c>
      <c r="AU214" s="14" t="s">
        <v>83</v>
      </c>
    </row>
    <row r="215" s="2" customFormat="1" ht="16.5" customHeight="1">
      <c r="A215" s="35"/>
      <c r="B215" s="36"/>
      <c r="C215" s="233" t="s">
        <v>550</v>
      </c>
      <c r="D215" s="233" t="s">
        <v>191</v>
      </c>
      <c r="E215" s="234" t="s">
        <v>2307</v>
      </c>
      <c r="F215" s="235" t="s">
        <v>2308</v>
      </c>
      <c r="G215" s="236" t="s">
        <v>199</v>
      </c>
      <c r="H215" s="237">
        <v>13</v>
      </c>
      <c r="I215" s="238"/>
      <c r="J215" s="239">
        <f>ROUND(I215*H215,2)</f>
        <v>0</v>
      </c>
      <c r="K215" s="235" t="s">
        <v>19</v>
      </c>
      <c r="L215" s="41"/>
      <c r="M215" s="240" t="s">
        <v>19</v>
      </c>
      <c r="N215" s="241" t="s">
        <v>44</v>
      </c>
      <c r="O215" s="81"/>
      <c r="P215" s="225">
        <f>O215*H215</f>
        <v>0</v>
      </c>
      <c r="Q215" s="225">
        <v>0</v>
      </c>
      <c r="R215" s="225">
        <f>Q215*H215</f>
        <v>0</v>
      </c>
      <c r="S215" s="225">
        <v>0</v>
      </c>
      <c r="T215" s="226">
        <f>S215*H215</f>
        <v>0</v>
      </c>
      <c r="U215" s="35"/>
      <c r="V215" s="35"/>
      <c r="W215" s="35"/>
      <c r="X215" s="35"/>
      <c r="Y215" s="35"/>
      <c r="Z215" s="35"/>
      <c r="AA215" s="35"/>
      <c r="AB215" s="35"/>
      <c r="AC215" s="35"/>
      <c r="AD215" s="35"/>
      <c r="AE215" s="35"/>
      <c r="AR215" s="227" t="s">
        <v>182</v>
      </c>
      <c r="AT215" s="227" t="s">
        <v>191</v>
      </c>
      <c r="AU215" s="227" t="s">
        <v>83</v>
      </c>
      <c r="AY215" s="14" t="s">
        <v>183</v>
      </c>
      <c r="BE215" s="228">
        <f>IF(N215="základní",J215,0)</f>
        <v>0</v>
      </c>
      <c r="BF215" s="228">
        <f>IF(N215="snížená",J215,0)</f>
        <v>0</v>
      </c>
      <c r="BG215" s="228">
        <f>IF(N215="zákl. přenesená",J215,0)</f>
        <v>0</v>
      </c>
      <c r="BH215" s="228">
        <f>IF(N215="sníž. přenesená",J215,0)</f>
        <v>0</v>
      </c>
      <c r="BI215" s="228">
        <f>IF(N215="nulová",J215,0)</f>
        <v>0</v>
      </c>
      <c r="BJ215" s="14" t="s">
        <v>81</v>
      </c>
      <c r="BK215" s="228">
        <f>ROUND(I215*H215,2)</f>
        <v>0</v>
      </c>
      <c r="BL215" s="14" t="s">
        <v>182</v>
      </c>
      <c r="BM215" s="227" t="s">
        <v>2309</v>
      </c>
    </row>
    <row r="216" s="2" customFormat="1">
      <c r="A216" s="35"/>
      <c r="B216" s="36"/>
      <c r="C216" s="37"/>
      <c r="D216" s="229" t="s">
        <v>190</v>
      </c>
      <c r="E216" s="37"/>
      <c r="F216" s="230" t="s">
        <v>2308</v>
      </c>
      <c r="G216" s="37"/>
      <c r="H216" s="37"/>
      <c r="I216" s="143"/>
      <c r="J216" s="37"/>
      <c r="K216" s="37"/>
      <c r="L216" s="41"/>
      <c r="M216" s="231"/>
      <c r="N216" s="232"/>
      <c r="O216" s="81"/>
      <c r="P216" s="81"/>
      <c r="Q216" s="81"/>
      <c r="R216" s="81"/>
      <c r="S216" s="81"/>
      <c r="T216" s="82"/>
      <c r="U216" s="35"/>
      <c r="V216" s="35"/>
      <c r="W216" s="35"/>
      <c r="X216" s="35"/>
      <c r="Y216" s="35"/>
      <c r="Z216" s="35"/>
      <c r="AA216" s="35"/>
      <c r="AB216" s="35"/>
      <c r="AC216" s="35"/>
      <c r="AD216" s="35"/>
      <c r="AE216" s="35"/>
      <c r="AT216" s="14" t="s">
        <v>190</v>
      </c>
      <c r="AU216" s="14" t="s">
        <v>83</v>
      </c>
    </row>
    <row r="217" s="2" customFormat="1" ht="21.75" customHeight="1">
      <c r="A217" s="35"/>
      <c r="B217" s="36"/>
      <c r="C217" s="233" t="s">
        <v>554</v>
      </c>
      <c r="D217" s="233" t="s">
        <v>191</v>
      </c>
      <c r="E217" s="234" t="s">
        <v>2310</v>
      </c>
      <c r="F217" s="235" t="s">
        <v>2311</v>
      </c>
      <c r="G217" s="236" t="s">
        <v>199</v>
      </c>
      <c r="H217" s="237">
        <v>15</v>
      </c>
      <c r="I217" s="238"/>
      <c r="J217" s="239">
        <f>ROUND(I217*H217,2)</f>
        <v>0</v>
      </c>
      <c r="K217" s="235" t="s">
        <v>19</v>
      </c>
      <c r="L217" s="41"/>
      <c r="M217" s="240" t="s">
        <v>19</v>
      </c>
      <c r="N217" s="241" t="s">
        <v>44</v>
      </c>
      <c r="O217" s="81"/>
      <c r="P217" s="225">
        <f>O217*H217</f>
        <v>0</v>
      </c>
      <c r="Q217" s="225">
        <v>0</v>
      </c>
      <c r="R217" s="225">
        <f>Q217*H217</f>
        <v>0</v>
      </c>
      <c r="S217" s="225">
        <v>0</v>
      </c>
      <c r="T217" s="226">
        <f>S217*H217</f>
        <v>0</v>
      </c>
      <c r="U217" s="35"/>
      <c r="V217" s="35"/>
      <c r="W217" s="35"/>
      <c r="X217" s="35"/>
      <c r="Y217" s="35"/>
      <c r="Z217" s="35"/>
      <c r="AA217" s="35"/>
      <c r="AB217" s="35"/>
      <c r="AC217" s="35"/>
      <c r="AD217" s="35"/>
      <c r="AE217" s="35"/>
      <c r="AR217" s="227" t="s">
        <v>182</v>
      </c>
      <c r="AT217" s="227" t="s">
        <v>191</v>
      </c>
      <c r="AU217" s="227" t="s">
        <v>83</v>
      </c>
      <c r="AY217" s="14" t="s">
        <v>183</v>
      </c>
      <c r="BE217" s="228">
        <f>IF(N217="základní",J217,0)</f>
        <v>0</v>
      </c>
      <c r="BF217" s="228">
        <f>IF(N217="snížená",J217,0)</f>
        <v>0</v>
      </c>
      <c r="BG217" s="228">
        <f>IF(N217="zákl. přenesená",J217,0)</f>
        <v>0</v>
      </c>
      <c r="BH217" s="228">
        <f>IF(N217="sníž. přenesená",J217,0)</f>
        <v>0</v>
      </c>
      <c r="BI217" s="228">
        <f>IF(N217="nulová",J217,0)</f>
        <v>0</v>
      </c>
      <c r="BJ217" s="14" t="s">
        <v>81</v>
      </c>
      <c r="BK217" s="228">
        <f>ROUND(I217*H217,2)</f>
        <v>0</v>
      </c>
      <c r="BL217" s="14" t="s">
        <v>182</v>
      </c>
      <c r="BM217" s="227" t="s">
        <v>2312</v>
      </c>
    </row>
    <row r="218" s="2" customFormat="1">
      <c r="A218" s="35"/>
      <c r="B218" s="36"/>
      <c r="C218" s="37"/>
      <c r="D218" s="229" t="s">
        <v>190</v>
      </c>
      <c r="E218" s="37"/>
      <c r="F218" s="230" t="s">
        <v>2311</v>
      </c>
      <c r="G218" s="37"/>
      <c r="H218" s="37"/>
      <c r="I218" s="143"/>
      <c r="J218" s="37"/>
      <c r="K218" s="37"/>
      <c r="L218" s="41"/>
      <c r="M218" s="231"/>
      <c r="N218" s="232"/>
      <c r="O218" s="81"/>
      <c r="P218" s="81"/>
      <c r="Q218" s="81"/>
      <c r="R218" s="81"/>
      <c r="S218" s="81"/>
      <c r="T218" s="82"/>
      <c r="U218" s="35"/>
      <c r="V218" s="35"/>
      <c r="W218" s="35"/>
      <c r="X218" s="35"/>
      <c r="Y218" s="35"/>
      <c r="Z218" s="35"/>
      <c r="AA218" s="35"/>
      <c r="AB218" s="35"/>
      <c r="AC218" s="35"/>
      <c r="AD218" s="35"/>
      <c r="AE218" s="35"/>
      <c r="AT218" s="14" t="s">
        <v>190</v>
      </c>
      <c r="AU218" s="14" t="s">
        <v>83</v>
      </c>
    </row>
    <row r="219" s="2" customFormat="1" ht="16.5" customHeight="1">
      <c r="A219" s="35"/>
      <c r="B219" s="36"/>
      <c r="C219" s="233" t="s">
        <v>558</v>
      </c>
      <c r="D219" s="233" t="s">
        <v>191</v>
      </c>
      <c r="E219" s="234" t="s">
        <v>2313</v>
      </c>
      <c r="F219" s="235" t="s">
        <v>2314</v>
      </c>
      <c r="G219" s="236" t="s">
        <v>199</v>
      </c>
      <c r="H219" s="237">
        <v>1</v>
      </c>
      <c r="I219" s="238"/>
      <c r="J219" s="239">
        <f>ROUND(I219*H219,2)</f>
        <v>0</v>
      </c>
      <c r="K219" s="235" t="s">
        <v>19</v>
      </c>
      <c r="L219" s="41"/>
      <c r="M219" s="240" t="s">
        <v>19</v>
      </c>
      <c r="N219" s="241" t="s">
        <v>44</v>
      </c>
      <c r="O219" s="81"/>
      <c r="P219" s="225">
        <f>O219*H219</f>
        <v>0</v>
      </c>
      <c r="Q219" s="225">
        <v>0</v>
      </c>
      <c r="R219" s="225">
        <f>Q219*H219</f>
        <v>0</v>
      </c>
      <c r="S219" s="225">
        <v>0</v>
      </c>
      <c r="T219" s="226">
        <f>S219*H219</f>
        <v>0</v>
      </c>
      <c r="U219" s="35"/>
      <c r="V219" s="35"/>
      <c r="W219" s="35"/>
      <c r="X219" s="35"/>
      <c r="Y219" s="35"/>
      <c r="Z219" s="35"/>
      <c r="AA219" s="35"/>
      <c r="AB219" s="35"/>
      <c r="AC219" s="35"/>
      <c r="AD219" s="35"/>
      <c r="AE219" s="35"/>
      <c r="AR219" s="227" t="s">
        <v>182</v>
      </c>
      <c r="AT219" s="227" t="s">
        <v>191</v>
      </c>
      <c r="AU219" s="227" t="s">
        <v>83</v>
      </c>
      <c r="AY219" s="14" t="s">
        <v>183</v>
      </c>
      <c r="BE219" s="228">
        <f>IF(N219="základní",J219,0)</f>
        <v>0</v>
      </c>
      <c r="BF219" s="228">
        <f>IF(N219="snížená",J219,0)</f>
        <v>0</v>
      </c>
      <c r="BG219" s="228">
        <f>IF(N219="zákl. přenesená",J219,0)</f>
        <v>0</v>
      </c>
      <c r="BH219" s="228">
        <f>IF(N219="sníž. přenesená",J219,0)</f>
        <v>0</v>
      </c>
      <c r="BI219" s="228">
        <f>IF(N219="nulová",J219,0)</f>
        <v>0</v>
      </c>
      <c r="BJ219" s="14" t="s">
        <v>81</v>
      </c>
      <c r="BK219" s="228">
        <f>ROUND(I219*H219,2)</f>
        <v>0</v>
      </c>
      <c r="BL219" s="14" t="s">
        <v>182</v>
      </c>
      <c r="BM219" s="227" t="s">
        <v>2315</v>
      </c>
    </row>
    <row r="220" s="2" customFormat="1">
      <c r="A220" s="35"/>
      <c r="B220" s="36"/>
      <c r="C220" s="37"/>
      <c r="D220" s="229" t="s">
        <v>190</v>
      </c>
      <c r="E220" s="37"/>
      <c r="F220" s="230" t="s">
        <v>2314</v>
      </c>
      <c r="G220" s="37"/>
      <c r="H220" s="37"/>
      <c r="I220" s="143"/>
      <c r="J220" s="37"/>
      <c r="K220" s="37"/>
      <c r="L220" s="41"/>
      <c r="M220" s="231"/>
      <c r="N220" s="232"/>
      <c r="O220" s="81"/>
      <c r="P220" s="81"/>
      <c r="Q220" s="81"/>
      <c r="R220" s="81"/>
      <c r="S220" s="81"/>
      <c r="T220" s="82"/>
      <c r="U220" s="35"/>
      <c r="V220" s="35"/>
      <c r="W220" s="35"/>
      <c r="X220" s="35"/>
      <c r="Y220" s="35"/>
      <c r="Z220" s="35"/>
      <c r="AA220" s="35"/>
      <c r="AB220" s="35"/>
      <c r="AC220" s="35"/>
      <c r="AD220" s="35"/>
      <c r="AE220" s="35"/>
      <c r="AT220" s="14" t="s">
        <v>190</v>
      </c>
      <c r="AU220" s="14" t="s">
        <v>83</v>
      </c>
    </row>
    <row r="221" s="2" customFormat="1" ht="16.5" customHeight="1">
      <c r="A221" s="35"/>
      <c r="B221" s="36"/>
      <c r="C221" s="233" t="s">
        <v>562</v>
      </c>
      <c r="D221" s="233" t="s">
        <v>191</v>
      </c>
      <c r="E221" s="234" t="s">
        <v>2316</v>
      </c>
      <c r="F221" s="235" t="s">
        <v>2317</v>
      </c>
      <c r="G221" s="236" t="s">
        <v>199</v>
      </c>
      <c r="H221" s="237">
        <v>1</v>
      </c>
      <c r="I221" s="238"/>
      <c r="J221" s="239">
        <f>ROUND(I221*H221,2)</f>
        <v>0</v>
      </c>
      <c r="K221" s="235" t="s">
        <v>19</v>
      </c>
      <c r="L221" s="41"/>
      <c r="M221" s="240" t="s">
        <v>19</v>
      </c>
      <c r="N221" s="241" t="s">
        <v>44</v>
      </c>
      <c r="O221" s="81"/>
      <c r="P221" s="225">
        <f>O221*H221</f>
        <v>0</v>
      </c>
      <c r="Q221" s="225">
        <v>0</v>
      </c>
      <c r="R221" s="225">
        <f>Q221*H221</f>
        <v>0</v>
      </c>
      <c r="S221" s="225">
        <v>0</v>
      </c>
      <c r="T221" s="226">
        <f>S221*H221</f>
        <v>0</v>
      </c>
      <c r="U221" s="35"/>
      <c r="V221" s="35"/>
      <c r="W221" s="35"/>
      <c r="X221" s="35"/>
      <c r="Y221" s="35"/>
      <c r="Z221" s="35"/>
      <c r="AA221" s="35"/>
      <c r="AB221" s="35"/>
      <c r="AC221" s="35"/>
      <c r="AD221" s="35"/>
      <c r="AE221" s="35"/>
      <c r="AR221" s="227" t="s">
        <v>182</v>
      </c>
      <c r="AT221" s="227" t="s">
        <v>191</v>
      </c>
      <c r="AU221" s="227" t="s">
        <v>83</v>
      </c>
      <c r="AY221" s="14" t="s">
        <v>183</v>
      </c>
      <c r="BE221" s="228">
        <f>IF(N221="základní",J221,0)</f>
        <v>0</v>
      </c>
      <c r="BF221" s="228">
        <f>IF(N221="snížená",J221,0)</f>
        <v>0</v>
      </c>
      <c r="BG221" s="228">
        <f>IF(N221="zákl. přenesená",J221,0)</f>
        <v>0</v>
      </c>
      <c r="BH221" s="228">
        <f>IF(N221="sníž. přenesená",J221,0)</f>
        <v>0</v>
      </c>
      <c r="BI221" s="228">
        <f>IF(N221="nulová",J221,0)</f>
        <v>0</v>
      </c>
      <c r="BJ221" s="14" t="s">
        <v>81</v>
      </c>
      <c r="BK221" s="228">
        <f>ROUND(I221*H221,2)</f>
        <v>0</v>
      </c>
      <c r="BL221" s="14" t="s">
        <v>182</v>
      </c>
      <c r="BM221" s="227" t="s">
        <v>2318</v>
      </c>
    </row>
    <row r="222" s="2" customFormat="1">
      <c r="A222" s="35"/>
      <c r="B222" s="36"/>
      <c r="C222" s="37"/>
      <c r="D222" s="229" t="s">
        <v>190</v>
      </c>
      <c r="E222" s="37"/>
      <c r="F222" s="230" t="s">
        <v>2317</v>
      </c>
      <c r="G222" s="37"/>
      <c r="H222" s="37"/>
      <c r="I222" s="143"/>
      <c r="J222" s="37"/>
      <c r="K222" s="37"/>
      <c r="L222" s="41"/>
      <c r="M222" s="231"/>
      <c r="N222" s="232"/>
      <c r="O222" s="81"/>
      <c r="P222" s="81"/>
      <c r="Q222" s="81"/>
      <c r="R222" s="81"/>
      <c r="S222" s="81"/>
      <c r="T222" s="82"/>
      <c r="U222" s="35"/>
      <c r="V222" s="35"/>
      <c r="W222" s="35"/>
      <c r="X222" s="35"/>
      <c r="Y222" s="35"/>
      <c r="Z222" s="35"/>
      <c r="AA222" s="35"/>
      <c r="AB222" s="35"/>
      <c r="AC222" s="35"/>
      <c r="AD222" s="35"/>
      <c r="AE222" s="35"/>
      <c r="AT222" s="14" t="s">
        <v>190</v>
      </c>
      <c r="AU222" s="14" t="s">
        <v>83</v>
      </c>
    </row>
    <row r="223" s="2" customFormat="1" ht="16.5" customHeight="1">
      <c r="A223" s="35"/>
      <c r="B223" s="36"/>
      <c r="C223" s="233" t="s">
        <v>566</v>
      </c>
      <c r="D223" s="233" t="s">
        <v>191</v>
      </c>
      <c r="E223" s="234" t="s">
        <v>2319</v>
      </c>
      <c r="F223" s="235" t="s">
        <v>2320</v>
      </c>
      <c r="G223" s="236" t="s">
        <v>199</v>
      </c>
      <c r="H223" s="237">
        <v>1</v>
      </c>
      <c r="I223" s="238"/>
      <c r="J223" s="239">
        <f>ROUND(I223*H223,2)</f>
        <v>0</v>
      </c>
      <c r="K223" s="235" t="s">
        <v>19</v>
      </c>
      <c r="L223" s="41"/>
      <c r="M223" s="240" t="s">
        <v>19</v>
      </c>
      <c r="N223" s="241" t="s">
        <v>44</v>
      </c>
      <c r="O223" s="81"/>
      <c r="P223" s="225">
        <f>O223*H223</f>
        <v>0</v>
      </c>
      <c r="Q223" s="225">
        <v>0</v>
      </c>
      <c r="R223" s="225">
        <f>Q223*H223</f>
        <v>0</v>
      </c>
      <c r="S223" s="225">
        <v>0</v>
      </c>
      <c r="T223" s="226">
        <f>S223*H223</f>
        <v>0</v>
      </c>
      <c r="U223" s="35"/>
      <c r="V223" s="35"/>
      <c r="W223" s="35"/>
      <c r="X223" s="35"/>
      <c r="Y223" s="35"/>
      <c r="Z223" s="35"/>
      <c r="AA223" s="35"/>
      <c r="AB223" s="35"/>
      <c r="AC223" s="35"/>
      <c r="AD223" s="35"/>
      <c r="AE223" s="35"/>
      <c r="AR223" s="227" t="s">
        <v>182</v>
      </c>
      <c r="AT223" s="227" t="s">
        <v>191</v>
      </c>
      <c r="AU223" s="227" t="s">
        <v>83</v>
      </c>
      <c r="AY223" s="14" t="s">
        <v>183</v>
      </c>
      <c r="BE223" s="228">
        <f>IF(N223="základní",J223,0)</f>
        <v>0</v>
      </c>
      <c r="BF223" s="228">
        <f>IF(N223="snížená",J223,0)</f>
        <v>0</v>
      </c>
      <c r="BG223" s="228">
        <f>IF(N223="zákl. přenesená",J223,0)</f>
        <v>0</v>
      </c>
      <c r="BH223" s="228">
        <f>IF(N223="sníž. přenesená",J223,0)</f>
        <v>0</v>
      </c>
      <c r="BI223" s="228">
        <f>IF(N223="nulová",J223,0)</f>
        <v>0</v>
      </c>
      <c r="BJ223" s="14" t="s">
        <v>81</v>
      </c>
      <c r="BK223" s="228">
        <f>ROUND(I223*H223,2)</f>
        <v>0</v>
      </c>
      <c r="BL223" s="14" t="s">
        <v>182</v>
      </c>
      <c r="BM223" s="227" t="s">
        <v>2321</v>
      </c>
    </row>
    <row r="224" s="2" customFormat="1">
      <c r="A224" s="35"/>
      <c r="B224" s="36"/>
      <c r="C224" s="37"/>
      <c r="D224" s="229" t="s">
        <v>190</v>
      </c>
      <c r="E224" s="37"/>
      <c r="F224" s="230" t="s">
        <v>2320</v>
      </c>
      <c r="G224" s="37"/>
      <c r="H224" s="37"/>
      <c r="I224" s="143"/>
      <c r="J224" s="37"/>
      <c r="K224" s="37"/>
      <c r="L224" s="41"/>
      <c r="M224" s="231"/>
      <c r="N224" s="232"/>
      <c r="O224" s="81"/>
      <c r="P224" s="81"/>
      <c r="Q224" s="81"/>
      <c r="R224" s="81"/>
      <c r="S224" s="81"/>
      <c r="T224" s="82"/>
      <c r="U224" s="35"/>
      <c r="V224" s="35"/>
      <c r="W224" s="35"/>
      <c r="X224" s="35"/>
      <c r="Y224" s="35"/>
      <c r="Z224" s="35"/>
      <c r="AA224" s="35"/>
      <c r="AB224" s="35"/>
      <c r="AC224" s="35"/>
      <c r="AD224" s="35"/>
      <c r="AE224" s="35"/>
      <c r="AT224" s="14" t="s">
        <v>190</v>
      </c>
      <c r="AU224" s="14" t="s">
        <v>83</v>
      </c>
    </row>
    <row r="225" s="2" customFormat="1" ht="16.5" customHeight="1">
      <c r="A225" s="35"/>
      <c r="B225" s="36"/>
      <c r="C225" s="233" t="s">
        <v>570</v>
      </c>
      <c r="D225" s="233" t="s">
        <v>191</v>
      </c>
      <c r="E225" s="234" t="s">
        <v>2322</v>
      </c>
      <c r="F225" s="235" t="s">
        <v>2323</v>
      </c>
      <c r="G225" s="236" t="s">
        <v>199</v>
      </c>
      <c r="H225" s="237">
        <v>1</v>
      </c>
      <c r="I225" s="238"/>
      <c r="J225" s="239">
        <f>ROUND(I225*H225,2)</f>
        <v>0</v>
      </c>
      <c r="K225" s="235" t="s">
        <v>19</v>
      </c>
      <c r="L225" s="41"/>
      <c r="M225" s="240" t="s">
        <v>19</v>
      </c>
      <c r="N225" s="241" t="s">
        <v>44</v>
      </c>
      <c r="O225" s="81"/>
      <c r="P225" s="225">
        <f>O225*H225</f>
        <v>0</v>
      </c>
      <c r="Q225" s="225">
        <v>0</v>
      </c>
      <c r="R225" s="225">
        <f>Q225*H225</f>
        <v>0</v>
      </c>
      <c r="S225" s="225">
        <v>0</v>
      </c>
      <c r="T225" s="226">
        <f>S225*H225</f>
        <v>0</v>
      </c>
      <c r="U225" s="35"/>
      <c r="V225" s="35"/>
      <c r="W225" s="35"/>
      <c r="X225" s="35"/>
      <c r="Y225" s="35"/>
      <c r="Z225" s="35"/>
      <c r="AA225" s="35"/>
      <c r="AB225" s="35"/>
      <c r="AC225" s="35"/>
      <c r="AD225" s="35"/>
      <c r="AE225" s="35"/>
      <c r="AR225" s="227" t="s">
        <v>182</v>
      </c>
      <c r="AT225" s="227" t="s">
        <v>191</v>
      </c>
      <c r="AU225" s="227" t="s">
        <v>83</v>
      </c>
      <c r="AY225" s="14" t="s">
        <v>183</v>
      </c>
      <c r="BE225" s="228">
        <f>IF(N225="základní",J225,0)</f>
        <v>0</v>
      </c>
      <c r="BF225" s="228">
        <f>IF(N225="snížená",J225,0)</f>
        <v>0</v>
      </c>
      <c r="BG225" s="228">
        <f>IF(N225="zákl. přenesená",J225,0)</f>
        <v>0</v>
      </c>
      <c r="BH225" s="228">
        <f>IF(N225="sníž. přenesená",J225,0)</f>
        <v>0</v>
      </c>
      <c r="BI225" s="228">
        <f>IF(N225="nulová",J225,0)</f>
        <v>0</v>
      </c>
      <c r="BJ225" s="14" t="s">
        <v>81</v>
      </c>
      <c r="BK225" s="228">
        <f>ROUND(I225*H225,2)</f>
        <v>0</v>
      </c>
      <c r="BL225" s="14" t="s">
        <v>182</v>
      </c>
      <c r="BM225" s="227" t="s">
        <v>2324</v>
      </c>
    </row>
    <row r="226" s="2" customFormat="1">
      <c r="A226" s="35"/>
      <c r="B226" s="36"/>
      <c r="C226" s="37"/>
      <c r="D226" s="229" t="s">
        <v>190</v>
      </c>
      <c r="E226" s="37"/>
      <c r="F226" s="230" t="s">
        <v>2323</v>
      </c>
      <c r="G226" s="37"/>
      <c r="H226" s="37"/>
      <c r="I226" s="143"/>
      <c r="J226" s="37"/>
      <c r="K226" s="37"/>
      <c r="L226" s="41"/>
      <c r="M226" s="231"/>
      <c r="N226" s="232"/>
      <c r="O226" s="81"/>
      <c r="P226" s="81"/>
      <c r="Q226" s="81"/>
      <c r="R226" s="81"/>
      <c r="S226" s="81"/>
      <c r="T226" s="82"/>
      <c r="U226" s="35"/>
      <c r="V226" s="35"/>
      <c r="W226" s="35"/>
      <c r="X226" s="35"/>
      <c r="Y226" s="35"/>
      <c r="Z226" s="35"/>
      <c r="AA226" s="35"/>
      <c r="AB226" s="35"/>
      <c r="AC226" s="35"/>
      <c r="AD226" s="35"/>
      <c r="AE226" s="35"/>
      <c r="AT226" s="14" t="s">
        <v>190</v>
      </c>
      <c r="AU226" s="14" t="s">
        <v>83</v>
      </c>
    </row>
    <row r="227" s="2" customFormat="1" ht="21.75" customHeight="1">
      <c r="A227" s="35"/>
      <c r="B227" s="36"/>
      <c r="C227" s="233" t="s">
        <v>574</v>
      </c>
      <c r="D227" s="233" t="s">
        <v>191</v>
      </c>
      <c r="E227" s="234" t="s">
        <v>2325</v>
      </c>
      <c r="F227" s="235" t="s">
        <v>2326</v>
      </c>
      <c r="G227" s="236" t="s">
        <v>187</v>
      </c>
      <c r="H227" s="237">
        <v>30</v>
      </c>
      <c r="I227" s="238"/>
      <c r="J227" s="239">
        <f>ROUND(I227*H227,2)</f>
        <v>0</v>
      </c>
      <c r="K227" s="235" t="s">
        <v>19</v>
      </c>
      <c r="L227" s="41"/>
      <c r="M227" s="240" t="s">
        <v>19</v>
      </c>
      <c r="N227" s="241" t="s">
        <v>44</v>
      </c>
      <c r="O227" s="81"/>
      <c r="P227" s="225">
        <f>O227*H227</f>
        <v>0</v>
      </c>
      <c r="Q227" s="225">
        <v>0</v>
      </c>
      <c r="R227" s="225">
        <f>Q227*H227</f>
        <v>0</v>
      </c>
      <c r="S227" s="225">
        <v>0</v>
      </c>
      <c r="T227" s="226">
        <f>S227*H227</f>
        <v>0</v>
      </c>
      <c r="U227" s="35"/>
      <c r="V227" s="35"/>
      <c r="W227" s="35"/>
      <c r="X227" s="35"/>
      <c r="Y227" s="35"/>
      <c r="Z227" s="35"/>
      <c r="AA227" s="35"/>
      <c r="AB227" s="35"/>
      <c r="AC227" s="35"/>
      <c r="AD227" s="35"/>
      <c r="AE227" s="35"/>
      <c r="AR227" s="227" t="s">
        <v>182</v>
      </c>
      <c r="AT227" s="227" t="s">
        <v>191</v>
      </c>
      <c r="AU227" s="227" t="s">
        <v>83</v>
      </c>
      <c r="AY227" s="14" t="s">
        <v>183</v>
      </c>
      <c r="BE227" s="228">
        <f>IF(N227="základní",J227,0)</f>
        <v>0</v>
      </c>
      <c r="BF227" s="228">
        <f>IF(N227="snížená",J227,0)</f>
        <v>0</v>
      </c>
      <c r="BG227" s="228">
        <f>IF(N227="zákl. přenesená",J227,0)</f>
        <v>0</v>
      </c>
      <c r="BH227" s="228">
        <f>IF(N227="sníž. přenesená",J227,0)</f>
        <v>0</v>
      </c>
      <c r="BI227" s="228">
        <f>IF(N227="nulová",J227,0)</f>
        <v>0</v>
      </c>
      <c r="BJ227" s="14" t="s">
        <v>81</v>
      </c>
      <c r="BK227" s="228">
        <f>ROUND(I227*H227,2)</f>
        <v>0</v>
      </c>
      <c r="BL227" s="14" t="s">
        <v>182</v>
      </c>
      <c r="BM227" s="227" t="s">
        <v>2327</v>
      </c>
    </row>
    <row r="228" s="2" customFormat="1">
      <c r="A228" s="35"/>
      <c r="B228" s="36"/>
      <c r="C228" s="37"/>
      <c r="D228" s="229" t="s">
        <v>190</v>
      </c>
      <c r="E228" s="37"/>
      <c r="F228" s="230" t="s">
        <v>2326</v>
      </c>
      <c r="G228" s="37"/>
      <c r="H228" s="37"/>
      <c r="I228" s="143"/>
      <c r="J228" s="37"/>
      <c r="K228" s="37"/>
      <c r="L228" s="41"/>
      <c r="M228" s="231"/>
      <c r="N228" s="232"/>
      <c r="O228" s="81"/>
      <c r="P228" s="81"/>
      <c r="Q228" s="81"/>
      <c r="R228" s="81"/>
      <c r="S228" s="81"/>
      <c r="T228" s="82"/>
      <c r="U228" s="35"/>
      <c r="V228" s="35"/>
      <c r="W228" s="35"/>
      <c r="X228" s="35"/>
      <c r="Y228" s="35"/>
      <c r="Z228" s="35"/>
      <c r="AA228" s="35"/>
      <c r="AB228" s="35"/>
      <c r="AC228" s="35"/>
      <c r="AD228" s="35"/>
      <c r="AE228" s="35"/>
      <c r="AT228" s="14" t="s">
        <v>190</v>
      </c>
      <c r="AU228" s="14" t="s">
        <v>83</v>
      </c>
    </row>
    <row r="229" s="2" customFormat="1" ht="16.5" customHeight="1">
      <c r="A229" s="35"/>
      <c r="B229" s="36"/>
      <c r="C229" s="233" t="s">
        <v>578</v>
      </c>
      <c r="D229" s="233" t="s">
        <v>191</v>
      </c>
      <c r="E229" s="234" t="s">
        <v>2328</v>
      </c>
      <c r="F229" s="235" t="s">
        <v>2329</v>
      </c>
      <c r="G229" s="236" t="s">
        <v>199</v>
      </c>
      <c r="H229" s="237">
        <v>4</v>
      </c>
      <c r="I229" s="238"/>
      <c r="J229" s="239">
        <f>ROUND(I229*H229,2)</f>
        <v>0</v>
      </c>
      <c r="K229" s="235" t="s">
        <v>19</v>
      </c>
      <c r="L229" s="41"/>
      <c r="M229" s="240" t="s">
        <v>19</v>
      </c>
      <c r="N229" s="241" t="s">
        <v>44</v>
      </c>
      <c r="O229" s="81"/>
      <c r="P229" s="225">
        <f>O229*H229</f>
        <v>0</v>
      </c>
      <c r="Q229" s="225">
        <v>0</v>
      </c>
      <c r="R229" s="225">
        <f>Q229*H229</f>
        <v>0</v>
      </c>
      <c r="S229" s="225">
        <v>0</v>
      </c>
      <c r="T229" s="226">
        <f>S229*H229</f>
        <v>0</v>
      </c>
      <c r="U229" s="35"/>
      <c r="V229" s="35"/>
      <c r="W229" s="35"/>
      <c r="X229" s="35"/>
      <c r="Y229" s="35"/>
      <c r="Z229" s="35"/>
      <c r="AA229" s="35"/>
      <c r="AB229" s="35"/>
      <c r="AC229" s="35"/>
      <c r="AD229" s="35"/>
      <c r="AE229" s="35"/>
      <c r="AR229" s="227" t="s">
        <v>182</v>
      </c>
      <c r="AT229" s="227" t="s">
        <v>191</v>
      </c>
      <c r="AU229" s="227" t="s">
        <v>83</v>
      </c>
      <c r="AY229" s="14" t="s">
        <v>183</v>
      </c>
      <c r="BE229" s="228">
        <f>IF(N229="základní",J229,0)</f>
        <v>0</v>
      </c>
      <c r="BF229" s="228">
        <f>IF(N229="snížená",J229,0)</f>
        <v>0</v>
      </c>
      <c r="BG229" s="228">
        <f>IF(N229="zákl. přenesená",J229,0)</f>
        <v>0</v>
      </c>
      <c r="BH229" s="228">
        <f>IF(N229="sníž. přenesená",J229,0)</f>
        <v>0</v>
      </c>
      <c r="BI229" s="228">
        <f>IF(N229="nulová",J229,0)</f>
        <v>0</v>
      </c>
      <c r="BJ229" s="14" t="s">
        <v>81</v>
      </c>
      <c r="BK229" s="228">
        <f>ROUND(I229*H229,2)</f>
        <v>0</v>
      </c>
      <c r="BL229" s="14" t="s">
        <v>182</v>
      </c>
      <c r="BM229" s="227" t="s">
        <v>2330</v>
      </c>
    </row>
    <row r="230" s="2" customFormat="1">
      <c r="A230" s="35"/>
      <c r="B230" s="36"/>
      <c r="C230" s="37"/>
      <c r="D230" s="229" t="s">
        <v>190</v>
      </c>
      <c r="E230" s="37"/>
      <c r="F230" s="230" t="s">
        <v>2329</v>
      </c>
      <c r="G230" s="37"/>
      <c r="H230" s="37"/>
      <c r="I230" s="143"/>
      <c r="J230" s="37"/>
      <c r="K230" s="37"/>
      <c r="L230" s="41"/>
      <c r="M230" s="231"/>
      <c r="N230" s="232"/>
      <c r="O230" s="81"/>
      <c r="P230" s="81"/>
      <c r="Q230" s="81"/>
      <c r="R230" s="81"/>
      <c r="S230" s="81"/>
      <c r="T230" s="82"/>
      <c r="U230" s="35"/>
      <c r="V230" s="35"/>
      <c r="W230" s="35"/>
      <c r="X230" s="35"/>
      <c r="Y230" s="35"/>
      <c r="Z230" s="35"/>
      <c r="AA230" s="35"/>
      <c r="AB230" s="35"/>
      <c r="AC230" s="35"/>
      <c r="AD230" s="35"/>
      <c r="AE230" s="35"/>
      <c r="AT230" s="14" t="s">
        <v>190</v>
      </c>
      <c r="AU230" s="14" t="s">
        <v>83</v>
      </c>
    </row>
    <row r="231" s="2" customFormat="1" ht="16.5" customHeight="1">
      <c r="A231" s="35"/>
      <c r="B231" s="36"/>
      <c r="C231" s="233" t="s">
        <v>582</v>
      </c>
      <c r="D231" s="233" t="s">
        <v>191</v>
      </c>
      <c r="E231" s="234" t="s">
        <v>2331</v>
      </c>
      <c r="F231" s="235" t="s">
        <v>2332</v>
      </c>
      <c r="G231" s="236" t="s">
        <v>1684</v>
      </c>
      <c r="H231" s="237">
        <v>13.5</v>
      </c>
      <c r="I231" s="238"/>
      <c r="J231" s="239">
        <f>ROUND(I231*H231,2)</f>
        <v>0</v>
      </c>
      <c r="K231" s="235" t="s">
        <v>19</v>
      </c>
      <c r="L231" s="41"/>
      <c r="M231" s="240" t="s">
        <v>19</v>
      </c>
      <c r="N231" s="241" t="s">
        <v>44</v>
      </c>
      <c r="O231" s="81"/>
      <c r="P231" s="225">
        <f>O231*H231</f>
        <v>0</v>
      </c>
      <c r="Q231" s="225">
        <v>0</v>
      </c>
      <c r="R231" s="225">
        <f>Q231*H231</f>
        <v>0</v>
      </c>
      <c r="S231" s="225">
        <v>0</v>
      </c>
      <c r="T231" s="226">
        <f>S231*H231</f>
        <v>0</v>
      </c>
      <c r="U231" s="35"/>
      <c r="V231" s="35"/>
      <c r="W231" s="35"/>
      <c r="X231" s="35"/>
      <c r="Y231" s="35"/>
      <c r="Z231" s="35"/>
      <c r="AA231" s="35"/>
      <c r="AB231" s="35"/>
      <c r="AC231" s="35"/>
      <c r="AD231" s="35"/>
      <c r="AE231" s="35"/>
      <c r="AR231" s="227" t="s">
        <v>182</v>
      </c>
      <c r="AT231" s="227" t="s">
        <v>191</v>
      </c>
      <c r="AU231" s="227" t="s">
        <v>83</v>
      </c>
      <c r="AY231" s="14" t="s">
        <v>183</v>
      </c>
      <c r="BE231" s="228">
        <f>IF(N231="základní",J231,0)</f>
        <v>0</v>
      </c>
      <c r="BF231" s="228">
        <f>IF(N231="snížená",J231,0)</f>
        <v>0</v>
      </c>
      <c r="BG231" s="228">
        <f>IF(N231="zákl. přenesená",J231,0)</f>
        <v>0</v>
      </c>
      <c r="BH231" s="228">
        <f>IF(N231="sníž. přenesená",J231,0)</f>
        <v>0</v>
      </c>
      <c r="BI231" s="228">
        <f>IF(N231="nulová",J231,0)</f>
        <v>0</v>
      </c>
      <c r="BJ231" s="14" t="s">
        <v>81</v>
      </c>
      <c r="BK231" s="228">
        <f>ROUND(I231*H231,2)</f>
        <v>0</v>
      </c>
      <c r="BL231" s="14" t="s">
        <v>182</v>
      </c>
      <c r="BM231" s="227" t="s">
        <v>2333</v>
      </c>
    </row>
    <row r="232" s="2" customFormat="1">
      <c r="A232" s="35"/>
      <c r="B232" s="36"/>
      <c r="C232" s="37"/>
      <c r="D232" s="229" t="s">
        <v>190</v>
      </c>
      <c r="E232" s="37"/>
      <c r="F232" s="230" t="s">
        <v>2332</v>
      </c>
      <c r="G232" s="37"/>
      <c r="H232" s="37"/>
      <c r="I232" s="143"/>
      <c r="J232" s="37"/>
      <c r="K232" s="37"/>
      <c r="L232" s="41"/>
      <c r="M232" s="231"/>
      <c r="N232" s="232"/>
      <c r="O232" s="81"/>
      <c r="P232" s="81"/>
      <c r="Q232" s="81"/>
      <c r="R232" s="81"/>
      <c r="S232" s="81"/>
      <c r="T232" s="82"/>
      <c r="U232" s="35"/>
      <c r="V232" s="35"/>
      <c r="W232" s="35"/>
      <c r="X232" s="35"/>
      <c r="Y232" s="35"/>
      <c r="Z232" s="35"/>
      <c r="AA232" s="35"/>
      <c r="AB232" s="35"/>
      <c r="AC232" s="35"/>
      <c r="AD232" s="35"/>
      <c r="AE232" s="35"/>
      <c r="AT232" s="14" t="s">
        <v>190</v>
      </c>
      <c r="AU232" s="14" t="s">
        <v>83</v>
      </c>
    </row>
    <row r="233" s="2" customFormat="1" ht="21.75" customHeight="1">
      <c r="A233" s="35"/>
      <c r="B233" s="36"/>
      <c r="C233" s="233" t="s">
        <v>586</v>
      </c>
      <c r="D233" s="233" t="s">
        <v>191</v>
      </c>
      <c r="E233" s="234" t="s">
        <v>2334</v>
      </c>
      <c r="F233" s="235" t="s">
        <v>2335</v>
      </c>
      <c r="G233" s="236" t="s">
        <v>1684</v>
      </c>
      <c r="H233" s="237">
        <v>2.4750000000000001</v>
      </c>
      <c r="I233" s="238"/>
      <c r="J233" s="239">
        <f>ROUND(I233*H233,2)</f>
        <v>0</v>
      </c>
      <c r="K233" s="235" t="s">
        <v>19</v>
      </c>
      <c r="L233" s="41"/>
      <c r="M233" s="240" t="s">
        <v>19</v>
      </c>
      <c r="N233" s="241" t="s">
        <v>44</v>
      </c>
      <c r="O233" s="81"/>
      <c r="P233" s="225">
        <f>O233*H233</f>
        <v>0</v>
      </c>
      <c r="Q233" s="225">
        <v>0</v>
      </c>
      <c r="R233" s="225">
        <f>Q233*H233</f>
        <v>0</v>
      </c>
      <c r="S233" s="225">
        <v>0</v>
      </c>
      <c r="T233" s="226">
        <f>S233*H233</f>
        <v>0</v>
      </c>
      <c r="U233" s="35"/>
      <c r="V233" s="35"/>
      <c r="W233" s="35"/>
      <c r="X233" s="35"/>
      <c r="Y233" s="35"/>
      <c r="Z233" s="35"/>
      <c r="AA233" s="35"/>
      <c r="AB233" s="35"/>
      <c r="AC233" s="35"/>
      <c r="AD233" s="35"/>
      <c r="AE233" s="35"/>
      <c r="AR233" s="227" t="s">
        <v>182</v>
      </c>
      <c r="AT233" s="227" t="s">
        <v>191</v>
      </c>
      <c r="AU233" s="227" t="s">
        <v>83</v>
      </c>
      <c r="AY233" s="14" t="s">
        <v>183</v>
      </c>
      <c r="BE233" s="228">
        <f>IF(N233="základní",J233,0)</f>
        <v>0</v>
      </c>
      <c r="BF233" s="228">
        <f>IF(N233="snížená",J233,0)</f>
        <v>0</v>
      </c>
      <c r="BG233" s="228">
        <f>IF(N233="zákl. přenesená",J233,0)</f>
        <v>0</v>
      </c>
      <c r="BH233" s="228">
        <f>IF(N233="sníž. přenesená",J233,0)</f>
        <v>0</v>
      </c>
      <c r="BI233" s="228">
        <f>IF(N233="nulová",J233,0)</f>
        <v>0</v>
      </c>
      <c r="BJ233" s="14" t="s">
        <v>81</v>
      </c>
      <c r="BK233" s="228">
        <f>ROUND(I233*H233,2)</f>
        <v>0</v>
      </c>
      <c r="BL233" s="14" t="s">
        <v>182</v>
      </c>
      <c r="BM233" s="227" t="s">
        <v>2336</v>
      </c>
    </row>
    <row r="234" s="2" customFormat="1">
      <c r="A234" s="35"/>
      <c r="B234" s="36"/>
      <c r="C234" s="37"/>
      <c r="D234" s="229" t="s">
        <v>190</v>
      </c>
      <c r="E234" s="37"/>
      <c r="F234" s="230" t="s">
        <v>2335</v>
      </c>
      <c r="G234" s="37"/>
      <c r="H234" s="37"/>
      <c r="I234" s="143"/>
      <c r="J234" s="37"/>
      <c r="K234" s="37"/>
      <c r="L234" s="41"/>
      <c r="M234" s="231"/>
      <c r="N234" s="232"/>
      <c r="O234" s="81"/>
      <c r="P234" s="81"/>
      <c r="Q234" s="81"/>
      <c r="R234" s="81"/>
      <c r="S234" s="81"/>
      <c r="T234" s="82"/>
      <c r="U234" s="35"/>
      <c r="V234" s="35"/>
      <c r="W234" s="35"/>
      <c r="X234" s="35"/>
      <c r="Y234" s="35"/>
      <c r="Z234" s="35"/>
      <c r="AA234" s="35"/>
      <c r="AB234" s="35"/>
      <c r="AC234" s="35"/>
      <c r="AD234" s="35"/>
      <c r="AE234" s="35"/>
      <c r="AT234" s="14" t="s">
        <v>190</v>
      </c>
      <c r="AU234" s="14" t="s">
        <v>83</v>
      </c>
    </row>
    <row r="235" s="2" customFormat="1" ht="21.75" customHeight="1">
      <c r="A235" s="35"/>
      <c r="B235" s="36"/>
      <c r="C235" s="233" t="s">
        <v>590</v>
      </c>
      <c r="D235" s="233" t="s">
        <v>191</v>
      </c>
      <c r="E235" s="234" t="s">
        <v>2337</v>
      </c>
      <c r="F235" s="235" t="s">
        <v>2338</v>
      </c>
      <c r="G235" s="236" t="s">
        <v>1684</v>
      </c>
      <c r="H235" s="237">
        <v>244</v>
      </c>
      <c r="I235" s="238"/>
      <c r="J235" s="239">
        <f>ROUND(I235*H235,2)</f>
        <v>0</v>
      </c>
      <c r="K235" s="235" t="s">
        <v>19</v>
      </c>
      <c r="L235" s="41"/>
      <c r="M235" s="240" t="s">
        <v>19</v>
      </c>
      <c r="N235" s="241" t="s">
        <v>44</v>
      </c>
      <c r="O235" s="81"/>
      <c r="P235" s="225">
        <f>O235*H235</f>
        <v>0</v>
      </c>
      <c r="Q235" s="225">
        <v>0</v>
      </c>
      <c r="R235" s="225">
        <f>Q235*H235</f>
        <v>0</v>
      </c>
      <c r="S235" s="225">
        <v>0</v>
      </c>
      <c r="T235" s="226">
        <f>S235*H235</f>
        <v>0</v>
      </c>
      <c r="U235" s="35"/>
      <c r="V235" s="35"/>
      <c r="W235" s="35"/>
      <c r="X235" s="35"/>
      <c r="Y235" s="35"/>
      <c r="Z235" s="35"/>
      <c r="AA235" s="35"/>
      <c r="AB235" s="35"/>
      <c r="AC235" s="35"/>
      <c r="AD235" s="35"/>
      <c r="AE235" s="35"/>
      <c r="AR235" s="227" t="s">
        <v>182</v>
      </c>
      <c r="AT235" s="227" t="s">
        <v>191</v>
      </c>
      <c r="AU235" s="227" t="s">
        <v>83</v>
      </c>
      <c r="AY235" s="14" t="s">
        <v>183</v>
      </c>
      <c r="BE235" s="228">
        <f>IF(N235="základní",J235,0)</f>
        <v>0</v>
      </c>
      <c r="BF235" s="228">
        <f>IF(N235="snížená",J235,0)</f>
        <v>0</v>
      </c>
      <c r="BG235" s="228">
        <f>IF(N235="zákl. přenesená",J235,0)</f>
        <v>0</v>
      </c>
      <c r="BH235" s="228">
        <f>IF(N235="sníž. přenesená",J235,0)</f>
        <v>0</v>
      </c>
      <c r="BI235" s="228">
        <f>IF(N235="nulová",J235,0)</f>
        <v>0</v>
      </c>
      <c r="BJ235" s="14" t="s">
        <v>81</v>
      </c>
      <c r="BK235" s="228">
        <f>ROUND(I235*H235,2)</f>
        <v>0</v>
      </c>
      <c r="BL235" s="14" t="s">
        <v>182</v>
      </c>
      <c r="BM235" s="227" t="s">
        <v>2339</v>
      </c>
    </row>
    <row r="236" s="2" customFormat="1">
      <c r="A236" s="35"/>
      <c r="B236" s="36"/>
      <c r="C236" s="37"/>
      <c r="D236" s="229" t="s">
        <v>190</v>
      </c>
      <c r="E236" s="37"/>
      <c r="F236" s="230" t="s">
        <v>2338</v>
      </c>
      <c r="G236" s="37"/>
      <c r="H236" s="37"/>
      <c r="I236" s="143"/>
      <c r="J236" s="37"/>
      <c r="K236" s="37"/>
      <c r="L236" s="41"/>
      <c r="M236" s="231"/>
      <c r="N236" s="232"/>
      <c r="O236" s="81"/>
      <c r="P236" s="81"/>
      <c r="Q236" s="81"/>
      <c r="R236" s="81"/>
      <c r="S236" s="81"/>
      <c r="T236" s="82"/>
      <c r="U236" s="35"/>
      <c r="V236" s="35"/>
      <c r="W236" s="35"/>
      <c r="X236" s="35"/>
      <c r="Y236" s="35"/>
      <c r="Z236" s="35"/>
      <c r="AA236" s="35"/>
      <c r="AB236" s="35"/>
      <c r="AC236" s="35"/>
      <c r="AD236" s="35"/>
      <c r="AE236" s="35"/>
      <c r="AT236" s="14" t="s">
        <v>190</v>
      </c>
      <c r="AU236" s="14" t="s">
        <v>83</v>
      </c>
    </row>
    <row r="237" s="2" customFormat="1" ht="21.75" customHeight="1">
      <c r="A237" s="35"/>
      <c r="B237" s="36"/>
      <c r="C237" s="233" t="s">
        <v>594</v>
      </c>
      <c r="D237" s="233" t="s">
        <v>191</v>
      </c>
      <c r="E237" s="234" t="s">
        <v>2340</v>
      </c>
      <c r="F237" s="235" t="s">
        <v>2341</v>
      </c>
      <c r="G237" s="236" t="s">
        <v>1684</v>
      </c>
      <c r="H237" s="237">
        <v>44.5</v>
      </c>
      <c r="I237" s="238"/>
      <c r="J237" s="239">
        <f>ROUND(I237*H237,2)</f>
        <v>0</v>
      </c>
      <c r="K237" s="235" t="s">
        <v>19</v>
      </c>
      <c r="L237" s="41"/>
      <c r="M237" s="240" t="s">
        <v>19</v>
      </c>
      <c r="N237" s="241" t="s">
        <v>44</v>
      </c>
      <c r="O237" s="81"/>
      <c r="P237" s="225">
        <f>O237*H237</f>
        <v>0</v>
      </c>
      <c r="Q237" s="225">
        <v>0</v>
      </c>
      <c r="R237" s="225">
        <f>Q237*H237</f>
        <v>0</v>
      </c>
      <c r="S237" s="225">
        <v>0</v>
      </c>
      <c r="T237" s="226">
        <f>S237*H237</f>
        <v>0</v>
      </c>
      <c r="U237" s="35"/>
      <c r="V237" s="35"/>
      <c r="W237" s="35"/>
      <c r="X237" s="35"/>
      <c r="Y237" s="35"/>
      <c r="Z237" s="35"/>
      <c r="AA237" s="35"/>
      <c r="AB237" s="35"/>
      <c r="AC237" s="35"/>
      <c r="AD237" s="35"/>
      <c r="AE237" s="35"/>
      <c r="AR237" s="227" t="s">
        <v>182</v>
      </c>
      <c r="AT237" s="227" t="s">
        <v>191</v>
      </c>
      <c r="AU237" s="227" t="s">
        <v>83</v>
      </c>
      <c r="AY237" s="14" t="s">
        <v>183</v>
      </c>
      <c r="BE237" s="228">
        <f>IF(N237="základní",J237,0)</f>
        <v>0</v>
      </c>
      <c r="BF237" s="228">
        <f>IF(N237="snížená",J237,0)</f>
        <v>0</v>
      </c>
      <c r="BG237" s="228">
        <f>IF(N237="zákl. přenesená",J237,0)</f>
        <v>0</v>
      </c>
      <c r="BH237" s="228">
        <f>IF(N237="sníž. přenesená",J237,0)</f>
        <v>0</v>
      </c>
      <c r="BI237" s="228">
        <f>IF(N237="nulová",J237,0)</f>
        <v>0</v>
      </c>
      <c r="BJ237" s="14" t="s">
        <v>81</v>
      </c>
      <c r="BK237" s="228">
        <f>ROUND(I237*H237,2)</f>
        <v>0</v>
      </c>
      <c r="BL237" s="14" t="s">
        <v>182</v>
      </c>
      <c r="BM237" s="227" t="s">
        <v>2342</v>
      </c>
    </row>
    <row r="238" s="2" customFormat="1">
      <c r="A238" s="35"/>
      <c r="B238" s="36"/>
      <c r="C238" s="37"/>
      <c r="D238" s="229" t="s">
        <v>190</v>
      </c>
      <c r="E238" s="37"/>
      <c r="F238" s="230" t="s">
        <v>2341</v>
      </c>
      <c r="G238" s="37"/>
      <c r="H238" s="37"/>
      <c r="I238" s="143"/>
      <c r="J238" s="37"/>
      <c r="K238" s="37"/>
      <c r="L238" s="41"/>
      <c r="M238" s="231"/>
      <c r="N238" s="232"/>
      <c r="O238" s="81"/>
      <c r="P238" s="81"/>
      <c r="Q238" s="81"/>
      <c r="R238" s="81"/>
      <c r="S238" s="81"/>
      <c r="T238" s="82"/>
      <c r="U238" s="35"/>
      <c r="V238" s="35"/>
      <c r="W238" s="35"/>
      <c r="X238" s="35"/>
      <c r="Y238" s="35"/>
      <c r="Z238" s="35"/>
      <c r="AA238" s="35"/>
      <c r="AB238" s="35"/>
      <c r="AC238" s="35"/>
      <c r="AD238" s="35"/>
      <c r="AE238" s="35"/>
      <c r="AT238" s="14" t="s">
        <v>190</v>
      </c>
      <c r="AU238" s="14" t="s">
        <v>83</v>
      </c>
    </row>
    <row r="239" s="2" customFormat="1" ht="16.5" customHeight="1">
      <c r="A239" s="35"/>
      <c r="B239" s="36"/>
      <c r="C239" s="233" t="s">
        <v>598</v>
      </c>
      <c r="D239" s="233" t="s">
        <v>191</v>
      </c>
      <c r="E239" s="234" t="s">
        <v>2343</v>
      </c>
      <c r="F239" s="235" t="s">
        <v>2344</v>
      </c>
      <c r="G239" s="236" t="s">
        <v>1684</v>
      </c>
      <c r="H239" s="237">
        <v>2.4750000000000001</v>
      </c>
      <c r="I239" s="238"/>
      <c r="J239" s="239">
        <f>ROUND(I239*H239,2)</f>
        <v>0</v>
      </c>
      <c r="K239" s="235" t="s">
        <v>19</v>
      </c>
      <c r="L239" s="41"/>
      <c r="M239" s="240" t="s">
        <v>19</v>
      </c>
      <c r="N239" s="241" t="s">
        <v>44</v>
      </c>
      <c r="O239" s="81"/>
      <c r="P239" s="225">
        <f>O239*H239</f>
        <v>0</v>
      </c>
      <c r="Q239" s="225">
        <v>0</v>
      </c>
      <c r="R239" s="225">
        <f>Q239*H239</f>
        <v>0</v>
      </c>
      <c r="S239" s="225">
        <v>0</v>
      </c>
      <c r="T239" s="226">
        <f>S239*H239</f>
        <v>0</v>
      </c>
      <c r="U239" s="35"/>
      <c r="V239" s="35"/>
      <c r="W239" s="35"/>
      <c r="X239" s="35"/>
      <c r="Y239" s="35"/>
      <c r="Z239" s="35"/>
      <c r="AA239" s="35"/>
      <c r="AB239" s="35"/>
      <c r="AC239" s="35"/>
      <c r="AD239" s="35"/>
      <c r="AE239" s="35"/>
      <c r="AR239" s="227" t="s">
        <v>182</v>
      </c>
      <c r="AT239" s="227" t="s">
        <v>191</v>
      </c>
      <c r="AU239" s="227" t="s">
        <v>83</v>
      </c>
      <c r="AY239" s="14" t="s">
        <v>183</v>
      </c>
      <c r="BE239" s="228">
        <f>IF(N239="základní",J239,0)</f>
        <v>0</v>
      </c>
      <c r="BF239" s="228">
        <f>IF(N239="snížená",J239,0)</f>
        <v>0</v>
      </c>
      <c r="BG239" s="228">
        <f>IF(N239="zákl. přenesená",J239,0)</f>
        <v>0</v>
      </c>
      <c r="BH239" s="228">
        <f>IF(N239="sníž. přenesená",J239,0)</f>
        <v>0</v>
      </c>
      <c r="BI239" s="228">
        <f>IF(N239="nulová",J239,0)</f>
        <v>0</v>
      </c>
      <c r="BJ239" s="14" t="s">
        <v>81</v>
      </c>
      <c r="BK239" s="228">
        <f>ROUND(I239*H239,2)</f>
        <v>0</v>
      </c>
      <c r="BL239" s="14" t="s">
        <v>182</v>
      </c>
      <c r="BM239" s="227" t="s">
        <v>2345</v>
      </c>
    </row>
    <row r="240" s="2" customFormat="1">
      <c r="A240" s="35"/>
      <c r="B240" s="36"/>
      <c r="C240" s="37"/>
      <c r="D240" s="229" t="s">
        <v>190</v>
      </c>
      <c r="E240" s="37"/>
      <c r="F240" s="230" t="s">
        <v>2344</v>
      </c>
      <c r="G240" s="37"/>
      <c r="H240" s="37"/>
      <c r="I240" s="143"/>
      <c r="J240" s="37"/>
      <c r="K240" s="37"/>
      <c r="L240" s="41"/>
      <c r="M240" s="231"/>
      <c r="N240" s="232"/>
      <c r="O240" s="81"/>
      <c r="P240" s="81"/>
      <c r="Q240" s="81"/>
      <c r="R240" s="81"/>
      <c r="S240" s="81"/>
      <c r="T240" s="82"/>
      <c r="U240" s="35"/>
      <c r="V240" s="35"/>
      <c r="W240" s="35"/>
      <c r="X240" s="35"/>
      <c r="Y240" s="35"/>
      <c r="Z240" s="35"/>
      <c r="AA240" s="35"/>
      <c r="AB240" s="35"/>
      <c r="AC240" s="35"/>
      <c r="AD240" s="35"/>
      <c r="AE240" s="35"/>
      <c r="AT240" s="14" t="s">
        <v>190</v>
      </c>
      <c r="AU240" s="14" t="s">
        <v>83</v>
      </c>
    </row>
    <row r="241" s="2" customFormat="1" ht="16.5" customHeight="1">
      <c r="A241" s="35"/>
      <c r="B241" s="36"/>
      <c r="C241" s="233" t="s">
        <v>602</v>
      </c>
      <c r="D241" s="233" t="s">
        <v>191</v>
      </c>
      <c r="E241" s="234" t="s">
        <v>2346</v>
      </c>
      <c r="F241" s="235" t="s">
        <v>2347</v>
      </c>
      <c r="G241" s="236" t="s">
        <v>1684</v>
      </c>
      <c r="H241" s="237">
        <v>230</v>
      </c>
      <c r="I241" s="238"/>
      <c r="J241" s="239">
        <f>ROUND(I241*H241,2)</f>
        <v>0</v>
      </c>
      <c r="K241" s="235" t="s">
        <v>19</v>
      </c>
      <c r="L241" s="41"/>
      <c r="M241" s="240" t="s">
        <v>19</v>
      </c>
      <c r="N241" s="241" t="s">
        <v>44</v>
      </c>
      <c r="O241" s="81"/>
      <c r="P241" s="225">
        <f>O241*H241</f>
        <v>0</v>
      </c>
      <c r="Q241" s="225">
        <v>0</v>
      </c>
      <c r="R241" s="225">
        <f>Q241*H241</f>
        <v>0</v>
      </c>
      <c r="S241" s="225">
        <v>0</v>
      </c>
      <c r="T241" s="226">
        <f>S241*H241</f>
        <v>0</v>
      </c>
      <c r="U241" s="35"/>
      <c r="V241" s="35"/>
      <c r="W241" s="35"/>
      <c r="X241" s="35"/>
      <c r="Y241" s="35"/>
      <c r="Z241" s="35"/>
      <c r="AA241" s="35"/>
      <c r="AB241" s="35"/>
      <c r="AC241" s="35"/>
      <c r="AD241" s="35"/>
      <c r="AE241" s="35"/>
      <c r="AR241" s="227" t="s">
        <v>182</v>
      </c>
      <c r="AT241" s="227" t="s">
        <v>191</v>
      </c>
      <c r="AU241" s="227" t="s">
        <v>83</v>
      </c>
      <c r="AY241" s="14" t="s">
        <v>183</v>
      </c>
      <c r="BE241" s="228">
        <f>IF(N241="základní",J241,0)</f>
        <v>0</v>
      </c>
      <c r="BF241" s="228">
        <f>IF(N241="snížená",J241,0)</f>
        <v>0</v>
      </c>
      <c r="BG241" s="228">
        <f>IF(N241="zákl. přenesená",J241,0)</f>
        <v>0</v>
      </c>
      <c r="BH241" s="228">
        <f>IF(N241="sníž. přenesená",J241,0)</f>
        <v>0</v>
      </c>
      <c r="BI241" s="228">
        <f>IF(N241="nulová",J241,0)</f>
        <v>0</v>
      </c>
      <c r="BJ241" s="14" t="s">
        <v>81</v>
      </c>
      <c r="BK241" s="228">
        <f>ROUND(I241*H241,2)</f>
        <v>0</v>
      </c>
      <c r="BL241" s="14" t="s">
        <v>182</v>
      </c>
      <c r="BM241" s="227" t="s">
        <v>2348</v>
      </c>
    </row>
    <row r="242" s="2" customFormat="1">
      <c r="A242" s="35"/>
      <c r="B242" s="36"/>
      <c r="C242" s="37"/>
      <c r="D242" s="229" t="s">
        <v>190</v>
      </c>
      <c r="E242" s="37"/>
      <c r="F242" s="230" t="s">
        <v>2347</v>
      </c>
      <c r="G242" s="37"/>
      <c r="H242" s="37"/>
      <c r="I242" s="143"/>
      <c r="J242" s="37"/>
      <c r="K242" s="37"/>
      <c r="L242" s="41"/>
      <c r="M242" s="231"/>
      <c r="N242" s="232"/>
      <c r="O242" s="81"/>
      <c r="P242" s="81"/>
      <c r="Q242" s="81"/>
      <c r="R242" s="81"/>
      <c r="S242" s="81"/>
      <c r="T242" s="82"/>
      <c r="U242" s="35"/>
      <c r="V242" s="35"/>
      <c r="W242" s="35"/>
      <c r="X242" s="35"/>
      <c r="Y242" s="35"/>
      <c r="Z242" s="35"/>
      <c r="AA242" s="35"/>
      <c r="AB242" s="35"/>
      <c r="AC242" s="35"/>
      <c r="AD242" s="35"/>
      <c r="AE242" s="35"/>
      <c r="AT242" s="14" t="s">
        <v>190</v>
      </c>
      <c r="AU242" s="14" t="s">
        <v>83</v>
      </c>
    </row>
    <row r="243" s="2" customFormat="1" ht="16.5" customHeight="1">
      <c r="A243" s="35"/>
      <c r="B243" s="36"/>
      <c r="C243" s="233" t="s">
        <v>606</v>
      </c>
      <c r="D243" s="233" t="s">
        <v>191</v>
      </c>
      <c r="E243" s="234" t="s">
        <v>2349</v>
      </c>
      <c r="F243" s="235" t="s">
        <v>2350</v>
      </c>
      <c r="G243" s="236" t="s">
        <v>1684</v>
      </c>
      <c r="H243" s="237">
        <v>44.5</v>
      </c>
      <c r="I243" s="238"/>
      <c r="J243" s="239">
        <f>ROUND(I243*H243,2)</f>
        <v>0</v>
      </c>
      <c r="K243" s="235" t="s">
        <v>19</v>
      </c>
      <c r="L243" s="41"/>
      <c r="M243" s="240" t="s">
        <v>19</v>
      </c>
      <c r="N243" s="241" t="s">
        <v>44</v>
      </c>
      <c r="O243" s="81"/>
      <c r="P243" s="225">
        <f>O243*H243</f>
        <v>0</v>
      </c>
      <c r="Q243" s="225">
        <v>0</v>
      </c>
      <c r="R243" s="225">
        <f>Q243*H243</f>
        <v>0</v>
      </c>
      <c r="S243" s="225">
        <v>0</v>
      </c>
      <c r="T243" s="226">
        <f>S243*H243</f>
        <v>0</v>
      </c>
      <c r="U243" s="35"/>
      <c r="V243" s="35"/>
      <c r="W243" s="35"/>
      <c r="X243" s="35"/>
      <c r="Y243" s="35"/>
      <c r="Z243" s="35"/>
      <c r="AA243" s="35"/>
      <c r="AB243" s="35"/>
      <c r="AC243" s="35"/>
      <c r="AD243" s="35"/>
      <c r="AE243" s="35"/>
      <c r="AR243" s="227" t="s">
        <v>182</v>
      </c>
      <c r="AT243" s="227" t="s">
        <v>191</v>
      </c>
      <c r="AU243" s="227" t="s">
        <v>83</v>
      </c>
      <c r="AY243" s="14" t="s">
        <v>183</v>
      </c>
      <c r="BE243" s="228">
        <f>IF(N243="základní",J243,0)</f>
        <v>0</v>
      </c>
      <c r="BF243" s="228">
        <f>IF(N243="snížená",J243,0)</f>
        <v>0</v>
      </c>
      <c r="BG243" s="228">
        <f>IF(N243="zákl. přenesená",J243,0)</f>
        <v>0</v>
      </c>
      <c r="BH243" s="228">
        <f>IF(N243="sníž. přenesená",J243,0)</f>
        <v>0</v>
      </c>
      <c r="BI243" s="228">
        <f>IF(N243="nulová",J243,0)</f>
        <v>0</v>
      </c>
      <c r="BJ243" s="14" t="s">
        <v>81</v>
      </c>
      <c r="BK243" s="228">
        <f>ROUND(I243*H243,2)</f>
        <v>0</v>
      </c>
      <c r="BL243" s="14" t="s">
        <v>182</v>
      </c>
      <c r="BM243" s="227" t="s">
        <v>2351</v>
      </c>
    </row>
    <row r="244" s="2" customFormat="1">
      <c r="A244" s="35"/>
      <c r="B244" s="36"/>
      <c r="C244" s="37"/>
      <c r="D244" s="229" t="s">
        <v>190</v>
      </c>
      <c r="E244" s="37"/>
      <c r="F244" s="230" t="s">
        <v>2350</v>
      </c>
      <c r="G244" s="37"/>
      <c r="H244" s="37"/>
      <c r="I244" s="143"/>
      <c r="J244" s="37"/>
      <c r="K244" s="37"/>
      <c r="L244" s="41"/>
      <c r="M244" s="231"/>
      <c r="N244" s="232"/>
      <c r="O244" s="81"/>
      <c r="P244" s="81"/>
      <c r="Q244" s="81"/>
      <c r="R244" s="81"/>
      <c r="S244" s="81"/>
      <c r="T244" s="82"/>
      <c r="U244" s="35"/>
      <c r="V244" s="35"/>
      <c r="W244" s="35"/>
      <c r="X244" s="35"/>
      <c r="Y244" s="35"/>
      <c r="Z244" s="35"/>
      <c r="AA244" s="35"/>
      <c r="AB244" s="35"/>
      <c r="AC244" s="35"/>
      <c r="AD244" s="35"/>
      <c r="AE244" s="35"/>
      <c r="AT244" s="14" t="s">
        <v>190</v>
      </c>
      <c r="AU244" s="14" t="s">
        <v>83</v>
      </c>
    </row>
    <row r="245" s="2" customFormat="1" ht="21.75" customHeight="1">
      <c r="A245" s="35"/>
      <c r="B245" s="36"/>
      <c r="C245" s="215" t="s">
        <v>610</v>
      </c>
      <c r="D245" s="215" t="s">
        <v>184</v>
      </c>
      <c r="E245" s="216" t="s">
        <v>2352</v>
      </c>
      <c r="F245" s="217" t="s">
        <v>2353</v>
      </c>
      <c r="G245" s="218" t="s">
        <v>263</v>
      </c>
      <c r="H245" s="219">
        <v>19.896999999999998</v>
      </c>
      <c r="I245" s="220"/>
      <c r="J245" s="221">
        <f>ROUND(I245*H245,2)</f>
        <v>0</v>
      </c>
      <c r="K245" s="217" t="s">
        <v>19</v>
      </c>
      <c r="L245" s="222"/>
      <c r="M245" s="223" t="s">
        <v>19</v>
      </c>
      <c r="N245" s="224" t="s">
        <v>44</v>
      </c>
      <c r="O245" s="81"/>
      <c r="P245" s="225">
        <f>O245*H245</f>
        <v>0</v>
      </c>
      <c r="Q245" s="225">
        <v>2.4289999999999998</v>
      </c>
      <c r="R245" s="225">
        <f>Q245*H245</f>
        <v>48.329812999999994</v>
      </c>
      <c r="S245" s="225">
        <v>0</v>
      </c>
      <c r="T245" s="226">
        <f>S245*H245</f>
        <v>0</v>
      </c>
      <c r="U245" s="35"/>
      <c r="V245" s="35"/>
      <c r="W245" s="35"/>
      <c r="X245" s="35"/>
      <c r="Y245" s="35"/>
      <c r="Z245" s="35"/>
      <c r="AA245" s="35"/>
      <c r="AB245" s="35"/>
      <c r="AC245" s="35"/>
      <c r="AD245" s="35"/>
      <c r="AE245" s="35"/>
      <c r="AR245" s="227" t="s">
        <v>216</v>
      </c>
      <c r="AT245" s="227" t="s">
        <v>184</v>
      </c>
      <c r="AU245" s="227" t="s">
        <v>83</v>
      </c>
      <c r="AY245" s="14" t="s">
        <v>183</v>
      </c>
      <c r="BE245" s="228">
        <f>IF(N245="základní",J245,0)</f>
        <v>0</v>
      </c>
      <c r="BF245" s="228">
        <f>IF(N245="snížená",J245,0)</f>
        <v>0</v>
      </c>
      <c r="BG245" s="228">
        <f>IF(N245="zákl. přenesená",J245,0)</f>
        <v>0</v>
      </c>
      <c r="BH245" s="228">
        <f>IF(N245="sníž. přenesená",J245,0)</f>
        <v>0</v>
      </c>
      <c r="BI245" s="228">
        <f>IF(N245="nulová",J245,0)</f>
        <v>0</v>
      </c>
      <c r="BJ245" s="14" t="s">
        <v>81</v>
      </c>
      <c r="BK245" s="228">
        <f>ROUND(I245*H245,2)</f>
        <v>0</v>
      </c>
      <c r="BL245" s="14" t="s">
        <v>182</v>
      </c>
      <c r="BM245" s="227" t="s">
        <v>2354</v>
      </c>
    </row>
    <row r="246" s="2" customFormat="1">
      <c r="A246" s="35"/>
      <c r="B246" s="36"/>
      <c r="C246" s="37"/>
      <c r="D246" s="229" t="s">
        <v>190</v>
      </c>
      <c r="E246" s="37"/>
      <c r="F246" s="230" t="s">
        <v>2353</v>
      </c>
      <c r="G246" s="37"/>
      <c r="H246" s="37"/>
      <c r="I246" s="143"/>
      <c r="J246" s="37"/>
      <c r="K246" s="37"/>
      <c r="L246" s="41"/>
      <c r="M246" s="231"/>
      <c r="N246" s="232"/>
      <c r="O246" s="81"/>
      <c r="P246" s="81"/>
      <c r="Q246" s="81"/>
      <c r="R246" s="81"/>
      <c r="S246" s="81"/>
      <c r="T246" s="82"/>
      <c r="U246" s="35"/>
      <c r="V246" s="35"/>
      <c r="W246" s="35"/>
      <c r="X246" s="35"/>
      <c r="Y246" s="35"/>
      <c r="Z246" s="35"/>
      <c r="AA246" s="35"/>
      <c r="AB246" s="35"/>
      <c r="AC246" s="35"/>
      <c r="AD246" s="35"/>
      <c r="AE246" s="35"/>
      <c r="AT246" s="14" t="s">
        <v>190</v>
      </c>
      <c r="AU246" s="14" t="s">
        <v>83</v>
      </c>
    </row>
    <row r="247" s="2" customFormat="1" ht="16.5" customHeight="1">
      <c r="A247" s="35"/>
      <c r="B247" s="36"/>
      <c r="C247" s="215" t="s">
        <v>614</v>
      </c>
      <c r="D247" s="215" t="s">
        <v>184</v>
      </c>
      <c r="E247" s="216" t="s">
        <v>2355</v>
      </c>
      <c r="F247" s="217" t="s">
        <v>2356</v>
      </c>
      <c r="G247" s="218" t="s">
        <v>199</v>
      </c>
      <c r="H247" s="219">
        <v>90</v>
      </c>
      <c r="I247" s="220"/>
      <c r="J247" s="221">
        <f>ROUND(I247*H247,2)</f>
        <v>0</v>
      </c>
      <c r="K247" s="217" t="s">
        <v>19</v>
      </c>
      <c r="L247" s="222"/>
      <c r="M247" s="223" t="s">
        <v>19</v>
      </c>
      <c r="N247" s="224" t="s">
        <v>44</v>
      </c>
      <c r="O247" s="81"/>
      <c r="P247" s="225">
        <f>O247*H247</f>
        <v>0</v>
      </c>
      <c r="Q247" s="225">
        <v>0.043999999999999997</v>
      </c>
      <c r="R247" s="225">
        <f>Q247*H247</f>
        <v>3.96</v>
      </c>
      <c r="S247" s="225">
        <v>0</v>
      </c>
      <c r="T247" s="226">
        <f>S247*H247</f>
        <v>0</v>
      </c>
      <c r="U247" s="35"/>
      <c r="V247" s="35"/>
      <c r="W247" s="35"/>
      <c r="X247" s="35"/>
      <c r="Y247" s="35"/>
      <c r="Z247" s="35"/>
      <c r="AA247" s="35"/>
      <c r="AB247" s="35"/>
      <c r="AC247" s="35"/>
      <c r="AD247" s="35"/>
      <c r="AE247" s="35"/>
      <c r="AR247" s="227" t="s">
        <v>216</v>
      </c>
      <c r="AT247" s="227" t="s">
        <v>184</v>
      </c>
      <c r="AU247" s="227" t="s">
        <v>83</v>
      </c>
      <c r="AY247" s="14" t="s">
        <v>183</v>
      </c>
      <c r="BE247" s="228">
        <f>IF(N247="základní",J247,0)</f>
        <v>0</v>
      </c>
      <c r="BF247" s="228">
        <f>IF(N247="snížená",J247,0)</f>
        <v>0</v>
      </c>
      <c r="BG247" s="228">
        <f>IF(N247="zákl. přenesená",J247,0)</f>
        <v>0</v>
      </c>
      <c r="BH247" s="228">
        <f>IF(N247="sníž. přenesená",J247,0)</f>
        <v>0</v>
      </c>
      <c r="BI247" s="228">
        <f>IF(N247="nulová",J247,0)</f>
        <v>0</v>
      </c>
      <c r="BJ247" s="14" t="s">
        <v>81</v>
      </c>
      <c r="BK247" s="228">
        <f>ROUND(I247*H247,2)</f>
        <v>0</v>
      </c>
      <c r="BL247" s="14" t="s">
        <v>182</v>
      </c>
      <c r="BM247" s="227" t="s">
        <v>2357</v>
      </c>
    </row>
    <row r="248" s="2" customFormat="1">
      <c r="A248" s="35"/>
      <c r="B248" s="36"/>
      <c r="C248" s="37"/>
      <c r="D248" s="229" t="s">
        <v>190</v>
      </c>
      <c r="E248" s="37"/>
      <c r="F248" s="230" t="s">
        <v>2356</v>
      </c>
      <c r="G248" s="37"/>
      <c r="H248" s="37"/>
      <c r="I248" s="143"/>
      <c r="J248" s="37"/>
      <c r="K248" s="37"/>
      <c r="L248" s="41"/>
      <c r="M248" s="231"/>
      <c r="N248" s="232"/>
      <c r="O248" s="81"/>
      <c r="P248" s="81"/>
      <c r="Q248" s="81"/>
      <c r="R248" s="81"/>
      <c r="S248" s="81"/>
      <c r="T248" s="82"/>
      <c r="U248" s="35"/>
      <c r="V248" s="35"/>
      <c r="W248" s="35"/>
      <c r="X248" s="35"/>
      <c r="Y248" s="35"/>
      <c r="Z248" s="35"/>
      <c r="AA248" s="35"/>
      <c r="AB248" s="35"/>
      <c r="AC248" s="35"/>
      <c r="AD248" s="35"/>
      <c r="AE248" s="35"/>
      <c r="AT248" s="14" t="s">
        <v>190</v>
      </c>
      <c r="AU248" s="14" t="s">
        <v>83</v>
      </c>
    </row>
    <row r="249" s="2" customFormat="1" ht="16.5" customHeight="1">
      <c r="A249" s="35"/>
      <c r="B249" s="36"/>
      <c r="C249" s="215" t="s">
        <v>618</v>
      </c>
      <c r="D249" s="215" t="s">
        <v>184</v>
      </c>
      <c r="E249" s="216" t="s">
        <v>2358</v>
      </c>
      <c r="F249" s="217" t="s">
        <v>2359</v>
      </c>
      <c r="G249" s="218" t="s">
        <v>1380</v>
      </c>
      <c r="H249" s="219">
        <v>1596.53</v>
      </c>
      <c r="I249" s="220"/>
      <c r="J249" s="221">
        <f>ROUND(I249*H249,2)</f>
        <v>0</v>
      </c>
      <c r="K249" s="217" t="s">
        <v>19</v>
      </c>
      <c r="L249" s="222"/>
      <c r="M249" s="223" t="s">
        <v>19</v>
      </c>
      <c r="N249" s="224" t="s">
        <v>44</v>
      </c>
      <c r="O249" s="81"/>
      <c r="P249" s="225">
        <f>O249*H249</f>
        <v>0</v>
      </c>
      <c r="Q249" s="225">
        <v>0</v>
      </c>
      <c r="R249" s="225">
        <f>Q249*H249</f>
        <v>0</v>
      </c>
      <c r="S249" s="225">
        <v>0</v>
      </c>
      <c r="T249" s="226">
        <f>S249*H249</f>
        <v>0</v>
      </c>
      <c r="U249" s="35"/>
      <c r="V249" s="35"/>
      <c r="W249" s="35"/>
      <c r="X249" s="35"/>
      <c r="Y249" s="35"/>
      <c r="Z249" s="35"/>
      <c r="AA249" s="35"/>
      <c r="AB249" s="35"/>
      <c r="AC249" s="35"/>
      <c r="AD249" s="35"/>
      <c r="AE249" s="35"/>
      <c r="AR249" s="227" t="s">
        <v>216</v>
      </c>
      <c r="AT249" s="227" t="s">
        <v>184</v>
      </c>
      <c r="AU249" s="227" t="s">
        <v>83</v>
      </c>
      <c r="AY249" s="14" t="s">
        <v>183</v>
      </c>
      <c r="BE249" s="228">
        <f>IF(N249="základní",J249,0)</f>
        <v>0</v>
      </c>
      <c r="BF249" s="228">
        <f>IF(N249="snížená",J249,0)</f>
        <v>0</v>
      </c>
      <c r="BG249" s="228">
        <f>IF(N249="zákl. přenesená",J249,0)</f>
        <v>0</v>
      </c>
      <c r="BH249" s="228">
        <f>IF(N249="sníž. přenesená",J249,0)</f>
        <v>0</v>
      </c>
      <c r="BI249" s="228">
        <f>IF(N249="nulová",J249,0)</f>
        <v>0</v>
      </c>
      <c r="BJ249" s="14" t="s">
        <v>81</v>
      </c>
      <c r="BK249" s="228">
        <f>ROUND(I249*H249,2)</f>
        <v>0</v>
      </c>
      <c r="BL249" s="14" t="s">
        <v>182</v>
      </c>
      <c r="BM249" s="227" t="s">
        <v>2360</v>
      </c>
    </row>
    <row r="250" s="2" customFormat="1">
      <c r="A250" s="35"/>
      <c r="B250" s="36"/>
      <c r="C250" s="37"/>
      <c r="D250" s="229" t="s">
        <v>190</v>
      </c>
      <c r="E250" s="37"/>
      <c r="F250" s="230" t="s">
        <v>2359</v>
      </c>
      <c r="G250" s="37"/>
      <c r="H250" s="37"/>
      <c r="I250" s="143"/>
      <c r="J250" s="37"/>
      <c r="K250" s="37"/>
      <c r="L250" s="41"/>
      <c r="M250" s="231"/>
      <c r="N250" s="232"/>
      <c r="O250" s="81"/>
      <c r="P250" s="81"/>
      <c r="Q250" s="81"/>
      <c r="R250" s="81"/>
      <c r="S250" s="81"/>
      <c r="T250" s="82"/>
      <c r="U250" s="35"/>
      <c r="V250" s="35"/>
      <c r="W250" s="35"/>
      <c r="X250" s="35"/>
      <c r="Y250" s="35"/>
      <c r="Z250" s="35"/>
      <c r="AA250" s="35"/>
      <c r="AB250" s="35"/>
      <c r="AC250" s="35"/>
      <c r="AD250" s="35"/>
      <c r="AE250" s="35"/>
      <c r="AT250" s="14" t="s">
        <v>190</v>
      </c>
      <c r="AU250" s="14" t="s">
        <v>83</v>
      </c>
    </row>
    <row r="251" s="2" customFormat="1" ht="16.5" customHeight="1">
      <c r="A251" s="35"/>
      <c r="B251" s="36"/>
      <c r="C251" s="215" t="s">
        <v>622</v>
      </c>
      <c r="D251" s="215" t="s">
        <v>184</v>
      </c>
      <c r="E251" s="216" t="s">
        <v>2361</v>
      </c>
      <c r="F251" s="217" t="s">
        <v>2362</v>
      </c>
      <c r="G251" s="218" t="s">
        <v>1380</v>
      </c>
      <c r="H251" s="219">
        <v>546.88999999999999</v>
      </c>
      <c r="I251" s="220"/>
      <c r="J251" s="221">
        <f>ROUND(I251*H251,2)</f>
        <v>0</v>
      </c>
      <c r="K251" s="217" t="s">
        <v>19</v>
      </c>
      <c r="L251" s="222"/>
      <c r="M251" s="223" t="s">
        <v>19</v>
      </c>
      <c r="N251" s="224" t="s">
        <v>44</v>
      </c>
      <c r="O251" s="81"/>
      <c r="P251" s="225">
        <f>O251*H251</f>
        <v>0</v>
      </c>
      <c r="Q251" s="225">
        <v>0</v>
      </c>
      <c r="R251" s="225">
        <f>Q251*H251</f>
        <v>0</v>
      </c>
      <c r="S251" s="225">
        <v>0</v>
      </c>
      <c r="T251" s="226">
        <f>S251*H251</f>
        <v>0</v>
      </c>
      <c r="U251" s="35"/>
      <c r="V251" s="35"/>
      <c r="W251" s="35"/>
      <c r="X251" s="35"/>
      <c r="Y251" s="35"/>
      <c r="Z251" s="35"/>
      <c r="AA251" s="35"/>
      <c r="AB251" s="35"/>
      <c r="AC251" s="35"/>
      <c r="AD251" s="35"/>
      <c r="AE251" s="35"/>
      <c r="AR251" s="227" t="s">
        <v>216</v>
      </c>
      <c r="AT251" s="227" t="s">
        <v>184</v>
      </c>
      <c r="AU251" s="227" t="s">
        <v>83</v>
      </c>
      <c r="AY251" s="14" t="s">
        <v>183</v>
      </c>
      <c r="BE251" s="228">
        <f>IF(N251="základní",J251,0)</f>
        <v>0</v>
      </c>
      <c r="BF251" s="228">
        <f>IF(N251="snížená",J251,0)</f>
        <v>0</v>
      </c>
      <c r="BG251" s="228">
        <f>IF(N251="zákl. přenesená",J251,0)</f>
        <v>0</v>
      </c>
      <c r="BH251" s="228">
        <f>IF(N251="sníž. přenesená",J251,0)</f>
        <v>0</v>
      </c>
      <c r="BI251" s="228">
        <f>IF(N251="nulová",J251,0)</f>
        <v>0</v>
      </c>
      <c r="BJ251" s="14" t="s">
        <v>81</v>
      </c>
      <c r="BK251" s="228">
        <f>ROUND(I251*H251,2)</f>
        <v>0</v>
      </c>
      <c r="BL251" s="14" t="s">
        <v>182</v>
      </c>
      <c r="BM251" s="227" t="s">
        <v>2363</v>
      </c>
    </row>
    <row r="252" s="2" customFormat="1">
      <c r="A252" s="35"/>
      <c r="B252" s="36"/>
      <c r="C252" s="37"/>
      <c r="D252" s="229" t="s">
        <v>190</v>
      </c>
      <c r="E252" s="37"/>
      <c r="F252" s="230" t="s">
        <v>2362</v>
      </c>
      <c r="G252" s="37"/>
      <c r="H252" s="37"/>
      <c r="I252" s="143"/>
      <c r="J252" s="37"/>
      <c r="K252" s="37"/>
      <c r="L252" s="41"/>
      <c r="M252" s="231"/>
      <c r="N252" s="232"/>
      <c r="O252" s="81"/>
      <c r="P252" s="81"/>
      <c r="Q252" s="81"/>
      <c r="R252" s="81"/>
      <c r="S252" s="81"/>
      <c r="T252" s="82"/>
      <c r="U252" s="35"/>
      <c r="V252" s="35"/>
      <c r="W252" s="35"/>
      <c r="X252" s="35"/>
      <c r="Y252" s="35"/>
      <c r="Z252" s="35"/>
      <c r="AA252" s="35"/>
      <c r="AB252" s="35"/>
      <c r="AC252" s="35"/>
      <c r="AD252" s="35"/>
      <c r="AE252" s="35"/>
      <c r="AT252" s="14" t="s">
        <v>190</v>
      </c>
      <c r="AU252" s="14" t="s">
        <v>83</v>
      </c>
    </row>
    <row r="253" s="2" customFormat="1" ht="16.5" customHeight="1">
      <c r="A253" s="35"/>
      <c r="B253" s="36"/>
      <c r="C253" s="215" t="s">
        <v>626</v>
      </c>
      <c r="D253" s="215" t="s">
        <v>184</v>
      </c>
      <c r="E253" s="216" t="s">
        <v>2364</v>
      </c>
      <c r="F253" s="217" t="s">
        <v>2365</v>
      </c>
      <c r="G253" s="218" t="s">
        <v>1684</v>
      </c>
      <c r="H253" s="219">
        <v>813.50999999999999</v>
      </c>
      <c r="I253" s="220"/>
      <c r="J253" s="221">
        <f>ROUND(I253*H253,2)</f>
        <v>0</v>
      </c>
      <c r="K253" s="217" t="s">
        <v>19</v>
      </c>
      <c r="L253" s="222"/>
      <c r="M253" s="223" t="s">
        <v>19</v>
      </c>
      <c r="N253" s="224" t="s">
        <v>44</v>
      </c>
      <c r="O253" s="81"/>
      <c r="P253" s="225">
        <f>O253*H253</f>
        <v>0</v>
      </c>
      <c r="Q253" s="225">
        <v>1</v>
      </c>
      <c r="R253" s="225">
        <f>Q253*H253</f>
        <v>813.50999999999999</v>
      </c>
      <c r="S253" s="225">
        <v>0</v>
      </c>
      <c r="T253" s="226">
        <f>S253*H253</f>
        <v>0</v>
      </c>
      <c r="U253" s="35"/>
      <c r="V253" s="35"/>
      <c r="W253" s="35"/>
      <c r="X253" s="35"/>
      <c r="Y253" s="35"/>
      <c r="Z253" s="35"/>
      <c r="AA253" s="35"/>
      <c r="AB253" s="35"/>
      <c r="AC253" s="35"/>
      <c r="AD253" s="35"/>
      <c r="AE253" s="35"/>
      <c r="AR253" s="227" t="s">
        <v>216</v>
      </c>
      <c r="AT253" s="227" t="s">
        <v>184</v>
      </c>
      <c r="AU253" s="227" t="s">
        <v>83</v>
      </c>
      <c r="AY253" s="14" t="s">
        <v>183</v>
      </c>
      <c r="BE253" s="228">
        <f>IF(N253="základní",J253,0)</f>
        <v>0</v>
      </c>
      <c r="BF253" s="228">
        <f>IF(N253="snížená",J253,0)</f>
        <v>0</v>
      </c>
      <c r="BG253" s="228">
        <f>IF(N253="zákl. přenesená",J253,0)</f>
        <v>0</v>
      </c>
      <c r="BH253" s="228">
        <f>IF(N253="sníž. přenesená",J253,0)</f>
        <v>0</v>
      </c>
      <c r="BI253" s="228">
        <f>IF(N253="nulová",J253,0)</f>
        <v>0</v>
      </c>
      <c r="BJ253" s="14" t="s">
        <v>81</v>
      </c>
      <c r="BK253" s="228">
        <f>ROUND(I253*H253,2)</f>
        <v>0</v>
      </c>
      <c r="BL253" s="14" t="s">
        <v>182</v>
      </c>
      <c r="BM253" s="227" t="s">
        <v>2366</v>
      </c>
    </row>
    <row r="254" s="2" customFormat="1">
      <c r="A254" s="35"/>
      <c r="B254" s="36"/>
      <c r="C254" s="37"/>
      <c r="D254" s="229" t="s">
        <v>190</v>
      </c>
      <c r="E254" s="37"/>
      <c r="F254" s="230" t="s">
        <v>2365</v>
      </c>
      <c r="G254" s="37"/>
      <c r="H254" s="37"/>
      <c r="I254" s="143"/>
      <c r="J254" s="37"/>
      <c r="K254" s="37"/>
      <c r="L254" s="41"/>
      <c r="M254" s="231"/>
      <c r="N254" s="232"/>
      <c r="O254" s="81"/>
      <c r="P254" s="81"/>
      <c r="Q254" s="81"/>
      <c r="R254" s="81"/>
      <c r="S254" s="81"/>
      <c r="T254" s="82"/>
      <c r="U254" s="35"/>
      <c r="V254" s="35"/>
      <c r="W254" s="35"/>
      <c r="X254" s="35"/>
      <c r="Y254" s="35"/>
      <c r="Z254" s="35"/>
      <c r="AA254" s="35"/>
      <c r="AB254" s="35"/>
      <c r="AC254" s="35"/>
      <c r="AD254" s="35"/>
      <c r="AE254" s="35"/>
      <c r="AT254" s="14" t="s">
        <v>190</v>
      </c>
      <c r="AU254" s="14" t="s">
        <v>83</v>
      </c>
    </row>
    <row r="255" s="2" customFormat="1" ht="16.5" customHeight="1">
      <c r="A255" s="35"/>
      <c r="B255" s="36"/>
      <c r="C255" s="215" t="s">
        <v>630</v>
      </c>
      <c r="D255" s="215" t="s">
        <v>184</v>
      </c>
      <c r="E255" s="216" t="s">
        <v>2367</v>
      </c>
      <c r="F255" s="217" t="s">
        <v>2368</v>
      </c>
      <c r="G255" s="218" t="s">
        <v>1684</v>
      </c>
      <c r="H255" s="219">
        <v>649.05999999999995</v>
      </c>
      <c r="I255" s="220"/>
      <c r="J255" s="221">
        <f>ROUND(I255*H255,2)</f>
        <v>0</v>
      </c>
      <c r="K255" s="217" t="s">
        <v>19</v>
      </c>
      <c r="L255" s="222"/>
      <c r="M255" s="223" t="s">
        <v>19</v>
      </c>
      <c r="N255" s="224" t="s">
        <v>44</v>
      </c>
      <c r="O255" s="81"/>
      <c r="P255" s="225">
        <f>O255*H255</f>
        <v>0</v>
      </c>
      <c r="Q255" s="225">
        <v>1</v>
      </c>
      <c r="R255" s="225">
        <f>Q255*H255</f>
        <v>649.05999999999995</v>
      </c>
      <c r="S255" s="225">
        <v>0</v>
      </c>
      <c r="T255" s="226">
        <f>S255*H255</f>
        <v>0</v>
      </c>
      <c r="U255" s="35"/>
      <c r="V255" s="35"/>
      <c r="W255" s="35"/>
      <c r="X255" s="35"/>
      <c r="Y255" s="35"/>
      <c r="Z255" s="35"/>
      <c r="AA255" s="35"/>
      <c r="AB255" s="35"/>
      <c r="AC255" s="35"/>
      <c r="AD255" s="35"/>
      <c r="AE255" s="35"/>
      <c r="AR255" s="227" t="s">
        <v>216</v>
      </c>
      <c r="AT255" s="227" t="s">
        <v>184</v>
      </c>
      <c r="AU255" s="227" t="s">
        <v>83</v>
      </c>
      <c r="AY255" s="14" t="s">
        <v>183</v>
      </c>
      <c r="BE255" s="228">
        <f>IF(N255="základní",J255,0)</f>
        <v>0</v>
      </c>
      <c r="BF255" s="228">
        <f>IF(N255="snížená",J255,0)</f>
        <v>0</v>
      </c>
      <c r="BG255" s="228">
        <f>IF(N255="zákl. přenesená",J255,0)</f>
        <v>0</v>
      </c>
      <c r="BH255" s="228">
        <f>IF(N255="sníž. přenesená",J255,0)</f>
        <v>0</v>
      </c>
      <c r="BI255" s="228">
        <f>IF(N255="nulová",J255,0)</f>
        <v>0</v>
      </c>
      <c r="BJ255" s="14" t="s">
        <v>81</v>
      </c>
      <c r="BK255" s="228">
        <f>ROUND(I255*H255,2)</f>
        <v>0</v>
      </c>
      <c r="BL255" s="14" t="s">
        <v>182</v>
      </c>
      <c r="BM255" s="227" t="s">
        <v>2369</v>
      </c>
    </row>
    <row r="256" s="2" customFormat="1">
      <c r="A256" s="35"/>
      <c r="B256" s="36"/>
      <c r="C256" s="37"/>
      <c r="D256" s="229" t="s">
        <v>190</v>
      </c>
      <c r="E256" s="37"/>
      <c r="F256" s="230" t="s">
        <v>2368</v>
      </c>
      <c r="G256" s="37"/>
      <c r="H256" s="37"/>
      <c r="I256" s="143"/>
      <c r="J256" s="37"/>
      <c r="K256" s="37"/>
      <c r="L256" s="41"/>
      <c r="M256" s="231"/>
      <c r="N256" s="232"/>
      <c r="O256" s="81"/>
      <c r="P256" s="81"/>
      <c r="Q256" s="81"/>
      <c r="R256" s="81"/>
      <c r="S256" s="81"/>
      <c r="T256" s="82"/>
      <c r="U256" s="35"/>
      <c r="V256" s="35"/>
      <c r="W256" s="35"/>
      <c r="X256" s="35"/>
      <c r="Y256" s="35"/>
      <c r="Z256" s="35"/>
      <c r="AA256" s="35"/>
      <c r="AB256" s="35"/>
      <c r="AC256" s="35"/>
      <c r="AD256" s="35"/>
      <c r="AE256" s="35"/>
      <c r="AT256" s="14" t="s">
        <v>190</v>
      </c>
      <c r="AU256" s="14" t="s">
        <v>83</v>
      </c>
    </row>
    <row r="257" s="2" customFormat="1" ht="16.5" customHeight="1">
      <c r="A257" s="35"/>
      <c r="B257" s="36"/>
      <c r="C257" s="215" t="s">
        <v>634</v>
      </c>
      <c r="D257" s="215" t="s">
        <v>184</v>
      </c>
      <c r="E257" s="216" t="s">
        <v>2370</v>
      </c>
      <c r="F257" s="217" t="s">
        <v>2371</v>
      </c>
      <c r="G257" s="218" t="s">
        <v>1684</v>
      </c>
      <c r="H257" s="219">
        <v>164.06700000000001</v>
      </c>
      <c r="I257" s="220"/>
      <c r="J257" s="221">
        <f>ROUND(I257*H257,2)</f>
        <v>0</v>
      </c>
      <c r="K257" s="217" t="s">
        <v>19</v>
      </c>
      <c r="L257" s="222"/>
      <c r="M257" s="223" t="s">
        <v>19</v>
      </c>
      <c r="N257" s="224" t="s">
        <v>44</v>
      </c>
      <c r="O257" s="81"/>
      <c r="P257" s="225">
        <f>O257*H257</f>
        <v>0</v>
      </c>
      <c r="Q257" s="225">
        <v>1</v>
      </c>
      <c r="R257" s="225">
        <f>Q257*H257</f>
        <v>164.06700000000001</v>
      </c>
      <c r="S257" s="225">
        <v>0</v>
      </c>
      <c r="T257" s="226">
        <f>S257*H257</f>
        <v>0</v>
      </c>
      <c r="U257" s="35"/>
      <c r="V257" s="35"/>
      <c r="W257" s="35"/>
      <c r="X257" s="35"/>
      <c r="Y257" s="35"/>
      <c r="Z257" s="35"/>
      <c r="AA257" s="35"/>
      <c r="AB257" s="35"/>
      <c r="AC257" s="35"/>
      <c r="AD257" s="35"/>
      <c r="AE257" s="35"/>
      <c r="AR257" s="227" t="s">
        <v>216</v>
      </c>
      <c r="AT257" s="227" t="s">
        <v>184</v>
      </c>
      <c r="AU257" s="227" t="s">
        <v>83</v>
      </c>
      <c r="AY257" s="14" t="s">
        <v>183</v>
      </c>
      <c r="BE257" s="228">
        <f>IF(N257="základní",J257,0)</f>
        <v>0</v>
      </c>
      <c r="BF257" s="228">
        <f>IF(N257="snížená",J257,0)</f>
        <v>0</v>
      </c>
      <c r="BG257" s="228">
        <f>IF(N257="zákl. přenesená",J257,0)</f>
        <v>0</v>
      </c>
      <c r="BH257" s="228">
        <f>IF(N257="sníž. přenesená",J257,0)</f>
        <v>0</v>
      </c>
      <c r="BI257" s="228">
        <f>IF(N257="nulová",J257,0)</f>
        <v>0</v>
      </c>
      <c r="BJ257" s="14" t="s">
        <v>81</v>
      </c>
      <c r="BK257" s="228">
        <f>ROUND(I257*H257,2)</f>
        <v>0</v>
      </c>
      <c r="BL257" s="14" t="s">
        <v>182</v>
      </c>
      <c r="BM257" s="227" t="s">
        <v>2372</v>
      </c>
    </row>
    <row r="258" s="2" customFormat="1">
      <c r="A258" s="35"/>
      <c r="B258" s="36"/>
      <c r="C258" s="37"/>
      <c r="D258" s="229" t="s">
        <v>190</v>
      </c>
      <c r="E258" s="37"/>
      <c r="F258" s="230" t="s">
        <v>2371</v>
      </c>
      <c r="G258" s="37"/>
      <c r="H258" s="37"/>
      <c r="I258" s="143"/>
      <c r="J258" s="37"/>
      <c r="K258" s="37"/>
      <c r="L258" s="41"/>
      <c r="M258" s="231"/>
      <c r="N258" s="232"/>
      <c r="O258" s="81"/>
      <c r="P258" s="81"/>
      <c r="Q258" s="81"/>
      <c r="R258" s="81"/>
      <c r="S258" s="81"/>
      <c r="T258" s="82"/>
      <c r="U258" s="35"/>
      <c r="V258" s="35"/>
      <c r="W258" s="35"/>
      <c r="X258" s="35"/>
      <c r="Y258" s="35"/>
      <c r="Z258" s="35"/>
      <c r="AA258" s="35"/>
      <c r="AB258" s="35"/>
      <c r="AC258" s="35"/>
      <c r="AD258" s="35"/>
      <c r="AE258" s="35"/>
      <c r="AT258" s="14" t="s">
        <v>190</v>
      </c>
      <c r="AU258" s="14" t="s">
        <v>83</v>
      </c>
    </row>
    <row r="259" s="2" customFormat="1" ht="21.75" customHeight="1">
      <c r="A259" s="35"/>
      <c r="B259" s="36"/>
      <c r="C259" s="215" t="s">
        <v>638</v>
      </c>
      <c r="D259" s="215" t="s">
        <v>184</v>
      </c>
      <c r="E259" s="216" t="s">
        <v>2373</v>
      </c>
      <c r="F259" s="217" t="s">
        <v>2374</v>
      </c>
      <c r="G259" s="218" t="s">
        <v>187</v>
      </c>
      <c r="H259" s="219">
        <v>75</v>
      </c>
      <c r="I259" s="220"/>
      <c r="J259" s="221">
        <f>ROUND(I259*H259,2)</f>
        <v>0</v>
      </c>
      <c r="K259" s="217" t="s">
        <v>19</v>
      </c>
      <c r="L259" s="222"/>
      <c r="M259" s="223" t="s">
        <v>19</v>
      </c>
      <c r="N259" s="224" t="s">
        <v>44</v>
      </c>
      <c r="O259" s="81"/>
      <c r="P259" s="225">
        <f>O259*H259</f>
        <v>0</v>
      </c>
      <c r="Q259" s="225">
        <v>0</v>
      </c>
      <c r="R259" s="225">
        <f>Q259*H259</f>
        <v>0</v>
      </c>
      <c r="S259" s="225">
        <v>0</v>
      </c>
      <c r="T259" s="226">
        <f>S259*H259</f>
        <v>0</v>
      </c>
      <c r="U259" s="35"/>
      <c r="V259" s="35"/>
      <c r="W259" s="35"/>
      <c r="X259" s="35"/>
      <c r="Y259" s="35"/>
      <c r="Z259" s="35"/>
      <c r="AA259" s="35"/>
      <c r="AB259" s="35"/>
      <c r="AC259" s="35"/>
      <c r="AD259" s="35"/>
      <c r="AE259" s="35"/>
      <c r="AR259" s="227" t="s">
        <v>216</v>
      </c>
      <c r="AT259" s="227" t="s">
        <v>184</v>
      </c>
      <c r="AU259" s="227" t="s">
        <v>83</v>
      </c>
      <c r="AY259" s="14" t="s">
        <v>183</v>
      </c>
      <c r="BE259" s="228">
        <f>IF(N259="základní",J259,0)</f>
        <v>0</v>
      </c>
      <c r="BF259" s="228">
        <f>IF(N259="snížená",J259,0)</f>
        <v>0</v>
      </c>
      <c r="BG259" s="228">
        <f>IF(N259="zákl. přenesená",J259,0)</f>
        <v>0</v>
      </c>
      <c r="BH259" s="228">
        <f>IF(N259="sníž. přenesená",J259,0)</f>
        <v>0</v>
      </c>
      <c r="BI259" s="228">
        <f>IF(N259="nulová",J259,0)</f>
        <v>0</v>
      </c>
      <c r="BJ259" s="14" t="s">
        <v>81</v>
      </c>
      <c r="BK259" s="228">
        <f>ROUND(I259*H259,2)</f>
        <v>0</v>
      </c>
      <c r="BL259" s="14" t="s">
        <v>182</v>
      </c>
      <c r="BM259" s="227" t="s">
        <v>2375</v>
      </c>
    </row>
    <row r="260" s="2" customFormat="1">
      <c r="A260" s="35"/>
      <c r="B260" s="36"/>
      <c r="C260" s="37"/>
      <c r="D260" s="229" t="s">
        <v>190</v>
      </c>
      <c r="E260" s="37"/>
      <c r="F260" s="230" t="s">
        <v>2374</v>
      </c>
      <c r="G260" s="37"/>
      <c r="H260" s="37"/>
      <c r="I260" s="143"/>
      <c r="J260" s="37"/>
      <c r="K260" s="37"/>
      <c r="L260" s="41"/>
      <c r="M260" s="231"/>
      <c r="N260" s="232"/>
      <c r="O260" s="81"/>
      <c r="P260" s="81"/>
      <c r="Q260" s="81"/>
      <c r="R260" s="81"/>
      <c r="S260" s="81"/>
      <c r="T260" s="82"/>
      <c r="U260" s="35"/>
      <c r="V260" s="35"/>
      <c r="W260" s="35"/>
      <c r="X260" s="35"/>
      <c r="Y260" s="35"/>
      <c r="Z260" s="35"/>
      <c r="AA260" s="35"/>
      <c r="AB260" s="35"/>
      <c r="AC260" s="35"/>
      <c r="AD260" s="35"/>
      <c r="AE260" s="35"/>
      <c r="AT260" s="14" t="s">
        <v>190</v>
      </c>
      <c r="AU260" s="14" t="s">
        <v>83</v>
      </c>
    </row>
    <row r="261" s="2" customFormat="1" ht="21.75" customHeight="1">
      <c r="A261" s="35"/>
      <c r="B261" s="36"/>
      <c r="C261" s="215" t="s">
        <v>642</v>
      </c>
      <c r="D261" s="215" t="s">
        <v>184</v>
      </c>
      <c r="E261" s="216" t="s">
        <v>2376</v>
      </c>
      <c r="F261" s="217" t="s">
        <v>2377</v>
      </c>
      <c r="G261" s="218" t="s">
        <v>187</v>
      </c>
      <c r="H261" s="219">
        <v>107.5</v>
      </c>
      <c r="I261" s="220"/>
      <c r="J261" s="221">
        <f>ROUND(I261*H261,2)</f>
        <v>0</v>
      </c>
      <c r="K261" s="217" t="s">
        <v>19</v>
      </c>
      <c r="L261" s="222"/>
      <c r="M261" s="223" t="s">
        <v>19</v>
      </c>
      <c r="N261" s="224" t="s">
        <v>44</v>
      </c>
      <c r="O261" s="81"/>
      <c r="P261" s="225">
        <f>O261*H261</f>
        <v>0</v>
      </c>
      <c r="Q261" s="225">
        <v>0</v>
      </c>
      <c r="R261" s="225">
        <f>Q261*H261</f>
        <v>0</v>
      </c>
      <c r="S261" s="225">
        <v>0</v>
      </c>
      <c r="T261" s="226">
        <f>S261*H261</f>
        <v>0</v>
      </c>
      <c r="U261" s="35"/>
      <c r="V261" s="35"/>
      <c r="W261" s="35"/>
      <c r="X261" s="35"/>
      <c r="Y261" s="35"/>
      <c r="Z261" s="35"/>
      <c r="AA261" s="35"/>
      <c r="AB261" s="35"/>
      <c r="AC261" s="35"/>
      <c r="AD261" s="35"/>
      <c r="AE261" s="35"/>
      <c r="AR261" s="227" t="s">
        <v>216</v>
      </c>
      <c r="AT261" s="227" t="s">
        <v>184</v>
      </c>
      <c r="AU261" s="227" t="s">
        <v>83</v>
      </c>
      <c r="AY261" s="14" t="s">
        <v>183</v>
      </c>
      <c r="BE261" s="228">
        <f>IF(N261="základní",J261,0)</f>
        <v>0</v>
      </c>
      <c r="BF261" s="228">
        <f>IF(N261="snížená",J261,0)</f>
        <v>0</v>
      </c>
      <c r="BG261" s="228">
        <f>IF(N261="zákl. přenesená",J261,0)</f>
        <v>0</v>
      </c>
      <c r="BH261" s="228">
        <f>IF(N261="sníž. přenesená",J261,0)</f>
        <v>0</v>
      </c>
      <c r="BI261" s="228">
        <f>IF(N261="nulová",J261,0)</f>
        <v>0</v>
      </c>
      <c r="BJ261" s="14" t="s">
        <v>81</v>
      </c>
      <c r="BK261" s="228">
        <f>ROUND(I261*H261,2)</f>
        <v>0</v>
      </c>
      <c r="BL261" s="14" t="s">
        <v>182</v>
      </c>
      <c r="BM261" s="227" t="s">
        <v>2378</v>
      </c>
    </row>
    <row r="262" s="2" customFormat="1">
      <c r="A262" s="35"/>
      <c r="B262" s="36"/>
      <c r="C262" s="37"/>
      <c r="D262" s="229" t="s">
        <v>190</v>
      </c>
      <c r="E262" s="37"/>
      <c r="F262" s="230" t="s">
        <v>2377</v>
      </c>
      <c r="G262" s="37"/>
      <c r="H262" s="37"/>
      <c r="I262" s="143"/>
      <c r="J262" s="37"/>
      <c r="K262" s="37"/>
      <c r="L262" s="41"/>
      <c r="M262" s="231"/>
      <c r="N262" s="232"/>
      <c r="O262" s="81"/>
      <c r="P262" s="81"/>
      <c r="Q262" s="81"/>
      <c r="R262" s="81"/>
      <c r="S262" s="81"/>
      <c r="T262" s="82"/>
      <c r="U262" s="35"/>
      <c r="V262" s="35"/>
      <c r="W262" s="35"/>
      <c r="X262" s="35"/>
      <c r="Y262" s="35"/>
      <c r="Z262" s="35"/>
      <c r="AA262" s="35"/>
      <c r="AB262" s="35"/>
      <c r="AC262" s="35"/>
      <c r="AD262" s="35"/>
      <c r="AE262" s="35"/>
      <c r="AT262" s="14" t="s">
        <v>190</v>
      </c>
      <c r="AU262" s="14" t="s">
        <v>83</v>
      </c>
    </row>
    <row r="263" s="2" customFormat="1" ht="16.5" customHeight="1">
      <c r="A263" s="35"/>
      <c r="B263" s="36"/>
      <c r="C263" s="215" t="s">
        <v>646</v>
      </c>
      <c r="D263" s="215" t="s">
        <v>184</v>
      </c>
      <c r="E263" s="216" t="s">
        <v>2379</v>
      </c>
      <c r="F263" s="217" t="s">
        <v>2380</v>
      </c>
      <c r="G263" s="218" t="s">
        <v>187</v>
      </c>
      <c r="H263" s="219">
        <v>14.199999999999999</v>
      </c>
      <c r="I263" s="220"/>
      <c r="J263" s="221">
        <f>ROUND(I263*H263,2)</f>
        <v>0</v>
      </c>
      <c r="K263" s="217" t="s">
        <v>19</v>
      </c>
      <c r="L263" s="222"/>
      <c r="M263" s="223" t="s">
        <v>19</v>
      </c>
      <c r="N263" s="224" t="s">
        <v>44</v>
      </c>
      <c r="O263" s="81"/>
      <c r="P263" s="225">
        <f>O263*H263</f>
        <v>0</v>
      </c>
      <c r="Q263" s="225">
        <v>0.0041799999999999997</v>
      </c>
      <c r="R263" s="225">
        <f>Q263*H263</f>
        <v>0.059355999999999992</v>
      </c>
      <c r="S263" s="225">
        <v>0</v>
      </c>
      <c r="T263" s="226">
        <f>S263*H263</f>
        <v>0</v>
      </c>
      <c r="U263" s="35"/>
      <c r="V263" s="35"/>
      <c r="W263" s="35"/>
      <c r="X263" s="35"/>
      <c r="Y263" s="35"/>
      <c r="Z263" s="35"/>
      <c r="AA263" s="35"/>
      <c r="AB263" s="35"/>
      <c r="AC263" s="35"/>
      <c r="AD263" s="35"/>
      <c r="AE263" s="35"/>
      <c r="AR263" s="227" t="s">
        <v>216</v>
      </c>
      <c r="AT263" s="227" t="s">
        <v>184</v>
      </c>
      <c r="AU263" s="227" t="s">
        <v>83</v>
      </c>
      <c r="AY263" s="14" t="s">
        <v>183</v>
      </c>
      <c r="BE263" s="228">
        <f>IF(N263="základní",J263,0)</f>
        <v>0</v>
      </c>
      <c r="BF263" s="228">
        <f>IF(N263="snížená",J263,0)</f>
        <v>0</v>
      </c>
      <c r="BG263" s="228">
        <f>IF(N263="zákl. přenesená",J263,0)</f>
        <v>0</v>
      </c>
      <c r="BH263" s="228">
        <f>IF(N263="sníž. přenesená",J263,0)</f>
        <v>0</v>
      </c>
      <c r="BI263" s="228">
        <f>IF(N263="nulová",J263,0)</f>
        <v>0</v>
      </c>
      <c r="BJ263" s="14" t="s">
        <v>81</v>
      </c>
      <c r="BK263" s="228">
        <f>ROUND(I263*H263,2)</f>
        <v>0</v>
      </c>
      <c r="BL263" s="14" t="s">
        <v>182</v>
      </c>
      <c r="BM263" s="227" t="s">
        <v>2381</v>
      </c>
    </row>
    <row r="264" s="2" customFormat="1">
      <c r="A264" s="35"/>
      <c r="B264" s="36"/>
      <c r="C264" s="37"/>
      <c r="D264" s="229" t="s">
        <v>190</v>
      </c>
      <c r="E264" s="37"/>
      <c r="F264" s="230" t="s">
        <v>2380</v>
      </c>
      <c r="G264" s="37"/>
      <c r="H264" s="37"/>
      <c r="I264" s="143"/>
      <c r="J264" s="37"/>
      <c r="K264" s="37"/>
      <c r="L264" s="41"/>
      <c r="M264" s="231"/>
      <c r="N264" s="232"/>
      <c r="O264" s="81"/>
      <c r="P264" s="81"/>
      <c r="Q264" s="81"/>
      <c r="R264" s="81"/>
      <c r="S264" s="81"/>
      <c r="T264" s="82"/>
      <c r="U264" s="35"/>
      <c r="V264" s="35"/>
      <c r="W264" s="35"/>
      <c r="X264" s="35"/>
      <c r="Y264" s="35"/>
      <c r="Z264" s="35"/>
      <c r="AA264" s="35"/>
      <c r="AB264" s="35"/>
      <c r="AC264" s="35"/>
      <c r="AD264" s="35"/>
      <c r="AE264" s="35"/>
      <c r="AT264" s="14" t="s">
        <v>190</v>
      </c>
      <c r="AU264" s="14" t="s">
        <v>83</v>
      </c>
    </row>
    <row r="265" s="2" customFormat="1" ht="21.75" customHeight="1">
      <c r="A265" s="35"/>
      <c r="B265" s="36"/>
      <c r="C265" s="215" t="s">
        <v>650</v>
      </c>
      <c r="D265" s="215" t="s">
        <v>184</v>
      </c>
      <c r="E265" s="216" t="s">
        <v>2382</v>
      </c>
      <c r="F265" s="217" t="s">
        <v>2383</v>
      </c>
      <c r="G265" s="218" t="s">
        <v>199</v>
      </c>
      <c r="H265" s="219">
        <v>9</v>
      </c>
      <c r="I265" s="220"/>
      <c r="J265" s="221">
        <f>ROUND(I265*H265,2)</f>
        <v>0</v>
      </c>
      <c r="K265" s="217" t="s">
        <v>19</v>
      </c>
      <c r="L265" s="222"/>
      <c r="M265" s="223" t="s">
        <v>19</v>
      </c>
      <c r="N265" s="224" t="s">
        <v>44</v>
      </c>
      <c r="O265" s="81"/>
      <c r="P265" s="225">
        <f>O265*H265</f>
        <v>0</v>
      </c>
      <c r="Q265" s="225">
        <v>0</v>
      </c>
      <c r="R265" s="225">
        <f>Q265*H265</f>
        <v>0</v>
      </c>
      <c r="S265" s="225">
        <v>0</v>
      </c>
      <c r="T265" s="226">
        <f>S265*H265</f>
        <v>0</v>
      </c>
      <c r="U265" s="35"/>
      <c r="V265" s="35"/>
      <c r="W265" s="35"/>
      <c r="X265" s="35"/>
      <c r="Y265" s="35"/>
      <c r="Z265" s="35"/>
      <c r="AA265" s="35"/>
      <c r="AB265" s="35"/>
      <c r="AC265" s="35"/>
      <c r="AD265" s="35"/>
      <c r="AE265" s="35"/>
      <c r="AR265" s="227" t="s">
        <v>216</v>
      </c>
      <c r="AT265" s="227" t="s">
        <v>184</v>
      </c>
      <c r="AU265" s="227" t="s">
        <v>83</v>
      </c>
      <c r="AY265" s="14" t="s">
        <v>183</v>
      </c>
      <c r="BE265" s="228">
        <f>IF(N265="základní",J265,0)</f>
        <v>0</v>
      </c>
      <c r="BF265" s="228">
        <f>IF(N265="snížená",J265,0)</f>
        <v>0</v>
      </c>
      <c r="BG265" s="228">
        <f>IF(N265="zákl. přenesená",J265,0)</f>
        <v>0</v>
      </c>
      <c r="BH265" s="228">
        <f>IF(N265="sníž. přenesená",J265,0)</f>
        <v>0</v>
      </c>
      <c r="BI265" s="228">
        <f>IF(N265="nulová",J265,0)</f>
        <v>0</v>
      </c>
      <c r="BJ265" s="14" t="s">
        <v>81</v>
      </c>
      <c r="BK265" s="228">
        <f>ROUND(I265*H265,2)</f>
        <v>0</v>
      </c>
      <c r="BL265" s="14" t="s">
        <v>182</v>
      </c>
      <c r="BM265" s="227" t="s">
        <v>2384</v>
      </c>
    </row>
    <row r="266" s="2" customFormat="1">
      <c r="A266" s="35"/>
      <c r="B266" s="36"/>
      <c r="C266" s="37"/>
      <c r="D266" s="229" t="s">
        <v>190</v>
      </c>
      <c r="E266" s="37"/>
      <c r="F266" s="230" t="s">
        <v>2383</v>
      </c>
      <c r="G266" s="37"/>
      <c r="H266" s="37"/>
      <c r="I266" s="143"/>
      <c r="J266" s="37"/>
      <c r="K266" s="37"/>
      <c r="L266" s="41"/>
      <c r="M266" s="231"/>
      <c r="N266" s="232"/>
      <c r="O266" s="81"/>
      <c r="P266" s="81"/>
      <c r="Q266" s="81"/>
      <c r="R266" s="81"/>
      <c r="S266" s="81"/>
      <c r="T266" s="82"/>
      <c r="U266" s="35"/>
      <c r="V266" s="35"/>
      <c r="W266" s="35"/>
      <c r="X266" s="35"/>
      <c r="Y266" s="35"/>
      <c r="Z266" s="35"/>
      <c r="AA266" s="35"/>
      <c r="AB266" s="35"/>
      <c r="AC266" s="35"/>
      <c r="AD266" s="35"/>
      <c r="AE266" s="35"/>
      <c r="AT266" s="14" t="s">
        <v>190</v>
      </c>
      <c r="AU266" s="14" t="s">
        <v>83</v>
      </c>
    </row>
    <row r="267" s="2" customFormat="1" ht="21.75" customHeight="1">
      <c r="A267" s="35"/>
      <c r="B267" s="36"/>
      <c r="C267" s="215" t="s">
        <v>654</v>
      </c>
      <c r="D267" s="215" t="s">
        <v>184</v>
      </c>
      <c r="E267" s="216" t="s">
        <v>2385</v>
      </c>
      <c r="F267" s="217" t="s">
        <v>2386</v>
      </c>
      <c r="G267" s="218" t="s">
        <v>199</v>
      </c>
      <c r="H267" s="219">
        <v>1</v>
      </c>
      <c r="I267" s="220"/>
      <c r="J267" s="221">
        <f>ROUND(I267*H267,2)</f>
        <v>0</v>
      </c>
      <c r="K267" s="217" t="s">
        <v>19</v>
      </c>
      <c r="L267" s="222"/>
      <c r="M267" s="223" t="s">
        <v>19</v>
      </c>
      <c r="N267" s="224" t="s">
        <v>44</v>
      </c>
      <c r="O267" s="81"/>
      <c r="P267" s="225">
        <f>O267*H267</f>
        <v>0</v>
      </c>
      <c r="Q267" s="225">
        <v>0</v>
      </c>
      <c r="R267" s="225">
        <f>Q267*H267</f>
        <v>0</v>
      </c>
      <c r="S267" s="225">
        <v>0</v>
      </c>
      <c r="T267" s="226">
        <f>S267*H267</f>
        <v>0</v>
      </c>
      <c r="U267" s="35"/>
      <c r="V267" s="35"/>
      <c r="W267" s="35"/>
      <c r="X267" s="35"/>
      <c r="Y267" s="35"/>
      <c r="Z267" s="35"/>
      <c r="AA267" s="35"/>
      <c r="AB267" s="35"/>
      <c r="AC267" s="35"/>
      <c r="AD267" s="35"/>
      <c r="AE267" s="35"/>
      <c r="AR267" s="227" t="s">
        <v>216</v>
      </c>
      <c r="AT267" s="227" t="s">
        <v>184</v>
      </c>
      <c r="AU267" s="227" t="s">
        <v>83</v>
      </c>
      <c r="AY267" s="14" t="s">
        <v>183</v>
      </c>
      <c r="BE267" s="228">
        <f>IF(N267="základní",J267,0)</f>
        <v>0</v>
      </c>
      <c r="BF267" s="228">
        <f>IF(N267="snížená",J267,0)</f>
        <v>0</v>
      </c>
      <c r="BG267" s="228">
        <f>IF(N267="zákl. přenesená",J267,0)</f>
        <v>0</v>
      </c>
      <c r="BH267" s="228">
        <f>IF(N267="sníž. přenesená",J267,0)</f>
        <v>0</v>
      </c>
      <c r="BI267" s="228">
        <f>IF(N267="nulová",J267,0)</f>
        <v>0</v>
      </c>
      <c r="BJ267" s="14" t="s">
        <v>81</v>
      </c>
      <c r="BK267" s="228">
        <f>ROUND(I267*H267,2)</f>
        <v>0</v>
      </c>
      <c r="BL267" s="14" t="s">
        <v>182</v>
      </c>
      <c r="BM267" s="227" t="s">
        <v>2387</v>
      </c>
    </row>
    <row r="268" s="2" customFormat="1">
      <c r="A268" s="35"/>
      <c r="B268" s="36"/>
      <c r="C268" s="37"/>
      <c r="D268" s="229" t="s">
        <v>190</v>
      </c>
      <c r="E268" s="37"/>
      <c r="F268" s="230" t="s">
        <v>2386</v>
      </c>
      <c r="G268" s="37"/>
      <c r="H268" s="37"/>
      <c r="I268" s="143"/>
      <c r="J268" s="37"/>
      <c r="K268" s="37"/>
      <c r="L268" s="41"/>
      <c r="M268" s="231"/>
      <c r="N268" s="232"/>
      <c r="O268" s="81"/>
      <c r="P268" s="81"/>
      <c r="Q268" s="81"/>
      <c r="R268" s="81"/>
      <c r="S268" s="81"/>
      <c r="T268" s="82"/>
      <c r="U268" s="35"/>
      <c r="V268" s="35"/>
      <c r="W268" s="35"/>
      <c r="X268" s="35"/>
      <c r="Y268" s="35"/>
      <c r="Z268" s="35"/>
      <c r="AA268" s="35"/>
      <c r="AB268" s="35"/>
      <c r="AC268" s="35"/>
      <c r="AD268" s="35"/>
      <c r="AE268" s="35"/>
      <c r="AT268" s="14" t="s">
        <v>190</v>
      </c>
      <c r="AU268" s="14" t="s">
        <v>83</v>
      </c>
    </row>
    <row r="269" s="2" customFormat="1" ht="16.5" customHeight="1">
      <c r="A269" s="35"/>
      <c r="B269" s="36"/>
      <c r="C269" s="215" t="s">
        <v>658</v>
      </c>
      <c r="D269" s="215" t="s">
        <v>184</v>
      </c>
      <c r="E269" s="216" t="s">
        <v>2388</v>
      </c>
      <c r="F269" s="217" t="s">
        <v>2389</v>
      </c>
      <c r="G269" s="218" t="s">
        <v>1684</v>
      </c>
      <c r="H269" s="219">
        <v>8.8520000000000003</v>
      </c>
      <c r="I269" s="220"/>
      <c r="J269" s="221">
        <f>ROUND(I269*H269,2)</f>
        <v>0</v>
      </c>
      <c r="K269" s="217" t="s">
        <v>19</v>
      </c>
      <c r="L269" s="222"/>
      <c r="M269" s="223" t="s">
        <v>19</v>
      </c>
      <c r="N269" s="224" t="s">
        <v>44</v>
      </c>
      <c r="O269" s="81"/>
      <c r="P269" s="225">
        <f>O269*H269</f>
        <v>0</v>
      </c>
      <c r="Q269" s="225">
        <v>1</v>
      </c>
      <c r="R269" s="225">
        <f>Q269*H269</f>
        <v>8.8520000000000003</v>
      </c>
      <c r="S269" s="225">
        <v>0</v>
      </c>
      <c r="T269" s="226">
        <f>S269*H269</f>
        <v>0</v>
      </c>
      <c r="U269" s="35"/>
      <c r="V269" s="35"/>
      <c r="W269" s="35"/>
      <c r="X269" s="35"/>
      <c r="Y269" s="35"/>
      <c r="Z269" s="35"/>
      <c r="AA269" s="35"/>
      <c r="AB269" s="35"/>
      <c r="AC269" s="35"/>
      <c r="AD269" s="35"/>
      <c r="AE269" s="35"/>
      <c r="AR269" s="227" t="s">
        <v>216</v>
      </c>
      <c r="AT269" s="227" t="s">
        <v>184</v>
      </c>
      <c r="AU269" s="227" t="s">
        <v>83</v>
      </c>
      <c r="AY269" s="14" t="s">
        <v>183</v>
      </c>
      <c r="BE269" s="228">
        <f>IF(N269="základní",J269,0)</f>
        <v>0</v>
      </c>
      <c r="BF269" s="228">
        <f>IF(N269="snížená",J269,0)</f>
        <v>0</v>
      </c>
      <c r="BG269" s="228">
        <f>IF(N269="zákl. přenesená",J269,0)</f>
        <v>0</v>
      </c>
      <c r="BH269" s="228">
        <f>IF(N269="sníž. přenesená",J269,0)</f>
        <v>0</v>
      </c>
      <c r="BI269" s="228">
        <f>IF(N269="nulová",J269,0)</f>
        <v>0</v>
      </c>
      <c r="BJ269" s="14" t="s">
        <v>81</v>
      </c>
      <c r="BK269" s="228">
        <f>ROUND(I269*H269,2)</f>
        <v>0</v>
      </c>
      <c r="BL269" s="14" t="s">
        <v>182</v>
      </c>
      <c r="BM269" s="227" t="s">
        <v>2390</v>
      </c>
    </row>
    <row r="270" s="2" customFormat="1">
      <c r="A270" s="35"/>
      <c r="B270" s="36"/>
      <c r="C270" s="37"/>
      <c r="D270" s="229" t="s">
        <v>190</v>
      </c>
      <c r="E270" s="37"/>
      <c r="F270" s="230" t="s">
        <v>2389</v>
      </c>
      <c r="G270" s="37"/>
      <c r="H270" s="37"/>
      <c r="I270" s="143"/>
      <c r="J270" s="37"/>
      <c r="K270" s="37"/>
      <c r="L270" s="41"/>
      <c r="M270" s="231"/>
      <c r="N270" s="232"/>
      <c r="O270" s="81"/>
      <c r="P270" s="81"/>
      <c r="Q270" s="81"/>
      <c r="R270" s="81"/>
      <c r="S270" s="81"/>
      <c r="T270" s="82"/>
      <c r="U270" s="35"/>
      <c r="V270" s="35"/>
      <c r="W270" s="35"/>
      <c r="X270" s="35"/>
      <c r="Y270" s="35"/>
      <c r="Z270" s="35"/>
      <c r="AA270" s="35"/>
      <c r="AB270" s="35"/>
      <c r="AC270" s="35"/>
      <c r="AD270" s="35"/>
      <c r="AE270" s="35"/>
      <c r="AT270" s="14" t="s">
        <v>190</v>
      </c>
      <c r="AU270" s="14" t="s">
        <v>83</v>
      </c>
    </row>
    <row r="271" s="2" customFormat="1" ht="21.75" customHeight="1">
      <c r="A271" s="35"/>
      <c r="B271" s="36"/>
      <c r="C271" s="233" t="s">
        <v>662</v>
      </c>
      <c r="D271" s="233" t="s">
        <v>191</v>
      </c>
      <c r="E271" s="234" t="s">
        <v>2391</v>
      </c>
      <c r="F271" s="235" t="s">
        <v>2392</v>
      </c>
      <c r="G271" s="236" t="s">
        <v>187</v>
      </c>
      <c r="H271" s="237">
        <v>30</v>
      </c>
      <c r="I271" s="238"/>
      <c r="J271" s="239">
        <f>ROUND(I271*H271,2)</f>
        <v>0</v>
      </c>
      <c r="K271" s="235" t="s">
        <v>19</v>
      </c>
      <c r="L271" s="41"/>
      <c r="M271" s="240" t="s">
        <v>19</v>
      </c>
      <c r="N271" s="241" t="s">
        <v>44</v>
      </c>
      <c r="O271" s="81"/>
      <c r="P271" s="225">
        <f>O271*H271</f>
        <v>0</v>
      </c>
      <c r="Q271" s="225">
        <v>0</v>
      </c>
      <c r="R271" s="225">
        <f>Q271*H271</f>
        <v>0</v>
      </c>
      <c r="S271" s="225">
        <v>0</v>
      </c>
      <c r="T271" s="226">
        <f>S271*H271</f>
        <v>0</v>
      </c>
      <c r="U271" s="35"/>
      <c r="V271" s="35"/>
      <c r="W271" s="35"/>
      <c r="X271" s="35"/>
      <c r="Y271" s="35"/>
      <c r="Z271" s="35"/>
      <c r="AA271" s="35"/>
      <c r="AB271" s="35"/>
      <c r="AC271" s="35"/>
      <c r="AD271" s="35"/>
      <c r="AE271" s="35"/>
      <c r="AR271" s="227" t="s">
        <v>182</v>
      </c>
      <c r="AT271" s="227" t="s">
        <v>191</v>
      </c>
      <c r="AU271" s="227" t="s">
        <v>83</v>
      </c>
      <c r="AY271" s="14" t="s">
        <v>183</v>
      </c>
      <c r="BE271" s="228">
        <f>IF(N271="základní",J271,0)</f>
        <v>0</v>
      </c>
      <c r="BF271" s="228">
        <f>IF(N271="snížená",J271,0)</f>
        <v>0</v>
      </c>
      <c r="BG271" s="228">
        <f>IF(N271="zákl. přenesená",J271,0)</f>
        <v>0</v>
      </c>
      <c r="BH271" s="228">
        <f>IF(N271="sníž. přenesená",J271,0)</f>
        <v>0</v>
      </c>
      <c r="BI271" s="228">
        <f>IF(N271="nulová",J271,0)</f>
        <v>0</v>
      </c>
      <c r="BJ271" s="14" t="s">
        <v>81</v>
      </c>
      <c r="BK271" s="228">
        <f>ROUND(I271*H271,2)</f>
        <v>0</v>
      </c>
      <c r="BL271" s="14" t="s">
        <v>182</v>
      </c>
      <c r="BM271" s="227" t="s">
        <v>2393</v>
      </c>
    </row>
    <row r="272" s="2" customFormat="1">
      <c r="A272" s="35"/>
      <c r="B272" s="36"/>
      <c r="C272" s="37"/>
      <c r="D272" s="229" t="s">
        <v>190</v>
      </c>
      <c r="E272" s="37"/>
      <c r="F272" s="230" t="s">
        <v>2392</v>
      </c>
      <c r="G272" s="37"/>
      <c r="H272" s="37"/>
      <c r="I272" s="143"/>
      <c r="J272" s="37"/>
      <c r="K272" s="37"/>
      <c r="L272" s="41"/>
      <c r="M272" s="231"/>
      <c r="N272" s="232"/>
      <c r="O272" s="81"/>
      <c r="P272" s="81"/>
      <c r="Q272" s="81"/>
      <c r="R272" s="81"/>
      <c r="S272" s="81"/>
      <c r="T272" s="82"/>
      <c r="U272" s="35"/>
      <c r="V272" s="35"/>
      <c r="W272" s="35"/>
      <c r="X272" s="35"/>
      <c r="Y272" s="35"/>
      <c r="Z272" s="35"/>
      <c r="AA272" s="35"/>
      <c r="AB272" s="35"/>
      <c r="AC272" s="35"/>
      <c r="AD272" s="35"/>
      <c r="AE272" s="35"/>
      <c r="AT272" s="14" t="s">
        <v>190</v>
      </c>
      <c r="AU272" s="14" t="s">
        <v>83</v>
      </c>
    </row>
    <row r="273" s="2" customFormat="1" ht="21.75" customHeight="1">
      <c r="A273" s="35"/>
      <c r="B273" s="36"/>
      <c r="C273" s="233" t="s">
        <v>666</v>
      </c>
      <c r="D273" s="233" t="s">
        <v>191</v>
      </c>
      <c r="E273" s="234" t="s">
        <v>2394</v>
      </c>
      <c r="F273" s="235" t="s">
        <v>2395</v>
      </c>
      <c r="G273" s="236" t="s">
        <v>187</v>
      </c>
      <c r="H273" s="237">
        <v>2</v>
      </c>
      <c r="I273" s="238"/>
      <c r="J273" s="239">
        <f>ROUND(I273*H273,2)</f>
        <v>0</v>
      </c>
      <c r="K273" s="235" t="s">
        <v>19</v>
      </c>
      <c r="L273" s="41"/>
      <c r="M273" s="240" t="s">
        <v>19</v>
      </c>
      <c r="N273" s="241" t="s">
        <v>44</v>
      </c>
      <c r="O273" s="81"/>
      <c r="P273" s="225">
        <f>O273*H273</f>
        <v>0</v>
      </c>
      <c r="Q273" s="225">
        <v>0</v>
      </c>
      <c r="R273" s="225">
        <f>Q273*H273</f>
        <v>0</v>
      </c>
      <c r="S273" s="225">
        <v>0</v>
      </c>
      <c r="T273" s="226">
        <f>S273*H273</f>
        <v>0</v>
      </c>
      <c r="U273" s="35"/>
      <c r="V273" s="35"/>
      <c r="W273" s="35"/>
      <c r="X273" s="35"/>
      <c r="Y273" s="35"/>
      <c r="Z273" s="35"/>
      <c r="AA273" s="35"/>
      <c r="AB273" s="35"/>
      <c r="AC273" s="35"/>
      <c r="AD273" s="35"/>
      <c r="AE273" s="35"/>
      <c r="AR273" s="227" t="s">
        <v>182</v>
      </c>
      <c r="AT273" s="227" t="s">
        <v>191</v>
      </c>
      <c r="AU273" s="227" t="s">
        <v>83</v>
      </c>
      <c r="AY273" s="14" t="s">
        <v>183</v>
      </c>
      <c r="BE273" s="228">
        <f>IF(N273="základní",J273,0)</f>
        <v>0</v>
      </c>
      <c r="BF273" s="228">
        <f>IF(N273="snížená",J273,0)</f>
        <v>0</v>
      </c>
      <c r="BG273" s="228">
        <f>IF(N273="zákl. přenesená",J273,0)</f>
        <v>0</v>
      </c>
      <c r="BH273" s="228">
        <f>IF(N273="sníž. přenesená",J273,0)</f>
        <v>0</v>
      </c>
      <c r="BI273" s="228">
        <f>IF(N273="nulová",J273,0)</f>
        <v>0</v>
      </c>
      <c r="BJ273" s="14" t="s">
        <v>81</v>
      </c>
      <c r="BK273" s="228">
        <f>ROUND(I273*H273,2)</f>
        <v>0</v>
      </c>
      <c r="BL273" s="14" t="s">
        <v>182</v>
      </c>
      <c r="BM273" s="227" t="s">
        <v>2396</v>
      </c>
    </row>
    <row r="274" s="2" customFormat="1">
      <c r="A274" s="35"/>
      <c r="B274" s="36"/>
      <c r="C274" s="37"/>
      <c r="D274" s="229" t="s">
        <v>190</v>
      </c>
      <c r="E274" s="37"/>
      <c r="F274" s="230" t="s">
        <v>2395</v>
      </c>
      <c r="G274" s="37"/>
      <c r="H274" s="37"/>
      <c r="I274" s="143"/>
      <c r="J274" s="37"/>
      <c r="K274" s="37"/>
      <c r="L274" s="41"/>
      <c r="M274" s="231"/>
      <c r="N274" s="232"/>
      <c r="O274" s="81"/>
      <c r="P274" s="81"/>
      <c r="Q274" s="81"/>
      <c r="R274" s="81"/>
      <c r="S274" s="81"/>
      <c r="T274" s="82"/>
      <c r="U274" s="35"/>
      <c r="V274" s="35"/>
      <c r="W274" s="35"/>
      <c r="X274" s="35"/>
      <c r="Y274" s="35"/>
      <c r="Z274" s="35"/>
      <c r="AA274" s="35"/>
      <c r="AB274" s="35"/>
      <c r="AC274" s="35"/>
      <c r="AD274" s="35"/>
      <c r="AE274" s="35"/>
      <c r="AT274" s="14" t="s">
        <v>190</v>
      </c>
      <c r="AU274" s="14" t="s">
        <v>83</v>
      </c>
    </row>
    <row r="275" s="2" customFormat="1" ht="16.5" customHeight="1">
      <c r="A275" s="35"/>
      <c r="B275" s="36"/>
      <c r="C275" s="233" t="s">
        <v>670</v>
      </c>
      <c r="D275" s="233" t="s">
        <v>191</v>
      </c>
      <c r="E275" s="234" t="s">
        <v>2397</v>
      </c>
      <c r="F275" s="235" t="s">
        <v>2398</v>
      </c>
      <c r="G275" s="236" t="s">
        <v>1380</v>
      </c>
      <c r="H275" s="237">
        <v>452.52999999999997</v>
      </c>
      <c r="I275" s="238"/>
      <c r="J275" s="239">
        <f>ROUND(I275*H275,2)</f>
        <v>0</v>
      </c>
      <c r="K275" s="235" t="s">
        <v>19</v>
      </c>
      <c r="L275" s="41"/>
      <c r="M275" s="240" t="s">
        <v>19</v>
      </c>
      <c r="N275" s="241" t="s">
        <v>44</v>
      </c>
      <c r="O275" s="81"/>
      <c r="P275" s="225">
        <f>O275*H275</f>
        <v>0</v>
      </c>
      <c r="Q275" s="225">
        <v>0</v>
      </c>
      <c r="R275" s="225">
        <f>Q275*H275</f>
        <v>0</v>
      </c>
      <c r="S275" s="225">
        <v>0</v>
      </c>
      <c r="T275" s="226">
        <f>S275*H275</f>
        <v>0</v>
      </c>
      <c r="U275" s="35"/>
      <c r="V275" s="35"/>
      <c r="W275" s="35"/>
      <c r="X275" s="35"/>
      <c r="Y275" s="35"/>
      <c r="Z275" s="35"/>
      <c r="AA275" s="35"/>
      <c r="AB275" s="35"/>
      <c r="AC275" s="35"/>
      <c r="AD275" s="35"/>
      <c r="AE275" s="35"/>
      <c r="AR275" s="227" t="s">
        <v>182</v>
      </c>
      <c r="AT275" s="227" t="s">
        <v>191</v>
      </c>
      <c r="AU275" s="227" t="s">
        <v>83</v>
      </c>
      <c r="AY275" s="14" t="s">
        <v>183</v>
      </c>
      <c r="BE275" s="228">
        <f>IF(N275="základní",J275,0)</f>
        <v>0</v>
      </c>
      <c r="BF275" s="228">
        <f>IF(N275="snížená",J275,0)</f>
        <v>0</v>
      </c>
      <c r="BG275" s="228">
        <f>IF(N275="zákl. přenesená",J275,0)</f>
        <v>0</v>
      </c>
      <c r="BH275" s="228">
        <f>IF(N275="sníž. přenesená",J275,0)</f>
        <v>0</v>
      </c>
      <c r="BI275" s="228">
        <f>IF(N275="nulová",J275,0)</f>
        <v>0</v>
      </c>
      <c r="BJ275" s="14" t="s">
        <v>81</v>
      </c>
      <c r="BK275" s="228">
        <f>ROUND(I275*H275,2)</f>
        <v>0</v>
      </c>
      <c r="BL275" s="14" t="s">
        <v>182</v>
      </c>
      <c r="BM275" s="227" t="s">
        <v>2399</v>
      </c>
    </row>
    <row r="276" s="2" customFormat="1">
      <c r="A276" s="35"/>
      <c r="B276" s="36"/>
      <c r="C276" s="37"/>
      <c r="D276" s="229" t="s">
        <v>190</v>
      </c>
      <c r="E276" s="37"/>
      <c r="F276" s="230" t="s">
        <v>2398</v>
      </c>
      <c r="G276" s="37"/>
      <c r="H276" s="37"/>
      <c r="I276" s="143"/>
      <c r="J276" s="37"/>
      <c r="K276" s="37"/>
      <c r="L276" s="41"/>
      <c r="M276" s="231"/>
      <c r="N276" s="232"/>
      <c r="O276" s="81"/>
      <c r="P276" s="81"/>
      <c r="Q276" s="81"/>
      <c r="R276" s="81"/>
      <c r="S276" s="81"/>
      <c r="T276" s="82"/>
      <c r="U276" s="35"/>
      <c r="V276" s="35"/>
      <c r="W276" s="35"/>
      <c r="X276" s="35"/>
      <c r="Y276" s="35"/>
      <c r="Z276" s="35"/>
      <c r="AA276" s="35"/>
      <c r="AB276" s="35"/>
      <c r="AC276" s="35"/>
      <c r="AD276" s="35"/>
      <c r="AE276" s="35"/>
      <c r="AT276" s="14" t="s">
        <v>190</v>
      </c>
      <c r="AU276" s="14" t="s">
        <v>83</v>
      </c>
    </row>
    <row r="277" s="2" customFormat="1" ht="21.75" customHeight="1">
      <c r="A277" s="35"/>
      <c r="B277" s="36"/>
      <c r="C277" s="233" t="s">
        <v>674</v>
      </c>
      <c r="D277" s="233" t="s">
        <v>191</v>
      </c>
      <c r="E277" s="234" t="s">
        <v>2400</v>
      </c>
      <c r="F277" s="235" t="s">
        <v>2401</v>
      </c>
      <c r="G277" s="236" t="s">
        <v>187</v>
      </c>
      <c r="H277" s="237">
        <v>127.8</v>
      </c>
      <c r="I277" s="238"/>
      <c r="J277" s="239">
        <f>ROUND(I277*H277,2)</f>
        <v>0</v>
      </c>
      <c r="K277" s="235" t="s">
        <v>19</v>
      </c>
      <c r="L277" s="41"/>
      <c r="M277" s="240" t="s">
        <v>19</v>
      </c>
      <c r="N277" s="241" t="s">
        <v>44</v>
      </c>
      <c r="O277" s="81"/>
      <c r="P277" s="225">
        <f>O277*H277</f>
        <v>0</v>
      </c>
      <c r="Q277" s="225">
        <v>0</v>
      </c>
      <c r="R277" s="225">
        <f>Q277*H277</f>
        <v>0</v>
      </c>
      <c r="S277" s="225">
        <v>0</v>
      </c>
      <c r="T277" s="226">
        <f>S277*H277</f>
        <v>0</v>
      </c>
      <c r="U277" s="35"/>
      <c r="V277" s="35"/>
      <c r="W277" s="35"/>
      <c r="X277" s="35"/>
      <c r="Y277" s="35"/>
      <c r="Z277" s="35"/>
      <c r="AA277" s="35"/>
      <c r="AB277" s="35"/>
      <c r="AC277" s="35"/>
      <c r="AD277" s="35"/>
      <c r="AE277" s="35"/>
      <c r="AR277" s="227" t="s">
        <v>182</v>
      </c>
      <c r="AT277" s="227" t="s">
        <v>191</v>
      </c>
      <c r="AU277" s="227" t="s">
        <v>83</v>
      </c>
      <c r="AY277" s="14" t="s">
        <v>183</v>
      </c>
      <c r="BE277" s="228">
        <f>IF(N277="základní",J277,0)</f>
        <v>0</v>
      </c>
      <c r="BF277" s="228">
        <f>IF(N277="snížená",J277,0)</f>
        <v>0</v>
      </c>
      <c r="BG277" s="228">
        <f>IF(N277="zákl. přenesená",J277,0)</f>
        <v>0</v>
      </c>
      <c r="BH277" s="228">
        <f>IF(N277="sníž. přenesená",J277,0)</f>
        <v>0</v>
      </c>
      <c r="BI277" s="228">
        <f>IF(N277="nulová",J277,0)</f>
        <v>0</v>
      </c>
      <c r="BJ277" s="14" t="s">
        <v>81</v>
      </c>
      <c r="BK277" s="228">
        <f>ROUND(I277*H277,2)</f>
        <v>0</v>
      </c>
      <c r="BL277" s="14" t="s">
        <v>182</v>
      </c>
      <c r="BM277" s="227" t="s">
        <v>2402</v>
      </c>
    </row>
    <row r="278" s="2" customFormat="1">
      <c r="A278" s="35"/>
      <c r="B278" s="36"/>
      <c r="C278" s="37"/>
      <c r="D278" s="229" t="s">
        <v>190</v>
      </c>
      <c r="E278" s="37"/>
      <c r="F278" s="230" t="s">
        <v>2401</v>
      </c>
      <c r="G278" s="37"/>
      <c r="H278" s="37"/>
      <c r="I278" s="143"/>
      <c r="J278" s="37"/>
      <c r="K278" s="37"/>
      <c r="L278" s="41"/>
      <c r="M278" s="231"/>
      <c r="N278" s="232"/>
      <c r="O278" s="81"/>
      <c r="P278" s="81"/>
      <c r="Q278" s="81"/>
      <c r="R278" s="81"/>
      <c r="S278" s="81"/>
      <c r="T278" s="82"/>
      <c r="U278" s="35"/>
      <c r="V278" s="35"/>
      <c r="W278" s="35"/>
      <c r="X278" s="35"/>
      <c r="Y278" s="35"/>
      <c r="Z278" s="35"/>
      <c r="AA278" s="35"/>
      <c r="AB278" s="35"/>
      <c r="AC278" s="35"/>
      <c r="AD278" s="35"/>
      <c r="AE278" s="35"/>
      <c r="AT278" s="14" t="s">
        <v>190</v>
      </c>
      <c r="AU278" s="14" t="s">
        <v>83</v>
      </c>
    </row>
    <row r="279" s="2" customFormat="1" ht="21.75" customHeight="1">
      <c r="A279" s="35"/>
      <c r="B279" s="36"/>
      <c r="C279" s="233" t="s">
        <v>678</v>
      </c>
      <c r="D279" s="233" t="s">
        <v>191</v>
      </c>
      <c r="E279" s="234" t="s">
        <v>2403</v>
      </c>
      <c r="F279" s="235" t="s">
        <v>2404</v>
      </c>
      <c r="G279" s="236" t="s">
        <v>187</v>
      </c>
      <c r="H279" s="237">
        <v>154.80000000000001</v>
      </c>
      <c r="I279" s="238"/>
      <c r="J279" s="239">
        <f>ROUND(I279*H279,2)</f>
        <v>0</v>
      </c>
      <c r="K279" s="235" t="s">
        <v>19</v>
      </c>
      <c r="L279" s="41"/>
      <c r="M279" s="240" t="s">
        <v>19</v>
      </c>
      <c r="N279" s="241" t="s">
        <v>44</v>
      </c>
      <c r="O279" s="81"/>
      <c r="P279" s="225">
        <f>O279*H279</f>
        <v>0</v>
      </c>
      <c r="Q279" s="225">
        <v>0</v>
      </c>
      <c r="R279" s="225">
        <f>Q279*H279</f>
        <v>0</v>
      </c>
      <c r="S279" s="225">
        <v>0</v>
      </c>
      <c r="T279" s="226">
        <f>S279*H279</f>
        <v>0</v>
      </c>
      <c r="U279" s="35"/>
      <c r="V279" s="35"/>
      <c r="W279" s="35"/>
      <c r="X279" s="35"/>
      <c r="Y279" s="35"/>
      <c r="Z279" s="35"/>
      <c r="AA279" s="35"/>
      <c r="AB279" s="35"/>
      <c r="AC279" s="35"/>
      <c r="AD279" s="35"/>
      <c r="AE279" s="35"/>
      <c r="AR279" s="227" t="s">
        <v>182</v>
      </c>
      <c r="AT279" s="227" t="s">
        <v>191</v>
      </c>
      <c r="AU279" s="227" t="s">
        <v>83</v>
      </c>
      <c r="AY279" s="14" t="s">
        <v>183</v>
      </c>
      <c r="BE279" s="228">
        <f>IF(N279="základní",J279,0)</f>
        <v>0</v>
      </c>
      <c r="BF279" s="228">
        <f>IF(N279="snížená",J279,0)</f>
        <v>0</v>
      </c>
      <c r="BG279" s="228">
        <f>IF(N279="zákl. přenesená",J279,0)</f>
        <v>0</v>
      </c>
      <c r="BH279" s="228">
        <f>IF(N279="sníž. přenesená",J279,0)</f>
        <v>0</v>
      </c>
      <c r="BI279" s="228">
        <f>IF(N279="nulová",J279,0)</f>
        <v>0</v>
      </c>
      <c r="BJ279" s="14" t="s">
        <v>81</v>
      </c>
      <c r="BK279" s="228">
        <f>ROUND(I279*H279,2)</f>
        <v>0</v>
      </c>
      <c r="BL279" s="14" t="s">
        <v>182</v>
      </c>
      <c r="BM279" s="227" t="s">
        <v>2405</v>
      </c>
    </row>
    <row r="280" s="2" customFormat="1">
      <c r="A280" s="35"/>
      <c r="B280" s="36"/>
      <c r="C280" s="37"/>
      <c r="D280" s="229" t="s">
        <v>190</v>
      </c>
      <c r="E280" s="37"/>
      <c r="F280" s="230" t="s">
        <v>2404</v>
      </c>
      <c r="G280" s="37"/>
      <c r="H280" s="37"/>
      <c r="I280" s="143"/>
      <c r="J280" s="37"/>
      <c r="K280" s="37"/>
      <c r="L280" s="41"/>
      <c r="M280" s="231"/>
      <c r="N280" s="232"/>
      <c r="O280" s="81"/>
      <c r="P280" s="81"/>
      <c r="Q280" s="81"/>
      <c r="R280" s="81"/>
      <c r="S280" s="81"/>
      <c r="T280" s="82"/>
      <c r="U280" s="35"/>
      <c r="V280" s="35"/>
      <c r="W280" s="35"/>
      <c r="X280" s="35"/>
      <c r="Y280" s="35"/>
      <c r="Z280" s="35"/>
      <c r="AA280" s="35"/>
      <c r="AB280" s="35"/>
      <c r="AC280" s="35"/>
      <c r="AD280" s="35"/>
      <c r="AE280" s="35"/>
      <c r="AT280" s="14" t="s">
        <v>190</v>
      </c>
      <c r="AU280" s="14" t="s">
        <v>83</v>
      </c>
    </row>
    <row r="281" s="2" customFormat="1" ht="21.75" customHeight="1">
      <c r="A281" s="35"/>
      <c r="B281" s="36"/>
      <c r="C281" s="233" t="s">
        <v>682</v>
      </c>
      <c r="D281" s="233" t="s">
        <v>191</v>
      </c>
      <c r="E281" s="234" t="s">
        <v>2406</v>
      </c>
      <c r="F281" s="235" t="s">
        <v>2407</v>
      </c>
      <c r="G281" s="236" t="s">
        <v>1380</v>
      </c>
      <c r="H281" s="237">
        <v>1020</v>
      </c>
      <c r="I281" s="238"/>
      <c r="J281" s="239">
        <f>ROUND(I281*H281,2)</f>
        <v>0</v>
      </c>
      <c r="K281" s="235" t="s">
        <v>19</v>
      </c>
      <c r="L281" s="41"/>
      <c r="M281" s="240" t="s">
        <v>19</v>
      </c>
      <c r="N281" s="241" t="s">
        <v>44</v>
      </c>
      <c r="O281" s="81"/>
      <c r="P281" s="225">
        <f>O281*H281</f>
        <v>0</v>
      </c>
      <c r="Q281" s="225">
        <v>0</v>
      </c>
      <c r="R281" s="225">
        <f>Q281*H281</f>
        <v>0</v>
      </c>
      <c r="S281" s="225">
        <v>0</v>
      </c>
      <c r="T281" s="226">
        <f>S281*H281</f>
        <v>0</v>
      </c>
      <c r="U281" s="35"/>
      <c r="V281" s="35"/>
      <c r="W281" s="35"/>
      <c r="X281" s="35"/>
      <c r="Y281" s="35"/>
      <c r="Z281" s="35"/>
      <c r="AA281" s="35"/>
      <c r="AB281" s="35"/>
      <c r="AC281" s="35"/>
      <c r="AD281" s="35"/>
      <c r="AE281" s="35"/>
      <c r="AR281" s="227" t="s">
        <v>182</v>
      </c>
      <c r="AT281" s="227" t="s">
        <v>191</v>
      </c>
      <c r="AU281" s="227" t="s">
        <v>83</v>
      </c>
      <c r="AY281" s="14" t="s">
        <v>183</v>
      </c>
      <c r="BE281" s="228">
        <f>IF(N281="základní",J281,0)</f>
        <v>0</v>
      </c>
      <c r="BF281" s="228">
        <f>IF(N281="snížená",J281,0)</f>
        <v>0</v>
      </c>
      <c r="BG281" s="228">
        <f>IF(N281="zákl. přenesená",J281,0)</f>
        <v>0</v>
      </c>
      <c r="BH281" s="228">
        <f>IF(N281="sníž. přenesená",J281,0)</f>
        <v>0</v>
      </c>
      <c r="BI281" s="228">
        <f>IF(N281="nulová",J281,0)</f>
        <v>0</v>
      </c>
      <c r="BJ281" s="14" t="s">
        <v>81</v>
      </c>
      <c r="BK281" s="228">
        <f>ROUND(I281*H281,2)</f>
        <v>0</v>
      </c>
      <c r="BL281" s="14" t="s">
        <v>182</v>
      </c>
      <c r="BM281" s="227" t="s">
        <v>2408</v>
      </c>
    </row>
    <row r="282" s="2" customFormat="1">
      <c r="A282" s="35"/>
      <c r="B282" s="36"/>
      <c r="C282" s="37"/>
      <c r="D282" s="229" t="s">
        <v>190</v>
      </c>
      <c r="E282" s="37"/>
      <c r="F282" s="230" t="s">
        <v>2407</v>
      </c>
      <c r="G282" s="37"/>
      <c r="H282" s="37"/>
      <c r="I282" s="143"/>
      <c r="J282" s="37"/>
      <c r="K282" s="37"/>
      <c r="L282" s="41"/>
      <c r="M282" s="231"/>
      <c r="N282" s="232"/>
      <c r="O282" s="81"/>
      <c r="P282" s="81"/>
      <c r="Q282" s="81"/>
      <c r="R282" s="81"/>
      <c r="S282" s="81"/>
      <c r="T282" s="82"/>
      <c r="U282" s="35"/>
      <c r="V282" s="35"/>
      <c r="W282" s="35"/>
      <c r="X282" s="35"/>
      <c r="Y282" s="35"/>
      <c r="Z282" s="35"/>
      <c r="AA282" s="35"/>
      <c r="AB282" s="35"/>
      <c r="AC282" s="35"/>
      <c r="AD282" s="35"/>
      <c r="AE282" s="35"/>
      <c r="AT282" s="14" t="s">
        <v>190</v>
      </c>
      <c r="AU282" s="14" t="s">
        <v>83</v>
      </c>
    </row>
    <row r="283" s="2" customFormat="1" ht="21.75" customHeight="1">
      <c r="A283" s="35"/>
      <c r="B283" s="36"/>
      <c r="C283" s="233" t="s">
        <v>686</v>
      </c>
      <c r="D283" s="233" t="s">
        <v>191</v>
      </c>
      <c r="E283" s="234" t="s">
        <v>2409</v>
      </c>
      <c r="F283" s="235" t="s">
        <v>2410</v>
      </c>
      <c r="G283" s="236" t="s">
        <v>1380</v>
      </c>
      <c r="H283" s="237">
        <v>1144</v>
      </c>
      <c r="I283" s="238"/>
      <c r="J283" s="239">
        <f>ROUND(I283*H283,2)</f>
        <v>0</v>
      </c>
      <c r="K283" s="235" t="s">
        <v>19</v>
      </c>
      <c r="L283" s="41"/>
      <c r="M283" s="240" t="s">
        <v>19</v>
      </c>
      <c r="N283" s="241" t="s">
        <v>44</v>
      </c>
      <c r="O283" s="81"/>
      <c r="P283" s="225">
        <f>O283*H283</f>
        <v>0</v>
      </c>
      <c r="Q283" s="225">
        <v>0</v>
      </c>
      <c r="R283" s="225">
        <f>Q283*H283</f>
        <v>0</v>
      </c>
      <c r="S283" s="225">
        <v>0</v>
      </c>
      <c r="T283" s="226">
        <f>S283*H283</f>
        <v>0</v>
      </c>
      <c r="U283" s="35"/>
      <c r="V283" s="35"/>
      <c r="W283" s="35"/>
      <c r="X283" s="35"/>
      <c r="Y283" s="35"/>
      <c r="Z283" s="35"/>
      <c r="AA283" s="35"/>
      <c r="AB283" s="35"/>
      <c r="AC283" s="35"/>
      <c r="AD283" s="35"/>
      <c r="AE283" s="35"/>
      <c r="AR283" s="227" t="s">
        <v>182</v>
      </c>
      <c r="AT283" s="227" t="s">
        <v>191</v>
      </c>
      <c r="AU283" s="227" t="s">
        <v>83</v>
      </c>
      <c r="AY283" s="14" t="s">
        <v>183</v>
      </c>
      <c r="BE283" s="228">
        <f>IF(N283="základní",J283,0)</f>
        <v>0</v>
      </c>
      <c r="BF283" s="228">
        <f>IF(N283="snížená",J283,0)</f>
        <v>0</v>
      </c>
      <c r="BG283" s="228">
        <f>IF(N283="zákl. přenesená",J283,0)</f>
        <v>0</v>
      </c>
      <c r="BH283" s="228">
        <f>IF(N283="sníž. přenesená",J283,0)</f>
        <v>0</v>
      </c>
      <c r="BI283" s="228">
        <f>IF(N283="nulová",J283,0)</f>
        <v>0</v>
      </c>
      <c r="BJ283" s="14" t="s">
        <v>81</v>
      </c>
      <c r="BK283" s="228">
        <f>ROUND(I283*H283,2)</f>
        <v>0</v>
      </c>
      <c r="BL283" s="14" t="s">
        <v>182</v>
      </c>
      <c r="BM283" s="227" t="s">
        <v>2411</v>
      </c>
    </row>
    <row r="284" s="2" customFormat="1">
      <c r="A284" s="35"/>
      <c r="B284" s="36"/>
      <c r="C284" s="37"/>
      <c r="D284" s="229" t="s">
        <v>190</v>
      </c>
      <c r="E284" s="37"/>
      <c r="F284" s="230" t="s">
        <v>2410</v>
      </c>
      <c r="G284" s="37"/>
      <c r="H284" s="37"/>
      <c r="I284" s="143"/>
      <c r="J284" s="37"/>
      <c r="K284" s="37"/>
      <c r="L284" s="41"/>
      <c r="M284" s="231"/>
      <c r="N284" s="232"/>
      <c r="O284" s="81"/>
      <c r="P284" s="81"/>
      <c r="Q284" s="81"/>
      <c r="R284" s="81"/>
      <c r="S284" s="81"/>
      <c r="T284" s="82"/>
      <c r="U284" s="35"/>
      <c r="V284" s="35"/>
      <c r="W284" s="35"/>
      <c r="X284" s="35"/>
      <c r="Y284" s="35"/>
      <c r="Z284" s="35"/>
      <c r="AA284" s="35"/>
      <c r="AB284" s="35"/>
      <c r="AC284" s="35"/>
      <c r="AD284" s="35"/>
      <c r="AE284" s="35"/>
      <c r="AT284" s="14" t="s">
        <v>190</v>
      </c>
      <c r="AU284" s="14" t="s">
        <v>83</v>
      </c>
    </row>
    <row r="285" s="2" customFormat="1" ht="16.5" customHeight="1">
      <c r="A285" s="35"/>
      <c r="B285" s="36"/>
      <c r="C285" s="233" t="s">
        <v>690</v>
      </c>
      <c r="D285" s="233" t="s">
        <v>191</v>
      </c>
      <c r="E285" s="234" t="s">
        <v>261</v>
      </c>
      <c r="F285" s="235" t="s">
        <v>262</v>
      </c>
      <c r="G285" s="236" t="s">
        <v>263</v>
      </c>
      <c r="H285" s="237">
        <v>96.510000000000005</v>
      </c>
      <c r="I285" s="238"/>
      <c r="J285" s="239">
        <f>ROUND(I285*H285,2)</f>
        <v>0</v>
      </c>
      <c r="K285" s="235" t="s">
        <v>19</v>
      </c>
      <c r="L285" s="41"/>
      <c r="M285" s="240" t="s">
        <v>19</v>
      </c>
      <c r="N285" s="241" t="s">
        <v>44</v>
      </c>
      <c r="O285" s="81"/>
      <c r="P285" s="225">
        <f>O285*H285</f>
        <v>0</v>
      </c>
      <c r="Q285" s="225">
        <v>0</v>
      </c>
      <c r="R285" s="225">
        <f>Q285*H285</f>
        <v>0</v>
      </c>
      <c r="S285" s="225">
        <v>0</v>
      </c>
      <c r="T285" s="226">
        <f>S285*H285</f>
        <v>0</v>
      </c>
      <c r="U285" s="35"/>
      <c r="V285" s="35"/>
      <c r="W285" s="35"/>
      <c r="X285" s="35"/>
      <c r="Y285" s="35"/>
      <c r="Z285" s="35"/>
      <c r="AA285" s="35"/>
      <c r="AB285" s="35"/>
      <c r="AC285" s="35"/>
      <c r="AD285" s="35"/>
      <c r="AE285" s="35"/>
      <c r="AR285" s="227" t="s">
        <v>182</v>
      </c>
      <c r="AT285" s="227" t="s">
        <v>191</v>
      </c>
      <c r="AU285" s="227" t="s">
        <v>83</v>
      </c>
      <c r="AY285" s="14" t="s">
        <v>183</v>
      </c>
      <c r="BE285" s="228">
        <f>IF(N285="základní",J285,0)</f>
        <v>0</v>
      </c>
      <c r="BF285" s="228">
        <f>IF(N285="snížená",J285,0)</f>
        <v>0</v>
      </c>
      <c r="BG285" s="228">
        <f>IF(N285="zákl. přenesená",J285,0)</f>
        <v>0</v>
      </c>
      <c r="BH285" s="228">
        <f>IF(N285="sníž. přenesená",J285,0)</f>
        <v>0</v>
      </c>
      <c r="BI285" s="228">
        <f>IF(N285="nulová",J285,0)</f>
        <v>0</v>
      </c>
      <c r="BJ285" s="14" t="s">
        <v>81</v>
      </c>
      <c r="BK285" s="228">
        <f>ROUND(I285*H285,2)</f>
        <v>0</v>
      </c>
      <c r="BL285" s="14" t="s">
        <v>182</v>
      </c>
      <c r="BM285" s="227" t="s">
        <v>2412</v>
      </c>
    </row>
    <row r="286" s="2" customFormat="1">
      <c r="A286" s="35"/>
      <c r="B286" s="36"/>
      <c r="C286" s="37"/>
      <c r="D286" s="229" t="s">
        <v>190</v>
      </c>
      <c r="E286" s="37"/>
      <c r="F286" s="230" t="s">
        <v>262</v>
      </c>
      <c r="G286" s="37"/>
      <c r="H286" s="37"/>
      <c r="I286" s="143"/>
      <c r="J286" s="37"/>
      <c r="K286" s="37"/>
      <c r="L286" s="41"/>
      <c r="M286" s="231"/>
      <c r="N286" s="232"/>
      <c r="O286" s="81"/>
      <c r="P286" s="81"/>
      <c r="Q286" s="81"/>
      <c r="R286" s="81"/>
      <c r="S286" s="81"/>
      <c r="T286" s="82"/>
      <c r="U286" s="35"/>
      <c r="V286" s="35"/>
      <c r="W286" s="35"/>
      <c r="X286" s="35"/>
      <c r="Y286" s="35"/>
      <c r="Z286" s="35"/>
      <c r="AA286" s="35"/>
      <c r="AB286" s="35"/>
      <c r="AC286" s="35"/>
      <c r="AD286" s="35"/>
      <c r="AE286" s="35"/>
      <c r="AT286" s="14" t="s">
        <v>190</v>
      </c>
      <c r="AU286" s="14" t="s">
        <v>83</v>
      </c>
    </row>
    <row r="287" s="2" customFormat="1" ht="21.75" customHeight="1">
      <c r="A287" s="35"/>
      <c r="B287" s="36"/>
      <c r="C287" s="233" t="s">
        <v>694</v>
      </c>
      <c r="D287" s="233" t="s">
        <v>191</v>
      </c>
      <c r="E287" s="234" t="s">
        <v>2413</v>
      </c>
      <c r="F287" s="235" t="s">
        <v>2414</v>
      </c>
      <c r="G287" s="236" t="s">
        <v>263</v>
      </c>
      <c r="H287" s="237">
        <v>763</v>
      </c>
      <c r="I287" s="238"/>
      <c r="J287" s="239">
        <f>ROUND(I287*H287,2)</f>
        <v>0</v>
      </c>
      <c r="K287" s="235" t="s">
        <v>19</v>
      </c>
      <c r="L287" s="41"/>
      <c r="M287" s="240" t="s">
        <v>19</v>
      </c>
      <c r="N287" s="241" t="s">
        <v>44</v>
      </c>
      <c r="O287" s="81"/>
      <c r="P287" s="225">
        <f>O287*H287</f>
        <v>0</v>
      </c>
      <c r="Q287" s="225">
        <v>0</v>
      </c>
      <c r="R287" s="225">
        <f>Q287*H287</f>
        <v>0</v>
      </c>
      <c r="S287" s="225">
        <v>0</v>
      </c>
      <c r="T287" s="226">
        <f>S287*H287</f>
        <v>0</v>
      </c>
      <c r="U287" s="35"/>
      <c r="V287" s="35"/>
      <c r="W287" s="35"/>
      <c r="X287" s="35"/>
      <c r="Y287" s="35"/>
      <c r="Z287" s="35"/>
      <c r="AA287" s="35"/>
      <c r="AB287" s="35"/>
      <c r="AC287" s="35"/>
      <c r="AD287" s="35"/>
      <c r="AE287" s="35"/>
      <c r="AR287" s="227" t="s">
        <v>182</v>
      </c>
      <c r="AT287" s="227" t="s">
        <v>191</v>
      </c>
      <c r="AU287" s="227" t="s">
        <v>83</v>
      </c>
      <c r="AY287" s="14" t="s">
        <v>183</v>
      </c>
      <c r="BE287" s="228">
        <f>IF(N287="základní",J287,0)</f>
        <v>0</v>
      </c>
      <c r="BF287" s="228">
        <f>IF(N287="snížená",J287,0)</f>
        <v>0</v>
      </c>
      <c r="BG287" s="228">
        <f>IF(N287="zákl. přenesená",J287,0)</f>
        <v>0</v>
      </c>
      <c r="BH287" s="228">
        <f>IF(N287="sníž. přenesená",J287,0)</f>
        <v>0</v>
      </c>
      <c r="BI287" s="228">
        <f>IF(N287="nulová",J287,0)</f>
        <v>0</v>
      </c>
      <c r="BJ287" s="14" t="s">
        <v>81</v>
      </c>
      <c r="BK287" s="228">
        <f>ROUND(I287*H287,2)</f>
        <v>0</v>
      </c>
      <c r="BL287" s="14" t="s">
        <v>182</v>
      </c>
      <c r="BM287" s="227" t="s">
        <v>2415</v>
      </c>
    </row>
    <row r="288" s="2" customFormat="1">
      <c r="A288" s="35"/>
      <c r="B288" s="36"/>
      <c r="C288" s="37"/>
      <c r="D288" s="229" t="s">
        <v>190</v>
      </c>
      <c r="E288" s="37"/>
      <c r="F288" s="230" t="s">
        <v>2414</v>
      </c>
      <c r="G288" s="37"/>
      <c r="H288" s="37"/>
      <c r="I288" s="143"/>
      <c r="J288" s="37"/>
      <c r="K288" s="37"/>
      <c r="L288" s="41"/>
      <c r="M288" s="231"/>
      <c r="N288" s="232"/>
      <c r="O288" s="81"/>
      <c r="P288" s="81"/>
      <c r="Q288" s="81"/>
      <c r="R288" s="81"/>
      <c r="S288" s="81"/>
      <c r="T288" s="82"/>
      <c r="U288" s="35"/>
      <c r="V288" s="35"/>
      <c r="W288" s="35"/>
      <c r="X288" s="35"/>
      <c r="Y288" s="35"/>
      <c r="Z288" s="35"/>
      <c r="AA288" s="35"/>
      <c r="AB288" s="35"/>
      <c r="AC288" s="35"/>
      <c r="AD288" s="35"/>
      <c r="AE288" s="35"/>
      <c r="AT288" s="14" t="s">
        <v>190</v>
      </c>
      <c r="AU288" s="14" t="s">
        <v>83</v>
      </c>
    </row>
    <row r="289" s="2" customFormat="1" ht="16.5" customHeight="1">
      <c r="A289" s="35"/>
      <c r="B289" s="36"/>
      <c r="C289" s="233" t="s">
        <v>698</v>
      </c>
      <c r="D289" s="233" t="s">
        <v>191</v>
      </c>
      <c r="E289" s="234" t="s">
        <v>2416</v>
      </c>
      <c r="F289" s="235" t="s">
        <v>2417</v>
      </c>
      <c r="G289" s="236" t="s">
        <v>1380</v>
      </c>
      <c r="H289" s="237">
        <v>2616.5300000000002</v>
      </c>
      <c r="I289" s="238"/>
      <c r="J289" s="239">
        <f>ROUND(I289*H289,2)</f>
        <v>0</v>
      </c>
      <c r="K289" s="235" t="s">
        <v>19</v>
      </c>
      <c r="L289" s="41"/>
      <c r="M289" s="240" t="s">
        <v>19</v>
      </c>
      <c r="N289" s="241" t="s">
        <v>44</v>
      </c>
      <c r="O289" s="81"/>
      <c r="P289" s="225">
        <f>O289*H289</f>
        <v>0</v>
      </c>
      <c r="Q289" s="225">
        <v>0</v>
      </c>
      <c r="R289" s="225">
        <f>Q289*H289</f>
        <v>0</v>
      </c>
      <c r="S289" s="225">
        <v>0</v>
      </c>
      <c r="T289" s="226">
        <f>S289*H289</f>
        <v>0</v>
      </c>
      <c r="U289" s="35"/>
      <c r="V289" s="35"/>
      <c r="W289" s="35"/>
      <c r="X289" s="35"/>
      <c r="Y289" s="35"/>
      <c r="Z289" s="35"/>
      <c r="AA289" s="35"/>
      <c r="AB289" s="35"/>
      <c r="AC289" s="35"/>
      <c r="AD289" s="35"/>
      <c r="AE289" s="35"/>
      <c r="AR289" s="227" t="s">
        <v>182</v>
      </c>
      <c r="AT289" s="227" t="s">
        <v>191</v>
      </c>
      <c r="AU289" s="227" t="s">
        <v>83</v>
      </c>
      <c r="AY289" s="14" t="s">
        <v>183</v>
      </c>
      <c r="BE289" s="228">
        <f>IF(N289="základní",J289,0)</f>
        <v>0</v>
      </c>
      <c r="BF289" s="228">
        <f>IF(N289="snížená",J289,0)</f>
        <v>0</v>
      </c>
      <c r="BG289" s="228">
        <f>IF(N289="zákl. přenesená",J289,0)</f>
        <v>0</v>
      </c>
      <c r="BH289" s="228">
        <f>IF(N289="sníž. přenesená",J289,0)</f>
        <v>0</v>
      </c>
      <c r="BI289" s="228">
        <f>IF(N289="nulová",J289,0)</f>
        <v>0</v>
      </c>
      <c r="BJ289" s="14" t="s">
        <v>81</v>
      </c>
      <c r="BK289" s="228">
        <f>ROUND(I289*H289,2)</f>
        <v>0</v>
      </c>
      <c r="BL289" s="14" t="s">
        <v>182</v>
      </c>
      <c r="BM289" s="227" t="s">
        <v>2418</v>
      </c>
    </row>
    <row r="290" s="2" customFormat="1">
      <c r="A290" s="35"/>
      <c r="B290" s="36"/>
      <c r="C290" s="37"/>
      <c r="D290" s="229" t="s">
        <v>190</v>
      </c>
      <c r="E290" s="37"/>
      <c r="F290" s="230" t="s">
        <v>2417</v>
      </c>
      <c r="G290" s="37"/>
      <c r="H290" s="37"/>
      <c r="I290" s="143"/>
      <c r="J290" s="37"/>
      <c r="K290" s="37"/>
      <c r="L290" s="41"/>
      <c r="M290" s="231"/>
      <c r="N290" s="232"/>
      <c r="O290" s="81"/>
      <c r="P290" s="81"/>
      <c r="Q290" s="81"/>
      <c r="R290" s="81"/>
      <c r="S290" s="81"/>
      <c r="T290" s="82"/>
      <c r="U290" s="35"/>
      <c r="V290" s="35"/>
      <c r="W290" s="35"/>
      <c r="X290" s="35"/>
      <c r="Y290" s="35"/>
      <c r="Z290" s="35"/>
      <c r="AA290" s="35"/>
      <c r="AB290" s="35"/>
      <c r="AC290" s="35"/>
      <c r="AD290" s="35"/>
      <c r="AE290" s="35"/>
      <c r="AT290" s="14" t="s">
        <v>190</v>
      </c>
      <c r="AU290" s="14" t="s">
        <v>83</v>
      </c>
    </row>
    <row r="291" s="2" customFormat="1" ht="21.75" customHeight="1">
      <c r="A291" s="35"/>
      <c r="B291" s="36"/>
      <c r="C291" s="233" t="s">
        <v>702</v>
      </c>
      <c r="D291" s="233" t="s">
        <v>191</v>
      </c>
      <c r="E291" s="234" t="s">
        <v>2419</v>
      </c>
      <c r="F291" s="235" t="s">
        <v>2420</v>
      </c>
      <c r="G291" s="236" t="s">
        <v>1380</v>
      </c>
      <c r="H291" s="237">
        <v>201.24000000000001</v>
      </c>
      <c r="I291" s="238"/>
      <c r="J291" s="239">
        <f>ROUND(I291*H291,2)</f>
        <v>0</v>
      </c>
      <c r="K291" s="235" t="s">
        <v>19</v>
      </c>
      <c r="L291" s="41"/>
      <c r="M291" s="240" t="s">
        <v>19</v>
      </c>
      <c r="N291" s="241" t="s">
        <v>44</v>
      </c>
      <c r="O291" s="81"/>
      <c r="P291" s="225">
        <f>O291*H291</f>
        <v>0</v>
      </c>
      <c r="Q291" s="225">
        <v>0</v>
      </c>
      <c r="R291" s="225">
        <f>Q291*H291</f>
        <v>0</v>
      </c>
      <c r="S291" s="225">
        <v>0</v>
      </c>
      <c r="T291" s="226">
        <f>S291*H291</f>
        <v>0</v>
      </c>
      <c r="U291" s="35"/>
      <c r="V291" s="35"/>
      <c r="W291" s="35"/>
      <c r="X291" s="35"/>
      <c r="Y291" s="35"/>
      <c r="Z291" s="35"/>
      <c r="AA291" s="35"/>
      <c r="AB291" s="35"/>
      <c r="AC291" s="35"/>
      <c r="AD291" s="35"/>
      <c r="AE291" s="35"/>
      <c r="AR291" s="227" t="s">
        <v>182</v>
      </c>
      <c r="AT291" s="227" t="s">
        <v>191</v>
      </c>
      <c r="AU291" s="227" t="s">
        <v>83</v>
      </c>
      <c r="AY291" s="14" t="s">
        <v>183</v>
      </c>
      <c r="BE291" s="228">
        <f>IF(N291="základní",J291,0)</f>
        <v>0</v>
      </c>
      <c r="BF291" s="228">
        <f>IF(N291="snížená",J291,0)</f>
        <v>0</v>
      </c>
      <c r="BG291" s="228">
        <f>IF(N291="zákl. přenesená",J291,0)</f>
        <v>0</v>
      </c>
      <c r="BH291" s="228">
        <f>IF(N291="sníž. přenesená",J291,0)</f>
        <v>0</v>
      </c>
      <c r="BI291" s="228">
        <f>IF(N291="nulová",J291,0)</f>
        <v>0</v>
      </c>
      <c r="BJ291" s="14" t="s">
        <v>81</v>
      </c>
      <c r="BK291" s="228">
        <f>ROUND(I291*H291,2)</f>
        <v>0</v>
      </c>
      <c r="BL291" s="14" t="s">
        <v>182</v>
      </c>
      <c r="BM291" s="227" t="s">
        <v>2421</v>
      </c>
    </row>
    <row r="292" s="2" customFormat="1">
      <c r="A292" s="35"/>
      <c r="B292" s="36"/>
      <c r="C292" s="37"/>
      <c r="D292" s="229" t="s">
        <v>190</v>
      </c>
      <c r="E292" s="37"/>
      <c r="F292" s="230" t="s">
        <v>2420</v>
      </c>
      <c r="G292" s="37"/>
      <c r="H292" s="37"/>
      <c r="I292" s="143"/>
      <c r="J292" s="37"/>
      <c r="K292" s="37"/>
      <c r="L292" s="41"/>
      <c r="M292" s="231"/>
      <c r="N292" s="232"/>
      <c r="O292" s="81"/>
      <c r="P292" s="81"/>
      <c r="Q292" s="81"/>
      <c r="R292" s="81"/>
      <c r="S292" s="81"/>
      <c r="T292" s="82"/>
      <c r="U292" s="35"/>
      <c r="V292" s="35"/>
      <c r="W292" s="35"/>
      <c r="X292" s="35"/>
      <c r="Y292" s="35"/>
      <c r="Z292" s="35"/>
      <c r="AA292" s="35"/>
      <c r="AB292" s="35"/>
      <c r="AC292" s="35"/>
      <c r="AD292" s="35"/>
      <c r="AE292" s="35"/>
      <c r="AT292" s="14" t="s">
        <v>190</v>
      </c>
      <c r="AU292" s="14" t="s">
        <v>83</v>
      </c>
    </row>
    <row r="293" s="2" customFormat="1" ht="21.75" customHeight="1">
      <c r="A293" s="35"/>
      <c r="B293" s="36"/>
      <c r="C293" s="233" t="s">
        <v>706</v>
      </c>
      <c r="D293" s="233" t="s">
        <v>191</v>
      </c>
      <c r="E293" s="234" t="s">
        <v>2422</v>
      </c>
      <c r="F293" s="235" t="s">
        <v>2423</v>
      </c>
      <c r="G293" s="236" t="s">
        <v>187</v>
      </c>
      <c r="H293" s="237">
        <v>125</v>
      </c>
      <c r="I293" s="238"/>
      <c r="J293" s="239">
        <f>ROUND(I293*H293,2)</f>
        <v>0</v>
      </c>
      <c r="K293" s="235" t="s">
        <v>19</v>
      </c>
      <c r="L293" s="41"/>
      <c r="M293" s="240" t="s">
        <v>19</v>
      </c>
      <c r="N293" s="241" t="s">
        <v>44</v>
      </c>
      <c r="O293" s="81"/>
      <c r="P293" s="225">
        <f>O293*H293</f>
        <v>0</v>
      </c>
      <c r="Q293" s="225">
        <v>0</v>
      </c>
      <c r="R293" s="225">
        <f>Q293*H293</f>
        <v>0</v>
      </c>
      <c r="S293" s="225">
        <v>0</v>
      </c>
      <c r="T293" s="226">
        <f>S293*H293</f>
        <v>0</v>
      </c>
      <c r="U293" s="35"/>
      <c r="V293" s="35"/>
      <c r="W293" s="35"/>
      <c r="X293" s="35"/>
      <c r="Y293" s="35"/>
      <c r="Z293" s="35"/>
      <c r="AA293" s="35"/>
      <c r="AB293" s="35"/>
      <c r="AC293" s="35"/>
      <c r="AD293" s="35"/>
      <c r="AE293" s="35"/>
      <c r="AR293" s="227" t="s">
        <v>182</v>
      </c>
      <c r="AT293" s="227" t="s">
        <v>191</v>
      </c>
      <c r="AU293" s="227" t="s">
        <v>83</v>
      </c>
      <c r="AY293" s="14" t="s">
        <v>183</v>
      </c>
      <c r="BE293" s="228">
        <f>IF(N293="základní",J293,0)</f>
        <v>0</v>
      </c>
      <c r="BF293" s="228">
        <f>IF(N293="snížená",J293,0)</f>
        <v>0</v>
      </c>
      <c r="BG293" s="228">
        <f>IF(N293="zákl. přenesená",J293,0)</f>
        <v>0</v>
      </c>
      <c r="BH293" s="228">
        <f>IF(N293="sníž. přenesená",J293,0)</f>
        <v>0</v>
      </c>
      <c r="BI293" s="228">
        <f>IF(N293="nulová",J293,0)</f>
        <v>0</v>
      </c>
      <c r="BJ293" s="14" t="s">
        <v>81</v>
      </c>
      <c r="BK293" s="228">
        <f>ROUND(I293*H293,2)</f>
        <v>0</v>
      </c>
      <c r="BL293" s="14" t="s">
        <v>182</v>
      </c>
      <c r="BM293" s="227" t="s">
        <v>2424</v>
      </c>
    </row>
    <row r="294" s="2" customFormat="1">
      <c r="A294" s="35"/>
      <c r="B294" s="36"/>
      <c r="C294" s="37"/>
      <c r="D294" s="229" t="s">
        <v>190</v>
      </c>
      <c r="E294" s="37"/>
      <c r="F294" s="230" t="s">
        <v>2423</v>
      </c>
      <c r="G294" s="37"/>
      <c r="H294" s="37"/>
      <c r="I294" s="143"/>
      <c r="J294" s="37"/>
      <c r="K294" s="37"/>
      <c r="L294" s="41"/>
      <c r="M294" s="231"/>
      <c r="N294" s="232"/>
      <c r="O294" s="81"/>
      <c r="P294" s="81"/>
      <c r="Q294" s="81"/>
      <c r="R294" s="81"/>
      <c r="S294" s="81"/>
      <c r="T294" s="82"/>
      <c r="U294" s="35"/>
      <c r="V294" s="35"/>
      <c r="W294" s="35"/>
      <c r="X294" s="35"/>
      <c r="Y294" s="35"/>
      <c r="Z294" s="35"/>
      <c r="AA294" s="35"/>
      <c r="AB294" s="35"/>
      <c r="AC294" s="35"/>
      <c r="AD294" s="35"/>
      <c r="AE294" s="35"/>
      <c r="AT294" s="14" t="s">
        <v>190</v>
      </c>
      <c r="AU294" s="14" t="s">
        <v>83</v>
      </c>
    </row>
    <row r="295" s="2" customFormat="1" ht="16.5" customHeight="1">
      <c r="A295" s="35"/>
      <c r="B295" s="36"/>
      <c r="C295" s="233" t="s">
        <v>710</v>
      </c>
      <c r="D295" s="233" t="s">
        <v>191</v>
      </c>
      <c r="E295" s="234" t="s">
        <v>2425</v>
      </c>
      <c r="F295" s="235" t="s">
        <v>2426</v>
      </c>
      <c r="G295" s="236" t="s">
        <v>187</v>
      </c>
      <c r="H295" s="237">
        <v>182.5</v>
      </c>
      <c r="I295" s="238"/>
      <c r="J295" s="239">
        <f>ROUND(I295*H295,2)</f>
        <v>0</v>
      </c>
      <c r="K295" s="235" t="s">
        <v>19</v>
      </c>
      <c r="L295" s="41"/>
      <c r="M295" s="240" t="s">
        <v>19</v>
      </c>
      <c r="N295" s="241" t="s">
        <v>44</v>
      </c>
      <c r="O295" s="81"/>
      <c r="P295" s="225">
        <f>O295*H295</f>
        <v>0</v>
      </c>
      <c r="Q295" s="225">
        <v>0</v>
      </c>
      <c r="R295" s="225">
        <f>Q295*H295</f>
        <v>0</v>
      </c>
      <c r="S295" s="225">
        <v>0</v>
      </c>
      <c r="T295" s="226">
        <f>S295*H295</f>
        <v>0</v>
      </c>
      <c r="U295" s="35"/>
      <c r="V295" s="35"/>
      <c r="W295" s="35"/>
      <c r="X295" s="35"/>
      <c r="Y295" s="35"/>
      <c r="Z295" s="35"/>
      <c r="AA295" s="35"/>
      <c r="AB295" s="35"/>
      <c r="AC295" s="35"/>
      <c r="AD295" s="35"/>
      <c r="AE295" s="35"/>
      <c r="AR295" s="227" t="s">
        <v>182</v>
      </c>
      <c r="AT295" s="227" t="s">
        <v>191</v>
      </c>
      <c r="AU295" s="227" t="s">
        <v>83</v>
      </c>
      <c r="AY295" s="14" t="s">
        <v>183</v>
      </c>
      <c r="BE295" s="228">
        <f>IF(N295="základní",J295,0)</f>
        <v>0</v>
      </c>
      <c r="BF295" s="228">
        <f>IF(N295="snížená",J295,0)</f>
        <v>0</v>
      </c>
      <c r="BG295" s="228">
        <f>IF(N295="zákl. přenesená",J295,0)</f>
        <v>0</v>
      </c>
      <c r="BH295" s="228">
        <f>IF(N295="sníž. přenesená",J295,0)</f>
        <v>0</v>
      </c>
      <c r="BI295" s="228">
        <f>IF(N295="nulová",J295,0)</f>
        <v>0</v>
      </c>
      <c r="BJ295" s="14" t="s">
        <v>81</v>
      </c>
      <c r="BK295" s="228">
        <f>ROUND(I295*H295,2)</f>
        <v>0</v>
      </c>
      <c r="BL295" s="14" t="s">
        <v>182</v>
      </c>
      <c r="BM295" s="227" t="s">
        <v>2427</v>
      </c>
    </row>
    <row r="296" s="2" customFormat="1">
      <c r="A296" s="35"/>
      <c r="B296" s="36"/>
      <c r="C296" s="37"/>
      <c r="D296" s="229" t="s">
        <v>190</v>
      </c>
      <c r="E296" s="37"/>
      <c r="F296" s="230" t="s">
        <v>2426</v>
      </c>
      <c r="G296" s="37"/>
      <c r="H296" s="37"/>
      <c r="I296" s="143"/>
      <c r="J296" s="37"/>
      <c r="K296" s="37"/>
      <c r="L296" s="41"/>
      <c r="M296" s="231"/>
      <c r="N296" s="232"/>
      <c r="O296" s="81"/>
      <c r="P296" s="81"/>
      <c r="Q296" s="81"/>
      <c r="R296" s="81"/>
      <c r="S296" s="81"/>
      <c r="T296" s="82"/>
      <c r="U296" s="35"/>
      <c r="V296" s="35"/>
      <c r="W296" s="35"/>
      <c r="X296" s="35"/>
      <c r="Y296" s="35"/>
      <c r="Z296" s="35"/>
      <c r="AA296" s="35"/>
      <c r="AB296" s="35"/>
      <c r="AC296" s="35"/>
      <c r="AD296" s="35"/>
      <c r="AE296" s="35"/>
      <c r="AT296" s="14" t="s">
        <v>190</v>
      </c>
      <c r="AU296" s="14" t="s">
        <v>83</v>
      </c>
    </row>
    <row r="297" s="2" customFormat="1" ht="16.5" customHeight="1">
      <c r="A297" s="35"/>
      <c r="B297" s="36"/>
      <c r="C297" s="233" t="s">
        <v>714</v>
      </c>
      <c r="D297" s="233" t="s">
        <v>191</v>
      </c>
      <c r="E297" s="234" t="s">
        <v>2428</v>
      </c>
      <c r="F297" s="235" t="s">
        <v>2429</v>
      </c>
      <c r="G297" s="236" t="s">
        <v>187</v>
      </c>
      <c r="H297" s="237">
        <v>10</v>
      </c>
      <c r="I297" s="238"/>
      <c r="J297" s="239">
        <f>ROUND(I297*H297,2)</f>
        <v>0</v>
      </c>
      <c r="K297" s="235" t="s">
        <v>19</v>
      </c>
      <c r="L297" s="41"/>
      <c r="M297" s="240" t="s">
        <v>19</v>
      </c>
      <c r="N297" s="241" t="s">
        <v>44</v>
      </c>
      <c r="O297" s="81"/>
      <c r="P297" s="225">
        <f>O297*H297</f>
        <v>0</v>
      </c>
      <c r="Q297" s="225">
        <v>0</v>
      </c>
      <c r="R297" s="225">
        <f>Q297*H297</f>
        <v>0</v>
      </c>
      <c r="S297" s="225">
        <v>0</v>
      </c>
      <c r="T297" s="226">
        <f>S297*H297</f>
        <v>0</v>
      </c>
      <c r="U297" s="35"/>
      <c r="V297" s="35"/>
      <c r="W297" s="35"/>
      <c r="X297" s="35"/>
      <c r="Y297" s="35"/>
      <c r="Z297" s="35"/>
      <c r="AA297" s="35"/>
      <c r="AB297" s="35"/>
      <c r="AC297" s="35"/>
      <c r="AD297" s="35"/>
      <c r="AE297" s="35"/>
      <c r="AR297" s="227" t="s">
        <v>182</v>
      </c>
      <c r="AT297" s="227" t="s">
        <v>191</v>
      </c>
      <c r="AU297" s="227" t="s">
        <v>83</v>
      </c>
      <c r="AY297" s="14" t="s">
        <v>183</v>
      </c>
      <c r="BE297" s="228">
        <f>IF(N297="základní",J297,0)</f>
        <v>0</v>
      </c>
      <c r="BF297" s="228">
        <f>IF(N297="snížená",J297,0)</f>
        <v>0</v>
      </c>
      <c r="BG297" s="228">
        <f>IF(N297="zákl. přenesená",J297,0)</f>
        <v>0</v>
      </c>
      <c r="BH297" s="228">
        <f>IF(N297="sníž. přenesená",J297,0)</f>
        <v>0</v>
      </c>
      <c r="BI297" s="228">
        <f>IF(N297="nulová",J297,0)</f>
        <v>0</v>
      </c>
      <c r="BJ297" s="14" t="s">
        <v>81</v>
      </c>
      <c r="BK297" s="228">
        <f>ROUND(I297*H297,2)</f>
        <v>0</v>
      </c>
      <c r="BL297" s="14" t="s">
        <v>182</v>
      </c>
      <c r="BM297" s="227" t="s">
        <v>2430</v>
      </c>
    </row>
    <row r="298" s="2" customFormat="1">
      <c r="A298" s="35"/>
      <c r="B298" s="36"/>
      <c r="C298" s="37"/>
      <c r="D298" s="229" t="s">
        <v>190</v>
      </c>
      <c r="E298" s="37"/>
      <c r="F298" s="230" t="s">
        <v>2429</v>
      </c>
      <c r="G298" s="37"/>
      <c r="H298" s="37"/>
      <c r="I298" s="143"/>
      <c r="J298" s="37"/>
      <c r="K298" s="37"/>
      <c r="L298" s="41"/>
      <c r="M298" s="231"/>
      <c r="N298" s="232"/>
      <c r="O298" s="81"/>
      <c r="P298" s="81"/>
      <c r="Q298" s="81"/>
      <c r="R298" s="81"/>
      <c r="S298" s="81"/>
      <c r="T298" s="82"/>
      <c r="U298" s="35"/>
      <c r="V298" s="35"/>
      <c r="W298" s="35"/>
      <c r="X298" s="35"/>
      <c r="Y298" s="35"/>
      <c r="Z298" s="35"/>
      <c r="AA298" s="35"/>
      <c r="AB298" s="35"/>
      <c r="AC298" s="35"/>
      <c r="AD298" s="35"/>
      <c r="AE298" s="35"/>
      <c r="AT298" s="14" t="s">
        <v>190</v>
      </c>
      <c r="AU298" s="14" t="s">
        <v>83</v>
      </c>
    </row>
    <row r="299" s="2" customFormat="1" ht="21.75" customHeight="1">
      <c r="A299" s="35"/>
      <c r="B299" s="36"/>
      <c r="C299" s="233" t="s">
        <v>718</v>
      </c>
      <c r="D299" s="233" t="s">
        <v>191</v>
      </c>
      <c r="E299" s="234" t="s">
        <v>2431</v>
      </c>
      <c r="F299" s="235" t="s">
        <v>2432</v>
      </c>
      <c r="G299" s="236" t="s">
        <v>187</v>
      </c>
      <c r="H299" s="237">
        <v>14.199999999999999</v>
      </c>
      <c r="I299" s="238"/>
      <c r="J299" s="239">
        <f>ROUND(I299*H299,2)</f>
        <v>0</v>
      </c>
      <c r="K299" s="235" t="s">
        <v>19</v>
      </c>
      <c r="L299" s="41"/>
      <c r="M299" s="240" t="s">
        <v>19</v>
      </c>
      <c r="N299" s="241" t="s">
        <v>44</v>
      </c>
      <c r="O299" s="81"/>
      <c r="P299" s="225">
        <f>O299*H299</f>
        <v>0</v>
      </c>
      <c r="Q299" s="225">
        <v>0</v>
      </c>
      <c r="R299" s="225">
        <f>Q299*H299</f>
        <v>0</v>
      </c>
      <c r="S299" s="225">
        <v>0</v>
      </c>
      <c r="T299" s="226">
        <f>S299*H299</f>
        <v>0</v>
      </c>
      <c r="U299" s="35"/>
      <c r="V299" s="35"/>
      <c r="W299" s="35"/>
      <c r="X299" s="35"/>
      <c r="Y299" s="35"/>
      <c r="Z299" s="35"/>
      <c r="AA299" s="35"/>
      <c r="AB299" s="35"/>
      <c r="AC299" s="35"/>
      <c r="AD299" s="35"/>
      <c r="AE299" s="35"/>
      <c r="AR299" s="227" t="s">
        <v>182</v>
      </c>
      <c r="AT299" s="227" t="s">
        <v>191</v>
      </c>
      <c r="AU299" s="227" t="s">
        <v>83</v>
      </c>
      <c r="AY299" s="14" t="s">
        <v>183</v>
      </c>
      <c r="BE299" s="228">
        <f>IF(N299="základní",J299,0)</f>
        <v>0</v>
      </c>
      <c r="BF299" s="228">
        <f>IF(N299="snížená",J299,0)</f>
        <v>0</v>
      </c>
      <c r="BG299" s="228">
        <f>IF(N299="zákl. přenesená",J299,0)</f>
        <v>0</v>
      </c>
      <c r="BH299" s="228">
        <f>IF(N299="sníž. přenesená",J299,0)</f>
        <v>0</v>
      </c>
      <c r="BI299" s="228">
        <f>IF(N299="nulová",J299,0)</f>
        <v>0</v>
      </c>
      <c r="BJ299" s="14" t="s">
        <v>81</v>
      </c>
      <c r="BK299" s="228">
        <f>ROUND(I299*H299,2)</f>
        <v>0</v>
      </c>
      <c r="BL299" s="14" t="s">
        <v>182</v>
      </c>
      <c r="BM299" s="227" t="s">
        <v>2433</v>
      </c>
    </row>
    <row r="300" s="2" customFormat="1">
      <c r="A300" s="35"/>
      <c r="B300" s="36"/>
      <c r="C300" s="37"/>
      <c r="D300" s="229" t="s">
        <v>190</v>
      </c>
      <c r="E300" s="37"/>
      <c r="F300" s="230" t="s">
        <v>2432</v>
      </c>
      <c r="G300" s="37"/>
      <c r="H300" s="37"/>
      <c r="I300" s="143"/>
      <c r="J300" s="37"/>
      <c r="K300" s="37"/>
      <c r="L300" s="41"/>
      <c r="M300" s="231"/>
      <c r="N300" s="232"/>
      <c r="O300" s="81"/>
      <c r="P300" s="81"/>
      <c r="Q300" s="81"/>
      <c r="R300" s="81"/>
      <c r="S300" s="81"/>
      <c r="T300" s="82"/>
      <c r="U300" s="35"/>
      <c r="V300" s="35"/>
      <c r="W300" s="35"/>
      <c r="X300" s="35"/>
      <c r="Y300" s="35"/>
      <c r="Z300" s="35"/>
      <c r="AA300" s="35"/>
      <c r="AB300" s="35"/>
      <c r="AC300" s="35"/>
      <c r="AD300" s="35"/>
      <c r="AE300" s="35"/>
      <c r="AT300" s="14" t="s">
        <v>190</v>
      </c>
      <c r="AU300" s="14" t="s">
        <v>83</v>
      </c>
    </row>
    <row r="301" s="2" customFormat="1" ht="21.75" customHeight="1">
      <c r="A301" s="35"/>
      <c r="B301" s="36"/>
      <c r="C301" s="233" t="s">
        <v>722</v>
      </c>
      <c r="D301" s="233" t="s">
        <v>191</v>
      </c>
      <c r="E301" s="234" t="s">
        <v>2434</v>
      </c>
      <c r="F301" s="235" t="s">
        <v>2435</v>
      </c>
      <c r="G301" s="236" t="s">
        <v>263</v>
      </c>
      <c r="H301" s="237">
        <v>44.799999999999997</v>
      </c>
      <c r="I301" s="238"/>
      <c r="J301" s="239">
        <f>ROUND(I301*H301,2)</f>
        <v>0</v>
      </c>
      <c r="K301" s="235" t="s">
        <v>19</v>
      </c>
      <c r="L301" s="41"/>
      <c r="M301" s="240" t="s">
        <v>19</v>
      </c>
      <c r="N301" s="241" t="s">
        <v>44</v>
      </c>
      <c r="O301" s="81"/>
      <c r="P301" s="225">
        <f>O301*H301</f>
        <v>0</v>
      </c>
      <c r="Q301" s="225">
        <v>0</v>
      </c>
      <c r="R301" s="225">
        <f>Q301*H301</f>
        <v>0</v>
      </c>
      <c r="S301" s="225">
        <v>0</v>
      </c>
      <c r="T301" s="226">
        <f>S301*H301</f>
        <v>0</v>
      </c>
      <c r="U301" s="35"/>
      <c r="V301" s="35"/>
      <c r="W301" s="35"/>
      <c r="X301" s="35"/>
      <c r="Y301" s="35"/>
      <c r="Z301" s="35"/>
      <c r="AA301" s="35"/>
      <c r="AB301" s="35"/>
      <c r="AC301" s="35"/>
      <c r="AD301" s="35"/>
      <c r="AE301" s="35"/>
      <c r="AR301" s="227" t="s">
        <v>182</v>
      </c>
      <c r="AT301" s="227" t="s">
        <v>191</v>
      </c>
      <c r="AU301" s="227" t="s">
        <v>83</v>
      </c>
      <c r="AY301" s="14" t="s">
        <v>183</v>
      </c>
      <c r="BE301" s="228">
        <f>IF(N301="základní",J301,0)</f>
        <v>0</v>
      </c>
      <c r="BF301" s="228">
        <f>IF(N301="snížená",J301,0)</f>
        <v>0</v>
      </c>
      <c r="BG301" s="228">
        <f>IF(N301="zákl. přenesená",J301,0)</f>
        <v>0</v>
      </c>
      <c r="BH301" s="228">
        <f>IF(N301="sníž. přenesená",J301,0)</f>
        <v>0</v>
      </c>
      <c r="BI301" s="228">
        <f>IF(N301="nulová",J301,0)</f>
        <v>0</v>
      </c>
      <c r="BJ301" s="14" t="s">
        <v>81</v>
      </c>
      <c r="BK301" s="228">
        <f>ROUND(I301*H301,2)</f>
        <v>0</v>
      </c>
      <c r="BL301" s="14" t="s">
        <v>182</v>
      </c>
      <c r="BM301" s="227" t="s">
        <v>2436</v>
      </c>
    </row>
    <row r="302" s="2" customFormat="1">
      <c r="A302" s="35"/>
      <c r="B302" s="36"/>
      <c r="C302" s="37"/>
      <c r="D302" s="229" t="s">
        <v>190</v>
      </c>
      <c r="E302" s="37"/>
      <c r="F302" s="230" t="s">
        <v>2435</v>
      </c>
      <c r="G302" s="37"/>
      <c r="H302" s="37"/>
      <c r="I302" s="143"/>
      <c r="J302" s="37"/>
      <c r="K302" s="37"/>
      <c r="L302" s="41"/>
      <c r="M302" s="231"/>
      <c r="N302" s="232"/>
      <c r="O302" s="81"/>
      <c r="P302" s="81"/>
      <c r="Q302" s="81"/>
      <c r="R302" s="81"/>
      <c r="S302" s="81"/>
      <c r="T302" s="82"/>
      <c r="U302" s="35"/>
      <c r="V302" s="35"/>
      <c r="W302" s="35"/>
      <c r="X302" s="35"/>
      <c r="Y302" s="35"/>
      <c r="Z302" s="35"/>
      <c r="AA302" s="35"/>
      <c r="AB302" s="35"/>
      <c r="AC302" s="35"/>
      <c r="AD302" s="35"/>
      <c r="AE302" s="35"/>
      <c r="AT302" s="14" t="s">
        <v>190</v>
      </c>
      <c r="AU302" s="14" t="s">
        <v>83</v>
      </c>
    </row>
    <row r="303" s="2" customFormat="1" ht="16.5" customHeight="1">
      <c r="A303" s="35"/>
      <c r="B303" s="36"/>
      <c r="C303" s="233" t="s">
        <v>726</v>
      </c>
      <c r="D303" s="233" t="s">
        <v>191</v>
      </c>
      <c r="E303" s="234" t="s">
        <v>2437</v>
      </c>
      <c r="F303" s="235" t="s">
        <v>2438</v>
      </c>
      <c r="G303" s="236" t="s">
        <v>187</v>
      </c>
      <c r="H303" s="237">
        <v>0.5</v>
      </c>
      <c r="I303" s="238"/>
      <c r="J303" s="239">
        <f>ROUND(I303*H303,2)</f>
        <v>0</v>
      </c>
      <c r="K303" s="235" t="s">
        <v>19</v>
      </c>
      <c r="L303" s="41"/>
      <c r="M303" s="240" t="s">
        <v>19</v>
      </c>
      <c r="N303" s="241" t="s">
        <v>44</v>
      </c>
      <c r="O303" s="81"/>
      <c r="P303" s="225">
        <f>O303*H303</f>
        <v>0</v>
      </c>
      <c r="Q303" s="225">
        <v>0.0041700000000000001</v>
      </c>
      <c r="R303" s="225">
        <f>Q303*H303</f>
        <v>0.002085</v>
      </c>
      <c r="S303" s="225">
        <v>0.28299999999999997</v>
      </c>
      <c r="T303" s="226">
        <f>S303*H303</f>
        <v>0.14149999999999999</v>
      </c>
      <c r="U303" s="35"/>
      <c r="V303" s="35"/>
      <c r="W303" s="35"/>
      <c r="X303" s="35"/>
      <c r="Y303" s="35"/>
      <c r="Z303" s="35"/>
      <c r="AA303" s="35"/>
      <c r="AB303" s="35"/>
      <c r="AC303" s="35"/>
      <c r="AD303" s="35"/>
      <c r="AE303" s="35"/>
      <c r="AR303" s="227" t="s">
        <v>182</v>
      </c>
      <c r="AT303" s="227" t="s">
        <v>191</v>
      </c>
      <c r="AU303" s="227" t="s">
        <v>83</v>
      </c>
      <c r="AY303" s="14" t="s">
        <v>183</v>
      </c>
      <c r="BE303" s="228">
        <f>IF(N303="základní",J303,0)</f>
        <v>0</v>
      </c>
      <c r="BF303" s="228">
        <f>IF(N303="snížená",J303,0)</f>
        <v>0</v>
      </c>
      <c r="BG303" s="228">
        <f>IF(N303="zákl. přenesená",J303,0)</f>
        <v>0</v>
      </c>
      <c r="BH303" s="228">
        <f>IF(N303="sníž. přenesená",J303,0)</f>
        <v>0</v>
      </c>
      <c r="BI303" s="228">
        <f>IF(N303="nulová",J303,0)</f>
        <v>0</v>
      </c>
      <c r="BJ303" s="14" t="s">
        <v>81</v>
      </c>
      <c r="BK303" s="228">
        <f>ROUND(I303*H303,2)</f>
        <v>0</v>
      </c>
      <c r="BL303" s="14" t="s">
        <v>182</v>
      </c>
      <c r="BM303" s="227" t="s">
        <v>2439</v>
      </c>
    </row>
    <row r="304" s="2" customFormat="1">
      <c r="A304" s="35"/>
      <c r="B304" s="36"/>
      <c r="C304" s="37"/>
      <c r="D304" s="229" t="s">
        <v>190</v>
      </c>
      <c r="E304" s="37"/>
      <c r="F304" s="230" t="s">
        <v>2438</v>
      </c>
      <c r="G304" s="37"/>
      <c r="H304" s="37"/>
      <c r="I304" s="143"/>
      <c r="J304" s="37"/>
      <c r="K304" s="37"/>
      <c r="L304" s="41"/>
      <c r="M304" s="231"/>
      <c r="N304" s="232"/>
      <c r="O304" s="81"/>
      <c r="P304" s="81"/>
      <c r="Q304" s="81"/>
      <c r="R304" s="81"/>
      <c r="S304" s="81"/>
      <c r="T304" s="82"/>
      <c r="U304" s="35"/>
      <c r="V304" s="35"/>
      <c r="W304" s="35"/>
      <c r="X304" s="35"/>
      <c r="Y304" s="35"/>
      <c r="Z304" s="35"/>
      <c r="AA304" s="35"/>
      <c r="AB304" s="35"/>
      <c r="AC304" s="35"/>
      <c r="AD304" s="35"/>
      <c r="AE304" s="35"/>
      <c r="AT304" s="14" t="s">
        <v>190</v>
      </c>
      <c r="AU304" s="14" t="s">
        <v>83</v>
      </c>
    </row>
    <row r="305" s="11" customFormat="1" ht="25.92" customHeight="1">
      <c r="A305" s="11"/>
      <c r="B305" s="201"/>
      <c r="C305" s="202"/>
      <c r="D305" s="203" t="s">
        <v>72</v>
      </c>
      <c r="E305" s="204" t="s">
        <v>181</v>
      </c>
      <c r="F305" s="204" t="s">
        <v>1343</v>
      </c>
      <c r="G305" s="202"/>
      <c r="H305" s="202"/>
      <c r="I305" s="205"/>
      <c r="J305" s="206">
        <f>BK305</f>
        <v>0</v>
      </c>
      <c r="K305" s="202"/>
      <c r="L305" s="207"/>
      <c r="M305" s="208"/>
      <c r="N305" s="209"/>
      <c r="O305" s="209"/>
      <c r="P305" s="210">
        <f>SUM(P306:P335)</f>
        <v>0</v>
      </c>
      <c r="Q305" s="209"/>
      <c r="R305" s="210">
        <f>SUM(R306:R335)</f>
        <v>0</v>
      </c>
      <c r="S305" s="209"/>
      <c r="T305" s="211">
        <f>SUM(T306:T335)</f>
        <v>0</v>
      </c>
      <c r="U305" s="11"/>
      <c r="V305" s="11"/>
      <c r="W305" s="11"/>
      <c r="X305" s="11"/>
      <c r="Y305" s="11"/>
      <c r="Z305" s="11"/>
      <c r="AA305" s="11"/>
      <c r="AB305" s="11"/>
      <c r="AC305" s="11"/>
      <c r="AD305" s="11"/>
      <c r="AE305" s="11"/>
      <c r="AR305" s="212" t="s">
        <v>182</v>
      </c>
      <c r="AT305" s="213" t="s">
        <v>72</v>
      </c>
      <c r="AU305" s="213" t="s">
        <v>73</v>
      </c>
      <c r="AY305" s="212" t="s">
        <v>183</v>
      </c>
      <c r="BK305" s="214">
        <f>SUM(BK306:BK335)</f>
        <v>0</v>
      </c>
    </row>
    <row r="306" s="2" customFormat="1" ht="16.5" customHeight="1">
      <c r="A306" s="35"/>
      <c r="B306" s="36"/>
      <c r="C306" s="233" t="s">
        <v>730</v>
      </c>
      <c r="D306" s="233" t="s">
        <v>191</v>
      </c>
      <c r="E306" s="234" t="s">
        <v>2440</v>
      </c>
      <c r="F306" s="235" t="s">
        <v>2441</v>
      </c>
      <c r="G306" s="236" t="s">
        <v>199</v>
      </c>
      <c r="H306" s="237">
        <v>12</v>
      </c>
      <c r="I306" s="238"/>
      <c r="J306" s="239">
        <f>ROUND(I306*H306,2)</f>
        <v>0</v>
      </c>
      <c r="K306" s="235" t="s">
        <v>19</v>
      </c>
      <c r="L306" s="41"/>
      <c r="M306" s="240" t="s">
        <v>19</v>
      </c>
      <c r="N306" s="241" t="s">
        <v>44</v>
      </c>
      <c r="O306" s="81"/>
      <c r="P306" s="225">
        <f>O306*H306</f>
        <v>0</v>
      </c>
      <c r="Q306" s="225">
        <v>0</v>
      </c>
      <c r="R306" s="225">
        <f>Q306*H306</f>
        <v>0</v>
      </c>
      <c r="S306" s="225">
        <v>0</v>
      </c>
      <c r="T306" s="226">
        <f>S306*H306</f>
        <v>0</v>
      </c>
      <c r="U306" s="35"/>
      <c r="V306" s="35"/>
      <c r="W306" s="35"/>
      <c r="X306" s="35"/>
      <c r="Y306" s="35"/>
      <c r="Z306" s="35"/>
      <c r="AA306" s="35"/>
      <c r="AB306" s="35"/>
      <c r="AC306" s="35"/>
      <c r="AD306" s="35"/>
      <c r="AE306" s="35"/>
      <c r="AR306" s="227" t="s">
        <v>194</v>
      </c>
      <c r="AT306" s="227" t="s">
        <v>191</v>
      </c>
      <c r="AU306" s="227" t="s">
        <v>81</v>
      </c>
      <c r="AY306" s="14" t="s">
        <v>183</v>
      </c>
      <c r="BE306" s="228">
        <f>IF(N306="základní",J306,0)</f>
        <v>0</v>
      </c>
      <c r="BF306" s="228">
        <f>IF(N306="snížená",J306,0)</f>
        <v>0</v>
      </c>
      <c r="BG306" s="228">
        <f>IF(N306="zákl. přenesená",J306,0)</f>
        <v>0</v>
      </c>
      <c r="BH306" s="228">
        <f>IF(N306="sníž. přenesená",J306,0)</f>
        <v>0</v>
      </c>
      <c r="BI306" s="228">
        <f>IF(N306="nulová",J306,0)</f>
        <v>0</v>
      </c>
      <c r="BJ306" s="14" t="s">
        <v>81</v>
      </c>
      <c r="BK306" s="228">
        <f>ROUND(I306*H306,2)</f>
        <v>0</v>
      </c>
      <c r="BL306" s="14" t="s">
        <v>194</v>
      </c>
      <c r="BM306" s="227" t="s">
        <v>2442</v>
      </c>
    </row>
    <row r="307" s="2" customFormat="1">
      <c r="A307" s="35"/>
      <c r="B307" s="36"/>
      <c r="C307" s="37"/>
      <c r="D307" s="229" t="s">
        <v>190</v>
      </c>
      <c r="E307" s="37"/>
      <c r="F307" s="230" t="s">
        <v>2441</v>
      </c>
      <c r="G307" s="37"/>
      <c r="H307" s="37"/>
      <c r="I307" s="143"/>
      <c r="J307" s="37"/>
      <c r="K307" s="37"/>
      <c r="L307" s="41"/>
      <c r="M307" s="231"/>
      <c r="N307" s="232"/>
      <c r="O307" s="81"/>
      <c r="P307" s="81"/>
      <c r="Q307" s="81"/>
      <c r="R307" s="81"/>
      <c r="S307" s="81"/>
      <c r="T307" s="82"/>
      <c r="U307" s="35"/>
      <c r="V307" s="35"/>
      <c r="W307" s="35"/>
      <c r="X307" s="35"/>
      <c r="Y307" s="35"/>
      <c r="Z307" s="35"/>
      <c r="AA307" s="35"/>
      <c r="AB307" s="35"/>
      <c r="AC307" s="35"/>
      <c r="AD307" s="35"/>
      <c r="AE307" s="35"/>
      <c r="AT307" s="14" t="s">
        <v>190</v>
      </c>
      <c r="AU307" s="14" t="s">
        <v>81</v>
      </c>
    </row>
    <row r="308" s="2" customFormat="1" ht="16.5" customHeight="1">
      <c r="A308" s="35"/>
      <c r="B308" s="36"/>
      <c r="C308" s="233" t="s">
        <v>734</v>
      </c>
      <c r="D308" s="233" t="s">
        <v>191</v>
      </c>
      <c r="E308" s="234" t="s">
        <v>2443</v>
      </c>
      <c r="F308" s="235" t="s">
        <v>2444</v>
      </c>
      <c r="G308" s="236" t="s">
        <v>199</v>
      </c>
      <c r="H308" s="237">
        <v>12</v>
      </c>
      <c r="I308" s="238"/>
      <c r="J308" s="239">
        <f>ROUND(I308*H308,2)</f>
        <v>0</v>
      </c>
      <c r="K308" s="235" t="s">
        <v>19</v>
      </c>
      <c r="L308" s="41"/>
      <c r="M308" s="240" t="s">
        <v>19</v>
      </c>
      <c r="N308" s="241" t="s">
        <v>44</v>
      </c>
      <c r="O308" s="81"/>
      <c r="P308" s="225">
        <f>O308*H308</f>
        <v>0</v>
      </c>
      <c r="Q308" s="225">
        <v>0</v>
      </c>
      <c r="R308" s="225">
        <f>Q308*H308</f>
        <v>0</v>
      </c>
      <c r="S308" s="225">
        <v>0</v>
      </c>
      <c r="T308" s="226">
        <f>S308*H308</f>
        <v>0</v>
      </c>
      <c r="U308" s="35"/>
      <c r="V308" s="35"/>
      <c r="W308" s="35"/>
      <c r="X308" s="35"/>
      <c r="Y308" s="35"/>
      <c r="Z308" s="35"/>
      <c r="AA308" s="35"/>
      <c r="AB308" s="35"/>
      <c r="AC308" s="35"/>
      <c r="AD308" s="35"/>
      <c r="AE308" s="35"/>
      <c r="AR308" s="227" t="s">
        <v>194</v>
      </c>
      <c r="AT308" s="227" t="s">
        <v>191</v>
      </c>
      <c r="AU308" s="227" t="s">
        <v>81</v>
      </c>
      <c r="AY308" s="14" t="s">
        <v>183</v>
      </c>
      <c r="BE308" s="228">
        <f>IF(N308="základní",J308,0)</f>
        <v>0</v>
      </c>
      <c r="BF308" s="228">
        <f>IF(N308="snížená",J308,0)</f>
        <v>0</v>
      </c>
      <c r="BG308" s="228">
        <f>IF(N308="zákl. přenesená",J308,0)</f>
        <v>0</v>
      </c>
      <c r="BH308" s="228">
        <f>IF(N308="sníž. přenesená",J308,0)</f>
        <v>0</v>
      </c>
      <c r="BI308" s="228">
        <f>IF(N308="nulová",J308,0)</f>
        <v>0</v>
      </c>
      <c r="BJ308" s="14" t="s">
        <v>81</v>
      </c>
      <c r="BK308" s="228">
        <f>ROUND(I308*H308,2)</f>
        <v>0</v>
      </c>
      <c r="BL308" s="14" t="s">
        <v>194</v>
      </c>
      <c r="BM308" s="227" t="s">
        <v>2445</v>
      </c>
    </row>
    <row r="309" s="2" customFormat="1">
      <c r="A309" s="35"/>
      <c r="B309" s="36"/>
      <c r="C309" s="37"/>
      <c r="D309" s="229" t="s">
        <v>190</v>
      </c>
      <c r="E309" s="37"/>
      <c r="F309" s="230" t="s">
        <v>2444</v>
      </c>
      <c r="G309" s="37"/>
      <c r="H309" s="37"/>
      <c r="I309" s="143"/>
      <c r="J309" s="37"/>
      <c r="K309" s="37"/>
      <c r="L309" s="41"/>
      <c r="M309" s="231"/>
      <c r="N309" s="232"/>
      <c r="O309" s="81"/>
      <c r="P309" s="81"/>
      <c r="Q309" s="81"/>
      <c r="R309" s="81"/>
      <c r="S309" s="81"/>
      <c r="T309" s="82"/>
      <c r="U309" s="35"/>
      <c r="V309" s="35"/>
      <c r="W309" s="35"/>
      <c r="X309" s="35"/>
      <c r="Y309" s="35"/>
      <c r="Z309" s="35"/>
      <c r="AA309" s="35"/>
      <c r="AB309" s="35"/>
      <c r="AC309" s="35"/>
      <c r="AD309" s="35"/>
      <c r="AE309" s="35"/>
      <c r="AT309" s="14" t="s">
        <v>190</v>
      </c>
      <c r="AU309" s="14" t="s">
        <v>81</v>
      </c>
    </row>
    <row r="310" s="2" customFormat="1" ht="33" customHeight="1">
      <c r="A310" s="35"/>
      <c r="B310" s="36"/>
      <c r="C310" s="233" t="s">
        <v>738</v>
      </c>
      <c r="D310" s="233" t="s">
        <v>191</v>
      </c>
      <c r="E310" s="234" t="s">
        <v>2446</v>
      </c>
      <c r="F310" s="235" t="s">
        <v>2447</v>
      </c>
      <c r="G310" s="236" t="s">
        <v>199</v>
      </c>
      <c r="H310" s="237">
        <v>4</v>
      </c>
      <c r="I310" s="238"/>
      <c r="J310" s="239">
        <f>ROUND(I310*H310,2)</f>
        <v>0</v>
      </c>
      <c r="K310" s="235" t="s">
        <v>19</v>
      </c>
      <c r="L310" s="41"/>
      <c r="M310" s="240" t="s">
        <v>19</v>
      </c>
      <c r="N310" s="241" t="s">
        <v>44</v>
      </c>
      <c r="O310" s="81"/>
      <c r="P310" s="225">
        <f>O310*H310</f>
        <v>0</v>
      </c>
      <c r="Q310" s="225">
        <v>0</v>
      </c>
      <c r="R310" s="225">
        <f>Q310*H310</f>
        <v>0</v>
      </c>
      <c r="S310" s="225">
        <v>0</v>
      </c>
      <c r="T310" s="226">
        <f>S310*H310</f>
        <v>0</v>
      </c>
      <c r="U310" s="35"/>
      <c r="V310" s="35"/>
      <c r="W310" s="35"/>
      <c r="X310" s="35"/>
      <c r="Y310" s="35"/>
      <c r="Z310" s="35"/>
      <c r="AA310" s="35"/>
      <c r="AB310" s="35"/>
      <c r="AC310" s="35"/>
      <c r="AD310" s="35"/>
      <c r="AE310" s="35"/>
      <c r="AR310" s="227" t="s">
        <v>194</v>
      </c>
      <c r="AT310" s="227" t="s">
        <v>191</v>
      </c>
      <c r="AU310" s="227" t="s">
        <v>81</v>
      </c>
      <c r="AY310" s="14" t="s">
        <v>183</v>
      </c>
      <c r="BE310" s="228">
        <f>IF(N310="základní",J310,0)</f>
        <v>0</v>
      </c>
      <c r="BF310" s="228">
        <f>IF(N310="snížená",J310,0)</f>
        <v>0</v>
      </c>
      <c r="BG310" s="228">
        <f>IF(N310="zákl. přenesená",J310,0)</f>
        <v>0</v>
      </c>
      <c r="BH310" s="228">
        <f>IF(N310="sníž. přenesená",J310,0)</f>
        <v>0</v>
      </c>
      <c r="BI310" s="228">
        <f>IF(N310="nulová",J310,0)</f>
        <v>0</v>
      </c>
      <c r="BJ310" s="14" t="s">
        <v>81</v>
      </c>
      <c r="BK310" s="228">
        <f>ROUND(I310*H310,2)</f>
        <v>0</v>
      </c>
      <c r="BL310" s="14" t="s">
        <v>194</v>
      </c>
      <c r="BM310" s="227" t="s">
        <v>2448</v>
      </c>
    </row>
    <row r="311" s="2" customFormat="1">
      <c r="A311" s="35"/>
      <c r="B311" s="36"/>
      <c r="C311" s="37"/>
      <c r="D311" s="229" t="s">
        <v>190</v>
      </c>
      <c r="E311" s="37"/>
      <c r="F311" s="230" t="s">
        <v>2447</v>
      </c>
      <c r="G311" s="37"/>
      <c r="H311" s="37"/>
      <c r="I311" s="143"/>
      <c r="J311" s="37"/>
      <c r="K311" s="37"/>
      <c r="L311" s="41"/>
      <c r="M311" s="231"/>
      <c r="N311" s="232"/>
      <c r="O311" s="81"/>
      <c r="P311" s="81"/>
      <c r="Q311" s="81"/>
      <c r="R311" s="81"/>
      <c r="S311" s="81"/>
      <c r="T311" s="82"/>
      <c r="U311" s="35"/>
      <c r="V311" s="35"/>
      <c r="W311" s="35"/>
      <c r="X311" s="35"/>
      <c r="Y311" s="35"/>
      <c r="Z311" s="35"/>
      <c r="AA311" s="35"/>
      <c r="AB311" s="35"/>
      <c r="AC311" s="35"/>
      <c r="AD311" s="35"/>
      <c r="AE311" s="35"/>
      <c r="AT311" s="14" t="s">
        <v>190</v>
      </c>
      <c r="AU311" s="14" t="s">
        <v>81</v>
      </c>
    </row>
    <row r="312" s="2" customFormat="1" ht="16.5" customHeight="1">
      <c r="A312" s="35"/>
      <c r="B312" s="36"/>
      <c r="C312" s="233" t="s">
        <v>742</v>
      </c>
      <c r="D312" s="233" t="s">
        <v>191</v>
      </c>
      <c r="E312" s="234" t="s">
        <v>2449</v>
      </c>
      <c r="F312" s="235" t="s">
        <v>2450</v>
      </c>
      <c r="G312" s="236" t="s">
        <v>1684</v>
      </c>
      <c r="H312" s="237">
        <v>2507.3099999999999</v>
      </c>
      <c r="I312" s="238"/>
      <c r="J312" s="239">
        <f>ROUND(I312*H312,2)</f>
        <v>0</v>
      </c>
      <c r="K312" s="235" t="s">
        <v>19</v>
      </c>
      <c r="L312" s="41"/>
      <c r="M312" s="240" t="s">
        <v>19</v>
      </c>
      <c r="N312" s="241" t="s">
        <v>44</v>
      </c>
      <c r="O312" s="81"/>
      <c r="P312" s="225">
        <f>O312*H312</f>
        <v>0</v>
      </c>
      <c r="Q312" s="225">
        <v>0</v>
      </c>
      <c r="R312" s="225">
        <f>Q312*H312</f>
        <v>0</v>
      </c>
      <c r="S312" s="225">
        <v>0</v>
      </c>
      <c r="T312" s="226">
        <f>S312*H312</f>
        <v>0</v>
      </c>
      <c r="U312" s="35"/>
      <c r="V312" s="35"/>
      <c r="W312" s="35"/>
      <c r="X312" s="35"/>
      <c r="Y312" s="35"/>
      <c r="Z312" s="35"/>
      <c r="AA312" s="35"/>
      <c r="AB312" s="35"/>
      <c r="AC312" s="35"/>
      <c r="AD312" s="35"/>
      <c r="AE312" s="35"/>
      <c r="AR312" s="227" t="s">
        <v>194</v>
      </c>
      <c r="AT312" s="227" t="s">
        <v>191</v>
      </c>
      <c r="AU312" s="227" t="s">
        <v>81</v>
      </c>
      <c r="AY312" s="14" t="s">
        <v>183</v>
      </c>
      <c r="BE312" s="228">
        <f>IF(N312="základní",J312,0)</f>
        <v>0</v>
      </c>
      <c r="BF312" s="228">
        <f>IF(N312="snížená",J312,0)</f>
        <v>0</v>
      </c>
      <c r="BG312" s="228">
        <f>IF(N312="zákl. přenesená",J312,0)</f>
        <v>0</v>
      </c>
      <c r="BH312" s="228">
        <f>IF(N312="sníž. přenesená",J312,0)</f>
        <v>0</v>
      </c>
      <c r="BI312" s="228">
        <f>IF(N312="nulová",J312,0)</f>
        <v>0</v>
      </c>
      <c r="BJ312" s="14" t="s">
        <v>81</v>
      </c>
      <c r="BK312" s="228">
        <f>ROUND(I312*H312,2)</f>
        <v>0</v>
      </c>
      <c r="BL312" s="14" t="s">
        <v>194</v>
      </c>
      <c r="BM312" s="227" t="s">
        <v>2451</v>
      </c>
    </row>
    <row r="313" s="2" customFormat="1">
      <c r="A313" s="35"/>
      <c r="B313" s="36"/>
      <c r="C313" s="37"/>
      <c r="D313" s="229" t="s">
        <v>190</v>
      </c>
      <c r="E313" s="37"/>
      <c r="F313" s="230" t="s">
        <v>2452</v>
      </c>
      <c r="G313" s="37"/>
      <c r="H313" s="37"/>
      <c r="I313" s="143"/>
      <c r="J313" s="37"/>
      <c r="K313" s="37"/>
      <c r="L313" s="41"/>
      <c r="M313" s="231"/>
      <c r="N313" s="232"/>
      <c r="O313" s="81"/>
      <c r="P313" s="81"/>
      <c r="Q313" s="81"/>
      <c r="R313" s="81"/>
      <c r="S313" s="81"/>
      <c r="T313" s="82"/>
      <c r="U313" s="35"/>
      <c r="V313" s="35"/>
      <c r="W313" s="35"/>
      <c r="X313" s="35"/>
      <c r="Y313" s="35"/>
      <c r="Z313" s="35"/>
      <c r="AA313" s="35"/>
      <c r="AB313" s="35"/>
      <c r="AC313" s="35"/>
      <c r="AD313" s="35"/>
      <c r="AE313" s="35"/>
      <c r="AT313" s="14" t="s">
        <v>190</v>
      </c>
      <c r="AU313" s="14" t="s">
        <v>81</v>
      </c>
    </row>
    <row r="314" s="2" customFormat="1" ht="21.75" customHeight="1">
      <c r="A314" s="35"/>
      <c r="B314" s="36"/>
      <c r="C314" s="233" t="s">
        <v>746</v>
      </c>
      <c r="D314" s="233" t="s">
        <v>191</v>
      </c>
      <c r="E314" s="234" t="s">
        <v>2453</v>
      </c>
      <c r="F314" s="235" t="s">
        <v>2454</v>
      </c>
      <c r="G314" s="236" t="s">
        <v>1684</v>
      </c>
      <c r="H314" s="237">
        <v>8870.5429999999997</v>
      </c>
      <c r="I314" s="238"/>
      <c r="J314" s="239">
        <f>ROUND(I314*H314,2)</f>
        <v>0</v>
      </c>
      <c r="K314" s="235" t="s">
        <v>19</v>
      </c>
      <c r="L314" s="41"/>
      <c r="M314" s="240" t="s">
        <v>19</v>
      </c>
      <c r="N314" s="241" t="s">
        <v>44</v>
      </c>
      <c r="O314" s="81"/>
      <c r="P314" s="225">
        <f>O314*H314</f>
        <v>0</v>
      </c>
      <c r="Q314" s="225">
        <v>0</v>
      </c>
      <c r="R314" s="225">
        <f>Q314*H314</f>
        <v>0</v>
      </c>
      <c r="S314" s="225">
        <v>0</v>
      </c>
      <c r="T314" s="226">
        <f>S314*H314</f>
        <v>0</v>
      </c>
      <c r="U314" s="35"/>
      <c r="V314" s="35"/>
      <c r="W314" s="35"/>
      <c r="X314" s="35"/>
      <c r="Y314" s="35"/>
      <c r="Z314" s="35"/>
      <c r="AA314" s="35"/>
      <c r="AB314" s="35"/>
      <c r="AC314" s="35"/>
      <c r="AD314" s="35"/>
      <c r="AE314" s="35"/>
      <c r="AR314" s="227" t="s">
        <v>194</v>
      </c>
      <c r="AT314" s="227" t="s">
        <v>191</v>
      </c>
      <c r="AU314" s="227" t="s">
        <v>81</v>
      </c>
      <c r="AY314" s="14" t="s">
        <v>183</v>
      </c>
      <c r="BE314" s="228">
        <f>IF(N314="základní",J314,0)</f>
        <v>0</v>
      </c>
      <c r="BF314" s="228">
        <f>IF(N314="snížená",J314,0)</f>
        <v>0</v>
      </c>
      <c r="BG314" s="228">
        <f>IF(N314="zákl. přenesená",J314,0)</f>
        <v>0</v>
      </c>
      <c r="BH314" s="228">
        <f>IF(N314="sníž. přenesená",J314,0)</f>
        <v>0</v>
      </c>
      <c r="BI314" s="228">
        <f>IF(N314="nulová",J314,0)</f>
        <v>0</v>
      </c>
      <c r="BJ314" s="14" t="s">
        <v>81</v>
      </c>
      <c r="BK314" s="228">
        <f>ROUND(I314*H314,2)</f>
        <v>0</v>
      </c>
      <c r="BL314" s="14" t="s">
        <v>194</v>
      </c>
      <c r="BM314" s="227" t="s">
        <v>2455</v>
      </c>
    </row>
    <row r="315" s="2" customFormat="1">
      <c r="A315" s="35"/>
      <c r="B315" s="36"/>
      <c r="C315" s="37"/>
      <c r="D315" s="229" t="s">
        <v>190</v>
      </c>
      <c r="E315" s="37"/>
      <c r="F315" s="230" t="s">
        <v>2456</v>
      </c>
      <c r="G315" s="37"/>
      <c r="H315" s="37"/>
      <c r="I315" s="143"/>
      <c r="J315" s="37"/>
      <c r="K315" s="37"/>
      <c r="L315" s="41"/>
      <c r="M315" s="231"/>
      <c r="N315" s="232"/>
      <c r="O315" s="81"/>
      <c r="P315" s="81"/>
      <c r="Q315" s="81"/>
      <c r="R315" s="81"/>
      <c r="S315" s="81"/>
      <c r="T315" s="82"/>
      <c r="U315" s="35"/>
      <c r="V315" s="35"/>
      <c r="W315" s="35"/>
      <c r="X315" s="35"/>
      <c r="Y315" s="35"/>
      <c r="Z315" s="35"/>
      <c r="AA315" s="35"/>
      <c r="AB315" s="35"/>
      <c r="AC315" s="35"/>
      <c r="AD315" s="35"/>
      <c r="AE315" s="35"/>
      <c r="AT315" s="14" t="s">
        <v>190</v>
      </c>
      <c r="AU315" s="14" t="s">
        <v>81</v>
      </c>
    </row>
    <row r="316" s="2" customFormat="1" ht="21.75" customHeight="1">
      <c r="A316" s="35"/>
      <c r="B316" s="36"/>
      <c r="C316" s="233" t="s">
        <v>750</v>
      </c>
      <c r="D316" s="233" t="s">
        <v>191</v>
      </c>
      <c r="E316" s="234" t="s">
        <v>2457</v>
      </c>
      <c r="F316" s="235" t="s">
        <v>2458</v>
      </c>
      <c r="G316" s="236" t="s">
        <v>1684</v>
      </c>
      <c r="H316" s="237">
        <v>4650.5219999999999</v>
      </c>
      <c r="I316" s="238"/>
      <c r="J316" s="239">
        <f>ROUND(I316*H316,2)</f>
        <v>0</v>
      </c>
      <c r="K316" s="235" t="s">
        <v>19</v>
      </c>
      <c r="L316" s="41"/>
      <c r="M316" s="240" t="s">
        <v>19</v>
      </c>
      <c r="N316" s="241" t="s">
        <v>44</v>
      </c>
      <c r="O316" s="81"/>
      <c r="P316" s="225">
        <f>O316*H316</f>
        <v>0</v>
      </c>
      <c r="Q316" s="225">
        <v>0</v>
      </c>
      <c r="R316" s="225">
        <f>Q316*H316</f>
        <v>0</v>
      </c>
      <c r="S316" s="225">
        <v>0</v>
      </c>
      <c r="T316" s="226">
        <f>S316*H316</f>
        <v>0</v>
      </c>
      <c r="U316" s="35"/>
      <c r="V316" s="35"/>
      <c r="W316" s="35"/>
      <c r="X316" s="35"/>
      <c r="Y316" s="35"/>
      <c r="Z316" s="35"/>
      <c r="AA316" s="35"/>
      <c r="AB316" s="35"/>
      <c r="AC316" s="35"/>
      <c r="AD316" s="35"/>
      <c r="AE316" s="35"/>
      <c r="AR316" s="227" t="s">
        <v>194</v>
      </c>
      <c r="AT316" s="227" t="s">
        <v>191</v>
      </c>
      <c r="AU316" s="227" t="s">
        <v>81</v>
      </c>
      <c r="AY316" s="14" t="s">
        <v>183</v>
      </c>
      <c r="BE316" s="228">
        <f>IF(N316="základní",J316,0)</f>
        <v>0</v>
      </c>
      <c r="BF316" s="228">
        <f>IF(N316="snížená",J316,0)</f>
        <v>0</v>
      </c>
      <c r="BG316" s="228">
        <f>IF(N316="zákl. přenesená",J316,0)</f>
        <v>0</v>
      </c>
      <c r="BH316" s="228">
        <f>IF(N316="sníž. přenesená",J316,0)</f>
        <v>0</v>
      </c>
      <c r="BI316" s="228">
        <f>IF(N316="nulová",J316,0)</f>
        <v>0</v>
      </c>
      <c r="BJ316" s="14" t="s">
        <v>81</v>
      </c>
      <c r="BK316" s="228">
        <f>ROUND(I316*H316,2)</f>
        <v>0</v>
      </c>
      <c r="BL316" s="14" t="s">
        <v>194</v>
      </c>
      <c r="BM316" s="227" t="s">
        <v>2459</v>
      </c>
    </row>
    <row r="317" s="2" customFormat="1">
      <c r="A317" s="35"/>
      <c r="B317" s="36"/>
      <c r="C317" s="37"/>
      <c r="D317" s="229" t="s">
        <v>190</v>
      </c>
      <c r="E317" s="37"/>
      <c r="F317" s="230" t="s">
        <v>2460</v>
      </c>
      <c r="G317" s="37"/>
      <c r="H317" s="37"/>
      <c r="I317" s="143"/>
      <c r="J317" s="37"/>
      <c r="K317" s="37"/>
      <c r="L317" s="41"/>
      <c r="M317" s="231"/>
      <c r="N317" s="232"/>
      <c r="O317" s="81"/>
      <c r="P317" s="81"/>
      <c r="Q317" s="81"/>
      <c r="R317" s="81"/>
      <c r="S317" s="81"/>
      <c r="T317" s="82"/>
      <c r="U317" s="35"/>
      <c r="V317" s="35"/>
      <c r="W317" s="35"/>
      <c r="X317" s="35"/>
      <c r="Y317" s="35"/>
      <c r="Z317" s="35"/>
      <c r="AA317" s="35"/>
      <c r="AB317" s="35"/>
      <c r="AC317" s="35"/>
      <c r="AD317" s="35"/>
      <c r="AE317" s="35"/>
      <c r="AT317" s="14" t="s">
        <v>190</v>
      </c>
      <c r="AU317" s="14" t="s">
        <v>81</v>
      </c>
    </row>
    <row r="318" s="2" customFormat="1" ht="33" customHeight="1">
      <c r="A318" s="35"/>
      <c r="B318" s="36"/>
      <c r="C318" s="233" t="s">
        <v>754</v>
      </c>
      <c r="D318" s="233" t="s">
        <v>191</v>
      </c>
      <c r="E318" s="234" t="s">
        <v>2461</v>
      </c>
      <c r="F318" s="235" t="s">
        <v>2462</v>
      </c>
      <c r="G318" s="236" t="s">
        <v>1684</v>
      </c>
      <c r="H318" s="237">
        <v>0.20000000000000001</v>
      </c>
      <c r="I318" s="238"/>
      <c r="J318" s="239">
        <f>ROUND(I318*H318,2)</f>
        <v>0</v>
      </c>
      <c r="K318" s="235" t="s">
        <v>19</v>
      </c>
      <c r="L318" s="41"/>
      <c r="M318" s="240" t="s">
        <v>19</v>
      </c>
      <c r="N318" s="241" t="s">
        <v>44</v>
      </c>
      <c r="O318" s="81"/>
      <c r="P318" s="225">
        <f>O318*H318</f>
        <v>0</v>
      </c>
      <c r="Q318" s="225">
        <v>0</v>
      </c>
      <c r="R318" s="225">
        <f>Q318*H318</f>
        <v>0</v>
      </c>
      <c r="S318" s="225">
        <v>0</v>
      </c>
      <c r="T318" s="226">
        <f>S318*H318</f>
        <v>0</v>
      </c>
      <c r="U318" s="35"/>
      <c r="V318" s="35"/>
      <c r="W318" s="35"/>
      <c r="X318" s="35"/>
      <c r="Y318" s="35"/>
      <c r="Z318" s="35"/>
      <c r="AA318" s="35"/>
      <c r="AB318" s="35"/>
      <c r="AC318" s="35"/>
      <c r="AD318" s="35"/>
      <c r="AE318" s="35"/>
      <c r="AR318" s="227" t="s">
        <v>194</v>
      </c>
      <c r="AT318" s="227" t="s">
        <v>191</v>
      </c>
      <c r="AU318" s="227" t="s">
        <v>81</v>
      </c>
      <c r="AY318" s="14" t="s">
        <v>183</v>
      </c>
      <c r="BE318" s="228">
        <f>IF(N318="základní",J318,0)</f>
        <v>0</v>
      </c>
      <c r="BF318" s="228">
        <f>IF(N318="snížená",J318,0)</f>
        <v>0</v>
      </c>
      <c r="BG318" s="228">
        <f>IF(N318="zákl. přenesená",J318,0)</f>
        <v>0</v>
      </c>
      <c r="BH318" s="228">
        <f>IF(N318="sníž. přenesená",J318,0)</f>
        <v>0</v>
      </c>
      <c r="BI318" s="228">
        <f>IF(N318="nulová",J318,0)</f>
        <v>0</v>
      </c>
      <c r="BJ318" s="14" t="s">
        <v>81</v>
      </c>
      <c r="BK318" s="228">
        <f>ROUND(I318*H318,2)</f>
        <v>0</v>
      </c>
      <c r="BL318" s="14" t="s">
        <v>194</v>
      </c>
      <c r="BM318" s="227" t="s">
        <v>2463</v>
      </c>
    </row>
    <row r="319" s="2" customFormat="1">
      <c r="A319" s="35"/>
      <c r="B319" s="36"/>
      <c r="C319" s="37"/>
      <c r="D319" s="229" t="s">
        <v>190</v>
      </c>
      <c r="E319" s="37"/>
      <c r="F319" s="230" t="s">
        <v>2464</v>
      </c>
      <c r="G319" s="37"/>
      <c r="H319" s="37"/>
      <c r="I319" s="143"/>
      <c r="J319" s="37"/>
      <c r="K319" s="37"/>
      <c r="L319" s="41"/>
      <c r="M319" s="231"/>
      <c r="N319" s="232"/>
      <c r="O319" s="81"/>
      <c r="P319" s="81"/>
      <c r="Q319" s="81"/>
      <c r="R319" s="81"/>
      <c r="S319" s="81"/>
      <c r="T319" s="82"/>
      <c r="U319" s="35"/>
      <c r="V319" s="35"/>
      <c r="W319" s="35"/>
      <c r="X319" s="35"/>
      <c r="Y319" s="35"/>
      <c r="Z319" s="35"/>
      <c r="AA319" s="35"/>
      <c r="AB319" s="35"/>
      <c r="AC319" s="35"/>
      <c r="AD319" s="35"/>
      <c r="AE319" s="35"/>
      <c r="AT319" s="14" t="s">
        <v>190</v>
      </c>
      <c r="AU319" s="14" t="s">
        <v>81</v>
      </c>
    </row>
    <row r="320" s="2" customFormat="1" ht="33" customHeight="1">
      <c r="A320" s="35"/>
      <c r="B320" s="36"/>
      <c r="C320" s="233" t="s">
        <v>758</v>
      </c>
      <c r="D320" s="233" t="s">
        <v>191</v>
      </c>
      <c r="E320" s="234" t="s">
        <v>2465</v>
      </c>
      <c r="F320" s="235" t="s">
        <v>2466</v>
      </c>
      <c r="G320" s="236" t="s">
        <v>1684</v>
      </c>
      <c r="H320" s="237">
        <v>7.2380000000000004</v>
      </c>
      <c r="I320" s="238"/>
      <c r="J320" s="239">
        <f>ROUND(I320*H320,2)</f>
        <v>0</v>
      </c>
      <c r="K320" s="235" t="s">
        <v>19</v>
      </c>
      <c r="L320" s="41"/>
      <c r="M320" s="240" t="s">
        <v>19</v>
      </c>
      <c r="N320" s="241" t="s">
        <v>44</v>
      </c>
      <c r="O320" s="81"/>
      <c r="P320" s="225">
        <f>O320*H320</f>
        <v>0</v>
      </c>
      <c r="Q320" s="225">
        <v>0</v>
      </c>
      <c r="R320" s="225">
        <f>Q320*H320</f>
        <v>0</v>
      </c>
      <c r="S320" s="225">
        <v>0</v>
      </c>
      <c r="T320" s="226">
        <f>S320*H320</f>
        <v>0</v>
      </c>
      <c r="U320" s="35"/>
      <c r="V320" s="35"/>
      <c r="W320" s="35"/>
      <c r="X320" s="35"/>
      <c r="Y320" s="35"/>
      <c r="Z320" s="35"/>
      <c r="AA320" s="35"/>
      <c r="AB320" s="35"/>
      <c r="AC320" s="35"/>
      <c r="AD320" s="35"/>
      <c r="AE320" s="35"/>
      <c r="AR320" s="227" t="s">
        <v>194</v>
      </c>
      <c r="AT320" s="227" t="s">
        <v>191</v>
      </c>
      <c r="AU320" s="227" t="s">
        <v>81</v>
      </c>
      <c r="AY320" s="14" t="s">
        <v>183</v>
      </c>
      <c r="BE320" s="228">
        <f>IF(N320="základní",J320,0)</f>
        <v>0</v>
      </c>
      <c r="BF320" s="228">
        <f>IF(N320="snížená",J320,0)</f>
        <v>0</v>
      </c>
      <c r="BG320" s="228">
        <f>IF(N320="zákl. přenesená",J320,0)</f>
        <v>0</v>
      </c>
      <c r="BH320" s="228">
        <f>IF(N320="sníž. přenesená",J320,0)</f>
        <v>0</v>
      </c>
      <c r="BI320" s="228">
        <f>IF(N320="nulová",J320,0)</f>
        <v>0</v>
      </c>
      <c r="BJ320" s="14" t="s">
        <v>81</v>
      </c>
      <c r="BK320" s="228">
        <f>ROUND(I320*H320,2)</f>
        <v>0</v>
      </c>
      <c r="BL320" s="14" t="s">
        <v>194</v>
      </c>
      <c r="BM320" s="227" t="s">
        <v>2467</v>
      </c>
    </row>
    <row r="321" s="2" customFormat="1">
      <c r="A321" s="35"/>
      <c r="B321" s="36"/>
      <c r="C321" s="37"/>
      <c r="D321" s="229" t="s">
        <v>190</v>
      </c>
      <c r="E321" s="37"/>
      <c r="F321" s="230" t="s">
        <v>2466</v>
      </c>
      <c r="G321" s="37"/>
      <c r="H321" s="37"/>
      <c r="I321" s="143"/>
      <c r="J321" s="37"/>
      <c r="K321" s="37"/>
      <c r="L321" s="41"/>
      <c r="M321" s="231"/>
      <c r="N321" s="232"/>
      <c r="O321" s="81"/>
      <c r="P321" s="81"/>
      <c r="Q321" s="81"/>
      <c r="R321" s="81"/>
      <c r="S321" s="81"/>
      <c r="T321" s="82"/>
      <c r="U321" s="35"/>
      <c r="V321" s="35"/>
      <c r="W321" s="35"/>
      <c r="X321" s="35"/>
      <c r="Y321" s="35"/>
      <c r="Z321" s="35"/>
      <c r="AA321" s="35"/>
      <c r="AB321" s="35"/>
      <c r="AC321" s="35"/>
      <c r="AD321" s="35"/>
      <c r="AE321" s="35"/>
      <c r="AT321" s="14" t="s">
        <v>190</v>
      </c>
      <c r="AU321" s="14" t="s">
        <v>81</v>
      </c>
    </row>
    <row r="322" s="2" customFormat="1" ht="33" customHeight="1">
      <c r="A322" s="35"/>
      <c r="B322" s="36"/>
      <c r="C322" s="233" t="s">
        <v>762</v>
      </c>
      <c r="D322" s="233" t="s">
        <v>191</v>
      </c>
      <c r="E322" s="234" t="s">
        <v>2468</v>
      </c>
      <c r="F322" s="235" t="s">
        <v>2469</v>
      </c>
      <c r="G322" s="236" t="s">
        <v>1684</v>
      </c>
      <c r="H322" s="237">
        <v>42.661999999999999</v>
      </c>
      <c r="I322" s="238"/>
      <c r="J322" s="239">
        <f>ROUND(I322*H322,2)</f>
        <v>0</v>
      </c>
      <c r="K322" s="235" t="s">
        <v>19</v>
      </c>
      <c r="L322" s="41"/>
      <c r="M322" s="240" t="s">
        <v>19</v>
      </c>
      <c r="N322" s="241" t="s">
        <v>44</v>
      </c>
      <c r="O322" s="81"/>
      <c r="P322" s="225">
        <f>O322*H322</f>
        <v>0</v>
      </c>
      <c r="Q322" s="225">
        <v>0</v>
      </c>
      <c r="R322" s="225">
        <f>Q322*H322</f>
        <v>0</v>
      </c>
      <c r="S322" s="225">
        <v>0</v>
      </c>
      <c r="T322" s="226">
        <f>S322*H322</f>
        <v>0</v>
      </c>
      <c r="U322" s="35"/>
      <c r="V322" s="35"/>
      <c r="W322" s="35"/>
      <c r="X322" s="35"/>
      <c r="Y322" s="35"/>
      <c r="Z322" s="35"/>
      <c r="AA322" s="35"/>
      <c r="AB322" s="35"/>
      <c r="AC322" s="35"/>
      <c r="AD322" s="35"/>
      <c r="AE322" s="35"/>
      <c r="AR322" s="227" t="s">
        <v>194</v>
      </c>
      <c r="AT322" s="227" t="s">
        <v>191</v>
      </c>
      <c r="AU322" s="227" t="s">
        <v>81</v>
      </c>
      <c r="AY322" s="14" t="s">
        <v>183</v>
      </c>
      <c r="BE322" s="228">
        <f>IF(N322="základní",J322,0)</f>
        <v>0</v>
      </c>
      <c r="BF322" s="228">
        <f>IF(N322="snížená",J322,0)</f>
        <v>0</v>
      </c>
      <c r="BG322" s="228">
        <f>IF(N322="zákl. přenesená",J322,0)</f>
        <v>0</v>
      </c>
      <c r="BH322" s="228">
        <f>IF(N322="sníž. přenesená",J322,0)</f>
        <v>0</v>
      </c>
      <c r="BI322" s="228">
        <f>IF(N322="nulová",J322,0)</f>
        <v>0</v>
      </c>
      <c r="BJ322" s="14" t="s">
        <v>81</v>
      </c>
      <c r="BK322" s="228">
        <f>ROUND(I322*H322,2)</f>
        <v>0</v>
      </c>
      <c r="BL322" s="14" t="s">
        <v>194</v>
      </c>
      <c r="BM322" s="227" t="s">
        <v>2470</v>
      </c>
    </row>
    <row r="323" s="2" customFormat="1">
      <c r="A323" s="35"/>
      <c r="B323" s="36"/>
      <c r="C323" s="37"/>
      <c r="D323" s="229" t="s">
        <v>190</v>
      </c>
      <c r="E323" s="37"/>
      <c r="F323" s="230" t="s">
        <v>2469</v>
      </c>
      <c r="G323" s="37"/>
      <c r="H323" s="37"/>
      <c r="I323" s="143"/>
      <c r="J323" s="37"/>
      <c r="K323" s="37"/>
      <c r="L323" s="41"/>
      <c r="M323" s="231"/>
      <c r="N323" s="232"/>
      <c r="O323" s="81"/>
      <c r="P323" s="81"/>
      <c r="Q323" s="81"/>
      <c r="R323" s="81"/>
      <c r="S323" s="81"/>
      <c r="T323" s="82"/>
      <c r="U323" s="35"/>
      <c r="V323" s="35"/>
      <c r="W323" s="35"/>
      <c r="X323" s="35"/>
      <c r="Y323" s="35"/>
      <c r="Z323" s="35"/>
      <c r="AA323" s="35"/>
      <c r="AB323" s="35"/>
      <c r="AC323" s="35"/>
      <c r="AD323" s="35"/>
      <c r="AE323" s="35"/>
      <c r="AT323" s="14" t="s">
        <v>190</v>
      </c>
      <c r="AU323" s="14" t="s">
        <v>81</v>
      </c>
    </row>
    <row r="324" s="2" customFormat="1" ht="33" customHeight="1">
      <c r="A324" s="35"/>
      <c r="B324" s="36"/>
      <c r="C324" s="233" t="s">
        <v>766</v>
      </c>
      <c r="D324" s="233" t="s">
        <v>191</v>
      </c>
      <c r="E324" s="234" t="s">
        <v>2471</v>
      </c>
      <c r="F324" s="235" t="s">
        <v>2472</v>
      </c>
      <c r="G324" s="236" t="s">
        <v>1684</v>
      </c>
      <c r="H324" s="237">
        <v>8532.3999999999996</v>
      </c>
      <c r="I324" s="238"/>
      <c r="J324" s="239">
        <f>ROUND(I324*H324,2)</f>
        <v>0</v>
      </c>
      <c r="K324" s="235" t="s">
        <v>19</v>
      </c>
      <c r="L324" s="41"/>
      <c r="M324" s="240" t="s">
        <v>19</v>
      </c>
      <c r="N324" s="241" t="s">
        <v>44</v>
      </c>
      <c r="O324" s="81"/>
      <c r="P324" s="225">
        <f>O324*H324</f>
        <v>0</v>
      </c>
      <c r="Q324" s="225">
        <v>0</v>
      </c>
      <c r="R324" s="225">
        <f>Q324*H324</f>
        <v>0</v>
      </c>
      <c r="S324" s="225">
        <v>0</v>
      </c>
      <c r="T324" s="226">
        <f>S324*H324</f>
        <v>0</v>
      </c>
      <c r="U324" s="35"/>
      <c r="V324" s="35"/>
      <c r="W324" s="35"/>
      <c r="X324" s="35"/>
      <c r="Y324" s="35"/>
      <c r="Z324" s="35"/>
      <c r="AA324" s="35"/>
      <c r="AB324" s="35"/>
      <c r="AC324" s="35"/>
      <c r="AD324" s="35"/>
      <c r="AE324" s="35"/>
      <c r="AR324" s="227" t="s">
        <v>194</v>
      </c>
      <c r="AT324" s="227" t="s">
        <v>191</v>
      </c>
      <c r="AU324" s="227" t="s">
        <v>81</v>
      </c>
      <c r="AY324" s="14" t="s">
        <v>183</v>
      </c>
      <c r="BE324" s="228">
        <f>IF(N324="základní",J324,0)</f>
        <v>0</v>
      </c>
      <c r="BF324" s="228">
        <f>IF(N324="snížená",J324,0)</f>
        <v>0</v>
      </c>
      <c r="BG324" s="228">
        <f>IF(N324="zákl. přenesená",J324,0)</f>
        <v>0</v>
      </c>
      <c r="BH324" s="228">
        <f>IF(N324="sníž. přenesená",J324,0)</f>
        <v>0</v>
      </c>
      <c r="BI324" s="228">
        <f>IF(N324="nulová",J324,0)</f>
        <v>0</v>
      </c>
      <c r="BJ324" s="14" t="s">
        <v>81</v>
      </c>
      <c r="BK324" s="228">
        <f>ROUND(I324*H324,2)</f>
        <v>0</v>
      </c>
      <c r="BL324" s="14" t="s">
        <v>194</v>
      </c>
      <c r="BM324" s="227" t="s">
        <v>2473</v>
      </c>
    </row>
    <row r="325" s="2" customFormat="1">
      <c r="A325" s="35"/>
      <c r="B325" s="36"/>
      <c r="C325" s="37"/>
      <c r="D325" s="229" t="s">
        <v>190</v>
      </c>
      <c r="E325" s="37"/>
      <c r="F325" s="230" t="s">
        <v>2472</v>
      </c>
      <c r="G325" s="37"/>
      <c r="H325" s="37"/>
      <c r="I325" s="143"/>
      <c r="J325" s="37"/>
      <c r="K325" s="37"/>
      <c r="L325" s="41"/>
      <c r="M325" s="231"/>
      <c r="N325" s="232"/>
      <c r="O325" s="81"/>
      <c r="P325" s="81"/>
      <c r="Q325" s="81"/>
      <c r="R325" s="81"/>
      <c r="S325" s="81"/>
      <c r="T325" s="82"/>
      <c r="U325" s="35"/>
      <c r="V325" s="35"/>
      <c r="W325" s="35"/>
      <c r="X325" s="35"/>
      <c r="Y325" s="35"/>
      <c r="Z325" s="35"/>
      <c r="AA325" s="35"/>
      <c r="AB325" s="35"/>
      <c r="AC325" s="35"/>
      <c r="AD325" s="35"/>
      <c r="AE325" s="35"/>
      <c r="AT325" s="14" t="s">
        <v>190</v>
      </c>
      <c r="AU325" s="14" t="s">
        <v>81</v>
      </c>
    </row>
    <row r="326" s="2" customFormat="1" ht="21.75" customHeight="1">
      <c r="A326" s="35"/>
      <c r="B326" s="36"/>
      <c r="C326" s="233" t="s">
        <v>770</v>
      </c>
      <c r="D326" s="233" t="s">
        <v>191</v>
      </c>
      <c r="E326" s="234" t="s">
        <v>2474</v>
      </c>
      <c r="F326" s="235" t="s">
        <v>2475</v>
      </c>
      <c r="G326" s="236" t="s">
        <v>199</v>
      </c>
      <c r="H326" s="237">
        <v>13</v>
      </c>
      <c r="I326" s="238"/>
      <c r="J326" s="239">
        <f>ROUND(I326*H326,2)</f>
        <v>0</v>
      </c>
      <c r="K326" s="235" t="s">
        <v>19</v>
      </c>
      <c r="L326" s="41"/>
      <c r="M326" s="240" t="s">
        <v>19</v>
      </c>
      <c r="N326" s="241" t="s">
        <v>44</v>
      </c>
      <c r="O326" s="81"/>
      <c r="P326" s="225">
        <f>O326*H326</f>
        <v>0</v>
      </c>
      <c r="Q326" s="225">
        <v>0</v>
      </c>
      <c r="R326" s="225">
        <f>Q326*H326</f>
        <v>0</v>
      </c>
      <c r="S326" s="225">
        <v>0</v>
      </c>
      <c r="T326" s="226">
        <f>S326*H326</f>
        <v>0</v>
      </c>
      <c r="U326" s="35"/>
      <c r="V326" s="35"/>
      <c r="W326" s="35"/>
      <c r="X326" s="35"/>
      <c r="Y326" s="35"/>
      <c r="Z326" s="35"/>
      <c r="AA326" s="35"/>
      <c r="AB326" s="35"/>
      <c r="AC326" s="35"/>
      <c r="AD326" s="35"/>
      <c r="AE326" s="35"/>
      <c r="AR326" s="227" t="s">
        <v>194</v>
      </c>
      <c r="AT326" s="227" t="s">
        <v>191</v>
      </c>
      <c r="AU326" s="227" t="s">
        <v>81</v>
      </c>
      <c r="AY326" s="14" t="s">
        <v>183</v>
      </c>
      <c r="BE326" s="228">
        <f>IF(N326="základní",J326,0)</f>
        <v>0</v>
      </c>
      <c r="BF326" s="228">
        <f>IF(N326="snížená",J326,0)</f>
        <v>0</v>
      </c>
      <c r="BG326" s="228">
        <f>IF(N326="zákl. přenesená",J326,0)</f>
        <v>0</v>
      </c>
      <c r="BH326" s="228">
        <f>IF(N326="sníž. přenesená",J326,0)</f>
        <v>0</v>
      </c>
      <c r="BI326" s="228">
        <f>IF(N326="nulová",J326,0)</f>
        <v>0</v>
      </c>
      <c r="BJ326" s="14" t="s">
        <v>81</v>
      </c>
      <c r="BK326" s="228">
        <f>ROUND(I326*H326,2)</f>
        <v>0</v>
      </c>
      <c r="BL326" s="14" t="s">
        <v>194</v>
      </c>
      <c r="BM326" s="227" t="s">
        <v>2476</v>
      </c>
    </row>
    <row r="327" s="2" customFormat="1">
      <c r="A327" s="35"/>
      <c r="B327" s="36"/>
      <c r="C327" s="37"/>
      <c r="D327" s="229" t="s">
        <v>190</v>
      </c>
      <c r="E327" s="37"/>
      <c r="F327" s="230" t="s">
        <v>2475</v>
      </c>
      <c r="G327" s="37"/>
      <c r="H327" s="37"/>
      <c r="I327" s="143"/>
      <c r="J327" s="37"/>
      <c r="K327" s="37"/>
      <c r="L327" s="41"/>
      <c r="M327" s="231"/>
      <c r="N327" s="232"/>
      <c r="O327" s="81"/>
      <c r="P327" s="81"/>
      <c r="Q327" s="81"/>
      <c r="R327" s="81"/>
      <c r="S327" s="81"/>
      <c r="T327" s="82"/>
      <c r="U327" s="35"/>
      <c r="V327" s="35"/>
      <c r="W327" s="35"/>
      <c r="X327" s="35"/>
      <c r="Y327" s="35"/>
      <c r="Z327" s="35"/>
      <c r="AA327" s="35"/>
      <c r="AB327" s="35"/>
      <c r="AC327" s="35"/>
      <c r="AD327" s="35"/>
      <c r="AE327" s="35"/>
      <c r="AT327" s="14" t="s">
        <v>190</v>
      </c>
      <c r="AU327" s="14" t="s">
        <v>81</v>
      </c>
    </row>
    <row r="328" s="2" customFormat="1" ht="16.5" customHeight="1">
      <c r="A328" s="35"/>
      <c r="B328" s="36"/>
      <c r="C328" s="233" t="s">
        <v>774</v>
      </c>
      <c r="D328" s="233" t="s">
        <v>191</v>
      </c>
      <c r="E328" s="234" t="s">
        <v>2477</v>
      </c>
      <c r="F328" s="235" t="s">
        <v>2478</v>
      </c>
      <c r="G328" s="236" t="s">
        <v>1684</v>
      </c>
      <c r="H328" s="237">
        <v>4137.9939999999997</v>
      </c>
      <c r="I328" s="238"/>
      <c r="J328" s="239">
        <f>ROUND(I328*H328,2)</f>
        <v>0</v>
      </c>
      <c r="K328" s="235" t="s">
        <v>19</v>
      </c>
      <c r="L328" s="41"/>
      <c r="M328" s="240" t="s">
        <v>19</v>
      </c>
      <c r="N328" s="241" t="s">
        <v>44</v>
      </c>
      <c r="O328" s="81"/>
      <c r="P328" s="225">
        <f>O328*H328</f>
        <v>0</v>
      </c>
      <c r="Q328" s="225">
        <v>0</v>
      </c>
      <c r="R328" s="225">
        <f>Q328*H328</f>
        <v>0</v>
      </c>
      <c r="S328" s="225">
        <v>0</v>
      </c>
      <c r="T328" s="226">
        <f>S328*H328</f>
        <v>0</v>
      </c>
      <c r="U328" s="35"/>
      <c r="V328" s="35"/>
      <c r="W328" s="35"/>
      <c r="X328" s="35"/>
      <c r="Y328" s="35"/>
      <c r="Z328" s="35"/>
      <c r="AA328" s="35"/>
      <c r="AB328" s="35"/>
      <c r="AC328" s="35"/>
      <c r="AD328" s="35"/>
      <c r="AE328" s="35"/>
      <c r="AR328" s="227" t="s">
        <v>194</v>
      </c>
      <c r="AT328" s="227" t="s">
        <v>191</v>
      </c>
      <c r="AU328" s="227" t="s">
        <v>81</v>
      </c>
      <c r="AY328" s="14" t="s">
        <v>183</v>
      </c>
      <c r="BE328" s="228">
        <f>IF(N328="základní",J328,0)</f>
        <v>0</v>
      </c>
      <c r="BF328" s="228">
        <f>IF(N328="snížená",J328,0)</f>
        <v>0</v>
      </c>
      <c r="BG328" s="228">
        <f>IF(N328="zákl. přenesená",J328,0)</f>
        <v>0</v>
      </c>
      <c r="BH328" s="228">
        <f>IF(N328="sníž. přenesená",J328,0)</f>
        <v>0</v>
      </c>
      <c r="BI328" s="228">
        <f>IF(N328="nulová",J328,0)</f>
        <v>0</v>
      </c>
      <c r="BJ328" s="14" t="s">
        <v>81</v>
      </c>
      <c r="BK328" s="228">
        <f>ROUND(I328*H328,2)</f>
        <v>0</v>
      </c>
      <c r="BL328" s="14" t="s">
        <v>194</v>
      </c>
      <c r="BM328" s="227" t="s">
        <v>2479</v>
      </c>
    </row>
    <row r="329" s="2" customFormat="1">
      <c r="A329" s="35"/>
      <c r="B329" s="36"/>
      <c r="C329" s="37"/>
      <c r="D329" s="229" t="s">
        <v>190</v>
      </c>
      <c r="E329" s="37"/>
      <c r="F329" s="230" t="s">
        <v>2478</v>
      </c>
      <c r="G329" s="37"/>
      <c r="H329" s="37"/>
      <c r="I329" s="143"/>
      <c r="J329" s="37"/>
      <c r="K329" s="37"/>
      <c r="L329" s="41"/>
      <c r="M329" s="231"/>
      <c r="N329" s="232"/>
      <c r="O329" s="81"/>
      <c r="P329" s="81"/>
      <c r="Q329" s="81"/>
      <c r="R329" s="81"/>
      <c r="S329" s="81"/>
      <c r="T329" s="82"/>
      <c r="U329" s="35"/>
      <c r="V329" s="35"/>
      <c r="W329" s="35"/>
      <c r="X329" s="35"/>
      <c r="Y329" s="35"/>
      <c r="Z329" s="35"/>
      <c r="AA329" s="35"/>
      <c r="AB329" s="35"/>
      <c r="AC329" s="35"/>
      <c r="AD329" s="35"/>
      <c r="AE329" s="35"/>
      <c r="AT329" s="14" t="s">
        <v>190</v>
      </c>
      <c r="AU329" s="14" t="s">
        <v>81</v>
      </c>
    </row>
    <row r="330" s="2" customFormat="1" ht="21.75" customHeight="1">
      <c r="A330" s="35"/>
      <c r="B330" s="36"/>
      <c r="C330" s="233" t="s">
        <v>778</v>
      </c>
      <c r="D330" s="233" t="s">
        <v>191</v>
      </c>
      <c r="E330" s="234" t="s">
        <v>2480</v>
      </c>
      <c r="F330" s="235" t="s">
        <v>2481</v>
      </c>
      <c r="G330" s="236" t="s">
        <v>1684</v>
      </c>
      <c r="H330" s="237">
        <v>405</v>
      </c>
      <c r="I330" s="238"/>
      <c r="J330" s="239">
        <f>ROUND(I330*H330,2)</f>
        <v>0</v>
      </c>
      <c r="K330" s="235" t="s">
        <v>19</v>
      </c>
      <c r="L330" s="41"/>
      <c r="M330" s="240" t="s">
        <v>19</v>
      </c>
      <c r="N330" s="241" t="s">
        <v>44</v>
      </c>
      <c r="O330" s="81"/>
      <c r="P330" s="225">
        <f>O330*H330</f>
        <v>0</v>
      </c>
      <c r="Q330" s="225">
        <v>0</v>
      </c>
      <c r="R330" s="225">
        <f>Q330*H330</f>
        <v>0</v>
      </c>
      <c r="S330" s="225">
        <v>0</v>
      </c>
      <c r="T330" s="226">
        <f>S330*H330</f>
        <v>0</v>
      </c>
      <c r="U330" s="35"/>
      <c r="V330" s="35"/>
      <c r="W330" s="35"/>
      <c r="X330" s="35"/>
      <c r="Y330" s="35"/>
      <c r="Z330" s="35"/>
      <c r="AA330" s="35"/>
      <c r="AB330" s="35"/>
      <c r="AC330" s="35"/>
      <c r="AD330" s="35"/>
      <c r="AE330" s="35"/>
      <c r="AR330" s="227" t="s">
        <v>194</v>
      </c>
      <c r="AT330" s="227" t="s">
        <v>191</v>
      </c>
      <c r="AU330" s="227" t="s">
        <v>81</v>
      </c>
      <c r="AY330" s="14" t="s">
        <v>183</v>
      </c>
      <c r="BE330" s="228">
        <f>IF(N330="základní",J330,0)</f>
        <v>0</v>
      </c>
      <c r="BF330" s="228">
        <f>IF(N330="snížená",J330,0)</f>
        <v>0</v>
      </c>
      <c r="BG330" s="228">
        <f>IF(N330="zákl. přenesená",J330,0)</f>
        <v>0</v>
      </c>
      <c r="BH330" s="228">
        <f>IF(N330="sníž. přenesená",J330,0)</f>
        <v>0</v>
      </c>
      <c r="BI330" s="228">
        <f>IF(N330="nulová",J330,0)</f>
        <v>0</v>
      </c>
      <c r="BJ330" s="14" t="s">
        <v>81</v>
      </c>
      <c r="BK330" s="228">
        <f>ROUND(I330*H330,2)</f>
        <v>0</v>
      </c>
      <c r="BL330" s="14" t="s">
        <v>194</v>
      </c>
      <c r="BM330" s="227" t="s">
        <v>2482</v>
      </c>
    </row>
    <row r="331" s="2" customFormat="1">
      <c r="A331" s="35"/>
      <c r="B331" s="36"/>
      <c r="C331" s="37"/>
      <c r="D331" s="229" t="s">
        <v>190</v>
      </c>
      <c r="E331" s="37"/>
      <c r="F331" s="230" t="s">
        <v>2481</v>
      </c>
      <c r="G331" s="37"/>
      <c r="H331" s="37"/>
      <c r="I331" s="143"/>
      <c r="J331" s="37"/>
      <c r="K331" s="37"/>
      <c r="L331" s="41"/>
      <c r="M331" s="231"/>
      <c r="N331" s="232"/>
      <c r="O331" s="81"/>
      <c r="P331" s="81"/>
      <c r="Q331" s="81"/>
      <c r="R331" s="81"/>
      <c r="S331" s="81"/>
      <c r="T331" s="82"/>
      <c r="U331" s="35"/>
      <c r="V331" s="35"/>
      <c r="W331" s="35"/>
      <c r="X331" s="35"/>
      <c r="Y331" s="35"/>
      <c r="Z331" s="35"/>
      <c r="AA331" s="35"/>
      <c r="AB331" s="35"/>
      <c r="AC331" s="35"/>
      <c r="AD331" s="35"/>
      <c r="AE331" s="35"/>
      <c r="AT331" s="14" t="s">
        <v>190</v>
      </c>
      <c r="AU331" s="14" t="s">
        <v>81</v>
      </c>
    </row>
    <row r="332" s="2" customFormat="1" ht="16.5" customHeight="1">
      <c r="A332" s="35"/>
      <c r="B332" s="36"/>
      <c r="C332" s="233" t="s">
        <v>782</v>
      </c>
      <c r="D332" s="233" t="s">
        <v>191</v>
      </c>
      <c r="E332" s="234" t="s">
        <v>2483</v>
      </c>
      <c r="F332" s="235" t="s">
        <v>2484</v>
      </c>
      <c r="G332" s="236" t="s">
        <v>1684</v>
      </c>
      <c r="H332" s="237">
        <v>2</v>
      </c>
      <c r="I332" s="238"/>
      <c r="J332" s="239">
        <f>ROUND(I332*H332,2)</f>
        <v>0</v>
      </c>
      <c r="K332" s="235" t="s">
        <v>19</v>
      </c>
      <c r="L332" s="41"/>
      <c r="M332" s="240" t="s">
        <v>19</v>
      </c>
      <c r="N332" s="241" t="s">
        <v>44</v>
      </c>
      <c r="O332" s="81"/>
      <c r="P332" s="225">
        <f>O332*H332</f>
        <v>0</v>
      </c>
      <c r="Q332" s="225">
        <v>0</v>
      </c>
      <c r="R332" s="225">
        <f>Q332*H332</f>
        <v>0</v>
      </c>
      <c r="S332" s="225">
        <v>0</v>
      </c>
      <c r="T332" s="226">
        <f>S332*H332</f>
        <v>0</v>
      </c>
      <c r="U332" s="35"/>
      <c r="V332" s="35"/>
      <c r="W332" s="35"/>
      <c r="X332" s="35"/>
      <c r="Y332" s="35"/>
      <c r="Z332" s="35"/>
      <c r="AA332" s="35"/>
      <c r="AB332" s="35"/>
      <c r="AC332" s="35"/>
      <c r="AD332" s="35"/>
      <c r="AE332" s="35"/>
      <c r="AR332" s="227" t="s">
        <v>194</v>
      </c>
      <c r="AT332" s="227" t="s">
        <v>191</v>
      </c>
      <c r="AU332" s="227" t="s">
        <v>81</v>
      </c>
      <c r="AY332" s="14" t="s">
        <v>183</v>
      </c>
      <c r="BE332" s="228">
        <f>IF(N332="základní",J332,0)</f>
        <v>0</v>
      </c>
      <c r="BF332" s="228">
        <f>IF(N332="snížená",J332,0)</f>
        <v>0</v>
      </c>
      <c r="BG332" s="228">
        <f>IF(N332="zákl. přenesená",J332,0)</f>
        <v>0</v>
      </c>
      <c r="BH332" s="228">
        <f>IF(N332="sníž. přenesená",J332,0)</f>
        <v>0</v>
      </c>
      <c r="BI332" s="228">
        <f>IF(N332="nulová",J332,0)</f>
        <v>0</v>
      </c>
      <c r="BJ332" s="14" t="s">
        <v>81</v>
      </c>
      <c r="BK332" s="228">
        <f>ROUND(I332*H332,2)</f>
        <v>0</v>
      </c>
      <c r="BL332" s="14" t="s">
        <v>194</v>
      </c>
      <c r="BM332" s="227" t="s">
        <v>2485</v>
      </c>
    </row>
    <row r="333" s="2" customFormat="1">
      <c r="A333" s="35"/>
      <c r="B333" s="36"/>
      <c r="C333" s="37"/>
      <c r="D333" s="229" t="s">
        <v>190</v>
      </c>
      <c r="E333" s="37"/>
      <c r="F333" s="230" t="s">
        <v>2484</v>
      </c>
      <c r="G333" s="37"/>
      <c r="H333" s="37"/>
      <c r="I333" s="143"/>
      <c r="J333" s="37"/>
      <c r="K333" s="37"/>
      <c r="L333" s="41"/>
      <c r="M333" s="231"/>
      <c r="N333" s="232"/>
      <c r="O333" s="81"/>
      <c r="P333" s="81"/>
      <c r="Q333" s="81"/>
      <c r="R333" s="81"/>
      <c r="S333" s="81"/>
      <c r="T333" s="82"/>
      <c r="U333" s="35"/>
      <c r="V333" s="35"/>
      <c r="W333" s="35"/>
      <c r="X333" s="35"/>
      <c r="Y333" s="35"/>
      <c r="Z333" s="35"/>
      <c r="AA333" s="35"/>
      <c r="AB333" s="35"/>
      <c r="AC333" s="35"/>
      <c r="AD333" s="35"/>
      <c r="AE333" s="35"/>
      <c r="AT333" s="14" t="s">
        <v>190</v>
      </c>
      <c r="AU333" s="14" t="s">
        <v>81</v>
      </c>
    </row>
    <row r="334" s="2" customFormat="1" ht="16.5" customHeight="1">
      <c r="A334" s="35"/>
      <c r="B334" s="36"/>
      <c r="C334" s="233" t="s">
        <v>786</v>
      </c>
      <c r="D334" s="233" t="s">
        <v>191</v>
      </c>
      <c r="E334" s="234" t="s">
        <v>2486</v>
      </c>
      <c r="F334" s="235" t="s">
        <v>2487</v>
      </c>
      <c r="G334" s="236" t="s">
        <v>1684</v>
      </c>
      <c r="H334" s="237">
        <v>107.52</v>
      </c>
      <c r="I334" s="238"/>
      <c r="J334" s="239">
        <f>ROUND(I334*H334,2)</f>
        <v>0</v>
      </c>
      <c r="K334" s="235" t="s">
        <v>19</v>
      </c>
      <c r="L334" s="41"/>
      <c r="M334" s="240" t="s">
        <v>19</v>
      </c>
      <c r="N334" s="241" t="s">
        <v>44</v>
      </c>
      <c r="O334" s="81"/>
      <c r="P334" s="225">
        <f>O334*H334</f>
        <v>0</v>
      </c>
      <c r="Q334" s="225">
        <v>0</v>
      </c>
      <c r="R334" s="225">
        <f>Q334*H334</f>
        <v>0</v>
      </c>
      <c r="S334" s="225">
        <v>0</v>
      </c>
      <c r="T334" s="226">
        <f>S334*H334</f>
        <v>0</v>
      </c>
      <c r="U334" s="35"/>
      <c r="V334" s="35"/>
      <c r="W334" s="35"/>
      <c r="X334" s="35"/>
      <c r="Y334" s="35"/>
      <c r="Z334" s="35"/>
      <c r="AA334" s="35"/>
      <c r="AB334" s="35"/>
      <c r="AC334" s="35"/>
      <c r="AD334" s="35"/>
      <c r="AE334" s="35"/>
      <c r="AR334" s="227" t="s">
        <v>194</v>
      </c>
      <c r="AT334" s="227" t="s">
        <v>191</v>
      </c>
      <c r="AU334" s="227" t="s">
        <v>81</v>
      </c>
      <c r="AY334" s="14" t="s">
        <v>183</v>
      </c>
      <c r="BE334" s="228">
        <f>IF(N334="základní",J334,0)</f>
        <v>0</v>
      </c>
      <c r="BF334" s="228">
        <f>IF(N334="snížená",J334,0)</f>
        <v>0</v>
      </c>
      <c r="BG334" s="228">
        <f>IF(N334="zákl. přenesená",J334,0)</f>
        <v>0</v>
      </c>
      <c r="BH334" s="228">
        <f>IF(N334="sníž. přenesená",J334,0)</f>
        <v>0</v>
      </c>
      <c r="BI334" s="228">
        <f>IF(N334="nulová",J334,0)</f>
        <v>0</v>
      </c>
      <c r="BJ334" s="14" t="s">
        <v>81</v>
      </c>
      <c r="BK334" s="228">
        <f>ROUND(I334*H334,2)</f>
        <v>0</v>
      </c>
      <c r="BL334" s="14" t="s">
        <v>194</v>
      </c>
      <c r="BM334" s="227" t="s">
        <v>2488</v>
      </c>
    </row>
    <row r="335" s="2" customFormat="1">
      <c r="A335" s="35"/>
      <c r="B335" s="36"/>
      <c r="C335" s="37"/>
      <c r="D335" s="229" t="s">
        <v>190</v>
      </c>
      <c r="E335" s="37"/>
      <c r="F335" s="230" t="s">
        <v>2487</v>
      </c>
      <c r="G335" s="37"/>
      <c r="H335" s="37"/>
      <c r="I335" s="143"/>
      <c r="J335" s="37"/>
      <c r="K335" s="37"/>
      <c r="L335" s="41"/>
      <c r="M335" s="242"/>
      <c r="N335" s="243"/>
      <c r="O335" s="244"/>
      <c r="P335" s="244"/>
      <c r="Q335" s="244"/>
      <c r="R335" s="244"/>
      <c r="S335" s="244"/>
      <c r="T335" s="245"/>
      <c r="U335" s="35"/>
      <c r="V335" s="35"/>
      <c r="W335" s="35"/>
      <c r="X335" s="35"/>
      <c r="Y335" s="35"/>
      <c r="Z335" s="35"/>
      <c r="AA335" s="35"/>
      <c r="AB335" s="35"/>
      <c r="AC335" s="35"/>
      <c r="AD335" s="35"/>
      <c r="AE335" s="35"/>
      <c r="AT335" s="14" t="s">
        <v>190</v>
      </c>
      <c r="AU335" s="14" t="s">
        <v>81</v>
      </c>
    </row>
    <row r="336" s="2" customFormat="1" ht="6.96" customHeight="1">
      <c r="A336" s="35"/>
      <c r="B336" s="56"/>
      <c r="C336" s="57"/>
      <c r="D336" s="57"/>
      <c r="E336" s="57"/>
      <c r="F336" s="57"/>
      <c r="G336" s="57"/>
      <c r="H336" s="57"/>
      <c r="I336" s="172"/>
      <c r="J336" s="57"/>
      <c r="K336" s="57"/>
      <c r="L336" s="41"/>
      <c r="M336" s="35"/>
      <c r="O336" s="35"/>
      <c r="P336" s="35"/>
      <c r="Q336" s="35"/>
      <c r="R336" s="35"/>
      <c r="S336" s="35"/>
      <c r="T336" s="35"/>
      <c r="U336" s="35"/>
      <c r="V336" s="35"/>
      <c r="W336" s="35"/>
      <c r="X336" s="35"/>
      <c r="Y336" s="35"/>
      <c r="Z336" s="35"/>
      <c r="AA336" s="35"/>
      <c r="AB336" s="35"/>
      <c r="AC336" s="35"/>
      <c r="AD336" s="35"/>
      <c r="AE336" s="35"/>
    </row>
  </sheetData>
  <sheetProtection sheet="1" autoFilter="0" formatColumns="0" formatRows="0" objects="1" scenarios="1" spinCount="100000" saltValue="vPnXHqqlbTy+P/0C769y1yFW8VgiBTL7iFVfpNZWCJuiPz6iGftGOfMG2vFGGZs04OMvvlkbM36QR6ZkIsvi3A==" hashValue="bz/uxzgms65YV4TiZlQRlJNkX6CmLTw/RVWa4QFP83izJp6fXMQiCKULdn5MCKoDK+GHrnzLb2i2oFHUGY/1tQ==" algorithmName="SHA-512" password="CC35"/>
  <autoFilter ref="C81:K335"/>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122</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1" customFormat="1" ht="12" customHeight="1">
      <c r="B8" s="17"/>
      <c r="D8" s="141" t="s">
        <v>160</v>
      </c>
      <c r="I8" s="135"/>
      <c r="L8" s="17"/>
    </row>
    <row r="9" hidden="1" s="2" customFormat="1" ht="16.5" customHeight="1">
      <c r="A9" s="35"/>
      <c r="B9" s="41"/>
      <c r="C9" s="35"/>
      <c r="D9" s="35"/>
      <c r="E9" s="142" t="s">
        <v>2104</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309</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16.5" customHeight="1">
      <c r="A11" s="35"/>
      <c r="B11" s="41"/>
      <c r="C11" s="35"/>
      <c r="D11" s="35"/>
      <c r="E11" s="145" t="s">
        <v>2489</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11. 2. 2020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34</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37</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38</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39</v>
      </c>
      <c r="E32" s="35"/>
      <c r="F32" s="35"/>
      <c r="G32" s="35"/>
      <c r="H32" s="35"/>
      <c r="I32" s="143"/>
      <c r="J32" s="156">
        <f>ROUND(J87,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41</v>
      </c>
      <c r="G34" s="35"/>
      <c r="H34" s="35"/>
      <c r="I34" s="158" t="s">
        <v>40</v>
      </c>
      <c r="J34" s="157" t="s">
        <v>42</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43</v>
      </c>
      <c r="E35" s="141" t="s">
        <v>44</v>
      </c>
      <c r="F35" s="160">
        <f>ROUND((SUM(BE87:BE179)),  2)</f>
        <v>0</v>
      </c>
      <c r="G35" s="35"/>
      <c r="H35" s="35"/>
      <c r="I35" s="161">
        <v>0.20999999999999999</v>
      </c>
      <c r="J35" s="160">
        <f>ROUND(((SUM(BE87:BE179))*I35),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45</v>
      </c>
      <c r="F36" s="160">
        <f>ROUND((SUM(BF87:BF179)),  2)</f>
        <v>0</v>
      </c>
      <c r="G36" s="35"/>
      <c r="H36" s="35"/>
      <c r="I36" s="161">
        <v>0.14999999999999999</v>
      </c>
      <c r="J36" s="160">
        <f>ROUND(((SUM(BF87:BF179))*I36),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46</v>
      </c>
      <c r="F37" s="160">
        <f>ROUND((SUM(BG87:BG179)),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47</v>
      </c>
      <c r="F38" s="160">
        <f>ROUND((SUM(BH87:BH179)),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48</v>
      </c>
      <c r="F39" s="160">
        <f>ROUND((SUM(BI87:BI179)),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49</v>
      </c>
      <c r="E41" s="164"/>
      <c r="F41" s="164"/>
      <c r="G41" s="165" t="s">
        <v>50</v>
      </c>
      <c r="H41" s="166" t="s">
        <v>51</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162</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23.25" customHeight="1">
      <c r="A50" s="35"/>
      <c r="B50" s="36"/>
      <c r="C50" s="37"/>
      <c r="D50" s="37"/>
      <c r="E50" s="176" t="str">
        <f>E7</f>
        <v xml:space="preserve">Oprava staničních kolejí 1 - 8  a výhybek v žst. Bečov nad Teplou (2. část)</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160</v>
      </c>
      <c r="D51" s="19"/>
      <c r="E51" s="19"/>
      <c r="F51" s="19"/>
      <c r="G51" s="19"/>
      <c r="H51" s="19"/>
      <c r="I51" s="135"/>
      <c r="J51" s="19"/>
      <c r="K51" s="19"/>
      <c r="L51" s="17"/>
    </row>
    <row r="52" hidden="1" s="2" customFormat="1" ht="16.5" customHeight="1">
      <c r="A52" s="35"/>
      <c r="B52" s="36"/>
      <c r="C52" s="37"/>
      <c r="D52" s="37"/>
      <c r="E52" s="176" t="s">
        <v>2104</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309</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6.5" customHeight="1">
      <c r="A54" s="35"/>
      <c r="B54" s="36"/>
      <c r="C54" s="37"/>
      <c r="D54" s="37"/>
      <c r="E54" s="66" t="str">
        <f>E11</f>
        <v>SO101.1. - Materiál dodaný objednatelem (NEOCEŇOVAT)</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žst. Bečov nad Teplou</v>
      </c>
      <c r="G56" s="37"/>
      <c r="H56" s="37"/>
      <c r="I56" s="146" t="s">
        <v>23</v>
      </c>
      <c r="J56" s="69" t="str">
        <f>IF(J14="","",J14)</f>
        <v>11. 2. 2020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 xml:space="preserve"> Správa železnic, OŘ ÚNL</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 xml:space="preserve"> </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163</v>
      </c>
      <c r="D61" s="178"/>
      <c r="E61" s="178"/>
      <c r="F61" s="178"/>
      <c r="G61" s="178"/>
      <c r="H61" s="178"/>
      <c r="I61" s="179"/>
      <c r="J61" s="180" t="s">
        <v>164</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71</v>
      </c>
      <c r="D63" s="37"/>
      <c r="E63" s="37"/>
      <c r="F63" s="37"/>
      <c r="G63" s="37"/>
      <c r="H63" s="37"/>
      <c r="I63" s="143"/>
      <c r="J63" s="99">
        <f>J87</f>
        <v>0</v>
      </c>
      <c r="K63" s="37"/>
      <c r="L63" s="144"/>
      <c r="S63" s="35"/>
      <c r="T63" s="35"/>
      <c r="U63" s="35"/>
      <c r="V63" s="35"/>
      <c r="W63" s="35"/>
      <c r="X63" s="35"/>
      <c r="Y63" s="35"/>
      <c r="Z63" s="35"/>
      <c r="AA63" s="35"/>
      <c r="AB63" s="35"/>
      <c r="AC63" s="35"/>
      <c r="AD63" s="35"/>
      <c r="AE63" s="35"/>
      <c r="AU63" s="14" t="s">
        <v>165</v>
      </c>
    </row>
    <row r="64" hidden="1" s="9" customFormat="1" ht="24.96" customHeight="1">
      <c r="A64" s="9"/>
      <c r="B64" s="182"/>
      <c r="C64" s="183"/>
      <c r="D64" s="184" t="s">
        <v>2105</v>
      </c>
      <c r="E64" s="185"/>
      <c r="F64" s="185"/>
      <c r="G64" s="185"/>
      <c r="H64" s="185"/>
      <c r="I64" s="186"/>
      <c r="J64" s="187">
        <f>J88</f>
        <v>0</v>
      </c>
      <c r="K64" s="183"/>
      <c r="L64" s="188"/>
      <c r="S64" s="9"/>
      <c r="T64" s="9"/>
      <c r="U64" s="9"/>
      <c r="V64" s="9"/>
      <c r="W64" s="9"/>
      <c r="X64" s="9"/>
      <c r="Y64" s="9"/>
      <c r="Z64" s="9"/>
      <c r="AA64" s="9"/>
      <c r="AB64" s="9"/>
      <c r="AC64" s="9"/>
      <c r="AD64" s="9"/>
      <c r="AE64" s="9"/>
    </row>
    <row r="65" hidden="1" s="12" customFormat="1" ht="19.92" customHeight="1">
      <c r="A65" s="12"/>
      <c r="B65" s="247"/>
      <c r="C65" s="122"/>
      <c r="D65" s="248" t="s">
        <v>2106</v>
      </c>
      <c r="E65" s="249"/>
      <c r="F65" s="249"/>
      <c r="G65" s="249"/>
      <c r="H65" s="249"/>
      <c r="I65" s="250"/>
      <c r="J65" s="251">
        <f>J89</f>
        <v>0</v>
      </c>
      <c r="K65" s="122"/>
      <c r="L65" s="252"/>
      <c r="S65" s="12"/>
      <c r="T65" s="12"/>
      <c r="U65" s="12"/>
      <c r="V65" s="12"/>
      <c r="W65" s="12"/>
      <c r="X65" s="12"/>
      <c r="Y65" s="12"/>
      <c r="Z65" s="12"/>
      <c r="AA65" s="12"/>
      <c r="AB65" s="12"/>
      <c r="AC65" s="12"/>
      <c r="AD65" s="12"/>
      <c r="AE65" s="12"/>
    </row>
    <row r="66" hidden="1" s="2" customFormat="1" ht="21.84" customHeight="1">
      <c r="A66" s="35"/>
      <c r="B66" s="36"/>
      <c r="C66" s="37"/>
      <c r="D66" s="37"/>
      <c r="E66" s="37"/>
      <c r="F66" s="37"/>
      <c r="G66" s="37"/>
      <c r="H66" s="37"/>
      <c r="I66" s="143"/>
      <c r="J66" s="37"/>
      <c r="K66" s="37"/>
      <c r="L66" s="144"/>
      <c r="S66" s="35"/>
      <c r="T66" s="35"/>
      <c r="U66" s="35"/>
      <c r="V66" s="35"/>
      <c r="W66" s="35"/>
      <c r="X66" s="35"/>
      <c r="Y66" s="35"/>
      <c r="Z66" s="35"/>
      <c r="AA66" s="35"/>
      <c r="AB66" s="35"/>
      <c r="AC66" s="35"/>
      <c r="AD66" s="35"/>
      <c r="AE66" s="35"/>
    </row>
    <row r="67" hidden="1" s="2" customFormat="1" ht="6.96" customHeight="1">
      <c r="A67" s="35"/>
      <c r="B67" s="56"/>
      <c r="C67" s="57"/>
      <c r="D67" s="57"/>
      <c r="E67" s="57"/>
      <c r="F67" s="57"/>
      <c r="G67" s="57"/>
      <c r="H67" s="57"/>
      <c r="I67" s="172"/>
      <c r="J67" s="57"/>
      <c r="K67" s="57"/>
      <c r="L67" s="144"/>
      <c r="S67" s="35"/>
      <c r="T67" s="35"/>
      <c r="U67" s="35"/>
      <c r="V67" s="35"/>
      <c r="W67" s="35"/>
      <c r="X67" s="35"/>
      <c r="Y67" s="35"/>
      <c r="Z67" s="35"/>
      <c r="AA67" s="35"/>
      <c r="AB67" s="35"/>
      <c r="AC67" s="35"/>
      <c r="AD67" s="35"/>
      <c r="AE67" s="35"/>
    </row>
    <row r="68" hidden="1"/>
    <row r="69" hidden="1"/>
    <row r="70" hidden="1"/>
    <row r="71" s="2" customFormat="1" ht="6.96" customHeight="1">
      <c r="A71" s="35"/>
      <c r="B71" s="58"/>
      <c r="C71" s="59"/>
      <c r="D71" s="59"/>
      <c r="E71" s="59"/>
      <c r="F71" s="59"/>
      <c r="G71" s="59"/>
      <c r="H71" s="59"/>
      <c r="I71" s="175"/>
      <c r="J71" s="59"/>
      <c r="K71" s="59"/>
      <c r="L71" s="144"/>
      <c r="S71" s="35"/>
      <c r="T71" s="35"/>
      <c r="U71" s="35"/>
      <c r="V71" s="35"/>
      <c r="W71" s="35"/>
      <c r="X71" s="35"/>
      <c r="Y71" s="35"/>
      <c r="Z71" s="35"/>
      <c r="AA71" s="35"/>
      <c r="AB71" s="35"/>
      <c r="AC71" s="35"/>
      <c r="AD71" s="35"/>
      <c r="AE71" s="35"/>
    </row>
    <row r="72" s="2" customFormat="1" ht="24.96" customHeight="1">
      <c r="A72" s="35"/>
      <c r="B72" s="36"/>
      <c r="C72" s="20" t="s">
        <v>168</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6.96" customHeight="1">
      <c r="A73" s="35"/>
      <c r="B73" s="36"/>
      <c r="C73" s="37"/>
      <c r="D73" s="37"/>
      <c r="E73" s="37"/>
      <c r="F73" s="37"/>
      <c r="G73" s="37"/>
      <c r="H73" s="37"/>
      <c r="I73" s="143"/>
      <c r="J73" s="37"/>
      <c r="K73" s="37"/>
      <c r="L73" s="144"/>
      <c r="S73" s="35"/>
      <c r="T73" s="35"/>
      <c r="U73" s="35"/>
      <c r="V73" s="35"/>
      <c r="W73" s="35"/>
      <c r="X73" s="35"/>
      <c r="Y73" s="35"/>
      <c r="Z73" s="35"/>
      <c r="AA73" s="35"/>
      <c r="AB73" s="35"/>
      <c r="AC73" s="35"/>
      <c r="AD73" s="35"/>
      <c r="AE73" s="35"/>
    </row>
    <row r="74" s="2" customFormat="1" ht="12" customHeight="1">
      <c r="A74" s="35"/>
      <c r="B74" s="36"/>
      <c r="C74" s="29" t="s">
        <v>16</v>
      </c>
      <c r="D74" s="37"/>
      <c r="E74" s="37"/>
      <c r="F74" s="37"/>
      <c r="G74" s="37"/>
      <c r="H74" s="37"/>
      <c r="I74" s="143"/>
      <c r="J74" s="37"/>
      <c r="K74" s="37"/>
      <c r="L74" s="144"/>
      <c r="S74" s="35"/>
      <c r="T74" s="35"/>
      <c r="U74" s="35"/>
      <c r="V74" s="35"/>
      <c r="W74" s="35"/>
      <c r="X74" s="35"/>
      <c r="Y74" s="35"/>
      <c r="Z74" s="35"/>
      <c r="AA74" s="35"/>
      <c r="AB74" s="35"/>
      <c r="AC74" s="35"/>
      <c r="AD74" s="35"/>
      <c r="AE74" s="35"/>
    </row>
    <row r="75" s="2" customFormat="1" ht="23.25" customHeight="1">
      <c r="A75" s="35"/>
      <c r="B75" s="36"/>
      <c r="C75" s="37"/>
      <c r="D75" s="37"/>
      <c r="E75" s="176" t="str">
        <f>E7</f>
        <v xml:space="preserve">Oprava staničních kolejí 1 - 8  a výhybek v žst. Bečov nad Teplou (2. část)</v>
      </c>
      <c r="F75" s="29"/>
      <c r="G75" s="29"/>
      <c r="H75" s="29"/>
      <c r="I75" s="143"/>
      <c r="J75" s="37"/>
      <c r="K75" s="37"/>
      <c r="L75" s="144"/>
      <c r="S75" s="35"/>
      <c r="T75" s="35"/>
      <c r="U75" s="35"/>
      <c r="V75" s="35"/>
      <c r="W75" s="35"/>
      <c r="X75" s="35"/>
      <c r="Y75" s="35"/>
      <c r="Z75" s="35"/>
      <c r="AA75" s="35"/>
      <c r="AB75" s="35"/>
      <c r="AC75" s="35"/>
      <c r="AD75" s="35"/>
      <c r="AE75" s="35"/>
    </row>
    <row r="76" s="1" customFormat="1" ht="12" customHeight="1">
      <c r="B76" s="18"/>
      <c r="C76" s="29" t="s">
        <v>160</v>
      </c>
      <c r="D76" s="19"/>
      <c r="E76" s="19"/>
      <c r="F76" s="19"/>
      <c r="G76" s="19"/>
      <c r="H76" s="19"/>
      <c r="I76" s="135"/>
      <c r="J76" s="19"/>
      <c r="K76" s="19"/>
      <c r="L76" s="17"/>
    </row>
    <row r="77" s="2" customFormat="1" ht="16.5" customHeight="1">
      <c r="A77" s="35"/>
      <c r="B77" s="36"/>
      <c r="C77" s="37"/>
      <c r="D77" s="37"/>
      <c r="E77" s="176" t="s">
        <v>2104</v>
      </c>
      <c r="F77" s="37"/>
      <c r="G77" s="37"/>
      <c r="H77" s="37"/>
      <c r="I77" s="143"/>
      <c r="J77" s="37"/>
      <c r="K77" s="37"/>
      <c r="L77" s="144"/>
      <c r="S77" s="35"/>
      <c r="T77" s="35"/>
      <c r="U77" s="35"/>
      <c r="V77" s="35"/>
      <c r="W77" s="35"/>
      <c r="X77" s="35"/>
      <c r="Y77" s="35"/>
      <c r="Z77" s="35"/>
      <c r="AA77" s="35"/>
      <c r="AB77" s="35"/>
      <c r="AC77" s="35"/>
      <c r="AD77" s="35"/>
      <c r="AE77" s="35"/>
    </row>
    <row r="78" s="2" customFormat="1" ht="12" customHeight="1">
      <c r="A78" s="35"/>
      <c r="B78" s="36"/>
      <c r="C78" s="29" t="s">
        <v>309</v>
      </c>
      <c r="D78" s="37"/>
      <c r="E78" s="37"/>
      <c r="F78" s="37"/>
      <c r="G78" s="37"/>
      <c r="H78" s="37"/>
      <c r="I78" s="143"/>
      <c r="J78" s="37"/>
      <c r="K78" s="37"/>
      <c r="L78" s="144"/>
      <c r="S78" s="35"/>
      <c r="T78" s="35"/>
      <c r="U78" s="35"/>
      <c r="V78" s="35"/>
      <c r="W78" s="35"/>
      <c r="X78" s="35"/>
      <c r="Y78" s="35"/>
      <c r="Z78" s="35"/>
      <c r="AA78" s="35"/>
      <c r="AB78" s="35"/>
      <c r="AC78" s="35"/>
      <c r="AD78" s="35"/>
      <c r="AE78" s="35"/>
    </row>
    <row r="79" s="2" customFormat="1" ht="16.5" customHeight="1">
      <c r="A79" s="35"/>
      <c r="B79" s="36"/>
      <c r="C79" s="37"/>
      <c r="D79" s="37"/>
      <c r="E79" s="66" t="str">
        <f>E11</f>
        <v>SO101.1. - Materiál dodaný objednatelem (NEOCEŇOVAT)</v>
      </c>
      <c r="F79" s="37"/>
      <c r="G79" s="37"/>
      <c r="H79" s="37"/>
      <c r="I79" s="143"/>
      <c r="J79" s="37"/>
      <c r="K79" s="37"/>
      <c r="L79" s="144"/>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2" customFormat="1" ht="12" customHeight="1">
      <c r="A81" s="35"/>
      <c r="B81" s="36"/>
      <c r="C81" s="29" t="s">
        <v>21</v>
      </c>
      <c r="D81" s="37"/>
      <c r="E81" s="37"/>
      <c r="F81" s="24" t="str">
        <f>F14</f>
        <v>žst. Bečov nad Teplou</v>
      </c>
      <c r="G81" s="37"/>
      <c r="H81" s="37"/>
      <c r="I81" s="146" t="s">
        <v>23</v>
      </c>
      <c r="J81" s="69" t="str">
        <f>IF(J14="","",J14)</f>
        <v>11. 2. 2020</v>
      </c>
      <c r="K81" s="37"/>
      <c r="L81" s="144"/>
      <c r="S81" s="35"/>
      <c r="T81" s="35"/>
      <c r="U81" s="35"/>
      <c r="V81" s="35"/>
      <c r="W81" s="35"/>
      <c r="X81" s="35"/>
      <c r="Y81" s="35"/>
      <c r="Z81" s="35"/>
      <c r="AA81" s="35"/>
      <c r="AB81" s="35"/>
      <c r="AC81" s="35"/>
      <c r="AD81" s="35"/>
      <c r="AE81" s="35"/>
    </row>
    <row r="82" s="2" customFormat="1" ht="6.96" customHeight="1">
      <c r="A82" s="35"/>
      <c r="B82" s="36"/>
      <c r="C82" s="37"/>
      <c r="D82" s="37"/>
      <c r="E82" s="37"/>
      <c r="F82" s="37"/>
      <c r="G82" s="37"/>
      <c r="H82" s="37"/>
      <c r="I82" s="143"/>
      <c r="J82" s="37"/>
      <c r="K82" s="37"/>
      <c r="L82" s="144"/>
      <c r="S82" s="35"/>
      <c r="T82" s="35"/>
      <c r="U82" s="35"/>
      <c r="V82" s="35"/>
      <c r="W82" s="35"/>
      <c r="X82" s="35"/>
      <c r="Y82" s="35"/>
      <c r="Z82" s="35"/>
      <c r="AA82" s="35"/>
      <c r="AB82" s="35"/>
      <c r="AC82" s="35"/>
      <c r="AD82" s="35"/>
      <c r="AE82" s="35"/>
    </row>
    <row r="83" s="2" customFormat="1" ht="15.15" customHeight="1">
      <c r="A83" s="35"/>
      <c r="B83" s="36"/>
      <c r="C83" s="29" t="s">
        <v>25</v>
      </c>
      <c r="D83" s="37"/>
      <c r="E83" s="37"/>
      <c r="F83" s="24" t="str">
        <f>E17</f>
        <v xml:space="preserve"> Správa železnic, OŘ ÚNL</v>
      </c>
      <c r="G83" s="37"/>
      <c r="H83" s="37"/>
      <c r="I83" s="146" t="s">
        <v>33</v>
      </c>
      <c r="J83" s="33" t="str">
        <f>E23</f>
        <v xml:space="preserve"> </v>
      </c>
      <c r="K83" s="37"/>
      <c r="L83" s="144"/>
      <c r="S83" s="35"/>
      <c r="T83" s="35"/>
      <c r="U83" s="35"/>
      <c r="V83" s="35"/>
      <c r="W83" s="35"/>
      <c r="X83" s="35"/>
      <c r="Y83" s="35"/>
      <c r="Z83" s="35"/>
      <c r="AA83" s="35"/>
      <c r="AB83" s="35"/>
      <c r="AC83" s="35"/>
      <c r="AD83" s="35"/>
      <c r="AE83" s="35"/>
    </row>
    <row r="84" s="2" customFormat="1" ht="15.15" customHeight="1">
      <c r="A84" s="35"/>
      <c r="B84" s="36"/>
      <c r="C84" s="29" t="s">
        <v>31</v>
      </c>
      <c r="D84" s="37"/>
      <c r="E84" s="37"/>
      <c r="F84" s="24" t="str">
        <f>IF(E20="","",E20)</f>
        <v>Vyplň údaj</v>
      </c>
      <c r="G84" s="37"/>
      <c r="H84" s="37"/>
      <c r="I84" s="146" t="s">
        <v>36</v>
      </c>
      <c r="J84" s="33" t="str">
        <f>E26</f>
        <v xml:space="preserve"> </v>
      </c>
      <c r="K84" s="37"/>
      <c r="L84" s="144"/>
      <c r="S84" s="35"/>
      <c r="T84" s="35"/>
      <c r="U84" s="35"/>
      <c r="V84" s="35"/>
      <c r="W84" s="35"/>
      <c r="X84" s="35"/>
      <c r="Y84" s="35"/>
      <c r="Z84" s="35"/>
      <c r="AA84" s="35"/>
      <c r="AB84" s="35"/>
      <c r="AC84" s="35"/>
      <c r="AD84" s="35"/>
      <c r="AE84" s="35"/>
    </row>
    <row r="85" s="2" customFormat="1" ht="10.32" customHeight="1">
      <c r="A85" s="35"/>
      <c r="B85" s="36"/>
      <c r="C85" s="37"/>
      <c r="D85" s="37"/>
      <c r="E85" s="37"/>
      <c r="F85" s="37"/>
      <c r="G85" s="37"/>
      <c r="H85" s="37"/>
      <c r="I85" s="143"/>
      <c r="J85" s="37"/>
      <c r="K85" s="37"/>
      <c r="L85" s="144"/>
      <c r="S85" s="35"/>
      <c r="T85" s="35"/>
      <c r="U85" s="35"/>
      <c r="V85" s="35"/>
      <c r="W85" s="35"/>
      <c r="X85" s="35"/>
      <c r="Y85" s="35"/>
      <c r="Z85" s="35"/>
      <c r="AA85" s="35"/>
      <c r="AB85" s="35"/>
      <c r="AC85" s="35"/>
      <c r="AD85" s="35"/>
      <c r="AE85" s="35"/>
    </row>
    <row r="86" s="10" customFormat="1" ht="29.28" customHeight="1">
      <c r="A86" s="189"/>
      <c r="B86" s="190"/>
      <c r="C86" s="191" t="s">
        <v>169</v>
      </c>
      <c r="D86" s="192" t="s">
        <v>58</v>
      </c>
      <c r="E86" s="192" t="s">
        <v>54</v>
      </c>
      <c r="F86" s="192" t="s">
        <v>55</v>
      </c>
      <c r="G86" s="192" t="s">
        <v>170</v>
      </c>
      <c r="H86" s="192" t="s">
        <v>171</v>
      </c>
      <c r="I86" s="193" t="s">
        <v>172</v>
      </c>
      <c r="J86" s="192" t="s">
        <v>164</v>
      </c>
      <c r="K86" s="194" t="s">
        <v>173</v>
      </c>
      <c r="L86" s="195"/>
      <c r="M86" s="89" t="s">
        <v>19</v>
      </c>
      <c r="N86" s="90" t="s">
        <v>43</v>
      </c>
      <c r="O86" s="90" t="s">
        <v>174</v>
      </c>
      <c r="P86" s="90" t="s">
        <v>175</v>
      </c>
      <c r="Q86" s="90" t="s">
        <v>176</v>
      </c>
      <c r="R86" s="90" t="s">
        <v>177</v>
      </c>
      <c r="S86" s="90" t="s">
        <v>178</v>
      </c>
      <c r="T86" s="91" t="s">
        <v>179</v>
      </c>
      <c r="U86" s="189"/>
      <c r="V86" s="189"/>
      <c r="W86" s="189"/>
      <c r="X86" s="189"/>
      <c r="Y86" s="189"/>
      <c r="Z86" s="189"/>
      <c r="AA86" s="189"/>
      <c r="AB86" s="189"/>
      <c r="AC86" s="189"/>
      <c r="AD86" s="189"/>
      <c r="AE86" s="189"/>
    </row>
    <row r="87" s="2" customFormat="1" ht="22.8" customHeight="1">
      <c r="A87" s="35"/>
      <c r="B87" s="36"/>
      <c r="C87" s="96" t="s">
        <v>180</v>
      </c>
      <c r="D87" s="37"/>
      <c r="E87" s="37"/>
      <c r="F87" s="37"/>
      <c r="G87" s="37"/>
      <c r="H87" s="37"/>
      <c r="I87" s="143"/>
      <c r="J87" s="196">
        <f>BK87</f>
        <v>0</v>
      </c>
      <c r="K87" s="37"/>
      <c r="L87" s="41"/>
      <c r="M87" s="92"/>
      <c r="N87" s="197"/>
      <c r="O87" s="93"/>
      <c r="P87" s="198">
        <f>P88</f>
        <v>0</v>
      </c>
      <c r="Q87" s="93"/>
      <c r="R87" s="198">
        <f>R88</f>
        <v>293.92200200000002</v>
      </c>
      <c r="S87" s="93"/>
      <c r="T87" s="199">
        <f>T88</f>
        <v>0</v>
      </c>
      <c r="U87" s="35"/>
      <c r="V87" s="35"/>
      <c r="W87" s="35"/>
      <c r="X87" s="35"/>
      <c r="Y87" s="35"/>
      <c r="Z87" s="35"/>
      <c r="AA87" s="35"/>
      <c r="AB87" s="35"/>
      <c r="AC87" s="35"/>
      <c r="AD87" s="35"/>
      <c r="AE87" s="35"/>
      <c r="AT87" s="14" t="s">
        <v>72</v>
      </c>
      <c r="AU87" s="14" t="s">
        <v>165</v>
      </c>
      <c r="BK87" s="200">
        <f>BK88</f>
        <v>0</v>
      </c>
    </row>
    <row r="88" s="11" customFormat="1" ht="25.92" customHeight="1">
      <c r="A88" s="11"/>
      <c r="B88" s="201"/>
      <c r="C88" s="202"/>
      <c r="D88" s="203" t="s">
        <v>72</v>
      </c>
      <c r="E88" s="204" t="s">
        <v>2107</v>
      </c>
      <c r="F88" s="204" t="s">
        <v>2108</v>
      </c>
      <c r="G88" s="202"/>
      <c r="H88" s="202"/>
      <c r="I88" s="205"/>
      <c r="J88" s="206">
        <f>BK88</f>
        <v>0</v>
      </c>
      <c r="K88" s="202"/>
      <c r="L88" s="207"/>
      <c r="M88" s="208"/>
      <c r="N88" s="209"/>
      <c r="O88" s="209"/>
      <c r="P88" s="210">
        <f>P89</f>
        <v>0</v>
      </c>
      <c r="Q88" s="209"/>
      <c r="R88" s="210">
        <f>R89</f>
        <v>293.92200200000002</v>
      </c>
      <c r="S88" s="209"/>
      <c r="T88" s="211">
        <f>T89</f>
        <v>0</v>
      </c>
      <c r="U88" s="11"/>
      <c r="V88" s="11"/>
      <c r="W88" s="11"/>
      <c r="X88" s="11"/>
      <c r="Y88" s="11"/>
      <c r="Z88" s="11"/>
      <c r="AA88" s="11"/>
      <c r="AB88" s="11"/>
      <c r="AC88" s="11"/>
      <c r="AD88" s="11"/>
      <c r="AE88" s="11"/>
      <c r="AR88" s="212" t="s">
        <v>81</v>
      </c>
      <c r="AT88" s="213" t="s">
        <v>72</v>
      </c>
      <c r="AU88" s="213" t="s">
        <v>73</v>
      </c>
      <c r="AY88" s="212" t="s">
        <v>183</v>
      </c>
      <c r="BK88" s="214">
        <f>BK89</f>
        <v>0</v>
      </c>
    </row>
    <row r="89" s="11" customFormat="1" ht="22.8" customHeight="1">
      <c r="A89" s="11"/>
      <c r="B89" s="201"/>
      <c r="C89" s="202"/>
      <c r="D89" s="203" t="s">
        <v>72</v>
      </c>
      <c r="E89" s="253" t="s">
        <v>204</v>
      </c>
      <c r="F89" s="253" t="s">
        <v>2109</v>
      </c>
      <c r="G89" s="202"/>
      <c r="H89" s="202"/>
      <c r="I89" s="205"/>
      <c r="J89" s="254">
        <f>BK89</f>
        <v>0</v>
      </c>
      <c r="K89" s="202"/>
      <c r="L89" s="207"/>
      <c r="M89" s="208"/>
      <c r="N89" s="209"/>
      <c r="O89" s="209"/>
      <c r="P89" s="210">
        <f>SUM(P90:P179)</f>
        <v>0</v>
      </c>
      <c r="Q89" s="209"/>
      <c r="R89" s="210">
        <f>SUM(R90:R179)</f>
        <v>293.92200200000002</v>
      </c>
      <c r="S89" s="209"/>
      <c r="T89" s="211">
        <f>SUM(T90:T179)</f>
        <v>0</v>
      </c>
      <c r="U89" s="11"/>
      <c r="V89" s="11"/>
      <c r="W89" s="11"/>
      <c r="X89" s="11"/>
      <c r="Y89" s="11"/>
      <c r="Z89" s="11"/>
      <c r="AA89" s="11"/>
      <c r="AB89" s="11"/>
      <c r="AC89" s="11"/>
      <c r="AD89" s="11"/>
      <c r="AE89" s="11"/>
      <c r="AR89" s="212" t="s">
        <v>81</v>
      </c>
      <c r="AT89" s="213" t="s">
        <v>72</v>
      </c>
      <c r="AU89" s="213" t="s">
        <v>81</v>
      </c>
      <c r="AY89" s="212" t="s">
        <v>183</v>
      </c>
      <c r="BK89" s="214">
        <f>SUM(BK90:BK179)</f>
        <v>0</v>
      </c>
    </row>
    <row r="90" s="2" customFormat="1" ht="16.5" customHeight="1">
      <c r="A90" s="35"/>
      <c r="B90" s="36"/>
      <c r="C90" s="215" t="s">
        <v>81</v>
      </c>
      <c r="D90" s="215" t="s">
        <v>184</v>
      </c>
      <c r="E90" s="216" t="s">
        <v>2490</v>
      </c>
      <c r="F90" s="217" t="s">
        <v>2491</v>
      </c>
      <c r="G90" s="218" t="s">
        <v>199</v>
      </c>
      <c r="H90" s="219">
        <v>732</v>
      </c>
      <c r="I90" s="220"/>
      <c r="J90" s="221">
        <f>ROUND(I90*H90,2)</f>
        <v>0</v>
      </c>
      <c r="K90" s="217" t="s">
        <v>19</v>
      </c>
      <c r="L90" s="222"/>
      <c r="M90" s="223" t="s">
        <v>19</v>
      </c>
      <c r="N90" s="224" t="s">
        <v>44</v>
      </c>
      <c r="O90" s="81"/>
      <c r="P90" s="225">
        <f>O90*H90</f>
        <v>0</v>
      </c>
      <c r="Q90" s="225">
        <v>0.252</v>
      </c>
      <c r="R90" s="225">
        <f>Q90*H90</f>
        <v>184.464</v>
      </c>
      <c r="S90" s="225">
        <v>0</v>
      </c>
      <c r="T90" s="226">
        <f>S90*H90</f>
        <v>0</v>
      </c>
      <c r="U90" s="35"/>
      <c r="V90" s="35"/>
      <c r="W90" s="35"/>
      <c r="X90" s="35"/>
      <c r="Y90" s="35"/>
      <c r="Z90" s="35"/>
      <c r="AA90" s="35"/>
      <c r="AB90" s="35"/>
      <c r="AC90" s="35"/>
      <c r="AD90" s="35"/>
      <c r="AE90" s="35"/>
      <c r="AR90" s="227" t="s">
        <v>216</v>
      </c>
      <c r="AT90" s="227" t="s">
        <v>184</v>
      </c>
      <c r="AU90" s="227" t="s">
        <v>83</v>
      </c>
      <c r="AY90" s="14" t="s">
        <v>183</v>
      </c>
      <c r="BE90" s="228">
        <f>IF(N90="základní",J90,0)</f>
        <v>0</v>
      </c>
      <c r="BF90" s="228">
        <f>IF(N90="snížená",J90,0)</f>
        <v>0</v>
      </c>
      <c r="BG90" s="228">
        <f>IF(N90="zákl. přenesená",J90,0)</f>
        <v>0</v>
      </c>
      <c r="BH90" s="228">
        <f>IF(N90="sníž. přenesená",J90,0)</f>
        <v>0</v>
      </c>
      <c r="BI90" s="228">
        <f>IF(N90="nulová",J90,0)</f>
        <v>0</v>
      </c>
      <c r="BJ90" s="14" t="s">
        <v>81</v>
      </c>
      <c r="BK90" s="228">
        <f>ROUND(I90*H90,2)</f>
        <v>0</v>
      </c>
      <c r="BL90" s="14" t="s">
        <v>182</v>
      </c>
      <c r="BM90" s="227" t="s">
        <v>2492</v>
      </c>
    </row>
    <row r="91" s="2" customFormat="1">
      <c r="A91" s="35"/>
      <c r="B91" s="36"/>
      <c r="C91" s="37"/>
      <c r="D91" s="229" t="s">
        <v>190</v>
      </c>
      <c r="E91" s="37"/>
      <c r="F91" s="230" t="s">
        <v>2491</v>
      </c>
      <c r="G91" s="37"/>
      <c r="H91" s="37"/>
      <c r="I91" s="143"/>
      <c r="J91" s="37"/>
      <c r="K91" s="37"/>
      <c r="L91" s="41"/>
      <c r="M91" s="231"/>
      <c r="N91" s="232"/>
      <c r="O91" s="81"/>
      <c r="P91" s="81"/>
      <c r="Q91" s="81"/>
      <c r="R91" s="81"/>
      <c r="S91" s="81"/>
      <c r="T91" s="82"/>
      <c r="U91" s="35"/>
      <c r="V91" s="35"/>
      <c r="W91" s="35"/>
      <c r="X91" s="35"/>
      <c r="Y91" s="35"/>
      <c r="Z91" s="35"/>
      <c r="AA91" s="35"/>
      <c r="AB91" s="35"/>
      <c r="AC91" s="35"/>
      <c r="AD91" s="35"/>
      <c r="AE91" s="35"/>
      <c r="AT91" s="14" t="s">
        <v>190</v>
      </c>
      <c r="AU91" s="14" t="s">
        <v>83</v>
      </c>
    </row>
    <row r="92" s="2" customFormat="1" ht="16.5" customHeight="1">
      <c r="A92" s="35"/>
      <c r="B92" s="36"/>
      <c r="C92" s="215" t="s">
        <v>83</v>
      </c>
      <c r="D92" s="215" t="s">
        <v>184</v>
      </c>
      <c r="E92" s="216" t="s">
        <v>2493</v>
      </c>
      <c r="F92" s="217" t="s">
        <v>2494</v>
      </c>
      <c r="G92" s="218" t="s">
        <v>187</v>
      </c>
      <c r="H92" s="219">
        <v>1078</v>
      </c>
      <c r="I92" s="220"/>
      <c r="J92" s="221">
        <f>ROUND(I92*H92,2)</f>
        <v>0</v>
      </c>
      <c r="K92" s="217" t="s">
        <v>19</v>
      </c>
      <c r="L92" s="222"/>
      <c r="M92" s="223" t="s">
        <v>19</v>
      </c>
      <c r="N92" s="224" t="s">
        <v>44</v>
      </c>
      <c r="O92" s="81"/>
      <c r="P92" s="225">
        <f>O92*H92</f>
        <v>0</v>
      </c>
      <c r="Q92" s="225">
        <v>0</v>
      </c>
      <c r="R92" s="225">
        <f>Q92*H92</f>
        <v>0</v>
      </c>
      <c r="S92" s="225">
        <v>0</v>
      </c>
      <c r="T92" s="226">
        <f>S92*H92</f>
        <v>0</v>
      </c>
      <c r="U92" s="35"/>
      <c r="V92" s="35"/>
      <c r="W92" s="35"/>
      <c r="X92" s="35"/>
      <c r="Y92" s="35"/>
      <c r="Z92" s="35"/>
      <c r="AA92" s="35"/>
      <c r="AB92" s="35"/>
      <c r="AC92" s="35"/>
      <c r="AD92" s="35"/>
      <c r="AE92" s="35"/>
      <c r="AR92" s="227" t="s">
        <v>216</v>
      </c>
      <c r="AT92" s="227" t="s">
        <v>184</v>
      </c>
      <c r="AU92" s="227" t="s">
        <v>83</v>
      </c>
      <c r="AY92" s="14" t="s">
        <v>183</v>
      </c>
      <c r="BE92" s="228">
        <f>IF(N92="základní",J92,0)</f>
        <v>0</v>
      </c>
      <c r="BF92" s="228">
        <f>IF(N92="snížená",J92,0)</f>
        <v>0</v>
      </c>
      <c r="BG92" s="228">
        <f>IF(N92="zákl. přenesená",J92,0)</f>
        <v>0</v>
      </c>
      <c r="BH92" s="228">
        <f>IF(N92="sníž. přenesená",J92,0)</f>
        <v>0</v>
      </c>
      <c r="BI92" s="228">
        <f>IF(N92="nulová",J92,0)</f>
        <v>0</v>
      </c>
      <c r="BJ92" s="14" t="s">
        <v>81</v>
      </c>
      <c r="BK92" s="228">
        <f>ROUND(I92*H92,2)</f>
        <v>0</v>
      </c>
      <c r="BL92" s="14" t="s">
        <v>182</v>
      </c>
      <c r="BM92" s="227" t="s">
        <v>2495</v>
      </c>
    </row>
    <row r="93" s="2" customFormat="1">
      <c r="A93" s="35"/>
      <c r="B93" s="36"/>
      <c r="C93" s="37"/>
      <c r="D93" s="229" t="s">
        <v>190</v>
      </c>
      <c r="E93" s="37"/>
      <c r="F93" s="230" t="s">
        <v>2494</v>
      </c>
      <c r="G93" s="37"/>
      <c r="H93" s="37"/>
      <c r="I93" s="143"/>
      <c r="J93" s="37"/>
      <c r="K93" s="37"/>
      <c r="L93" s="41"/>
      <c r="M93" s="231"/>
      <c r="N93" s="232"/>
      <c r="O93" s="81"/>
      <c r="P93" s="81"/>
      <c r="Q93" s="81"/>
      <c r="R93" s="81"/>
      <c r="S93" s="81"/>
      <c r="T93" s="82"/>
      <c r="U93" s="35"/>
      <c r="V93" s="35"/>
      <c r="W93" s="35"/>
      <c r="X93" s="35"/>
      <c r="Y93" s="35"/>
      <c r="Z93" s="35"/>
      <c r="AA93" s="35"/>
      <c r="AB93" s="35"/>
      <c r="AC93" s="35"/>
      <c r="AD93" s="35"/>
      <c r="AE93" s="35"/>
      <c r="AT93" s="14" t="s">
        <v>190</v>
      </c>
      <c r="AU93" s="14" t="s">
        <v>83</v>
      </c>
    </row>
    <row r="94" s="2" customFormat="1" ht="16.5" customHeight="1">
      <c r="A94" s="35"/>
      <c r="B94" s="36"/>
      <c r="C94" s="215" t="s">
        <v>196</v>
      </c>
      <c r="D94" s="215" t="s">
        <v>184</v>
      </c>
      <c r="E94" s="216" t="s">
        <v>2496</v>
      </c>
      <c r="F94" s="217" t="s">
        <v>2497</v>
      </c>
      <c r="G94" s="218" t="s">
        <v>187</v>
      </c>
      <c r="H94" s="219">
        <v>1201.8</v>
      </c>
      <c r="I94" s="220"/>
      <c r="J94" s="221">
        <f>ROUND(I94*H94,2)</f>
        <v>0</v>
      </c>
      <c r="K94" s="217" t="s">
        <v>19</v>
      </c>
      <c r="L94" s="222"/>
      <c r="M94" s="223" t="s">
        <v>19</v>
      </c>
      <c r="N94" s="224" t="s">
        <v>44</v>
      </c>
      <c r="O94" s="81"/>
      <c r="P94" s="225">
        <f>O94*H94</f>
        <v>0</v>
      </c>
      <c r="Q94" s="225">
        <v>0.049390000000000003</v>
      </c>
      <c r="R94" s="225">
        <f>Q94*H94</f>
        <v>59.356902000000005</v>
      </c>
      <c r="S94" s="225">
        <v>0</v>
      </c>
      <c r="T94" s="226">
        <f>S94*H94</f>
        <v>0</v>
      </c>
      <c r="U94" s="35"/>
      <c r="V94" s="35"/>
      <c r="W94" s="35"/>
      <c r="X94" s="35"/>
      <c r="Y94" s="35"/>
      <c r="Z94" s="35"/>
      <c r="AA94" s="35"/>
      <c r="AB94" s="35"/>
      <c r="AC94" s="35"/>
      <c r="AD94" s="35"/>
      <c r="AE94" s="35"/>
      <c r="AR94" s="227" t="s">
        <v>216</v>
      </c>
      <c r="AT94" s="227" t="s">
        <v>184</v>
      </c>
      <c r="AU94" s="227" t="s">
        <v>83</v>
      </c>
      <c r="AY94" s="14" t="s">
        <v>183</v>
      </c>
      <c r="BE94" s="228">
        <f>IF(N94="základní",J94,0)</f>
        <v>0</v>
      </c>
      <c r="BF94" s="228">
        <f>IF(N94="snížená",J94,0)</f>
        <v>0</v>
      </c>
      <c r="BG94" s="228">
        <f>IF(N94="zákl. přenesená",J94,0)</f>
        <v>0</v>
      </c>
      <c r="BH94" s="228">
        <f>IF(N94="sníž. přenesená",J94,0)</f>
        <v>0</v>
      </c>
      <c r="BI94" s="228">
        <f>IF(N94="nulová",J94,0)</f>
        <v>0</v>
      </c>
      <c r="BJ94" s="14" t="s">
        <v>81</v>
      </c>
      <c r="BK94" s="228">
        <f>ROUND(I94*H94,2)</f>
        <v>0</v>
      </c>
      <c r="BL94" s="14" t="s">
        <v>182</v>
      </c>
      <c r="BM94" s="227" t="s">
        <v>2498</v>
      </c>
    </row>
    <row r="95" s="2" customFormat="1">
      <c r="A95" s="35"/>
      <c r="B95" s="36"/>
      <c r="C95" s="37"/>
      <c r="D95" s="229" t="s">
        <v>190</v>
      </c>
      <c r="E95" s="37"/>
      <c r="F95" s="230" t="s">
        <v>2497</v>
      </c>
      <c r="G95" s="37"/>
      <c r="H95" s="37"/>
      <c r="I95" s="143"/>
      <c r="J95" s="37"/>
      <c r="K95" s="37"/>
      <c r="L95" s="41"/>
      <c r="M95" s="231"/>
      <c r="N95" s="232"/>
      <c r="O95" s="81"/>
      <c r="P95" s="81"/>
      <c r="Q95" s="81"/>
      <c r="R95" s="81"/>
      <c r="S95" s="81"/>
      <c r="T95" s="82"/>
      <c r="U95" s="35"/>
      <c r="V95" s="35"/>
      <c r="W95" s="35"/>
      <c r="X95" s="35"/>
      <c r="Y95" s="35"/>
      <c r="Z95" s="35"/>
      <c r="AA95" s="35"/>
      <c r="AB95" s="35"/>
      <c r="AC95" s="35"/>
      <c r="AD95" s="35"/>
      <c r="AE95" s="35"/>
      <c r="AT95" s="14" t="s">
        <v>190</v>
      </c>
      <c r="AU95" s="14" t="s">
        <v>83</v>
      </c>
    </row>
    <row r="96" s="2" customFormat="1" ht="21.75" customHeight="1">
      <c r="A96" s="35"/>
      <c r="B96" s="36"/>
      <c r="C96" s="215" t="s">
        <v>182</v>
      </c>
      <c r="D96" s="215" t="s">
        <v>184</v>
      </c>
      <c r="E96" s="216" t="s">
        <v>2499</v>
      </c>
      <c r="F96" s="217" t="s">
        <v>2500</v>
      </c>
      <c r="G96" s="218" t="s">
        <v>199</v>
      </c>
      <c r="H96" s="219">
        <v>1</v>
      </c>
      <c r="I96" s="220"/>
      <c r="J96" s="221">
        <f>ROUND(I96*H96,2)</f>
        <v>0</v>
      </c>
      <c r="K96" s="217" t="s">
        <v>19</v>
      </c>
      <c r="L96" s="222"/>
      <c r="M96" s="223" t="s">
        <v>19</v>
      </c>
      <c r="N96" s="224" t="s">
        <v>44</v>
      </c>
      <c r="O96" s="81"/>
      <c r="P96" s="225">
        <f>O96*H96</f>
        <v>0</v>
      </c>
      <c r="Q96" s="225">
        <v>10.723000000000001</v>
      </c>
      <c r="R96" s="225">
        <f>Q96*H96</f>
        <v>10.723000000000001</v>
      </c>
      <c r="S96" s="225">
        <v>0</v>
      </c>
      <c r="T96" s="226">
        <f>S96*H96</f>
        <v>0</v>
      </c>
      <c r="U96" s="35"/>
      <c r="V96" s="35"/>
      <c r="W96" s="35"/>
      <c r="X96" s="35"/>
      <c r="Y96" s="35"/>
      <c r="Z96" s="35"/>
      <c r="AA96" s="35"/>
      <c r="AB96" s="35"/>
      <c r="AC96" s="35"/>
      <c r="AD96" s="35"/>
      <c r="AE96" s="35"/>
      <c r="AR96" s="227" t="s">
        <v>216</v>
      </c>
      <c r="AT96" s="227" t="s">
        <v>184</v>
      </c>
      <c r="AU96" s="227" t="s">
        <v>83</v>
      </c>
      <c r="AY96" s="14" t="s">
        <v>183</v>
      </c>
      <c r="BE96" s="228">
        <f>IF(N96="základní",J96,0)</f>
        <v>0</v>
      </c>
      <c r="BF96" s="228">
        <f>IF(N96="snížená",J96,0)</f>
        <v>0</v>
      </c>
      <c r="BG96" s="228">
        <f>IF(N96="zákl. přenesená",J96,0)</f>
        <v>0</v>
      </c>
      <c r="BH96" s="228">
        <f>IF(N96="sníž. přenesená",J96,0)</f>
        <v>0</v>
      </c>
      <c r="BI96" s="228">
        <f>IF(N96="nulová",J96,0)</f>
        <v>0</v>
      </c>
      <c r="BJ96" s="14" t="s">
        <v>81</v>
      </c>
      <c r="BK96" s="228">
        <f>ROUND(I96*H96,2)</f>
        <v>0</v>
      </c>
      <c r="BL96" s="14" t="s">
        <v>182</v>
      </c>
      <c r="BM96" s="227" t="s">
        <v>2501</v>
      </c>
    </row>
    <row r="97" s="2" customFormat="1">
      <c r="A97" s="35"/>
      <c r="B97" s="36"/>
      <c r="C97" s="37"/>
      <c r="D97" s="229" t="s">
        <v>190</v>
      </c>
      <c r="E97" s="37"/>
      <c r="F97" s="230" t="s">
        <v>2500</v>
      </c>
      <c r="G97" s="37"/>
      <c r="H97" s="37"/>
      <c r="I97" s="143"/>
      <c r="J97" s="37"/>
      <c r="K97" s="37"/>
      <c r="L97" s="41"/>
      <c r="M97" s="231"/>
      <c r="N97" s="232"/>
      <c r="O97" s="81"/>
      <c r="P97" s="81"/>
      <c r="Q97" s="81"/>
      <c r="R97" s="81"/>
      <c r="S97" s="81"/>
      <c r="T97" s="82"/>
      <c r="U97" s="35"/>
      <c r="V97" s="35"/>
      <c r="W97" s="35"/>
      <c r="X97" s="35"/>
      <c r="Y97" s="35"/>
      <c r="Z97" s="35"/>
      <c r="AA97" s="35"/>
      <c r="AB97" s="35"/>
      <c r="AC97" s="35"/>
      <c r="AD97" s="35"/>
      <c r="AE97" s="35"/>
      <c r="AT97" s="14" t="s">
        <v>190</v>
      </c>
      <c r="AU97" s="14" t="s">
        <v>83</v>
      </c>
    </row>
    <row r="98" s="2" customFormat="1" ht="21.75" customHeight="1">
      <c r="A98" s="35"/>
      <c r="B98" s="36"/>
      <c r="C98" s="215" t="s">
        <v>204</v>
      </c>
      <c r="D98" s="215" t="s">
        <v>184</v>
      </c>
      <c r="E98" s="216" t="s">
        <v>2502</v>
      </c>
      <c r="F98" s="217" t="s">
        <v>2503</v>
      </c>
      <c r="G98" s="218" t="s">
        <v>199</v>
      </c>
      <c r="H98" s="219">
        <v>1</v>
      </c>
      <c r="I98" s="220"/>
      <c r="J98" s="221">
        <f>ROUND(I98*H98,2)</f>
        <v>0</v>
      </c>
      <c r="K98" s="217" t="s">
        <v>19</v>
      </c>
      <c r="L98" s="222"/>
      <c r="M98" s="223" t="s">
        <v>19</v>
      </c>
      <c r="N98" s="224" t="s">
        <v>44</v>
      </c>
      <c r="O98" s="81"/>
      <c r="P98" s="225">
        <f>O98*H98</f>
        <v>0</v>
      </c>
      <c r="Q98" s="225">
        <v>9.8689999999999998</v>
      </c>
      <c r="R98" s="225">
        <f>Q98*H98</f>
        <v>9.8689999999999998</v>
      </c>
      <c r="S98" s="225">
        <v>0</v>
      </c>
      <c r="T98" s="226">
        <f>S98*H98</f>
        <v>0</v>
      </c>
      <c r="U98" s="35"/>
      <c r="V98" s="35"/>
      <c r="W98" s="35"/>
      <c r="X98" s="35"/>
      <c r="Y98" s="35"/>
      <c r="Z98" s="35"/>
      <c r="AA98" s="35"/>
      <c r="AB98" s="35"/>
      <c r="AC98" s="35"/>
      <c r="AD98" s="35"/>
      <c r="AE98" s="35"/>
      <c r="AR98" s="227" t="s">
        <v>216</v>
      </c>
      <c r="AT98" s="227" t="s">
        <v>184</v>
      </c>
      <c r="AU98" s="227" t="s">
        <v>83</v>
      </c>
      <c r="AY98" s="14" t="s">
        <v>183</v>
      </c>
      <c r="BE98" s="228">
        <f>IF(N98="základní",J98,0)</f>
        <v>0</v>
      </c>
      <c r="BF98" s="228">
        <f>IF(N98="snížená",J98,0)</f>
        <v>0</v>
      </c>
      <c r="BG98" s="228">
        <f>IF(N98="zákl. přenesená",J98,0)</f>
        <v>0</v>
      </c>
      <c r="BH98" s="228">
        <f>IF(N98="sníž. přenesená",J98,0)</f>
        <v>0</v>
      </c>
      <c r="BI98" s="228">
        <f>IF(N98="nulová",J98,0)</f>
        <v>0</v>
      </c>
      <c r="BJ98" s="14" t="s">
        <v>81</v>
      </c>
      <c r="BK98" s="228">
        <f>ROUND(I98*H98,2)</f>
        <v>0</v>
      </c>
      <c r="BL98" s="14" t="s">
        <v>182</v>
      </c>
      <c r="BM98" s="227" t="s">
        <v>2504</v>
      </c>
    </row>
    <row r="99" s="2" customFormat="1">
      <c r="A99" s="35"/>
      <c r="B99" s="36"/>
      <c r="C99" s="37"/>
      <c r="D99" s="229" t="s">
        <v>190</v>
      </c>
      <c r="E99" s="37"/>
      <c r="F99" s="230" t="s">
        <v>2503</v>
      </c>
      <c r="G99" s="37"/>
      <c r="H99" s="37"/>
      <c r="I99" s="143"/>
      <c r="J99" s="37"/>
      <c r="K99" s="37"/>
      <c r="L99" s="41"/>
      <c r="M99" s="231"/>
      <c r="N99" s="232"/>
      <c r="O99" s="81"/>
      <c r="P99" s="81"/>
      <c r="Q99" s="81"/>
      <c r="R99" s="81"/>
      <c r="S99" s="81"/>
      <c r="T99" s="82"/>
      <c r="U99" s="35"/>
      <c r="V99" s="35"/>
      <c r="W99" s="35"/>
      <c r="X99" s="35"/>
      <c r="Y99" s="35"/>
      <c r="Z99" s="35"/>
      <c r="AA99" s="35"/>
      <c r="AB99" s="35"/>
      <c r="AC99" s="35"/>
      <c r="AD99" s="35"/>
      <c r="AE99" s="35"/>
      <c r="AT99" s="14" t="s">
        <v>190</v>
      </c>
      <c r="AU99" s="14" t="s">
        <v>83</v>
      </c>
    </row>
    <row r="100" s="2" customFormat="1" ht="16.5" customHeight="1">
      <c r="A100" s="35"/>
      <c r="B100" s="36"/>
      <c r="C100" s="215" t="s">
        <v>208</v>
      </c>
      <c r="D100" s="215" t="s">
        <v>184</v>
      </c>
      <c r="E100" s="216" t="s">
        <v>2505</v>
      </c>
      <c r="F100" s="217" t="s">
        <v>2506</v>
      </c>
      <c r="G100" s="218" t="s">
        <v>199</v>
      </c>
      <c r="H100" s="219">
        <v>2</v>
      </c>
      <c r="I100" s="220"/>
      <c r="J100" s="221">
        <f>ROUND(I100*H100,2)</f>
        <v>0</v>
      </c>
      <c r="K100" s="217" t="s">
        <v>19</v>
      </c>
      <c r="L100" s="222"/>
      <c r="M100" s="223" t="s">
        <v>19</v>
      </c>
      <c r="N100" s="224" t="s">
        <v>44</v>
      </c>
      <c r="O100" s="81"/>
      <c r="P100" s="225">
        <f>O100*H100</f>
        <v>0</v>
      </c>
      <c r="Q100" s="225">
        <v>0.69099999999999995</v>
      </c>
      <c r="R100" s="225">
        <f>Q100*H100</f>
        <v>1.3819999999999999</v>
      </c>
      <c r="S100" s="225">
        <v>0</v>
      </c>
      <c r="T100" s="226">
        <f>S100*H100</f>
        <v>0</v>
      </c>
      <c r="U100" s="35"/>
      <c r="V100" s="35"/>
      <c r="W100" s="35"/>
      <c r="X100" s="35"/>
      <c r="Y100" s="35"/>
      <c r="Z100" s="35"/>
      <c r="AA100" s="35"/>
      <c r="AB100" s="35"/>
      <c r="AC100" s="35"/>
      <c r="AD100" s="35"/>
      <c r="AE100" s="35"/>
      <c r="AR100" s="227" t="s">
        <v>216</v>
      </c>
      <c r="AT100" s="227" t="s">
        <v>184</v>
      </c>
      <c r="AU100" s="227" t="s">
        <v>83</v>
      </c>
      <c r="AY100" s="14" t="s">
        <v>183</v>
      </c>
      <c r="BE100" s="228">
        <f>IF(N100="základní",J100,0)</f>
        <v>0</v>
      </c>
      <c r="BF100" s="228">
        <f>IF(N100="snížená",J100,0)</f>
        <v>0</v>
      </c>
      <c r="BG100" s="228">
        <f>IF(N100="zákl. přenesená",J100,0)</f>
        <v>0</v>
      </c>
      <c r="BH100" s="228">
        <f>IF(N100="sníž. přenesená",J100,0)</f>
        <v>0</v>
      </c>
      <c r="BI100" s="228">
        <f>IF(N100="nulová",J100,0)</f>
        <v>0</v>
      </c>
      <c r="BJ100" s="14" t="s">
        <v>81</v>
      </c>
      <c r="BK100" s="228">
        <f>ROUND(I100*H100,2)</f>
        <v>0</v>
      </c>
      <c r="BL100" s="14" t="s">
        <v>182</v>
      </c>
      <c r="BM100" s="227" t="s">
        <v>2507</v>
      </c>
    </row>
    <row r="101" s="2" customFormat="1">
      <c r="A101" s="35"/>
      <c r="B101" s="36"/>
      <c r="C101" s="37"/>
      <c r="D101" s="229" t="s">
        <v>190</v>
      </c>
      <c r="E101" s="37"/>
      <c r="F101" s="230" t="s">
        <v>2506</v>
      </c>
      <c r="G101" s="37"/>
      <c r="H101" s="37"/>
      <c r="I101" s="143"/>
      <c r="J101" s="37"/>
      <c r="K101" s="37"/>
      <c r="L101" s="41"/>
      <c r="M101" s="231"/>
      <c r="N101" s="232"/>
      <c r="O101" s="81"/>
      <c r="P101" s="81"/>
      <c r="Q101" s="81"/>
      <c r="R101" s="81"/>
      <c r="S101" s="81"/>
      <c r="T101" s="82"/>
      <c r="U101" s="35"/>
      <c r="V101" s="35"/>
      <c r="W101" s="35"/>
      <c r="X101" s="35"/>
      <c r="Y101" s="35"/>
      <c r="Z101" s="35"/>
      <c r="AA101" s="35"/>
      <c r="AB101" s="35"/>
      <c r="AC101" s="35"/>
      <c r="AD101" s="35"/>
      <c r="AE101" s="35"/>
      <c r="AT101" s="14" t="s">
        <v>190</v>
      </c>
      <c r="AU101" s="14" t="s">
        <v>83</v>
      </c>
    </row>
    <row r="102" s="2" customFormat="1" ht="16.5" customHeight="1">
      <c r="A102" s="35"/>
      <c r="B102" s="36"/>
      <c r="C102" s="215" t="s">
        <v>212</v>
      </c>
      <c r="D102" s="215" t="s">
        <v>184</v>
      </c>
      <c r="E102" s="216" t="s">
        <v>2508</v>
      </c>
      <c r="F102" s="217" t="s">
        <v>2509</v>
      </c>
      <c r="G102" s="218" t="s">
        <v>199</v>
      </c>
      <c r="H102" s="219">
        <v>2</v>
      </c>
      <c r="I102" s="220"/>
      <c r="J102" s="221">
        <f>ROUND(I102*H102,2)</f>
        <v>0</v>
      </c>
      <c r="K102" s="217" t="s">
        <v>19</v>
      </c>
      <c r="L102" s="222"/>
      <c r="M102" s="223" t="s">
        <v>19</v>
      </c>
      <c r="N102" s="224" t="s">
        <v>44</v>
      </c>
      <c r="O102" s="81"/>
      <c r="P102" s="225">
        <f>O102*H102</f>
        <v>0</v>
      </c>
      <c r="Q102" s="225">
        <v>0.69099999999999995</v>
      </c>
      <c r="R102" s="225">
        <f>Q102*H102</f>
        <v>1.3819999999999999</v>
      </c>
      <c r="S102" s="225">
        <v>0</v>
      </c>
      <c r="T102" s="226">
        <f>S102*H102</f>
        <v>0</v>
      </c>
      <c r="U102" s="35"/>
      <c r="V102" s="35"/>
      <c r="W102" s="35"/>
      <c r="X102" s="35"/>
      <c r="Y102" s="35"/>
      <c r="Z102" s="35"/>
      <c r="AA102" s="35"/>
      <c r="AB102" s="35"/>
      <c r="AC102" s="35"/>
      <c r="AD102" s="35"/>
      <c r="AE102" s="35"/>
      <c r="AR102" s="227" t="s">
        <v>216</v>
      </c>
      <c r="AT102" s="227" t="s">
        <v>184</v>
      </c>
      <c r="AU102" s="227" t="s">
        <v>83</v>
      </c>
      <c r="AY102" s="14" t="s">
        <v>183</v>
      </c>
      <c r="BE102" s="228">
        <f>IF(N102="základní",J102,0)</f>
        <v>0</v>
      </c>
      <c r="BF102" s="228">
        <f>IF(N102="snížená",J102,0)</f>
        <v>0</v>
      </c>
      <c r="BG102" s="228">
        <f>IF(N102="zákl. přenesená",J102,0)</f>
        <v>0</v>
      </c>
      <c r="BH102" s="228">
        <f>IF(N102="sníž. přenesená",J102,0)</f>
        <v>0</v>
      </c>
      <c r="BI102" s="228">
        <f>IF(N102="nulová",J102,0)</f>
        <v>0</v>
      </c>
      <c r="BJ102" s="14" t="s">
        <v>81</v>
      </c>
      <c r="BK102" s="228">
        <f>ROUND(I102*H102,2)</f>
        <v>0</v>
      </c>
      <c r="BL102" s="14" t="s">
        <v>182</v>
      </c>
      <c r="BM102" s="227" t="s">
        <v>2510</v>
      </c>
    </row>
    <row r="103" s="2" customFormat="1">
      <c r="A103" s="35"/>
      <c r="B103" s="36"/>
      <c r="C103" s="37"/>
      <c r="D103" s="229" t="s">
        <v>190</v>
      </c>
      <c r="E103" s="37"/>
      <c r="F103" s="230" t="s">
        <v>2509</v>
      </c>
      <c r="G103" s="37"/>
      <c r="H103" s="37"/>
      <c r="I103" s="143"/>
      <c r="J103" s="37"/>
      <c r="K103" s="37"/>
      <c r="L103" s="41"/>
      <c r="M103" s="231"/>
      <c r="N103" s="232"/>
      <c r="O103" s="81"/>
      <c r="P103" s="81"/>
      <c r="Q103" s="81"/>
      <c r="R103" s="81"/>
      <c r="S103" s="81"/>
      <c r="T103" s="82"/>
      <c r="U103" s="35"/>
      <c r="V103" s="35"/>
      <c r="W103" s="35"/>
      <c r="X103" s="35"/>
      <c r="Y103" s="35"/>
      <c r="Z103" s="35"/>
      <c r="AA103" s="35"/>
      <c r="AB103" s="35"/>
      <c r="AC103" s="35"/>
      <c r="AD103" s="35"/>
      <c r="AE103" s="35"/>
      <c r="AT103" s="14" t="s">
        <v>190</v>
      </c>
      <c r="AU103" s="14" t="s">
        <v>83</v>
      </c>
    </row>
    <row r="104" s="2" customFormat="1" ht="16.5" customHeight="1">
      <c r="A104" s="35"/>
      <c r="B104" s="36"/>
      <c r="C104" s="215" t="s">
        <v>216</v>
      </c>
      <c r="D104" s="215" t="s">
        <v>184</v>
      </c>
      <c r="E104" s="216" t="s">
        <v>2511</v>
      </c>
      <c r="F104" s="217" t="s">
        <v>2512</v>
      </c>
      <c r="G104" s="218" t="s">
        <v>199</v>
      </c>
      <c r="H104" s="219">
        <v>2</v>
      </c>
      <c r="I104" s="220"/>
      <c r="J104" s="221">
        <f>ROUND(I104*H104,2)</f>
        <v>0</v>
      </c>
      <c r="K104" s="217" t="s">
        <v>19</v>
      </c>
      <c r="L104" s="222"/>
      <c r="M104" s="223" t="s">
        <v>19</v>
      </c>
      <c r="N104" s="224" t="s">
        <v>44</v>
      </c>
      <c r="O104" s="81"/>
      <c r="P104" s="225">
        <f>O104*H104</f>
        <v>0</v>
      </c>
      <c r="Q104" s="225">
        <v>0.67800000000000005</v>
      </c>
      <c r="R104" s="225">
        <f>Q104*H104</f>
        <v>1.3560000000000001</v>
      </c>
      <c r="S104" s="225">
        <v>0</v>
      </c>
      <c r="T104" s="226">
        <f>S104*H104</f>
        <v>0</v>
      </c>
      <c r="U104" s="35"/>
      <c r="V104" s="35"/>
      <c r="W104" s="35"/>
      <c r="X104" s="35"/>
      <c r="Y104" s="35"/>
      <c r="Z104" s="35"/>
      <c r="AA104" s="35"/>
      <c r="AB104" s="35"/>
      <c r="AC104" s="35"/>
      <c r="AD104" s="35"/>
      <c r="AE104" s="35"/>
      <c r="AR104" s="227" t="s">
        <v>216</v>
      </c>
      <c r="AT104" s="227" t="s">
        <v>184</v>
      </c>
      <c r="AU104" s="227" t="s">
        <v>83</v>
      </c>
      <c r="AY104" s="14" t="s">
        <v>183</v>
      </c>
      <c r="BE104" s="228">
        <f>IF(N104="základní",J104,0)</f>
        <v>0</v>
      </c>
      <c r="BF104" s="228">
        <f>IF(N104="snížená",J104,0)</f>
        <v>0</v>
      </c>
      <c r="BG104" s="228">
        <f>IF(N104="zákl. přenesená",J104,0)</f>
        <v>0</v>
      </c>
      <c r="BH104" s="228">
        <f>IF(N104="sníž. přenesená",J104,0)</f>
        <v>0</v>
      </c>
      <c r="BI104" s="228">
        <f>IF(N104="nulová",J104,0)</f>
        <v>0</v>
      </c>
      <c r="BJ104" s="14" t="s">
        <v>81</v>
      </c>
      <c r="BK104" s="228">
        <f>ROUND(I104*H104,2)</f>
        <v>0</v>
      </c>
      <c r="BL104" s="14" t="s">
        <v>182</v>
      </c>
      <c r="BM104" s="227" t="s">
        <v>2513</v>
      </c>
    </row>
    <row r="105" s="2" customFormat="1">
      <c r="A105" s="35"/>
      <c r="B105" s="36"/>
      <c r="C105" s="37"/>
      <c r="D105" s="229" t="s">
        <v>190</v>
      </c>
      <c r="E105" s="37"/>
      <c r="F105" s="230" t="s">
        <v>2512</v>
      </c>
      <c r="G105" s="37"/>
      <c r="H105" s="37"/>
      <c r="I105" s="143"/>
      <c r="J105" s="37"/>
      <c r="K105" s="37"/>
      <c r="L105" s="41"/>
      <c r="M105" s="231"/>
      <c r="N105" s="232"/>
      <c r="O105" s="81"/>
      <c r="P105" s="81"/>
      <c r="Q105" s="81"/>
      <c r="R105" s="81"/>
      <c r="S105" s="81"/>
      <c r="T105" s="82"/>
      <c r="U105" s="35"/>
      <c r="V105" s="35"/>
      <c r="W105" s="35"/>
      <c r="X105" s="35"/>
      <c r="Y105" s="35"/>
      <c r="Z105" s="35"/>
      <c r="AA105" s="35"/>
      <c r="AB105" s="35"/>
      <c r="AC105" s="35"/>
      <c r="AD105" s="35"/>
      <c r="AE105" s="35"/>
      <c r="AT105" s="14" t="s">
        <v>190</v>
      </c>
      <c r="AU105" s="14" t="s">
        <v>83</v>
      </c>
    </row>
    <row r="106" s="2" customFormat="1" ht="16.5" customHeight="1">
      <c r="A106" s="35"/>
      <c r="B106" s="36"/>
      <c r="C106" s="215" t="s">
        <v>220</v>
      </c>
      <c r="D106" s="215" t="s">
        <v>184</v>
      </c>
      <c r="E106" s="216" t="s">
        <v>2514</v>
      </c>
      <c r="F106" s="217" t="s">
        <v>2515</v>
      </c>
      <c r="G106" s="218" t="s">
        <v>199</v>
      </c>
      <c r="H106" s="219">
        <v>2</v>
      </c>
      <c r="I106" s="220"/>
      <c r="J106" s="221">
        <f>ROUND(I106*H106,2)</f>
        <v>0</v>
      </c>
      <c r="K106" s="217" t="s">
        <v>19</v>
      </c>
      <c r="L106" s="222"/>
      <c r="M106" s="223" t="s">
        <v>19</v>
      </c>
      <c r="N106" s="224" t="s">
        <v>44</v>
      </c>
      <c r="O106" s="81"/>
      <c r="P106" s="225">
        <f>O106*H106</f>
        <v>0</v>
      </c>
      <c r="Q106" s="225">
        <v>0.67800000000000005</v>
      </c>
      <c r="R106" s="225">
        <f>Q106*H106</f>
        <v>1.3560000000000001</v>
      </c>
      <c r="S106" s="225">
        <v>0</v>
      </c>
      <c r="T106" s="226">
        <f>S106*H106</f>
        <v>0</v>
      </c>
      <c r="U106" s="35"/>
      <c r="V106" s="35"/>
      <c r="W106" s="35"/>
      <c r="X106" s="35"/>
      <c r="Y106" s="35"/>
      <c r="Z106" s="35"/>
      <c r="AA106" s="35"/>
      <c r="AB106" s="35"/>
      <c r="AC106" s="35"/>
      <c r="AD106" s="35"/>
      <c r="AE106" s="35"/>
      <c r="AR106" s="227" t="s">
        <v>216</v>
      </c>
      <c r="AT106" s="227" t="s">
        <v>184</v>
      </c>
      <c r="AU106" s="227" t="s">
        <v>83</v>
      </c>
      <c r="AY106" s="14" t="s">
        <v>183</v>
      </c>
      <c r="BE106" s="228">
        <f>IF(N106="základní",J106,0)</f>
        <v>0</v>
      </c>
      <c r="BF106" s="228">
        <f>IF(N106="snížená",J106,0)</f>
        <v>0</v>
      </c>
      <c r="BG106" s="228">
        <f>IF(N106="zákl. přenesená",J106,0)</f>
        <v>0</v>
      </c>
      <c r="BH106" s="228">
        <f>IF(N106="sníž. přenesená",J106,0)</f>
        <v>0</v>
      </c>
      <c r="BI106" s="228">
        <f>IF(N106="nulová",J106,0)</f>
        <v>0</v>
      </c>
      <c r="BJ106" s="14" t="s">
        <v>81</v>
      </c>
      <c r="BK106" s="228">
        <f>ROUND(I106*H106,2)</f>
        <v>0</v>
      </c>
      <c r="BL106" s="14" t="s">
        <v>182</v>
      </c>
      <c r="BM106" s="227" t="s">
        <v>2516</v>
      </c>
    </row>
    <row r="107" s="2" customFormat="1">
      <c r="A107" s="35"/>
      <c r="B107" s="36"/>
      <c r="C107" s="37"/>
      <c r="D107" s="229" t="s">
        <v>190</v>
      </c>
      <c r="E107" s="37"/>
      <c r="F107" s="230" t="s">
        <v>2515</v>
      </c>
      <c r="G107" s="37"/>
      <c r="H107" s="37"/>
      <c r="I107" s="143"/>
      <c r="J107" s="37"/>
      <c r="K107" s="37"/>
      <c r="L107" s="41"/>
      <c r="M107" s="231"/>
      <c r="N107" s="232"/>
      <c r="O107" s="81"/>
      <c r="P107" s="81"/>
      <c r="Q107" s="81"/>
      <c r="R107" s="81"/>
      <c r="S107" s="81"/>
      <c r="T107" s="82"/>
      <c r="U107" s="35"/>
      <c r="V107" s="35"/>
      <c r="W107" s="35"/>
      <c r="X107" s="35"/>
      <c r="Y107" s="35"/>
      <c r="Z107" s="35"/>
      <c r="AA107" s="35"/>
      <c r="AB107" s="35"/>
      <c r="AC107" s="35"/>
      <c r="AD107" s="35"/>
      <c r="AE107" s="35"/>
      <c r="AT107" s="14" t="s">
        <v>190</v>
      </c>
      <c r="AU107" s="14" t="s">
        <v>83</v>
      </c>
    </row>
    <row r="108" s="2" customFormat="1" ht="21.75" customHeight="1">
      <c r="A108" s="35"/>
      <c r="B108" s="36"/>
      <c r="C108" s="215" t="s">
        <v>224</v>
      </c>
      <c r="D108" s="215" t="s">
        <v>184</v>
      </c>
      <c r="E108" s="216" t="s">
        <v>2517</v>
      </c>
      <c r="F108" s="217" t="s">
        <v>2518</v>
      </c>
      <c r="G108" s="218" t="s">
        <v>199</v>
      </c>
      <c r="H108" s="219">
        <v>45</v>
      </c>
      <c r="I108" s="220"/>
      <c r="J108" s="221">
        <f>ROUND(I108*H108,2)</f>
        <v>0</v>
      </c>
      <c r="K108" s="217" t="s">
        <v>19</v>
      </c>
      <c r="L108" s="222"/>
      <c r="M108" s="223" t="s">
        <v>19</v>
      </c>
      <c r="N108" s="224" t="s">
        <v>44</v>
      </c>
      <c r="O108" s="81"/>
      <c r="P108" s="225">
        <f>O108*H108</f>
        <v>0</v>
      </c>
      <c r="Q108" s="225">
        <v>0.104</v>
      </c>
      <c r="R108" s="225">
        <f>Q108*H108</f>
        <v>4.6799999999999997</v>
      </c>
      <c r="S108" s="225">
        <v>0</v>
      </c>
      <c r="T108" s="226">
        <f>S108*H108</f>
        <v>0</v>
      </c>
      <c r="U108" s="35"/>
      <c r="V108" s="35"/>
      <c r="W108" s="35"/>
      <c r="X108" s="35"/>
      <c r="Y108" s="35"/>
      <c r="Z108" s="35"/>
      <c r="AA108" s="35"/>
      <c r="AB108" s="35"/>
      <c r="AC108" s="35"/>
      <c r="AD108" s="35"/>
      <c r="AE108" s="35"/>
      <c r="AR108" s="227" t="s">
        <v>216</v>
      </c>
      <c r="AT108" s="227" t="s">
        <v>184</v>
      </c>
      <c r="AU108" s="227" t="s">
        <v>83</v>
      </c>
      <c r="AY108" s="14" t="s">
        <v>183</v>
      </c>
      <c r="BE108" s="228">
        <f>IF(N108="základní",J108,0)</f>
        <v>0</v>
      </c>
      <c r="BF108" s="228">
        <f>IF(N108="snížená",J108,0)</f>
        <v>0</v>
      </c>
      <c r="BG108" s="228">
        <f>IF(N108="zákl. přenesená",J108,0)</f>
        <v>0</v>
      </c>
      <c r="BH108" s="228">
        <f>IF(N108="sníž. přenesená",J108,0)</f>
        <v>0</v>
      </c>
      <c r="BI108" s="228">
        <f>IF(N108="nulová",J108,0)</f>
        <v>0</v>
      </c>
      <c r="BJ108" s="14" t="s">
        <v>81</v>
      </c>
      <c r="BK108" s="228">
        <f>ROUND(I108*H108,2)</f>
        <v>0</v>
      </c>
      <c r="BL108" s="14" t="s">
        <v>182</v>
      </c>
      <c r="BM108" s="227" t="s">
        <v>2519</v>
      </c>
    </row>
    <row r="109" s="2" customFormat="1">
      <c r="A109" s="35"/>
      <c r="B109" s="36"/>
      <c r="C109" s="37"/>
      <c r="D109" s="229" t="s">
        <v>190</v>
      </c>
      <c r="E109" s="37"/>
      <c r="F109" s="230" t="s">
        <v>2518</v>
      </c>
      <c r="G109" s="37"/>
      <c r="H109" s="37"/>
      <c r="I109" s="143"/>
      <c r="J109" s="37"/>
      <c r="K109" s="37"/>
      <c r="L109" s="41"/>
      <c r="M109" s="231"/>
      <c r="N109" s="232"/>
      <c r="O109" s="81"/>
      <c r="P109" s="81"/>
      <c r="Q109" s="81"/>
      <c r="R109" s="81"/>
      <c r="S109" s="81"/>
      <c r="T109" s="82"/>
      <c r="U109" s="35"/>
      <c r="V109" s="35"/>
      <c r="W109" s="35"/>
      <c r="X109" s="35"/>
      <c r="Y109" s="35"/>
      <c r="Z109" s="35"/>
      <c r="AA109" s="35"/>
      <c r="AB109" s="35"/>
      <c r="AC109" s="35"/>
      <c r="AD109" s="35"/>
      <c r="AE109" s="35"/>
      <c r="AT109" s="14" t="s">
        <v>190</v>
      </c>
      <c r="AU109" s="14" t="s">
        <v>83</v>
      </c>
    </row>
    <row r="110" s="2" customFormat="1" ht="21.75" customHeight="1">
      <c r="A110" s="35"/>
      <c r="B110" s="36"/>
      <c r="C110" s="215" t="s">
        <v>228</v>
      </c>
      <c r="D110" s="215" t="s">
        <v>184</v>
      </c>
      <c r="E110" s="216" t="s">
        <v>2520</v>
      </c>
      <c r="F110" s="217" t="s">
        <v>2521</v>
      </c>
      <c r="G110" s="218" t="s">
        <v>199</v>
      </c>
      <c r="H110" s="219">
        <v>14</v>
      </c>
      <c r="I110" s="220"/>
      <c r="J110" s="221">
        <f>ROUND(I110*H110,2)</f>
        <v>0</v>
      </c>
      <c r="K110" s="217" t="s">
        <v>19</v>
      </c>
      <c r="L110" s="222"/>
      <c r="M110" s="223" t="s">
        <v>19</v>
      </c>
      <c r="N110" s="224" t="s">
        <v>44</v>
      </c>
      <c r="O110" s="81"/>
      <c r="P110" s="225">
        <f>O110*H110</f>
        <v>0</v>
      </c>
      <c r="Q110" s="225">
        <v>0.10299999999999999</v>
      </c>
      <c r="R110" s="225">
        <f>Q110*H110</f>
        <v>1.442</v>
      </c>
      <c r="S110" s="225">
        <v>0</v>
      </c>
      <c r="T110" s="226">
        <f>S110*H110</f>
        <v>0</v>
      </c>
      <c r="U110" s="35"/>
      <c r="V110" s="35"/>
      <c r="W110" s="35"/>
      <c r="X110" s="35"/>
      <c r="Y110" s="35"/>
      <c r="Z110" s="35"/>
      <c r="AA110" s="35"/>
      <c r="AB110" s="35"/>
      <c r="AC110" s="35"/>
      <c r="AD110" s="35"/>
      <c r="AE110" s="35"/>
      <c r="AR110" s="227" t="s">
        <v>216</v>
      </c>
      <c r="AT110" s="227" t="s">
        <v>184</v>
      </c>
      <c r="AU110" s="227" t="s">
        <v>83</v>
      </c>
      <c r="AY110" s="14" t="s">
        <v>183</v>
      </c>
      <c r="BE110" s="228">
        <f>IF(N110="základní",J110,0)</f>
        <v>0</v>
      </c>
      <c r="BF110" s="228">
        <f>IF(N110="snížená",J110,0)</f>
        <v>0</v>
      </c>
      <c r="BG110" s="228">
        <f>IF(N110="zákl. přenesená",J110,0)</f>
        <v>0</v>
      </c>
      <c r="BH110" s="228">
        <f>IF(N110="sníž. přenesená",J110,0)</f>
        <v>0</v>
      </c>
      <c r="BI110" s="228">
        <f>IF(N110="nulová",J110,0)</f>
        <v>0</v>
      </c>
      <c r="BJ110" s="14" t="s">
        <v>81</v>
      </c>
      <c r="BK110" s="228">
        <f>ROUND(I110*H110,2)</f>
        <v>0</v>
      </c>
      <c r="BL110" s="14" t="s">
        <v>182</v>
      </c>
      <c r="BM110" s="227" t="s">
        <v>2522</v>
      </c>
    </row>
    <row r="111" s="2" customFormat="1">
      <c r="A111" s="35"/>
      <c r="B111" s="36"/>
      <c r="C111" s="37"/>
      <c r="D111" s="229" t="s">
        <v>190</v>
      </c>
      <c r="E111" s="37"/>
      <c r="F111" s="230" t="s">
        <v>2521</v>
      </c>
      <c r="G111" s="37"/>
      <c r="H111" s="37"/>
      <c r="I111" s="143"/>
      <c r="J111" s="37"/>
      <c r="K111" s="37"/>
      <c r="L111" s="41"/>
      <c r="M111" s="231"/>
      <c r="N111" s="232"/>
      <c r="O111" s="81"/>
      <c r="P111" s="81"/>
      <c r="Q111" s="81"/>
      <c r="R111" s="81"/>
      <c r="S111" s="81"/>
      <c r="T111" s="82"/>
      <c r="U111" s="35"/>
      <c r="V111" s="35"/>
      <c r="W111" s="35"/>
      <c r="X111" s="35"/>
      <c r="Y111" s="35"/>
      <c r="Z111" s="35"/>
      <c r="AA111" s="35"/>
      <c r="AB111" s="35"/>
      <c r="AC111" s="35"/>
      <c r="AD111" s="35"/>
      <c r="AE111" s="35"/>
      <c r="AT111" s="14" t="s">
        <v>190</v>
      </c>
      <c r="AU111" s="14" t="s">
        <v>83</v>
      </c>
    </row>
    <row r="112" s="2" customFormat="1" ht="21.75" customHeight="1">
      <c r="A112" s="35"/>
      <c r="B112" s="36"/>
      <c r="C112" s="215" t="s">
        <v>232</v>
      </c>
      <c r="D112" s="215" t="s">
        <v>184</v>
      </c>
      <c r="E112" s="216" t="s">
        <v>2523</v>
      </c>
      <c r="F112" s="217" t="s">
        <v>2524</v>
      </c>
      <c r="G112" s="218" t="s">
        <v>199</v>
      </c>
      <c r="H112" s="219">
        <v>6</v>
      </c>
      <c r="I112" s="220"/>
      <c r="J112" s="221">
        <f>ROUND(I112*H112,2)</f>
        <v>0</v>
      </c>
      <c r="K112" s="217" t="s">
        <v>19</v>
      </c>
      <c r="L112" s="222"/>
      <c r="M112" s="223" t="s">
        <v>19</v>
      </c>
      <c r="N112" s="224" t="s">
        <v>44</v>
      </c>
      <c r="O112" s="81"/>
      <c r="P112" s="225">
        <f>O112*H112</f>
        <v>0</v>
      </c>
      <c r="Q112" s="225">
        <v>0.10696</v>
      </c>
      <c r="R112" s="225">
        <f>Q112*H112</f>
        <v>0.64176</v>
      </c>
      <c r="S112" s="225">
        <v>0</v>
      </c>
      <c r="T112" s="226">
        <f>S112*H112</f>
        <v>0</v>
      </c>
      <c r="U112" s="35"/>
      <c r="V112" s="35"/>
      <c r="W112" s="35"/>
      <c r="X112" s="35"/>
      <c r="Y112" s="35"/>
      <c r="Z112" s="35"/>
      <c r="AA112" s="35"/>
      <c r="AB112" s="35"/>
      <c r="AC112" s="35"/>
      <c r="AD112" s="35"/>
      <c r="AE112" s="35"/>
      <c r="AR112" s="227" t="s">
        <v>216</v>
      </c>
      <c r="AT112" s="227" t="s">
        <v>184</v>
      </c>
      <c r="AU112" s="227" t="s">
        <v>83</v>
      </c>
      <c r="AY112" s="14" t="s">
        <v>183</v>
      </c>
      <c r="BE112" s="228">
        <f>IF(N112="základní",J112,0)</f>
        <v>0</v>
      </c>
      <c r="BF112" s="228">
        <f>IF(N112="snížená",J112,0)</f>
        <v>0</v>
      </c>
      <c r="BG112" s="228">
        <f>IF(N112="zákl. přenesená",J112,0)</f>
        <v>0</v>
      </c>
      <c r="BH112" s="228">
        <f>IF(N112="sníž. přenesená",J112,0)</f>
        <v>0</v>
      </c>
      <c r="BI112" s="228">
        <f>IF(N112="nulová",J112,0)</f>
        <v>0</v>
      </c>
      <c r="BJ112" s="14" t="s">
        <v>81</v>
      </c>
      <c r="BK112" s="228">
        <f>ROUND(I112*H112,2)</f>
        <v>0</v>
      </c>
      <c r="BL112" s="14" t="s">
        <v>182</v>
      </c>
      <c r="BM112" s="227" t="s">
        <v>2525</v>
      </c>
    </row>
    <row r="113" s="2" customFormat="1">
      <c r="A113" s="35"/>
      <c r="B113" s="36"/>
      <c r="C113" s="37"/>
      <c r="D113" s="229" t="s">
        <v>190</v>
      </c>
      <c r="E113" s="37"/>
      <c r="F113" s="230" t="s">
        <v>2524</v>
      </c>
      <c r="G113" s="37"/>
      <c r="H113" s="37"/>
      <c r="I113" s="143"/>
      <c r="J113" s="37"/>
      <c r="K113" s="37"/>
      <c r="L113" s="41"/>
      <c r="M113" s="231"/>
      <c r="N113" s="232"/>
      <c r="O113" s="81"/>
      <c r="P113" s="81"/>
      <c r="Q113" s="81"/>
      <c r="R113" s="81"/>
      <c r="S113" s="81"/>
      <c r="T113" s="82"/>
      <c r="U113" s="35"/>
      <c r="V113" s="35"/>
      <c r="W113" s="35"/>
      <c r="X113" s="35"/>
      <c r="Y113" s="35"/>
      <c r="Z113" s="35"/>
      <c r="AA113" s="35"/>
      <c r="AB113" s="35"/>
      <c r="AC113" s="35"/>
      <c r="AD113" s="35"/>
      <c r="AE113" s="35"/>
      <c r="AT113" s="14" t="s">
        <v>190</v>
      </c>
      <c r="AU113" s="14" t="s">
        <v>83</v>
      </c>
    </row>
    <row r="114" s="2" customFormat="1" ht="21.75" customHeight="1">
      <c r="A114" s="35"/>
      <c r="B114" s="36"/>
      <c r="C114" s="215" t="s">
        <v>237</v>
      </c>
      <c r="D114" s="215" t="s">
        <v>184</v>
      </c>
      <c r="E114" s="216" t="s">
        <v>2526</v>
      </c>
      <c r="F114" s="217" t="s">
        <v>2527</v>
      </c>
      <c r="G114" s="218" t="s">
        <v>199</v>
      </c>
      <c r="H114" s="219">
        <v>5</v>
      </c>
      <c r="I114" s="220"/>
      <c r="J114" s="221">
        <f>ROUND(I114*H114,2)</f>
        <v>0</v>
      </c>
      <c r="K114" s="217" t="s">
        <v>19</v>
      </c>
      <c r="L114" s="222"/>
      <c r="M114" s="223" t="s">
        <v>19</v>
      </c>
      <c r="N114" s="224" t="s">
        <v>44</v>
      </c>
      <c r="O114" s="81"/>
      <c r="P114" s="225">
        <f>O114*H114</f>
        <v>0</v>
      </c>
      <c r="Q114" s="225">
        <v>0.11092000000000001</v>
      </c>
      <c r="R114" s="225">
        <f>Q114*H114</f>
        <v>0.55459999999999998</v>
      </c>
      <c r="S114" s="225">
        <v>0</v>
      </c>
      <c r="T114" s="226">
        <f>S114*H114</f>
        <v>0</v>
      </c>
      <c r="U114" s="35"/>
      <c r="V114" s="35"/>
      <c r="W114" s="35"/>
      <c r="X114" s="35"/>
      <c r="Y114" s="35"/>
      <c r="Z114" s="35"/>
      <c r="AA114" s="35"/>
      <c r="AB114" s="35"/>
      <c r="AC114" s="35"/>
      <c r="AD114" s="35"/>
      <c r="AE114" s="35"/>
      <c r="AR114" s="227" t="s">
        <v>216</v>
      </c>
      <c r="AT114" s="227" t="s">
        <v>184</v>
      </c>
      <c r="AU114" s="227" t="s">
        <v>83</v>
      </c>
      <c r="AY114" s="14" t="s">
        <v>183</v>
      </c>
      <c r="BE114" s="228">
        <f>IF(N114="základní",J114,0)</f>
        <v>0</v>
      </c>
      <c r="BF114" s="228">
        <f>IF(N114="snížená",J114,0)</f>
        <v>0</v>
      </c>
      <c r="BG114" s="228">
        <f>IF(N114="zákl. přenesená",J114,0)</f>
        <v>0</v>
      </c>
      <c r="BH114" s="228">
        <f>IF(N114="sníž. přenesená",J114,0)</f>
        <v>0</v>
      </c>
      <c r="BI114" s="228">
        <f>IF(N114="nulová",J114,0)</f>
        <v>0</v>
      </c>
      <c r="BJ114" s="14" t="s">
        <v>81</v>
      </c>
      <c r="BK114" s="228">
        <f>ROUND(I114*H114,2)</f>
        <v>0</v>
      </c>
      <c r="BL114" s="14" t="s">
        <v>182</v>
      </c>
      <c r="BM114" s="227" t="s">
        <v>2528</v>
      </c>
    </row>
    <row r="115" s="2" customFormat="1">
      <c r="A115" s="35"/>
      <c r="B115" s="36"/>
      <c r="C115" s="37"/>
      <c r="D115" s="229" t="s">
        <v>190</v>
      </c>
      <c r="E115" s="37"/>
      <c r="F115" s="230" t="s">
        <v>2527</v>
      </c>
      <c r="G115" s="37"/>
      <c r="H115" s="37"/>
      <c r="I115" s="143"/>
      <c r="J115" s="37"/>
      <c r="K115" s="37"/>
      <c r="L115" s="41"/>
      <c r="M115" s="231"/>
      <c r="N115" s="232"/>
      <c r="O115" s="81"/>
      <c r="P115" s="81"/>
      <c r="Q115" s="81"/>
      <c r="R115" s="81"/>
      <c r="S115" s="81"/>
      <c r="T115" s="82"/>
      <c r="U115" s="35"/>
      <c r="V115" s="35"/>
      <c r="W115" s="35"/>
      <c r="X115" s="35"/>
      <c r="Y115" s="35"/>
      <c r="Z115" s="35"/>
      <c r="AA115" s="35"/>
      <c r="AB115" s="35"/>
      <c r="AC115" s="35"/>
      <c r="AD115" s="35"/>
      <c r="AE115" s="35"/>
      <c r="AT115" s="14" t="s">
        <v>190</v>
      </c>
      <c r="AU115" s="14" t="s">
        <v>83</v>
      </c>
    </row>
    <row r="116" s="2" customFormat="1" ht="21.75" customHeight="1">
      <c r="A116" s="35"/>
      <c r="B116" s="36"/>
      <c r="C116" s="215" t="s">
        <v>242</v>
      </c>
      <c r="D116" s="215" t="s">
        <v>184</v>
      </c>
      <c r="E116" s="216" t="s">
        <v>2529</v>
      </c>
      <c r="F116" s="217" t="s">
        <v>2530</v>
      </c>
      <c r="G116" s="218" t="s">
        <v>199</v>
      </c>
      <c r="H116" s="219">
        <v>4</v>
      </c>
      <c r="I116" s="220"/>
      <c r="J116" s="221">
        <f>ROUND(I116*H116,2)</f>
        <v>0</v>
      </c>
      <c r="K116" s="217" t="s">
        <v>19</v>
      </c>
      <c r="L116" s="222"/>
      <c r="M116" s="223" t="s">
        <v>19</v>
      </c>
      <c r="N116" s="224" t="s">
        <v>44</v>
      </c>
      <c r="O116" s="81"/>
      <c r="P116" s="225">
        <f>O116*H116</f>
        <v>0</v>
      </c>
      <c r="Q116" s="225">
        <v>0.11488</v>
      </c>
      <c r="R116" s="225">
        <f>Q116*H116</f>
        <v>0.45951999999999998</v>
      </c>
      <c r="S116" s="225">
        <v>0</v>
      </c>
      <c r="T116" s="226">
        <f>S116*H116</f>
        <v>0</v>
      </c>
      <c r="U116" s="35"/>
      <c r="V116" s="35"/>
      <c r="W116" s="35"/>
      <c r="X116" s="35"/>
      <c r="Y116" s="35"/>
      <c r="Z116" s="35"/>
      <c r="AA116" s="35"/>
      <c r="AB116" s="35"/>
      <c r="AC116" s="35"/>
      <c r="AD116" s="35"/>
      <c r="AE116" s="35"/>
      <c r="AR116" s="227" t="s">
        <v>216</v>
      </c>
      <c r="AT116" s="227" t="s">
        <v>184</v>
      </c>
      <c r="AU116" s="227" t="s">
        <v>83</v>
      </c>
      <c r="AY116" s="14" t="s">
        <v>183</v>
      </c>
      <c r="BE116" s="228">
        <f>IF(N116="základní",J116,0)</f>
        <v>0</v>
      </c>
      <c r="BF116" s="228">
        <f>IF(N116="snížená",J116,0)</f>
        <v>0</v>
      </c>
      <c r="BG116" s="228">
        <f>IF(N116="zákl. přenesená",J116,0)</f>
        <v>0</v>
      </c>
      <c r="BH116" s="228">
        <f>IF(N116="sníž. přenesená",J116,0)</f>
        <v>0</v>
      </c>
      <c r="BI116" s="228">
        <f>IF(N116="nulová",J116,0)</f>
        <v>0</v>
      </c>
      <c r="BJ116" s="14" t="s">
        <v>81</v>
      </c>
      <c r="BK116" s="228">
        <f>ROUND(I116*H116,2)</f>
        <v>0</v>
      </c>
      <c r="BL116" s="14" t="s">
        <v>182</v>
      </c>
      <c r="BM116" s="227" t="s">
        <v>2531</v>
      </c>
    </row>
    <row r="117" s="2" customFormat="1">
      <c r="A117" s="35"/>
      <c r="B117" s="36"/>
      <c r="C117" s="37"/>
      <c r="D117" s="229" t="s">
        <v>190</v>
      </c>
      <c r="E117" s="37"/>
      <c r="F117" s="230" t="s">
        <v>2530</v>
      </c>
      <c r="G117" s="37"/>
      <c r="H117" s="37"/>
      <c r="I117" s="143"/>
      <c r="J117" s="37"/>
      <c r="K117" s="37"/>
      <c r="L117" s="41"/>
      <c r="M117" s="231"/>
      <c r="N117" s="232"/>
      <c r="O117" s="81"/>
      <c r="P117" s="81"/>
      <c r="Q117" s="81"/>
      <c r="R117" s="81"/>
      <c r="S117" s="81"/>
      <c r="T117" s="82"/>
      <c r="U117" s="35"/>
      <c r="V117" s="35"/>
      <c r="W117" s="35"/>
      <c r="X117" s="35"/>
      <c r="Y117" s="35"/>
      <c r="Z117" s="35"/>
      <c r="AA117" s="35"/>
      <c r="AB117" s="35"/>
      <c r="AC117" s="35"/>
      <c r="AD117" s="35"/>
      <c r="AE117" s="35"/>
      <c r="AT117" s="14" t="s">
        <v>190</v>
      </c>
      <c r="AU117" s="14" t="s">
        <v>83</v>
      </c>
    </row>
    <row r="118" s="2" customFormat="1" ht="21.75" customHeight="1">
      <c r="A118" s="35"/>
      <c r="B118" s="36"/>
      <c r="C118" s="215" t="s">
        <v>8</v>
      </c>
      <c r="D118" s="215" t="s">
        <v>184</v>
      </c>
      <c r="E118" s="216" t="s">
        <v>2532</v>
      </c>
      <c r="F118" s="217" t="s">
        <v>2533</v>
      </c>
      <c r="G118" s="218" t="s">
        <v>199</v>
      </c>
      <c r="H118" s="219">
        <v>3</v>
      </c>
      <c r="I118" s="220"/>
      <c r="J118" s="221">
        <f>ROUND(I118*H118,2)</f>
        <v>0</v>
      </c>
      <c r="K118" s="217" t="s">
        <v>19</v>
      </c>
      <c r="L118" s="222"/>
      <c r="M118" s="223" t="s">
        <v>19</v>
      </c>
      <c r="N118" s="224" t="s">
        <v>44</v>
      </c>
      <c r="O118" s="81"/>
      <c r="P118" s="225">
        <f>O118*H118</f>
        <v>0</v>
      </c>
      <c r="Q118" s="225">
        <v>0.11885</v>
      </c>
      <c r="R118" s="225">
        <f>Q118*H118</f>
        <v>0.35654999999999998</v>
      </c>
      <c r="S118" s="225">
        <v>0</v>
      </c>
      <c r="T118" s="226">
        <f>S118*H118</f>
        <v>0</v>
      </c>
      <c r="U118" s="35"/>
      <c r="V118" s="35"/>
      <c r="W118" s="35"/>
      <c r="X118" s="35"/>
      <c r="Y118" s="35"/>
      <c r="Z118" s="35"/>
      <c r="AA118" s="35"/>
      <c r="AB118" s="35"/>
      <c r="AC118" s="35"/>
      <c r="AD118" s="35"/>
      <c r="AE118" s="35"/>
      <c r="AR118" s="227" t="s">
        <v>216</v>
      </c>
      <c r="AT118" s="227" t="s">
        <v>184</v>
      </c>
      <c r="AU118" s="227" t="s">
        <v>83</v>
      </c>
      <c r="AY118" s="14" t="s">
        <v>183</v>
      </c>
      <c r="BE118" s="228">
        <f>IF(N118="základní",J118,0)</f>
        <v>0</v>
      </c>
      <c r="BF118" s="228">
        <f>IF(N118="snížená",J118,0)</f>
        <v>0</v>
      </c>
      <c r="BG118" s="228">
        <f>IF(N118="zákl. přenesená",J118,0)</f>
        <v>0</v>
      </c>
      <c r="BH118" s="228">
        <f>IF(N118="sníž. přenesená",J118,0)</f>
        <v>0</v>
      </c>
      <c r="BI118" s="228">
        <f>IF(N118="nulová",J118,0)</f>
        <v>0</v>
      </c>
      <c r="BJ118" s="14" t="s">
        <v>81</v>
      </c>
      <c r="BK118" s="228">
        <f>ROUND(I118*H118,2)</f>
        <v>0</v>
      </c>
      <c r="BL118" s="14" t="s">
        <v>182</v>
      </c>
      <c r="BM118" s="227" t="s">
        <v>2534</v>
      </c>
    </row>
    <row r="119" s="2" customFormat="1">
      <c r="A119" s="35"/>
      <c r="B119" s="36"/>
      <c r="C119" s="37"/>
      <c r="D119" s="229" t="s">
        <v>190</v>
      </c>
      <c r="E119" s="37"/>
      <c r="F119" s="230" t="s">
        <v>2533</v>
      </c>
      <c r="G119" s="37"/>
      <c r="H119" s="37"/>
      <c r="I119" s="143"/>
      <c r="J119" s="37"/>
      <c r="K119" s="37"/>
      <c r="L119" s="41"/>
      <c r="M119" s="231"/>
      <c r="N119" s="232"/>
      <c r="O119" s="81"/>
      <c r="P119" s="81"/>
      <c r="Q119" s="81"/>
      <c r="R119" s="81"/>
      <c r="S119" s="81"/>
      <c r="T119" s="82"/>
      <c r="U119" s="35"/>
      <c r="V119" s="35"/>
      <c r="W119" s="35"/>
      <c r="X119" s="35"/>
      <c r="Y119" s="35"/>
      <c r="Z119" s="35"/>
      <c r="AA119" s="35"/>
      <c r="AB119" s="35"/>
      <c r="AC119" s="35"/>
      <c r="AD119" s="35"/>
      <c r="AE119" s="35"/>
      <c r="AT119" s="14" t="s">
        <v>190</v>
      </c>
      <c r="AU119" s="14" t="s">
        <v>83</v>
      </c>
    </row>
    <row r="120" s="2" customFormat="1" ht="21.75" customHeight="1">
      <c r="A120" s="35"/>
      <c r="B120" s="36"/>
      <c r="C120" s="215" t="s">
        <v>249</v>
      </c>
      <c r="D120" s="215" t="s">
        <v>184</v>
      </c>
      <c r="E120" s="216" t="s">
        <v>2535</v>
      </c>
      <c r="F120" s="217" t="s">
        <v>2536</v>
      </c>
      <c r="G120" s="218" t="s">
        <v>199</v>
      </c>
      <c r="H120" s="219">
        <v>3</v>
      </c>
      <c r="I120" s="220"/>
      <c r="J120" s="221">
        <f>ROUND(I120*H120,2)</f>
        <v>0</v>
      </c>
      <c r="K120" s="217" t="s">
        <v>19</v>
      </c>
      <c r="L120" s="222"/>
      <c r="M120" s="223" t="s">
        <v>19</v>
      </c>
      <c r="N120" s="224" t="s">
        <v>44</v>
      </c>
      <c r="O120" s="81"/>
      <c r="P120" s="225">
        <f>O120*H120</f>
        <v>0</v>
      </c>
      <c r="Q120" s="225">
        <v>0.12281</v>
      </c>
      <c r="R120" s="225">
        <f>Q120*H120</f>
        <v>0.36843000000000004</v>
      </c>
      <c r="S120" s="225">
        <v>0</v>
      </c>
      <c r="T120" s="226">
        <f>S120*H120</f>
        <v>0</v>
      </c>
      <c r="U120" s="35"/>
      <c r="V120" s="35"/>
      <c r="W120" s="35"/>
      <c r="X120" s="35"/>
      <c r="Y120" s="35"/>
      <c r="Z120" s="35"/>
      <c r="AA120" s="35"/>
      <c r="AB120" s="35"/>
      <c r="AC120" s="35"/>
      <c r="AD120" s="35"/>
      <c r="AE120" s="35"/>
      <c r="AR120" s="227" t="s">
        <v>216</v>
      </c>
      <c r="AT120" s="227" t="s">
        <v>184</v>
      </c>
      <c r="AU120" s="227" t="s">
        <v>83</v>
      </c>
      <c r="AY120" s="14" t="s">
        <v>183</v>
      </c>
      <c r="BE120" s="228">
        <f>IF(N120="základní",J120,0)</f>
        <v>0</v>
      </c>
      <c r="BF120" s="228">
        <f>IF(N120="snížená",J120,0)</f>
        <v>0</v>
      </c>
      <c r="BG120" s="228">
        <f>IF(N120="zákl. přenesená",J120,0)</f>
        <v>0</v>
      </c>
      <c r="BH120" s="228">
        <f>IF(N120="sníž. přenesená",J120,0)</f>
        <v>0</v>
      </c>
      <c r="BI120" s="228">
        <f>IF(N120="nulová",J120,0)</f>
        <v>0</v>
      </c>
      <c r="BJ120" s="14" t="s">
        <v>81</v>
      </c>
      <c r="BK120" s="228">
        <f>ROUND(I120*H120,2)</f>
        <v>0</v>
      </c>
      <c r="BL120" s="14" t="s">
        <v>182</v>
      </c>
      <c r="BM120" s="227" t="s">
        <v>2537</v>
      </c>
    </row>
    <row r="121" s="2" customFormat="1">
      <c r="A121" s="35"/>
      <c r="B121" s="36"/>
      <c r="C121" s="37"/>
      <c r="D121" s="229" t="s">
        <v>190</v>
      </c>
      <c r="E121" s="37"/>
      <c r="F121" s="230" t="s">
        <v>2536</v>
      </c>
      <c r="G121" s="37"/>
      <c r="H121" s="37"/>
      <c r="I121" s="143"/>
      <c r="J121" s="37"/>
      <c r="K121" s="37"/>
      <c r="L121" s="41"/>
      <c r="M121" s="231"/>
      <c r="N121" s="232"/>
      <c r="O121" s="81"/>
      <c r="P121" s="81"/>
      <c r="Q121" s="81"/>
      <c r="R121" s="81"/>
      <c r="S121" s="81"/>
      <c r="T121" s="82"/>
      <c r="U121" s="35"/>
      <c r="V121" s="35"/>
      <c r="W121" s="35"/>
      <c r="X121" s="35"/>
      <c r="Y121" s="35"/>
      <c r="Z121" s="35"/>
      <c r="AA121" s="35"/>
      <c r="AB121" s="35"/>
      <c r="AC121" s="35"/>
      <c r="AD121" s="35"/>
      <c r="AE121" s="35"/>
      <c r="AT121" s="14" t="s">
        <v>190</v>
      </c>
      <c r="AU121" s="14" t="s">
        <v>83</v>
      </c>
    </row>
    <row r="122" s="2" customFormat="1" ht="21.75" customHeight="1">
      <c r="A122" s="35"/>
      <c r="B122" s="36"/>
      <c r="C122" s="215" t="s">
        <v>254</v>
      </c>
      <c r="D122" s="215" t="s">
        <v>184</v>
      </c>
      <c r="E122" s="216" t="s">
        <v>2538</v>
      </c>
      <c r="F122" s="217" t="s">
        <v>2539</v>
      </c>
      <c r="G122" s="218" t="s">
        <v>199</v>
      </c>
      <c r="H122" s="219">
        <v>2</v>
      </c>
      <c r="I122" s="220"/>
      <c r="J122" s="221">
        <f>ROUND(I122*H122,2)</f>
        <v>0</v>
      </c>
      <c r="K122" s="217" t="s">
        <v>19</v>
      </c>
      <c r="L122" s="222"/>
      <c r="M122" s="223" t="s">
        <v>19</v>
      </c>
      <c r="N122" s="224" t="s">
        <v>44</v>
      </c>
      <c r="O122" s="81"/>
      <c r="P122" s="225">
        <f>O122*H122</f>
        <v>0</v>
      </c>
      <c r="Q122" s="225">
        <v>0.12676999999999999</v>
      </c>
      <c r="R122" s="225">
        <f>Q122*H122</f>
        <v>0.25353999999999999</v>
      </c>
      <c r="S122" s="225">
        <v>0</v>
      </c>
      <c r="T122" s="226">
        <f>S122*H122</f>
        <v>0</v>
      </c>
      <c r="U122" s="35"/>
      <c r="V122" s="35"/>
      <c r="W122" s="35"/>
      <c r="X122" s="35"/>
      <c r="Y122" s="35"/>
      <c r="Z122" s="35"/>
      <c r="AA122" s="35"/>
      <c r="AB122" s="35"/>
      <c r="AC122" s="35"/>
      <c r="AD122" s="35"/>
      <c r="AE122" s="35"/>
      <c r="AR122" s="227" t="s">
        <v>216</v>
      </c>
      <c r="AT122" s="227" t="s">
        <v>184</v>
      </c>
      <c r="AU122" s="227" t="s">
        <v>83</v>
      </c>
      <c r="AY122" s="14" t="s">
        <v>183</v>
      </c>
      <c r="BE122" s="228">
        <f>IF(N122="základní",J122,0)</f>
        <v>0</v>
      </c>
      <c r="BF122" s="228">
        <f>IF(N122="snížená",J122,0)</f>
        <v>0</v>
      </c>
      <c r="BG122" s="228">
        <f>IF(N122="zákl. přenesená",J122,0)</f>
        <v>0</v>
      </c>
      <c r="BH122" s="228">
        <f>IF(N122="sníž. přenesená",J122,0)</f>
        <v>0</v>
      </c>
      <c r="BI122" s="228">
        <f>IF(N122="nulová",J122,0)</f>
        <v>0</v>
      </c>
      <c r="BJ122" s="14" t="s">
        <v>81</v>
      </c>
      <c r="BK122" s="228">
        <f>ROUND(I122*H122,2)</f>
        <v>0</v>
      </c>
      <c r="BL122" s="14" t="s">
        <v>182</v>
      </c>
      <c r="BM122" s="227" t="s">
        <v>2540</v>
      </c>
    </row>
    <row r="123" s="2" customFormat="1">
      <c r="A123" s="35"/>
      <c r="B123" s="36"/>
      <c r="C123" s="37"/>
      <c r="D123" s="229" t="s">
        <v>190</v>
      </c>
      <c r="E123" s="37"/>
      <c r="F123" s="230" t="s">
        <v>2539</v>
      </c>
      <c r="G123" s="37"/>
      <c r="H123" s="37"/>
      <c r="I123" s="143"/>
      <c r="J123" s="37"/>
      <c r="K123" s="37"/>
      <c r="L123" s="41"/>
      <c r="M123" s="231"/>
      <c r="N123" s="232"/>
      <c r="O123" s="81"/>
      <c r="P123" s="81"/>
      <c r="Q123" s="81"/>
      <c r="R123" s="81"/>
      <c r="S123" s="81"/>
      <c r="T123" s="82"/>
      <c r="U123" s="35"/>
      <c r="V123" s="35"/>
      <c r="W123" s="35"/>
      <c r="X123" s="35"/>
      <c r="Y123" s="35"/>
      <c r="Z123" s="35"/>
      <c r="AA123" s="35"/>
      <c r="AB123" s="35"/>
      <c r="AC123" s="35"/>
      <c r="AD123" s="35"/>
      <c r="AE123" s="35"/>
      <c r="AT123" s="14" t="s">
        <v>190</v>
      </c>
      <c r="AU123" s="14" t="s">
        <v>83</v>
      </c>
    </row>
    <row r="124" s="2" customFormat="1" ht="21.75" customHeight="1">
      <c r="A124" s="35"/>
      <c r="B124" s="36"/>
      <c r="C124" s="215" t="s">
        <v>260</v>
      </c>
      <c r="D124" s="215" t="s">
        <v>184</v>
      </c>
      <c r="E124" s="216" t="s">
        <v>2541</v>
      </c>
      <c r="F124" s="217" t="s">
        <v>2542</v>
      </c>
      <c r="G124" s="218" t="s">
        <v>199</v>
      </c>
      <c r="H124" s="219">
        <v>3</v>
      </c>
      <c r="I124" s="220"/>
      <c r="J124" s="221">
        <f>ROUND(I124*H124,2)</f>
        <v>0</v>
      </c>
      <c r="K124" s="217" t="s">
        <v>19</v>
      </c>
      <c r="L124" s="222"/>
      <c r="M124" s="223" t="s">
        <v>19</v>
      </c>
      <c r="N124" s="224" t="s">
        <v>44</v>
      </c>
      <c r="O124" s="81"/>
      <c r="P124" s="225">
        <f>O124*H124</f>
        <v>0</v>
      </c>
      <c r="Q124" s="225">
        <v>0.13073000000000001</v>
      </c>
      <c r="R124" s="225">
        <f>Q124*H124</f>
        <v>0.39219000000000004</v>
      </c>
      <c r="S124" s="225">
        <v>0</v>
      </c>
      <c r="T124" s="226">
        <f>S124*H124</f>
        <v>0</v>
      </c>
      <c r="U124" s="35"/>
      <c r="V124" s="35"/>
      <c r="W124" s="35"/>
      <c r="X124" s="35"/>
      <c r="Y124" s="35"/>
      <c r="Z124" s="35"/>
      <c r="AA124" s="35"/>
      <c r="AB124" s="35"/>
      <c r="AC124" s="35"/>
      <c r="AD124" s="35"/>
      <c r="AE124" s="35"/>
      <c r="AR124" s="227" t="s">
        <v>216</v>
      </c>
      <c r="AT124" s="227" t="s">
        <v>184</v>
      </c>
      <c r="AU124" s="227" t="s">
        <v>83</v>
      </c>
      <c r="AY124" s="14" t="s">
        <v>183</v>
      </c>
      <c r="BE124" s="228">
        <f>IF(N124="základní",J124,0)</f>
        <v>0</v>
      </c>
      <c r="BF124" s="228">
        <f>IF(N124="snížená",J124,0)</f>
        <v>0</v>
      </c>
      <c r="BG124" s="228">
        <f>IF(N124="zákl. přenesená",J124,0)</f>
        <v>0</v>
      </c>
      <c r="BH124" s="228">
        <f>IF(N124="sníž. přenesená",J124,0)</f>
        <v>0</v>
      </c>
      <c r="BI124" s="228">
        <f>IF(N124="nulová",J124,0)</f>
        <v>0</v>
      </c>
      <c r="BJ124" s="14" t="s">
        <v>81</v>
      </c>
      <c r="BK124" s="228">
        <f>ROUND(I124*H124,2)</f>
        <v>0</v>
      </c>
      <c r="BL124" s="14" t="s">
        <v>182</v>
      </c>
      <c r="BM124" s="227" t="s">
        <v>2543</v>
      </c>
    </row>
    <row r="125" s="2" customFormat="1">
      <c r="A125" s="35"/>
      <c r="B125" s="36"/>
      <c r="C125" s="37"/>
      <c r="D125" s="229" t="s">
        <v>190</v>
      </c>
      <c r="E125" s="37"/>
      <c r="F125" s="230" t="s">
        <v>2542</v>
      </c>
      <c r="G125" s="37"/>
      <c r="H125" s="37"/>
      <c r="I125" s="143"/>
      <c r="J125" s="37"/>
      <c r="K125" s="37"/>
      <c r="L125" s="41"/>
      <c r="M125" s="231"/>
      <c r="N125" s="232"/>
      <c r="O125" s="81"/>
      <c r="P125" s="81"/>
      <c r="Q125" s="81"/>
      <c r="R125" s="81"/>
      <c r="S125" s="81"/>
      <c r="T125" s="82"/>
      <c r="U125" s="35"/>
      <c r="V125" s="35"/>
      <c r="W125" s="35"/>
      <c r="X125" s="35"/>
      <c r="Y125" s="35"/>
      <c r="Z125" s="35"/>
      <c r="AA125" s="35"/>
      <c r="AB125" s="35"/>
      <c r="AC125" s="35"/>
      <c r="AD125" s="35"/>
      <c r="AE125" s="35"/>
      <c r="AT125" s="14" t="s">
        <v>190</v>
      </c>
      <c r="AU125" s="14" t="s">
        <v>83</v>
      </c>
    </row>
    <row r="126" s="2" customFormat="1" ht="21.75" customHeight="1">
      <c r="A126" s="35"/>
      <c r="B126" s="36"/>
      <c r="C126" s="215" t="s">
        <v>265</v>
      </c>
      <c r="D126" s="215" t="s">
        <v>184</v>
      </c>
      <c r="E126" s="216" t="s">
        <v>2544</v>
      </c>
      <c r="F126" s="217" t="s">
        <v>2545</v>
      </c>
      <c r="G126" s="218" t="s">
        <v>199</v>
      </c>
      <c r="H126" s="219">
        <v>3</v>
      </c>
      <c r="I126" s="220"/>
      <c r="J126" s="221">
        <f>ROUND(I126*H126,2)</f>
        <v>0</v>
      </c>
      <c r="K126" s="217" t="s">
        <v>19</v>
      </c>
      <c r="L126" s="222"/>
      <c r="M126" s="223" t="s">
        <v>19</v>
      </c>
      <c r="N126" s="224" t="s">
        <v>44</v>
      </c>
      <c r="O126" s="81"/>
      <c r="P126" s="225">
        <f>O126*H126</f>
        <v>0</v>
      </c>
      <c r="Q126" s="225">
        <v>0.13469</v>
      </c>
      <c r="R126" s="225">
        <f>Q126*H126</f>
        <v>0.40407000000000004</v>
      </c>
      <c r="S126" s="225">
        <v>0</v>
      </c>
      <c r="T126" s="226">
        <f>S126*H126</f>
        <v>0</v>
      </c>
      <c r="U126" s="35"/>
      <c r="V126" s="35"/>
      <c r="W126" s="35"/>
      <c r="X126" s="35"/>
      <c r="Y126" s="35"/>
      <c r="Z126" s="35"/>
      <c r="AA126" s="35"/>
      <c r="AB126" s="35"/>
      <c r="AC126" s="35"/>
      <c r="AD126" s="35"/>
      <c r="AE126" s="35"/>
      <c r="AR126" s="227" t="s">
        <v>216</v>
      </c>
      <c r="AT126" s="227" t="s">
        <v>184</v>
      </c>
      <c r="AU126" s="227" t="s">
        <v>83</v>
      </c>
      <c r="AY126" s="14" t="s">
        <v>183</v>
      </c>
      <c r="BE126" s="228">
        <f>IF(N126="základní",J126,0)</f>
        <v>0</v>
      </c>
      <c r="BF126" s="228">
        <f>IF(N126="snížená",J126,0)</f>
        <v>0</v>
      </c>
      <c r="BG126" s="228">
        <f>IF(N126="zákl. přenesená",J126,0)</f>
        <v>0</v>
      </c>
      <c r="BH126" s="228">
        <f>IF(N126="sníž. přenesená",J126,0)</f>
        <v>0</v>
      </c>
      <c r="BI126" s="228">
        <f>IF(N126="nulová",J126,0)</f>
        <v>0</v>
      </c>
      <c r="BJ126" s="14" t="s">
        <v>81</v>
      </c>
      <c r="BK126" s="228">
        <f>ROUND(I126*H126,2)</f>
        <v>0</v>
      </c>
      <c r="BL126" s="14" t="s">
        <v>182</v>
      </c>
      <c r="BM126" s="227" t="s">
        <v>2546</v>
      </c>
    </row>
    <row r="127" s="2" customFormat="1">
      <c r="A127" s="35"/>
      <c r="B127" s="36"/>
      <c r="C127" s="37"/>
      <c r="D127" s="229" t="s">
        <v>190</v>
      </c>
      <c r="E127" s="37"/>
      <c r="F127" s="230" t="s">
        <v>2545</v>
      </c>
      <c r="G127" s="37"/>
      <c r="H127" s="37"/>
      <c r="I127" s="143"/>
      <c r="J127" s="37"/>
      <c r="K127" s="37"/>
      <c r="L127" s="41"/>
      <c r="M127" s="231"/>
      <c r="N127" s="232"/>
      <c r="O127" s="81"/>
      <c r="P127" s="81"/>
      <c r="Q127" s="81"/>
      <c r="R127" s="81"/>
      <c r="S127" s="81"/>
      <c r="T127" s="82"/>
      <c r="U127" s="35"/>
      <c r="V127" s="35"/>
      <c r="W127" s="35"/>
      <c r="X127" s="35"/>
      <c r="Y127" s="35"/>
      <c r="Z127" s="35"/>
      <c r="AA127" s="35"/>
      <c r="AB127" s="35"/>
      <c r="AC127" s="35"/>
      <c r="AD127" s="35"/>
      <c r="AE127" s="35"/>
      <c r="AT127" s="14" t="s">
        <v>190</v>
      </c>
      <c r="AU127" s="14" t="s">
        <v>83</v>
      </c>
    </row>
    <row r="128" s="2" customFormat="1" ht="21.75" customHeight="1">
      <c r="A128" s="35"/>
      <c r="B128" s="36"/>
      <c r="C128" s="215" t="s">
        <v>267</v>
      </c>
      <c r="D128" s="215" t="s">
        <v>184</v>
      </c>
      <c r="E128" s="216" t="s">
        <v>2547</v>
      </c>
      <c r="F128" s="217" t="s">
        <v>2548</v>
      </c>
      <c r="G128" s="218" t="s">
        <v>199</v>
      </c>
      <c r="H128" s="219">
        <v>3</v>
      </c>
      <c r="I128" s="220"/>
      <c r="J128" s="221">
        <f>ROUND(I128*H128,2)</f>
        <v>0</v>
      </c>
      <c r="K128" s="217" t="s">
        <v>19</v>
      </c>
      <c r="L128" s="222"/>
      <c r="M128" s="223" t="s">
        <v>19</v>
      </c>
      <c r="N128" s="224" t="s">
        <v>44</v>
      </c>
      <c r="O128" s="81"/>
      <c r="P128" s="225">
        <f>O128*H128</f>
        <v>0</v>
      </c>
      <c r="Q128" s="225">
        <v>0.13865</v>
      </c>
      <c r="R128" s="225">
        <f>Q128*H128</f>
        <v>0.41594999999999999</v>
      </c>
      <c r="S128" s="225">
        <v>0</v>
      </c>
      <c r="T128" s="226">
        <f>S128*H128</f>
        <v>0</v>
      </c>
      <c r="U128" s="35"/>
      <c r="V128" s="35"/>
      <c r="W128" s="35"/>
      <c r="X128" s="35"/>
      <c r="Y128" s="35"/>
      <c r="Z128" s="35"/>
      <c r="AA128" s="35"/>
      <c r="AB128" s="35"/>
      <c r="AC128" s="35"/>
      <c r="AD128" s="35"/>
      <c r="AE128" s="35"/>
      <c r="AR128" s="227" t="s">
        <v>216</v>
      </c>
      <c r="AT128" s="227" t="s">
        <v>184</v>
      </c>
      <c r="AU128" s="227" t="s">
        <v>83</v>
      </c>
      <c r="AY128" s="14" t="s">
        <v>183</v>
      </c>
      <c r="BE128" s="228">
        <f>IF(N128="základní",J128,0)</f>
        <v>0</v>
      </c>
      <c r="BF128" s="228">
        <f>IF(N128="snížená",J128,0)</f>
        <v>0</v>
      </c>
      <c r="BG128" s="228">
        <f>IF(N128="zákl. přenesená",J128,0)</f>
        <v>0</v>
      </c>
      <c r="BH128" s="228">
        <f>IF(N128="sníž. přenesená",J128,0)</f>
        <v>0</v>
      </c>
      <c r="BI128" s="228">
        <f>IF(N128="nulová",J128,0)</f>
        <v>0</v>
      </c>
      <c r="BJ128" s="14" t="s">
        <v>81</v>
      </c>
      <c r="BK128" s="228">
        <f>ROUND(I128*H128,2)</f>
        <v>0</v>
      </c>
      <c r="BL128" s="14" t="s">
        <v>182</v>
      </c>
      <c r="BM128" s="227" t="s">
        <v>2549</v>
      </c>
    </row>
    <row r="129" s="2" customFormat="1">
      <c r="A129" s="35"/>
      <c r="B129" s="36"/>
      <c r="C129" s="37"/>
      <c r="D129" s="229" t="s">
        <v>190</v>
      </c>
      <c r="E129" s="37"/>
      <c r="F129" s="230" t="s">
        <v>2548</v>
      </c>
      <c r="G129" s="37"/>
      <c r="H129" s="37"/>
      <c r="I129" s="143"/>
      <c r="J129" s="37"/>
      <c r="K129" s="37"/>
      <c r="L129" s="41"/>
      <c r="M129" s="231"/>
      <c r="N129" s="232"/>
      <c r="O129" s="81"/>
      <c r="P129" s="81"/>
      <c r="Q129" s="81"/>
      <c r="R129" s="81"/>
      <c r="S129" s="81"/>
      <c r="T129" s="82"/>
      <c r="U129" s="35"/>
      <c r="V129" s="35"/>
      <c r="W129" s="35"/>
      <c r="X129" s="35"/>
      <c r="Y129" s="35"/>
      <c r="Z129" s="35"/>
      <c r="AA129" s="35"/>
      <c r="AB129" s="35"/>
      <c r="AC129" s="35"/>
      <c r="AD129" s="35"/>
      <c r="AE129" s="35"/>
      <c r="AT129" s="14" t="s">
        <v>190</v>
      </c>
      <c r="AU129" s="14" t="s">
        <v>83</v>
      </c>
    </row>
    <row r="130" s="2" customFormat="1" ht="21.75" customHeight="1">
      <c r="A130" s="35"/>
      <c r="B130" s="36"/>
      <c r="C130" s="215" t="s">
        <v>7</v>
      </c>
      <c r="D130" s="215" t="s">
        <v>184</v>
      </c>
      <c r="E130" s="216" t="s">
        <v>2550</v>
      </c>
      <c r="F130" s="217" t="s">
        <v>2551</v>
      </c>
      <c r="G130" s="218" t="s">
        <v>199</v>
      </c>
      <c r="H130" s="219">
        <v>1</v>
      </c>
      <c r="I130" s="220"/>
      <c r="J130" s="221">
        <f>ROUND(I130*H130,2)</f>
        <v>0</v>
      </c>
      <c r="K130" s="217" t="s">
        <v>19</v>
      </c>
      <c r="L130" s="222"/>
      <c r="M130" s="223" t="s">
        <v>19</v>
      </c>
      <c r="N130" s="224" t="s">
        <v>44</v>
      </c>
      <c r="O130" s="81"/>
      <c r="P130" s="225">
        <f>O130*H130</f>
        <v>0</v>
      </c>
      <c r="Q130" s="225">
        <v>0.14262</v>
      </c>
      <c r="R130" s="225">
        <f>Q130*H130</f>
        <v>0.14262</v>
      </c>
      <c r="S130" s="225">
        <v>0</v>
      </c>
      <c r="T130" s="226">
        <f>S130*H130</f>
        <v>0</v>
      </c>
      <c r="U130" s="35"/>
      <c r="V130" s="35"/>
      <c r="W130" s="35"/>
      <c r="X130" s="35"/>
      <c r="Y130" s="35"/>
      <c r="Z130" s="35"/>
      <c r="AA130" s="35"/>
      <c r="AB130" s="35"/>
      <c r="AC130" s="35"/>
      <c r="AD130" s="35"/>
      <c r="AE130" s="35"/>
      <c r="AR130" s="227" t="s">
        <v>216</v>
      </c>
      <c r="AT130" s="227" t="s">
        <v>184</v>
      </c>
      <c r="AU130" s="227" t="s">
        <v>83</v>
      </c>
      <c r="AY130" s="14" t="s">
        <v>183</v>
      </c>
      <c r="BE130" s="228">
        <f>IF(N130="základní",J130,0)</f>
        <v>0</v>
      </c>
      <c r="BF130" s="228">
        <f>IF(N130="snížená",J130,0)</f>
        <v>0</v>
      </c>
      <c r="BG130" s="228">
        <f>IF(N130="zákl. přenesená",J130,0)</f>
        <v>0</v>
      </c>
      <c r="BH130" s="228">
        <f>IF(N130="sníž. přenesená",J130,0)</f>
        <v>0</v>
      </c>
      <c r="BI130" s="228">
        <f>IF(N130="nulová",J130,0)</f>
        <v>0</v>
      </c>
      <c r="BJ130" s="14" t="s">
        <v>81</v>
      </c>
      <c r="BK130" s="228">
        <f>ROUND(I130*H130,2)</f>
        <v>0</v>
      </c>
      <c r="BL130" s="14" t="s">
        <v>182</v>
      </c>
      <c r="BM130" s="227" t="s">
        <v>2552</v>
      </c>
    </row>
    <row r="131" s="2" customFormat="1">
      <c r="A131" s="35"/>
      <c r="B131" s="36"/>
      <c r="C131" s="37"/>
      <c r="D131" s="229" t="s">
        <v>190</v>
      </c>
      <c r="E131" s="37"/>
      <c r="F131" s="230" t="s">
        <v>2551</v>
      </c>
      <c r="G131" s="37"/>
      <c r="H131" s="37"/>
      <c r="I131" s="143"/>
      <c r="J131" s="37"/>
      <c r="K131" s="37"/>
      <c r="L131" s="41"/>
      <c r="M131" s="231"/>
      <c r="N131" s="232"/>
      <c r="O131" s="81"/>
      <c r="P131" s="81"/>
      <c r="Q131" s="81"/>
      <c r="R131" s="81"/>
      <c r="S131" s="81"/>
      <c r="T131" s="82"/>
      <c r="U131" s="35"/>
      <c r="V131" s="35"/>
      <c r="W131" s="35"/>
      <c r="X131" s="35"/>
      <c r="Y131" s="35"/>
      <c r="Z131" s="35"/>
      <c r="AA131" s="35"/>
      <c r="AB131" s="35"/>
      <c r="AC131" s="35"/>
      <c r="AD131" s="35"/>
      <c r="AE131" s="35"/>
      <c r="AT131" s="14" t="s">
        <v>190</v>
      </c>
      <c r="AU131" s="14" t="s">
        <v>83</v>
      </c>
    </row>
    <row r="132" s="2" customFormat="1" ht="21.75" customHeight="1">
      <c r="A132" s="35"/>
      <c r="B132" s="36"/>
      <c r="C132" s="215" t="s">
        <v>274</v>
      </c>
      <c r="D132" s="215" t="s">
        <v>184</v>
      </c>
      <c r="E132" s="216" t="s">
        <v>2553</v>
      </c>
      <c r="F132" s="217" t="s">
        <v>2554</v>
      </c>
      <c r="G132" s="218" t="s">
        <v>199</v>
      </c>
      <c r="H132" s="219">
        <v>2</v>
      </c>
      <c r="I132" s="220"/>
      <c r="J132" s="221">
        <f>ROUND(I132*H132,2)</f>
        <v>0</v>
      </c>
      <c r="K132" s="217" t="s">
        <v>19</v>
      </c>
      <c r="L132" s="222"/>
      <c r="M132" s="223" t="s">
        <v>19</v>
      </c>
      <c r="N132" s="224" t="s">
        <v>44</v>
      </c>
      <c r="O132" s="81"/>
      <c r="P132" s="225">
        <f>O132*H132</f>
        <v>0</v>
      </c>
      <c r="Q132" s="225">
        <v>0.14657999999999999</v>
      </c>
      <c r="R132" s="225">
        <f>Q132*H132</f>
        <v>0.29315999999999998</v>
      </c>
      <c r="S132" s="225">
        <v>0</v>
      </c>
      <c r="T132" s="226">
        <f>S132*H132</f>
        <v>0</v>
      </c>
      <c r="U132" s="35"/>
      <c r="V132" s="35"/>
      <c r="W132" s="35"/>
      <c r="X132" s="35"/>
      <c r="Y132" s="35"/>
      <c r="Z132" s="35"/>
      <c r="AA132" s="35"/>
      <c r="AB132" s="35"/>
      <c r="AC132" s="35"/>
      <c r="AD132" s="35"/>
      <c r="AE132" s="35"/>
      <c r="AR132" s="227" t="s">
        <v>216</v>
      </c>
      <c r="AT132" s="227" t="s">
        <v>184</v>
      </c>
      <c r="AU132" s="227" t="s">
        <v>83</v>
      </c>
      <c r="AY132" s="14" t="s">
        <v>183</v>
      </c>
      <c r="BE132" s="228">
        <f>IF(N132="základní",J132,0)</f>
        <v>0</v>
      </c>
      <c r="BF132" s="228">
        <f>IF(N132="snížená",J132,0)</f>
        <v>0</v>
      </c>
      <c r="BG132" s="228">
        <f>IF(N132="zákl. přenesená",J132,0)</f>
        <v>0</v>
      </c>
      <c r="BH132" s="228">
        <f>IF(N132="sníž. přenesená",J132,0)</f>
        <v>0</v>
      </c>
      <c r="BI132" s="228">
        <f>IF(N132="nulová",J132,0)</f>
        <v>0</v>
      </c>
      <c r="BJ132" s="14" t="s">
        <v>81</v>
      </c>
      <c r="BK132" s="228">
        <f>ROUND(I132*H132,2)</f>
        <v>0</v>
      </c>
      <c r="BL132" s="14" t="s">
        <v>182</v>
      </c>
      <c r="BM132" s="227" t="s">
        <v>2555</v>
      </c>
    </row>
    <row r="133" s="2" customFormat="1">
      <c r="A133" s="35"/>
      <c r="B133" s="36"/>
      <c r="C133" s="37"/>
      <c r="D133" s="229" t="s">
        <v>190</v>
      </c>
      <c r="E133" s="37"/>
      <c r="F133" s="230" t="s">
        <v>2554</v>
      </c>
      <c r="G133" s="37"/>
      <c r="H133" s="37"/>
      <c r="I133" s="143"/>
      <c r="J133" s="37"/>
      <c r="K133" s="37"/>
      <c r="L133" s="41"/>
      <c r="M133" s="231"/>
      <c r="N133" s="232"/>
      <c r="O133" s="81"/>
      <c r="P133" s="81"/>
      <c r="Q133" s="81"/>
      <c r="R133" s="81"/>
      <c r="S133" s="81"/>
      <c r="T133" s="82"/>
      <c r="U133" s="35"/>
      <c r="V133" s="35"/>
      <c r="W133" s="35"/>
      <c r="X133" s="35"/>
      <c r="Y133" s="35"/>
      <c r="Z133" s="35"/>
      <c r="AA133" s="35"/>
      <c r="AB133" s="35"/>
      <c r="AC133" s="35"/>
      <c r="AD133" s="35"/>
      <c r="AE133" s="35"/>
      <c r="AT133" s="14" t="s">
        <v>190</v>
      </c>
      <c r="AU133" s="14" t="s">
        <v>83</v>
      </c>
    </row>
    <row r="134" s="2" customFormat="1" ht="21.75" customHeight="1">
      <c r="A134" s="35"/>
      <c r="B134" s="36"/>
      <c r="C134" s="215" t="s">
        <v>278</v>
      </c>
      <c r="D134" s="215" t="s">
        <v>184</v>
      </c>
      <c r="E134" s="216" t="s">
        <v>2556</v>
      </c>
      <c r="F134" s="217" t="s">
        <v>2557</v>
      </c>
      <c r="G134" s="218" t="s">
        <v>199</v>
      </c>
      <c r="H134" s="219">
        <v>2</v>
      </c>
      <c r="I134" s="220"/>
      <c r="J134" s="221">
        <f>ROUND(I134*H134,2)</f>
        <v>0</v>
      </c>
      <c r="K134" s="217" t="s">
        <v>19</v>
      </c>
      <c r="L134" s="222"/>
      <c r="M134" s="223" t="s">
        <v>19</v>
      </c>
      <c r="N134" s="224" t="s">
        <v>44</v>
      </c>
      <c r="O134" s="81"/>
      <c r="P134" s="225">
        <f>O134*H134</f>
        <v>0</v>
      </c>
      <c r="Q134" s="225">
        <v>0.15054000000000001</v>
      </c>
      <c r="R134" s="225">
        <f>Q134*H134</f>
        <v>0.30108000000000001</v>
      </c>
      <c r="S134" s="225">
        <v>0</v>
      </c>
      <c r="T134" s="226">
        <f>S134*H134</f>
        <v>0</v>
      </c>
      <c r="U134" s="35"/>
      <c r="V134" s="35"/>
      <c r="W134" s="35"/>
      <c r="X134" s="35"/>
      <c r="Y134" s="35"/>
      <c r="Z134" s="35"/>
      <c r="AA134" s="35"/>
      <c r="AB134" s="35"/>
      <c r="AC134" s="35"/>
      <c r="AD134" s="35"/>
      <c r="AE134" s="35"/>
      <c r="AR134" s="227" t="s">
        <v>216</v>
      </c>
      <c r="AT134" s="227" t="s">
        <v>184</v>
      </c>
      <c r="AU134" s="227" t="s">
        <v>83</v>
      </c>
      <c r="AY134" s="14" t="s">
        <v>183</v>
      </c>
      <c r="BE134" s="228">
        <f>IF(N134="základní",J134,0)</f>
        <v>0</v>
      </c>
      <c r="BF134" s="228">
        <f>IF(N134="snížená",J134,0)</f>
        <v>0</v>
      </c>
      <c r="BG134" s="228">
        <f>IF(N134="zákl. přenesená",J134,0)</f>
        <v>0</v>
      </c>
      <c r="BH134" s="228">
        <f>IF(N134="sníž. přenesená",J134,0)</f>
        <v>0</v>
      </c>
      <c r="BI134" s="228">
        <f>IF(N134="nulová",J134,0)</f>
        <v>0</v>
      </c>
      <c r="BJ134" s="14" t="s">
        <v>81</v>
      </c>
      <c r="BK134" s="228">
        <f>ROUND(I134*H134,2)</f>
        <v>0</v>
      </c>
      <c r="BL134" s="14" t="s">
        <v>182</v>
      </c>
      <c r="BM134" s="227" t="s">
        <v>2558</v>
      </c>
    </row>
    <row r="135" s="2" customFormat="1">
      <c r="A135" s="35"/>
      <c r="B135" s="36"/>
      <c r="C135" s="37"/>
      <c r="D135" s="229" t="s">
        <v>190</v>
      </c>
      <c r="E135" s="37"/>
      <c r="F135" s="230" t="s">
        <v>2557</v>
      </c>
      <c r="G135" s="37"/>
      <c r="H135" s="37"/>
      <c r="I135" s="143"/>
      <c r="J135" s="37"/>
      <c r="K135" s="37"/>
      <c r="L135" s="41"/>
      <c r="M135" s="231"/>
      <c r="N135" s="232"/>
      <c r="O135" s="81"/>
      <c r="P135" s="81"/>
      <c r="Q135" s="81"/>
      <c r="R135" s="81"/>
      <c r="S135" s="81"/>
      <c r="T135" s="82"/>
      <c r="U135" s="35"/>
      <c r="V135" s="35"/>
      <c r="W135" s="35"/>
      <c r="X135" s="35"/>
      <c r="Y135" s="35"/>
      <c r="Z135" s="35"/>
      <c r="AA135" s="35"/>
      <c r="AB135" s="35"/>
      <c r="AC135" s="35"/>
      <c r="AD135" s="35"/>
      <c r="AE135" s="35"/>
      <c r="AT135" s="14" t="s">
        <v>190</v>
      </c>
      <c r="AU135" s="14" t="s">
        <v>83</v>
      </c>
    </row>
    <row r="136" s="2" customFormat="1" ht="21.75" customHeight="1">
      <c r="A136" s="35"/>
      <c r="B136" s="36"/>
      <c r="C136" s="215" t="s">
        <v>282</v>
      </c>
      <c r="D136" s="215" t="s">
        <v>184</v>
      </c>
      <c r="E136" s="216" t="s">
        <v>2559</v>
      </c>
      <c r="F136" s="217" t="s">
        <v>2560</v>
      </c>
      <c r="G136" s="218" t="s">
        <v>199</v>
      </c>
      <c r="H136" s="219">
        <v>1</v>
      </c>
      <c r="I136" s="220"/>
      <c r="J136" s="221">
        <f>ROUND(I136*H136,2)</f>
        <v>0</v>
      </c>
      <c r="K136" s="217" t="s">
        <v>19</v>
      </c>
      <c r="L136" s="222"/>
      <c r="M136" s="223" t="s">
        <v>19</v>
      </c>
      <c r="N136" s="224" t="s">
        <v>44</v>
      </c>
      <c r="O136" s="81"/>
      <c r="P136" s="225">
        <f>O136*H136</f>
        <v>0</v>
      </c>
      <c r="Q136" s="225">
        <v>0.1545</v>
      </c>
      <c r="R136" s="225">
        <f>Q136*H136</f>
        <v>0.1545</v>
      </c>
      <c r="S136" s="225">
        <v>0</v>
      </c>
      <c r="T136" s="226">
        <f>S136*H136</f>
        <v>0</v>
      </c>
      <c r="U136" s="35"/>
      <c r="V136" s="35"/>
      <c r="W136" s="35"/>
      <c r="X136" s="35"/>
      <c r="Y136" s="35"/>
      <c r="Z136" s="35"/>
      <c r="AA136" s="35"/>
      <c r="AB136" s="35"/>
      <c r="AC136" s="35"/>
      <c r="AD136" s="35"/>
      <c r="AE136" s="35"/>
      <c r="AR136" s="227" t="s">
        <v>216</v>
      </c>
      <c r="AT136" s="227" t="s">
        <v>184</v>
      </c>
      <c r="AU136" s="227" t="s">
        <v>83</v>
      </c>
      <c r="AY136" s="14" t="s">
        <v>183</v>
      </c>
      <c r="BE136" s="228">
        <f>IF(N136="základní",J136,0)</f>
        <v>0</v>
      </c>
      <c r="BF136" s="228">
        <f>IF(N136="snížená",J136,0)</f>
        <v>0</v>
      </c>
      <c r="BG136" s="228">
        <f>IF(N136="zákl. přenesená",J136,0)</f>
        <v>0</v>
      </c>
      <c r="BH136" s="228">
        <f>IF(N136="sníž. přenesená",J136,0)</f>
        <v>0</v>
      </c>
      <c r="BI136" s="228">
        <f>IF(N136="nulová",J136,0)</f>
        <v>0</v>
      </c>
      <c r="BJ136" s="14" t="s">
        <v>81</v>
      </c>
      <c r="BK136" s="228">
        <f>ROUND(I136*H136,2)</f>
        <v>0</v>
      </c>
      <c r="BL136" s="14" t="s">
        <v>182</v>
      </c>
      <c r="BM136" s="227" t="s">
        <v>2561</v>
      </c>
    </row>
    <row r="137" s="2" customFormat="1">
      <c r="A137" s="35"/>
      <c r="B137" s="36"/>
      <c r="C137" s="37"/>
      <c r="D137" s="229" t="s">
        <v>190</v>
      </c>
      <c r="E137" s="37"/>
      <c r="F137" s="230" t="s">
        <v>2560</v>
      </c>
      <c r="G137" s="37"/>
      <c r="H137" s="37"/>
      <c r="I137" s="143"/>
      <c r="J137" s="37"/>
      <c r="K137" s="37"/>
      <c r="L137" s="41"/>
      <c r="M137" s="231"/>
      <c r="N137" s="232"/>
      <c r="O137" s="81"/>
      <c r="P137" s="81"/>
      <c r="Q137" s="81"/>
      <c r="R137" s="81"/>
      <c r="S137" s="81"/>
      <c r="T137" s="82"/>
      <c r="U137" s="35"/>
      <c r="V137" s="35"/>
      <c r="W137" s="35"/>
      <c r="X137" s="35"/>
      <c r="Y137" s="35"/>
      <c r="Z137" s="35"/>
      <c r="AA137" s="35"/>
      <c r="AB137" s="35"/>
      <c r="AC137" s="35"/>
      <c r="AD137" s="35"/>
      <c r="AE137" s="35"/>
      <c r="AT137" s="14" t="s">
        <v>190</v>
      </c>
      <c r="AU137" s="14" t="s">
        <v>83</v>
      </c>
    </row>
    <row r="138" s="2" customFormat="1" ht="21.75" customHeight="1">
      <c r="A138" s="35"/>
      <c r="B138" s="36"/>
      <c r="C138" s="215" t="s">
        <v>286</v>
      </c>
      <c r="D138" s="215" t="s">
        <v>184</v>
      </c>
      <c r="E138" s="216" t="s">
        <v>2562</v>
      </c>
      <c r="F138" s="217" t="s">
        <v>2563</v>
      </c>
      <c r="G138" s="218" t="s">
        <v>199</v>
      </c>
      <c r="H138" s="219">
        <v>2</v>
      </c>
      <c r="I138" s="220"/>
      <c r="J138" s="221">
        <f>ROUND(I138*H138,2)</f>
        <v>0</v>
      </c>
      <c r="K138" s="217" t="s">
        <v>19</v>
      </c>
      <c r="L138" s="222"/>
      <c r="M138" s="223" t="s">
        <v>19</v>
      </c>
      <c r="N138" s="224" t="s">
        <v>44</v>
      </c>
      <c r="O138" s="81"/>
      <c r="P138" s="225">
        <f>O138*H138</f>
        <v>0</v>
      </c>
      <c r="Q138" s="225">
        <v>0.15845999999999999</v>
      </c>
      <c r="R138" s="225">
        <f>Q138*H138</f>
        <v>0.31691999999999998</v>
      </c>
      <c r="S138" s="225">
        <v>0</v>
      </c>
      <c r="T138" s="226">
        <f>S138*H138</f>
        <v>0</v>
      </c>
      <c r="U138" s="35"/>
      <c r="V138" s="35"/>
      <c r="W138" s="35"/>
      <c r="X138" s="35"/>
      <c r="Y138" s="35"/>
      <c r="Z138" s="35"/>
      <c r="AA138" s="35"/>
      <c r="AB138" s="35"/>
      <c r="AC138" s="35"/>
      <c r="AD138" s="35"/>
      <c r="AE138" s="35"/>
      <c r="AR138" s="227" t="s">
        <v>216</v>
      </c>
      <c r="AT138" s="227" t="s">
        <v>184</v>
      </c>
      <c r="AU138" s="227" t="s">
        <v>83</v>
      </c>
      <c r="AY138" s="14" t="s">
        <v>183</v>
      </c>
      <c r="BE138" s="228">
        <f>IF(N138="základní",J138,0)</f>
        <v>0</v>
      </c>
      <c r="BF138" s="228">
        <f>IF(N138="snížená",J138,0)</f>
        <v>0</v>
      </c>
      <c r="BG138" s="228">
        <f>IF(N138="zákl. přenesená",J138,0)</f>
        <v>0</v>
      </c>
      <c r="BH138" s="228">
        <f>IF(N138="sníž. přenesená",J138,0)</f>
        <v>0</v>
      </c>
      <c r="BI138" s="228">
        <f>IF(N138="nulová",J138,0)</f>
        <v>0</v>
      </c>
      <c r="BJ138" s="14" t="s">
        <v>81</v>
      </c>
      <c r="BK138" s="228">
        <f>ROUND(I138*H138,2)</f>
        <v>0</v>
      </c>
      <c r="BL138" s="14" t="s">
        <v>182</v>
      </c>
      <c r="BM138" s="227" t="s">
        <v>2564</v>
      </c>
    </row>
    <row r="139" s="2" customFormat="1">
      <c r="A139" s="35"/>
      <c r="B139" s="36"/>
      <c r="C139" s="37"/>
      <c r="D139" s="229" t="s">
        <v>190</v>
      </c>
      <c r="E139" s="37"/>
      <c r="F139" s="230" t="s">
        <v>2563</v>
      </c>
      <c r="G139" s="37"/>
      <c r="H139" s="37"/>
      <c r="I139" s="143"/>
      <c r="J139" s="37"/>
      <c r="K139" s="37"/>
      <c r="L139" s="41"/>
      <c r="M139" s="231"/>
      <c r="N139" s="232"/>
      <c r="O139" s="81"/>
      <c r="P139" s="81"/>
      <c r="Q139" s="81"/>
      <c r="R139" s="81"/>
      <c r="S139" s="81"/>
      <c r="T139" s="82"/>
      <c r="U139" s="35"/>
      <c r="V139" s="35"/>
      <c r="W139" s="35"/>
      <c r="X139" s="35"/>
      <c r="Y139" s="35"/>
      <c r="Z139" s="35"/>
      <c r="AA139" s="35"/>
      <c r="AB139" s="35"/>
      <c r="AC139" s="35"/>
      <c r="AD139" s="35"/>
      <c r="AE139" s="35"/>
      <c r="AT139" s="14" t="s">
        <v>190</v>
      </c>
      <c r="AU139" s="14" t="s">
        <v>83</v>
      </c>
    </row>
    <row r="140" s="2" customFormat="1" ht="21.75" customHeight="1">
      <c r="A140" s="35"/>
      <c r="B140" s="36"/>
      <c r="C140" s="215" t="s">
        <v>290</v>
      </c>
      <c r="D140" s="215" t="s">
        <v>184</v>
      </c>
      <c r="E140" s="216" t="s">
        <v>2565</v>
      </c>
      <c r="F140" s="217" t="s">
        <v>2566</v>
      </c>
      <c r="G140" s="218" t="s">
        <v>199</v>
      </c>
      <c r="H140" s="219">
        <v>2</v>
      </c>
      <c r="I140" s="220"/>
      <c r="J140" s="221">
        <f>ROUND(I140*H140,2)</f>
        <v>0</v>
      </c>
      <c r="K140" s="217" t="s">
        <v>19</v>
      </c>
      <c r="L140" s="222"/>
      <c r="M140" s="223" t="s">
        <v>19</v>
      </c>
      <c r="N140" s="224" t="s">
        <v>44</v>
      </c>
      <c r="O140" s="81"/>
      <c r="P140" s="225">
        <f>O140*H140</f>
        <v>0</v>
      </c>
      <c r="Q140" s="225">
        <v>0.16242000000000001</v>
      </c>
      <c r="R140" s="225">
        <f>Q140*H140</f>
        <v>0.32484000000000002</v>
      </c>
      <c r="S140" s="225">
        <v>0</v>
      </c>
      <c r="T140" s="226">
        <f>S140*H140</f>
        <v>0</v>
      </c>
      <c r="U140" s="35"/>
      <c r="V140" s="35"/>
      <c r="W140" s="35"/>
      <c r="X140" s="35"/>
      <c r="Y140" s="35"/>
      <c r="Z140" s="35"/>
      <c r="AA140" s="35"/>
      <c r="AB140" s="35"/>
      <c r="AC140" s="35"/>
      <c r="AD140" s="35"/>
      <c r="AE140" s="35"/>
      <c r="AR140" s="227" t="s">
        <v>216</v>
      </c>
      <c r="AT140" s="227" t="s">
        <v>184</v>
      </c>
      <c r="AU140" s="227" t="s">
        <v>83</v>
      </c>
      <c r="AY140" s="14" t="s">
        <v>183</v>
      </c>
      <c r="BE140" s="228">
        <f>IF(N140="základní",J140,0)</f>
        <v>0</v>
      </c>
      <c r="BF140" s="228">
        <f>IF(N140="snížená",J140,0)</f>
        <v>0</v>
      </c>
      <c r="BG140" s="228">
        <f>IF(N140="zákl. přenesená",J140,0)</f>
        <v>0</v>
      </c>
      <c r="BH140" s="228">
        <f>IF(N140="sníž. přenesená",J140,0)</f>
        <v>0</v>
      </c>
      <c r="BI140" s="228">
        <f>IF(N140="nulová",J140,0)</f>
        <v>0</v>
      </c>
      <c r="BJ140" s="14" t="s">
        <v>81</v>
      </c>
      <c r="BK140" s="228">
        <f>ROUND(I140*H140,2)</f>
        <v>0</v>
      </c>
      <c r="BL140" s="14" t="s">
        <v>182</v>
      </c>
      <c r="BM140" s="227" t="s">
        <v>2567</v>
      </c>
    </row>
    <row r="141" s="2" customFormat="1">
      <c r="A141" s="35"/>
      <c r="B141" s="36"/>
      <c r="C141" s="37"/>
      <c r="D141" s="229" t="s">
        <v>190</v>
      </c>
      <c r="E141" s="37"/>
      <c r="F141" s="230" t="s">
        <v>2566</v>
      </c>
      <c r="G141" s="37"/>
      <c r="H141" s="37"/>
      <c r="I141" s="143"/>
      <c r="J141" s="37"/>
      <c r="K141" s="37"/>
      <c r="L141" s="41"/>
      <c r="M141" s="231"/>
      <c r="N141" s="232"/>
      <c r="O141" s="81"/>
      <c r="P141" s="81"/>
      <c r="Q141" s="81"/>
      <c r="R141" s="81"/>
      <c r="S141" s="81"/>
      <c r="T141" s="82"/>
      <c r="U141" s="35"/>
      <c r="V141" s="35"/>
      <c r="W141" s="35"/>
      <c r="X141" s="35"/>
      <c r="Y141" s="35"/>
      <c r="Z141" s="35"/>
      <c r="AA141" s="35"/>
      <c r="AB141" s="35"/>
      <c r="AC141" s="35"/>
      <c r="AD141" s="35"/>
      <c r="AE141" s="35"/>
      <c r="AT141" s="14" t="s">
        <v>190</v>
      </c>
      <c r="AU141" s="14" t="s">
        <v>83</v>
      </c>
    </row>
    <row r="142" s="2" customFormat="1" ht="21.75" customHeight="1">
      <c r="A142" s="35"/>
      <c r="B142" s="36"/>
      <c r="C142" s="215" t="s">
        <v>294</v>
      </c>
      <c r="D142" s="215" t="s">
        <v>184</v>
      </c>
      <c r="E142" s="216" t="s">
        <v>2568</v>
      </c>
      <c r="F142" s="217" t="s">
        <v>2569</v>
      </c>
      <c r="G142" s="218" t="s">
        <v>199</v>
      </c>
      <c r="H142" s="219">
        <v>3</v>
      </c>
      <c r="I142" s="220"/>
      <c r="J142" s="221">
        <f>ROUND(I142*H142,2)</f>
        <v>0</v>
      </c>
      <c r="K142" s="217" t="s">
        <v>19</v>
      </c>
      <c r="L142" s="222"/>
      <c r="M142" s="223" t="s">
        <v>19</v>
      </c>
      <c r="N142" s="224" t="s">
        <v>44</v>
      </c>
      <c r="O142" s="81"/>
      <c r="P142" s="225">
        <f>O142*H142</f>
        <v>0</v>
      </c>
      <c r="Q142" s="225">
        <v>0.16638</v>
      </c>
      <c r="R142" s="225">
        <f>Q142*H142</f>
        <v>0.49914000000000003</v>
      </c>
      <c r="S142" s="225">
        <v>0</v>
      </c>
      <c r="T142" s="226">
        <f>S142*H142</f>
        <v>0</v>
      </c>
      <c r="U142" s="35"/>
      <c r="V142" s="35"/>
      <c r="W142" s="35"/>
      <c r="X142" s="35"/>
      <c r="Y142" s="35"/>
      <c r="Z142" s="35"/>
      <c r="AA142" s="35"/>
      <c r="AB142" s="35"/>
      <c r="AC142" s="35"/>
      <c r="AD142" s="35"/>
      <c r="AE142" s="35"/>
      <c r="AR142" s="227" t="s">
        <v>216</v>
      </c>
      <c r="AT142" s="227" t="s">
        <v>184</v>
      </c>
      <c r="AU142" s="227" t="s">
        <v>83</v>
      </c>
      <c r="AY142" s="14" t="s">
        <v>183</v>
      </c>
      <c r="BE142" s="228">
        <f>IF(N142="základní",J142,0)</f>
        <v>0</v>
      </c>
      <c r="BF142" s="228">
        <f>IF(N142="snížená",J142,0)</f>
        <v>0</v>
      </c>
      <c r="BG142" s="228">
        <f>IF(N142="zákl. přenesená",J142,0)</f>
        <v>0</v>
      </c>
      <c r="BH142" s="228">
        <f>IF(N142="sníž. přenesená",J142,0)</f>
        <v>0</v>
      </c>
      <c r="BI142" s="228">
        <f>IF(N142="nulová",J142,0)</f>
        <v>0</v>
      </c>
      <c r="BJ142" s="14" t="s">
        <v>81</v>
      </c>
      <c r="BK142" s="228">
        <f>ROUND(I142*H142,2)</f>
        <v>0</v>
      </c>
      <c r="BL142" s="14" t="s">
        <v>182</v>
      </c>
      <c r="BM142" s="227" t="s">
        <v>2570</v>
      </c>
    </row>
    <row r="143" s="2" customFormat="1">
      <c r="A143" s="35"/>
      <c r="B143" s="36"/>
      <c r="C143" s="37"/>
      <c r="D143" s="229" t="s">
        <v>190</v>
      </c>
      <c r="E143" s="37"/>
      <c r="F143" s="230" t="s">
        <v>2569</v>
      </c>
      <c r="G143" s="37"/>
      <c r="H143" s="37"/>
      <c r="I143" s="143"/>
      <c r="J143" s="37"/>
      <c r="K143" s="37"/>
      <c r="L143" s="41"/>
      <c r="M143" s="231"/>
      <c r="N143" s="232"/>
      <c r="O143" s="81"/>
      <c r="P143" s="81"/>
      <c r="Q143" s="81"/>
      <c r="R143" s="81"/>
      <c r="S143" s="81"/>
      <c r="T143" s="82"/>
      <c r="U143" s="35"/>
      <c r="V143" s="35"/>
      <c r="W143" s="35"/>
      <c r="X143" s="35"/>
      <c r="Y143" s="35"/>
      <c r="Z143" s="35"/>
      <c r="AA143" s="35"/>
      <c r="AB143" s="35"/>
      <c r="AC143" s="35"/>
      <c r="AD143" s="35"/>
      <c r="AE143" s="35"/>
      <c r="AT143" s="14" t="s">
        <v>190</v>
      </c>
      <c r="AU143" s="14" t="s">
        <v>83</v>
      </c>
    </row>
    <row r="144" s="2" customFormat="1" ht="21.75" customHeight="1">
      <c r="A144" s="35"/>
      <c r="B144" s="36"/>
      <c r="C144" s="215" t="s">
        <v>298</v>
      </c>
      <c r="D144" s="215" t="s">
        <v>184</v>
      </c>
      <c r="E144" s="216" t="s">
        <v>2571</v>
      </c>
      <c r="F144" s="217" t="s">
        <v>2572</v>
      </c>
      <c r="G144" s="218" t="s">
        <v>199</v>
      </c>
      <c r="H144" s="219">
        <v>3</v>
      </c>
      <c r="I144" s="220"/>
      <c r="J144" s="221">
        <f>ROUND(I144*H144,2)</f>
        <v>0</v>
      </c>
      <c r="K144" s="217" t="s">
        <v>19</v>
      </c>
      <c r="L144" s="222"/>
      <c r="M144" s="223" t="s">
        <v>19</v>
      </c>
      <c r="N144" s="224" t="s">
        <v>44</v>
      </c>
      <c r="O144" s="81"/>
      <c r="P144" s="225">
        <f>O144*H144</f>
        <v>0</v>
      </c>
      <c r="Q144" s="225">
        <v>0.17035</v>
      </c>
      <c r="R144" s="225">
        <f>Q144*H144</f>
        <v>0.51105</v>
      </c>
      <c r="S144" s="225">
        <v>0</v>
      </c>
      <c r="T144" s="226">
        <f>S144*H144</f>
        <v>0</v>
      </c>
      <c r="U144" s="35"/>
      <c r="V144" s="35"/>
      <c r="W144" s="35"/>
      <c r="X144" s="35"/>
      <c r="Y144" s="35"/>
      <c r="Z144" s="35"/>
      <c r="AA144" s="35"/>
      <c r="AB144" s="35"/>
      <c r="AC144" s="35"/>
      <c r="AD144" s="35"/>
      <c r="AE144" s="35"/>
      <c r="AR144" s="227" t="s">
        <v>216</v>
      </c>
      <c r="AT144" s="227" t="s">
        <v>184</v>
      </c>
      <c r="AU144" s="227" t="s">
        <v>83</v>
      </c>
      <c r="AY144" s="14" t="s">
        <v>183</v>
      </c>
      <c r="BE144" s="228">
        <f>IF(N144="základní",J144,0)</f>
        <v>0</v>
      </c>
      <c r="BF144" s="228">
        <f>IF(N144="snížená",J144,0)</f>
        <v>0</v>
      </c>
      <c r="BG144" s="228">
        <f>IF(N144="zákl. přenesená",J144,0)</f>
        <v>0</v>
      </c>
      <c r="BH144" s="228">
        <f>IF(N144="sníž. přenesená",J144,0)</f>
        <v>0</v>
      </c>
      <c r="BI144" s="228">
        <f>IF(N144="nulová",J144,0)</f>
        <v>0</v>
      </c>
      <c r="BJ144" s="14" t="s">
        <v>81</v>
      </c>
      <c r="BK144" s="228">
        <f>ROUND(I144*H144,2)</f>
        <v>0</v>
      </c>
      <c r="BL144" s="14" t="s">
        <v>182</v>
      </c>
      <c r="BM144" s="227" t="s">
        <v>2573</v>
      </c>
    </row>
    <row r="145" s="2" customFormat="1">
      <c r="A145" s="35"/>
      <c r="B145" s="36"/>
      <c r="C145" s="37"/>
      <c r="D145" s="229" t="s">
        <v>190</v>
      </c>
      <c r="E145" s="37"/>
      <c r="F145" s="230" t="s">
        <v>2572</v>
      </c>
      <c r="G145" s="37"/>
      <c r="H145" s="37"/>
      <c r="I145" s="143"/>
      <c r="J145" s="37"/>
      <c r="K145" s="37"/>
      <c r="L145" s="41"/>
      <c r="M145" s="231"/>
      <c r="N145" s="232"/>
      <c r="O145" s="81"/>
      <c r="P145" s="81"/>
      <c r="Q145" s="81"/>
      <c r="R145" s="81"/>
      <c r="S145" s="81"/>
      <c r="T145" s="82"/>
      <c r="U145" s="35"/>
      <c r="V145" s="35"/>
      <c r="W145" s="35"/>
      <c r="X145" s="35"/>
      <c r="Y145" s="35"/>
      <c r="Z145" s="35"/>
      <c r="AA145" s="35"/>
      <c r="AB145" s="35"/>
      <c r="AC145" s="35"/>
      <c r="AD145" s="35"/>
      <c r="AE145" s="35"/>
      <c r="AT145" s="14" t="s">
        <v>190</v>
      </c>
      <c r="AU145" s="14" t="s">
        <v>83</v>
      </c>
    </row>
    <row r="146" s="2" customFormat="1" ht="21.75" customHeight="1">
      <c r="A146" s="35"/>
      <c r="B146" s="36"/>
      <c r="C146" s="215" t="s">
        <v>302</v>
      </c>
      <c r="D146" s="215" t="s">
        <v>184</v>
      </c>
      <c r="E146" s="216" t="s">
        <v>2574</v>
      </c>
      <c r="F146" s="217" t="s">
        <v>2575</v>
      </c>
      <c r="G146" s="218" t="s">
        <v>199</v>
      </c>
      <c r="H146" s="219">
        <v>4</v>
      </c>
      <c r="I146" s="220"/>
      <c r="J146" s="221">
        <f>ROUND(I146*H146,2)</f>
        <v>0</v>
      </c>
      <c r="K146" s="217" t="s">
        <v>19</v>
      </c>
      <c r="L146" s="222"/>
      <c r="M146" s="223" t="s">
        <v>19</v>
      </c>
      <c r="N146" s="224" t="s">
        <v>44</v>
      </c>
      <c r="O146" s="81"/>
      <c r="P146" s="225">
        <f>O146*H146</f>
        <v>0</v>
      </c>
      <c r="Q146" s="225">
        <v>0.17430999999999999</v>
      </c>
      <c r="R146" s="225">
        <f>Q146*H146</f>
        <v>0.69723999999999997</v>
      </c>
      <c r="S146" s="225">
        <v>0</v>
      </c>
      <c r="T146" s="226">
        <f>S146*H146</f>
        <v>0</v>
      </c>
      <c r="U146" s="35"/>
      <c r="V146" s="35"/>
      <c r="W146" s="35"/>
      <c r="X146" s="35"/>
      <c r="Y146" s="35"/>
      <c r="Z146" s="35"/>
      <c r="AA146" s="35"/>
      <c r="AB146" s="35"/>
      <c r="AC146" s="35"/>
      <c r="AD146" s="35"/>
      <c r="AE146" s="35"/>
      <c r="AR146" s="227" t="s">
        <v>216</v>
      </c>
      <c r="AT146" s="227" t="s">
        <v>184</v>
      </c>
      <c r="AU146" s="227" t="s">
        <v>83</v>
      </c>
      <c r="AY146" s="14" t="s">
        <v>183</v>
      </c>
      <c r="BE146" s="228">
        <f>IF(N146="základní",J146,0)</f>
        <v>0</v>
      </c>
      <c r="BF146" s="228">
        <f>IF(N146="snížená",J146,0)</f>
        <v>0</v>
      </c>
      <c r="BG146" s="228">
        <f>IF(N146="zákl. přenesená",J146,0)</f>
        <v>0</v>
      </c>
      <c r="BH146" s="228">
        <f>IF(N146="sníž. přenesená",J146,0)</f>
        <v>0</v>
      </c>
      <c r="BI146" s="228">
        <f>IF(N146="nulová",J146,0)</f>
        <v>0</v>
      </c>
      <c r="BJ146" s="14" t="s">
        <v>81</v>
      </c>
      <c r="BK146" s="228">
        <f>ROUND(I146*H146,2)</f>
        <v>0</v>
      </c>
      <c r="BL146" s="14" t="s">
        <v>182</v>
      </c>
      <c r="BM146" s="227" t="s">
        <v>2576</v>
      </c>
    </row>
    <row r="147" s="2" customFormat="1">
      <c r="A147" s="35"/>
      <c r="B147" s="36"/>
      <c r="C147" s="37"/>
      <c r="D147" s="229" t="s">
        <v>190</v>
      </c>
      <c r="E147" s="37"/>
      <c r="F147" s="230" t="s">
        <v>2575</v>
      </c>
      <c r="G147" s="37"/>
      <c r="H147" s="37"/>
      <c r="I147" s="143"/>
      <c r="J147" s="37"/>
      <c r="K147" s="37"/>
      <c r="L147" s="41"/>
      <c r="M147" s="231"/>
      <c r="N147" s="232"/>
      <c r="O147" s="81"/>
      <c r="P147" s="81"/>
      <c r="Q147" s="81"/>
      <c r="R147" s="81"/>
      <c r="S147" s="81"/>
      <c r="T147" s="82"/>
      <c r="U147" s="35"/>
      <c r="V147" s="35"/>
      <c r="W147" s="35"/>
      <c r="X147" s="35"/>
      <c r="Y147" s="35"/>
      <c r="Z147" s="35"/>
      <c r="AA147" s="35"/>
      <c r="AB147" s="35"/>
      <c r="AC147" s="35"/>
      <c r="AD147" s="35"/>
      <c r="AE147" s="35"/>
      <c r="AT147" s="14" t="s">
        <v>190</v>
      </c>
      <c r="AU147" s="14" t="s">
        <v>83</v>
      </c>
    </row>
    <row r="148" s="2" customFormat="1" ht="21.75" customHeight="1">
      <c r="A148" s="35"/>
      <c r="B148" s="36"/>
      <c r="C148" s="215" t="s">
        <v>407</v>
      </c>
      <c r="D148" s="215" t="s">
        <v>184</v>
      </c>
      <c r="E148" s="216" t="s">
        <v>2577</v>
      </c>
      <c r="F148" s="217" t="s">
        <v>2578</v>
      </c>
      <c r="G148" s="218" t="s">
        <v>199</v>
      </c>
      <c r="H148" s="219">
        <v>7</v>
      </c>
      <c r="I148" s="220"/>
      <c r="J148" s="221">
        <f>ROUND(I148*H148,2)</f>
        <v>0</v>
      </c>
      <c r="K148" s="217" t="s">
        <v>19</v>
      </c>
      <c r="L148" s="222"/>
      <c r="M148" s="223" t="s">
        <v>19</v>
      </c>
      <c r="N148" s="224" t="s">
        <v>44</v>
      </c>
      <c r="O148" s="81"/>
      <c r="P148" s="225">
        <f>O148*H148</f>
        <v>0</v>
      </c>
      <c r="Q148" s="225">
        <v>0.17827000000000001</v>
      </c>
      <c r="R148" s="225">
        <f>Q148*H148</f>
        <v>1.2478900000000002</v>
      </c>
      <c r="S148" s="225">
        <v>0</v>
      </c>
      <c r="T148" s="226">
        <f>S148*H148</f>
        <v>0</v>
      </c>
      <c r="U148" s="35"/>
      <c r="V148" s="35"/>
      <c r="W148" s="35"/>
      <c r="X148" s="35"/>
      <c r="Y148" s="35"/>
      <c r="Z148" s="35"/>
      <c r="AA148" s="35"/>
      <c r="AB148" s="35"/>
      <c r="AC148" s="35"/>
      <c r="AD148" s="35"/>
      <c r="AE148" s="35"/>
      <c r="AR148" s="227" t="s">
        <v>216</v>
      </c>
      <c r="AT148" s="227" t="s">
        <v>184</v>
      </c>
      <c r="AU148" s="227" t="s">
        <v>83</v>
      </c>
      <c r="AY148" s="14" t="s">
        <v>183</v>
      </c>
      <c r="BE148" s="228">
        <f>IF(N148="základní",J148,0)</f>
        <v>0</v>
      </c>
      <c r="BF148" s="228">
        <f>IF(N148="snížená",J148,0)</f>
        <v>0</v>
      </c>
      <c r="BG148" s="228">
        <f>IF(N148="zákl. přenesená",J148,0)</f>
        <v>0</v>
      </c>
      <c r="BH148" s="228">
        <f>IF(N148="sníž. přenesená",J148,0)</f>
        <v>0</v>
      </c>
      <c r="BI148" s="228">
        <f>IF(N148="nulová",J148,0)</f>
        <v>0</v>
      </c>
      <c r="BJ148" s="14" t="s">
        <v>81</v>
      </c>
      <c r="BK148" s="228">
        <f>ROUND(I148*H148,2)</f>
        <v>0</v>
      </c>
      <c r="BL148" s="14" t="s">
        <v>182</v>
      </c>
      <c r="BM148" s="227" t="s">
        <v>2579</v>
      </c>
    </row>
    <row r="149" s="2" customFormat="1">
      <c r="A149" s="35"/>
      <c r="B149" s="36"/>
      <c r="C149" s="37"/>
      <c r="D149" s="229" t="s">
        <v>190</v>
      </c>
      <c r="E149" s="37"/>
      <c r="F149" s="230" t="s">
        <v>2578</v>
      </c>
      <c r="G149" s="37"/>
      <c r="H149" s="37"/>
      <c r="I149" s="143"/>
      <c r="J149" s="37"/>
      <c r="K149" s="37"/>
      <c r="L149" s="41"/>
      <c r="M149" s="231"/>
      <c r="N149" s="232"/>
      <c r="O149" s="81"/>
      <c r="P149" s="81"/>
      <c r="Q149" s="81"/>
      <c r="R149" s="81"/>
      <c r="S149" s="81"/>
      <c r="T149" s="82"/>
      <c r="U149" s="35"/>
      <c r="V149" s="35"/>
      <c r="W149" s="35"/>
      <c r="X149" s="35"/>
      <c r="Y149" s="35"/>
      <c r="Z149" s="35"/>
      <c r="AA149" s="35"/>
      <c r="AB149" s="35"/>
      <c r="AC149" s="35"/>
      <c r="AD149" s="35"/>
      <c r="AE149" s="35"/>
      <c r="AT149" s="14" t="s">
        <v>190</v>
      </c>
      <c r="AU149" s="14" t="s">
        <v>83</v>
      </c>
    </row>
    <row r="150" s="2" customFormat="1" ht="21.75" customHeight="1">
      <c r="A150" s="35"/>
      <c r="B150" s="36"/>
      <c r="C150" s="215" t="s">
        <v>411</v>
      </c>
      <c r="D150" s="215" t="s">
        <v>184</v>
      </c>
      <c r="E150" s="216" t="s">
        <v>2580</v>
      </c>
      <c r="F150" s="217" t="s">
        <v>2581</v>
      </c>
      <c r="G150" s="218" t="s">
        <v>199</v>
      </c>
      <c r="H150" s="219">
        <v>4</v>
      </c>
      <c r="I150" s="220"/>
      <c r="J150" s="221">
        <f>ROUND(I150*H150,2)</f>
        <v>0</v>
      </c>
      <c r="K150" s="217" t="s">
        <v>19</v>
      </c>
      <c r="L150" s="222"/>
      <c r="M150" s="223" t="s">
        <v>19</v>
      </c>
      <c r="N150" s="224" t="s">
        <v>44</v>
      </c>
      <c r="O150" s="81"/>
      <c r="P150" s="225">
        <f>O150*H150</f>
        <v>0</v>
      </c>
      <c r="Q150" s="225">
        <v>0.18223</v>
      </c>
      <c r="R150" s="225">
        <f>Q150*H150</f>
        <v>0.72892000000000001</v>
      </c>
      <c r="S150" s="225">
        <v>0</v>
      </c>
      <c r="T150" s="226">
        <f>S150*H150</f>
        <v>0</v>
      </c>
      <c r="U150" s="35"/>
      <c r="V150" s="35"/>
      <c r="W150" s="35"/>
      <c r="X150" s="35"/>
      <c r="Y150" s="35"/>
      <c r="Z150" s="35"/>
      <c r="AA150" s="35"/>
      <c r="AB150" s="35"/>
      <c r="AC150" s="35"/>
      <c r="AD150" s="35"/>
      <c r="AE150" s="35"/>
      <c r="AR150" s="227" t="s">
        <v>216</v>
      </c>
      <c r="AT150" s="227" t="s">
        <v>184</v>
      </c>
      <c r="AU150" s="227" t="s">
        <v>83</v>
      </c>
      <c r="AY150" s="14" t="s">
        <v>183</v>
      </c>
      <c r="BE150" s="228">
        <f>IF(N150="základní",J150,0)</f>
        <v>0</v>
      </c>
      <c r="BF150" s="228">
        <f>IF(N150="snížená",J150,0)</f>
        <v>0</v>
      </c>
      <c r="BG150" s="228">
        <f>IF(N150="zákl. přenesená",J150,0)</f>
        <v>0</v>
      </c>
      <c r="BH150" s="228">
        <f>IF(N150="sníž. přenesená",J150,0)</f>
        <v>0</v>
      </c>
      <c r="BI150" s="228">
        <f>IF(N150="nulová",J150,0)</f>
        <v>0</v>
      </c>
      <c r="BJ150" s="14" t="s">
        <v>81</v>
      </c>
      <c r="BK150" s="228">
        <f>ROUND(I150*H150,2)</f>
        <v>0</v>
      </c>
      <c r="BL150" s="14" t="s">
        <v>182</v>
      </c>
      <c r="BM150" s="227" t="s">
        <v>2582</v>
      </c>
    </row>
    <row r="151" s="2" customFormat="1">
      <c r="A151" s="35"/>
      <c r="B151" s="36"/>
      <c r="C151" s="37"/>
      <c r="D151" s="229" t="s">
        <v>190</v>
      </c>
      <c r="E151" s="37"/>
      <c r="F151" s="230" t="s">
        <v>2581</v>
      </c>
      <c r="G151" s="37"/>
      <c r="H151" s="37"/>
      <c r="I151" s="143"/>
      <c r="J151" s="37"/>
      <c r="K151" s="37"/>
      <c r="L151" s="41"/>
      <c r="M151" s="231"/>
      <c r="N151" s="232"/>
      <c r="O151" s="81"/>
      <c r="P151" s="81"/>
      <c r="Q151" s="81"/>
      <c r="R151" s="81"/>
      <c r="S151" s="81"/>
      <c r="T151" s="82"/>
      <c r="U151" s="35"/>
      <c r="V151" s="35"/>
      <c r="W151" s="35"/>
      <c r="X151" s="35"/>
      <c r="Y151" s="35"/>
      <c r="Z151" s="35"/>
      <c r="AA151" s="35"/>
      <c r="AB151" s="35"/>
      <c r="AC151" s="35"/>
      <c r="AD151" s="35"/>
      <c r="AE151" s="35"/>
      <c r="AT151" s="14" t="s">
        <v>190</v>
      </c>
      <c r="AU151" s="14" t="s">
        <v>83</v>
      </c>
    </row>
    <row r="152" s="2" customFormat="1" ht="21.75" customHeight="1">
      <c r="A152" s="35"/>
      <c r="B152" s="36"/>
      <c r="C152" s="215" t="s">
        <v>415</v>
      </c>
      <c r="D152" s="215" t="s">
        <v>184</v>
      </c>
      <c r="E152" s="216" t="s">
        <v>2583</v>
      </c>
      <c r="F152" s="217" t="s">
        <v>2584</v>
      </c>
      <c r="G152" s="218" t="s">
        <v>199</v>
      </c>
      <c r="H152" s="219">
        <v>3285</v>
      </c>
      <c r="I152" s="220"/>
      <c r="J152" s="221">
        <f>ROUND(I152*H152,2)</f>
        <v>0</v>
      </c>
      <c r="K152" s="217" t="s">
        <v>19</v>
      </c>
      <c r="L152" s="222"/>
      <c r="M152" s="223" t="s">
        <v>19</v>
      </c>
      <c r="N152" s="224" t="s">
        <v>44</v>
      </c>
      <c r="O152" s="81"/>
      <c r="P152" s="225">
        <f>O152*H152</f>
        <v>0</v>
      </c>
      <c r="Q152" s="225">
        <v>0.00123</v>
      </c>
      <c r="R152" s="225">
        <f>Q152*H152</f>
        <v>4.0405499999999996</v>
      </c>
      <c r="S152" s="225">
        <v>0</v>
      </c>
      <c r="T152" s="226">
        <f>S152*H152</f>
        <v>0</v>
      </c>
      <c r="U152" s="35"/>
      <c r="V152" s="35"/>
      <c r="W152" s="35"/>
      <c r="X152" s="35"/>
      <c r="Y152" s="35"/>
      <c r="Z152" s="35"/>
      <c r="AA152" s="35"/>
      <c r="AB152" s="35"/>
      <c r="AC152" s="35"/>
      <c r="AD152" s="35"/>
      <c r="AE152" s="35"/>
      <c r="AR152" s="227" t="s">
        <v>216</v>
      </c>
      <c r="AT152" s="227" t="s">
        <v>184</v>
      </c>
      <c r="AU152" s="227" t="s">
        <v>83</v>
      </c>
      <c r="AY152" s="14" t="s">
        <v>183</v>
      </c>
      <c r="BE152" s="228">
        <f>IF(N152="základní",J152,0)</f>
        <v>0</v>
      </c>
      <c r="BF152" s="228">
        <f>IF(N152="snížená",J152,0)</f>
        <v>0</v>
      </c>
      <c r="BG152" s="228">
        <f>IF(N152="zákl. přenesená",J152,0)</f>
        <v>0</v>
      </c>
      <c r="BH152" s="228">
        <f>IF(N152="sníž. přenesená",J152,0)</f>
        <v>0</v>
      </c>
      <c r="BI152" s="228">
        <f>IF(N152="nulová",J152,0)</f>
        <v>0</v>
      </c>
      <c r="BJ152" s="14" t="s">
        <v>81</v>
      </c>
      <c r="BK152" s="228">
        <f>ROUND(I152*H152,2)</f>
        <v>0</v>
      </c>
      <c r="BL152" s="14" t="s">
        <v>182</v>
      </c>
      <c r="BM152" s="227" t="s">
        <v>2585</v>
      </c>
    </row>
    <row r="153" s="2" customFormat="1">
      <c r="A153" s="35"/>
      <c r="B153" s="36"/>
      <c r="C153" s="37"/>
      <c r="D153" s="229" t="s">
        <v>190</v>
      </c>
      <c r="E153" s="37"/>
      <c r="F153" s="230" t="s">
        <v>2584</v>
      </c>
      <c r="G153" s="37"/>
      <c r="H153" s="37"/>
      <c r="I153" s="143"/>
      <c r="J153" s="37"/>
      <c r="K153" s="37"/>
      <c r="L153" s="41"/>
      <c r="M153" s="231"/>
      <c r="N153" s="232"/>
      <c r="O153" s="81"/>
      <c r="P153" s="81"/>
      <c r="Q153" s="81"/>
      <c r="R153" s="81"/>
      <c r="S153" s="81"/>
      <c r="T153" s="82"/>
      <c r="U153" s="35"/>
      <c r="V153" s="35"/>
      <c r="W153" s="35"/>
      <c r="X153" s="35"/>
      <c r="Y153" s="35"/>
      <c r="Z153" s="35"/>
      <c r="AA153" s="35"/>
      <c r="AB153" s="35"/>
      <c r="AC153" s="35"/>
      <c r="AD153" s="35"/>
      <c r="AE153" s="35"/>
      <c r="AT153" s="14" t="s">
        <v>190</v>
      </c>
      <c r="AU153" s="14" t="s">
        <v>83</v>
      </c>
    </row>
    <row r="154" s="2" customFormat="1" ht="16.5" customHeight="1">
      <c r="A154" s="35"/>
      <c r="B154" s="36"/>
      <c r="C154" s="215" t="s">
        <v>419</v>
      </c>
      <c r="D154" s="215" t="s">
        <v>184</v>
      </c>
      <c r="E154" s="216" t="s">
        <v>2586</v>
      </c>
      <c r="F154" s="217" t="s">
        <v>2587</v>
      </c>
      <c r="G154" s="218" t="s">
        <v>199</v>
      </c>
      <c r="H154" s="219">
        <v>1128</v>
      </c>
      <c r="I154" s="220"/>
      <c r="J154" s="221">
        <f>ROUND(I154*H154,2)</f>
        <v>0</v>
      </c>
      <c r="K154" s="217" t="s">
        <v>19</v>
      </c>
      <c r="L154" s="222"/>
      <c r="M154" s="223" t="s">
        <v>19</v>
      </c>
      <c r="N154" s="224" t="s">
        <v>44</v>
      </c>
      <c r="O154" s="81"/>
      <c r="P154" s="225">
        <f>O154*H154</f>
        <v>0</v>
      </c>
      <c r="Q154" s="225">
        <v>0</v>
      </c>
      <c r="R154" s="225">
        <f>Q154*H154</f>
        <v>0</v>
      </c>
      <c r="S154" s="225">
        <v>0</v>
      </c>
      <c r="T154" s="226">
        <f>S154*H154</f>
        <v>0</v>
      </c>
      <c r="U154" s="35"/>
      <c r="V154" s="35"/>
      <c r="W154" s="35"/>
      <c r="X154" s="35"/>
      <c r="Y154" s="35"/>
      <c r="Z154" s="35"/>
      <c r="AA154" s="35"/>
      <c r="AB154" s="35"/>
      <c r="AC154" s="35"/>
      <c r="AD154" s="35"/>
      <c r="AE154" s="35"/>
      <c r="AR154" s="227" t="s">
        <v>216</v>
      </c>
      <c r="AT154" s="227" t="s">
        <v>184</v>
      </c>
      <c r="AU154" s="227" t="s">
        <v>83</v>
      </c>
      <c r="AY154" s="14" t="s">
        <v>183</v>
      </c>
      <c r="BE154" s="228">
        <f>IF(N154="základní",J154,0)</f>
        <v>0</v>
      </c>
      <c r="BF154" s="228">
        <f>IF(N154="snížená",J154,0)</f>
        <v>0</v>
      </c>
      <c r="BG154" s="228">
        <f>IF(N154="zákl. přenesená",J154,0)</f>
        <v>0</v>
      </c>
      <c r="BH154" s="228">
        <f>IF(N154="sníž. přenesená",J154,0)</f>
        <v>0</v>
      </c>
      <c r="BI154" s="228">
        <f>IF(N154="nulová",J154,0)</f>
        <v>0</v>
      </c>
      <c r="BJ154" s="14" t="s">
        <v>81</v>
      </c>
      <c r="BK154" s="228">
        <f>ROUND(I154*H154,2)</f>
        <v>0</v>
      </c>
      <c r="BL154" s="14" t="s">
        <v>182</v>
      </c>
      <c r="BM154" s="227" t="s">
        <v>2588</v>
      </c>
    </row>
    <row r="155" s="2" customFormat="1">
      <c r="A155" s="35"/>
      <c r="B155" s="36"/>
      <c r="C155" s="37"/>
      <c r="D155" s="229" t="s">
        <v>190</v>
      </c>
      <c r="E155" s="37"/>
      <c r="F155" s="230" t="s">
        <v>2587</v>
      </c>
      <c r="G155" s="37"/>
      <c r="H155" s="37"/>
      <c r="I155" s="143"/>
      <c r="J155" s="37"/>
      <c r="K155" s="37"/>
      <c r="L155" s="41"/>
      <c r="M155" s="231"/>
      <c r="N155" s="232"/>
      <c r="O155" s="81"/>
      <c r="P155" s="81"/>
      <c r="Q155" s="81"/>
      <c r="R155" s="81"/>
      <c r="S155" s="81"/>
      <c r="T155" s="82"/>
      <c r="U155" s="35"/>
      <c r="V155" s="35"/>
      <c r="W155" s="35"/>
      <c r="X155" s="35"/>
      <c r="Y155" s="35"/>
      <c r="Z155" s="35"/>
      <c r="AA155" s="35"/>
      <c r="AB155" s="35"/>
      <c r="AC155" s="35"/>
      <c r="AD155" s="35"/>
      <c r="AE155" s="35"/>
      <c r="AT155" s="14" t="s">
        <v>190</v>
      </c>
      <c r="AU155" s="14" t="s">
        <v>83</v>
      </c>
    </row>
    <row r="156" s="2" customFormat="1" ht="16.5" customHeight="1">
      <c r="A156" s="35"/>
      <c r="B156" s="36"/>
      <c r="C156" s="215" t="s">
        <v>423</v>
      </c>
      <c r="D156" s="215" t="s">
        <v>184</v>
      </c>
      <c r="E156" s="216" t="s">
        <v>2589</v>
      </c>
      <c r="F156" s="217" t="s">
        <v>2590</v>
      </c>
      <c r="G156" s="218" t="s">
        <v>199</v>
      </c>
      <c r="H156" s="219">
        <v>1128</v>
      </c>
      <c r="I156" s="220"/>
      <c r="J156" s="221">
        <f>ROUND(I156*H156,2)</f>
        <v>0</v>
      </c>
      <c r="K156" s="217" t="s">
        <v>19</v>
      </c>
      <c r="L156" s="222"/>
      <c r="M156" s="223" t="s">
        <v>19</v>
      </c>
      <c r="N156" s="224" t="s">
        <v>44</v>
      </c>
      <c r="O156" s="81"/>
      <c r="P156" s="225">
        <f>O156*H156</f>
        <v>0</v>
      </c>
      <c r="Q156" s="225">
        <v>5.0000000000000002E-05</v>
      </c>
      <c r="R156" s="225">
        <f>Q156*H156</f>
        <v>0.056400000000000006</v>
      </c>
      <c r="S156" s="225">
        <v>0</v>
      </c>
      <c r="T156" s="226">
        <f>S156*H156</f>
        <v>0</v>
      </c>
      <c r="U156" s="35"/>
      <c r="V156" s="35"/>
      <c r="W156" s="35"/>
      <c r="X156" s="35"/>
      <c r="Y156" s="35"/>
      <c r="Z156" s="35"/>
      <c r="AA156" s="35"/>
      <c r="AB156" s="35"/>
      <c r="AC156" s="35"/>
      <c r="AD156" s="35"/>
      <c r="AE156" s="35"/>
      <c r="AR156" s="227" t="s">
        <v>216</v>
      </c>
      <c r="AT156" s="227" t="s">
        <v>184</v>
      </c>
      <c r="AU156" s="227" t="s">
        <v>83</v>
      </c>
      <c r="AY156" s="14" t="s">
        <v>183</v>
      </c>
      <c r="BE156" s="228">
        <f>IF(N156="základní",J156,0)</f>
        <v>0</v>
      </c>
      <c r="BF156" s="228">
        <f>IF(N156="snížená",J156,0)</f>
        <v>0</v>
      </c>
      <c r="BG156" s="228">
        <f>IF(N156="zákl. přenesená",J156,0)</f>
        <v>0</v>
      </c>
      <c r="BH156" s="228">
        <f>IF(N156="sníž. přenesená",J156,0)</f>
        <v>0</v>
      </c>
      <c r="BI156" s="228">
        <f>IF(N156="nulová",J156,0)</f>
        <v>0</v>
      </c>
      <c r="BJ156" s="14" t="s">
        <v>81</v>
      </c>
      <c r="BK156" s="228">
        <f>ROUND(I156*H156,2)</f>
        <v>0</v>
      </c>
      <c r="BL156" s="14" t="s">
        <v>182</v>
      </c>
      <c r="BM156" s="227" t="s">
        <v>2591</v>
      </c>
    </row>
    <row r="157" s="2" customFormat="1">
      <c r="A157" s="35"/>
      <c r="B157" s="36"/>
      <c r="C157" s="37"/>
      <c r="D157" s="229" t="s">
        <v>190</v>
      </c>
      <c r="E157" s="37"/>
      <c r="F157" s="230" t="s">
        <v>2590</v>
      </c>
      <c r="G157" s="37"/>
      <c r="H157" s="37"/>
      <c r="I157" s="143"/>
      <c r="J157" s="37"/>
      <c r="K157" s="37"/>
      <c r="L157" s="41"/>
      <c r="M157" s="231"/>
      <c r="N157" s="232"/>
      <c r="O157" s="81"/>
      <c r="P157" s="81"/>
      <c r="Q157" s="81"/>
      <c r="R157" s="81"/>
      <c r="S157" s="81"/>
      <c r="T157" s="82"/>
      <c r="U157" s="35"/>
      <c r="V157" s="35"/>
      <c r="W157" s="35"/>
      <c r="X157" s="35"/>
      <c r="Y157" s="35"/>
      <c r="Z157" s="35"/>
      <c r="AA157" s="35"/>
      <c r="AB157" s="35"/>
      <c r="AC157" s="35"/>
      <c r="AD157" s="35"/>
      <c r="AE157" s="35"/>
      <c r="AT157" s="14" t="s">
        <v>190</v>
      </c>
      <c r="AU157" s="14" t="s">
        <v>83</v>
      </c>
    </row>
    <row r="158" s="2" customFormat="1" ht="16.5" customHeight="1">
      <c r="A158" s="35"/>
      <c r="B158" s="36"/>
      <c r="C158" s="215" t="s">
        <v>427</v>
      </c>
      <c r="D158" s="215" t="s">
        <v>184</v>
      </c>
      <c r="E158" s="216" t="s">
        <v>2592</v>
      </c>
      <c r="F158" s="217" t="s">
        <v>2593</v>
      </c>
      <c r="G158" s="218" t="s">
        <v>199</v>
      </c>
      <c r="H158" s="219">
        <v>1128</v>
      </c>
      <c r="I158" s="220"/>
      <c r="J158" s="221">
        <f>ROUND(I158*H158,2)</f>
        <v>0</v>
      </c>
      <c r="K158" s="217" t="s">
        <v>19</v>
      </c>
      <c r="L158" s="222"/>
      <c r="M158" s="223" t="s">
        <v>19</v>
      </c>
      <c r="N158" s="224" t="s">
        <v>44</v>
      </c>
      <c r="O158" s="81"/>
      <c r="P158" s="225">
        <f>O158*H158</f>
        <v>0</v>
      </c>
      <c r="Q158" s="225">
        <v>0.00012</v>
      </c>
      <c r="R158" s="225">
        <f>Q158*H158</f>
        <v>0.13536000000000001</v>
      </c>
      <c r="S158" s="225">
        <v>0</v>
      </c>
      <c r="T158" s="226">
        <f>S158*H158</f>
        <v>0</v>
      </c>
      <c r="U158" s="35"/>
      <c r="V158" s="35"/>
      <c r="W158" s="35"/>
      <c r="X158" s="35"/>
      <c r="Y158" s="35"/>
      <c r="Z158" s="35"/>
      <c r="AA158" s="35"/>
      <c r="AB158" s="35"/>
      <c r="AC158" s="35"/>
      <c r="AD158" s="35"/>
      <c r="AE158" s="35"/>
      <c r="AR158" s="227" t="s">
        <v>216</v>
      </c>
      <c r="AT158" s="227" t="s">
        <v>184</v>
      </c>
      <c r="AU158" s="227" t="s">
        <v>83</v>
      </c>
      <c r="AY158" s="14" t="s">
        <v>183</v>
      </c>
      <c r="BE158" s="228">
        <f>IF(N158="základní",J158,0)</f>
        <v>0</v>
      </c>
      <c r="BF158" s="228">
        <f>IF(N158="snížená",J158,0)</f>
        <v>0</v>
      </c>
      <c r="BG158" s="228">
        <f>IF(N158="zákl. přenesená",J158,0)</f>
        <v>0</v>
      </c>
      <c r="BH158" s="228">
        <f>IF(N158="sníž. přenesená",J158,0)</f>
        <v>0</v>
      </c>
      <c r="BI158" s="228">
        <f>IF(N158="nulová",J158,0)</f>
        <v>0</v>
      </c>
      <c r="BJ158" s="14" t="s">
        <v>81</v>
      </c>
      <c r="BK158" s="228">
        <f>ROUND(I158*H158,2)</f>
        <v>0</v>
      </c>
      <c r="BL158" s="14" t="s">
        <v>182</v>
      </c>
      <c r="BM158" s="227" t="s">
        <v>2594</v>
      </c>
    </row>
    <row r="159" s="2" customFormat="1">
      <c r="A159" s="35"/>
      <c r="B159" s="36"/>
      <c r="C159" s="37"/>
      <c r="D159" s="229" t="s">
        <v>190</v>
      </c>
      <c r="E159" s="37"/>
      <c r="F159" s="230" t="s">
        <v>2593</v>
      </c>
      <c r="G159" s="37"/>
      <c r="H159" s="37"/>
      <c r="I159" s="143"/>
      <c r="J159" s="37"/>
      <c r="K159" s="37"/>
      <c r="L159" s="41"/>
      <c r="M159" s="231"/>
      <c r="N159" s="232"/>
      <c r="O159" s="81"/>
      <c r="P159" s="81"/>
      <c r="Q159" s="81"/>
      <c r="R159" s="81"/>
      <c r="S159" s="81"/>
      <c r="T159" s="82"/>
      <c r="U159" s="35"/>
      <c r="V159" s="35"/>
      <c r="W159" s="35"/>
      <c r="X159" s="35"/>
      <c r="Y159" s="35"/>
      <c r="Z159" s="35"/>
      <c r="AA159" s="35"/>
      <c r="AB159" s="35"/>
      <c r="AC159" s="35"/>
      <c r="AD159" s="35"/>
      <c r="AE159" s="35"/>
      <c r="AT159" s="14" t="s">
        <v>190</v>
      </c>
      <c r="AU159" s="14" t="s">
        <v>83</v>
      </c>
    </row>
    <row r="160" s="2" customFormat="1" ht="16.5" customHeight="1">
      <c r="A160" s="35"/>
      <c r="B160" s="36"/>
      <c r="C160" s="215" t="s">
        <v>431</v>
      </c>
      <c r="D160" s="215" t="s">
        <v>184</v>
      </c>
      <c r="E160" s="216" t="s">
        <v>2595</v>
      </c>
      <c r="F160" s="217" t="s">
        <v>2596</v>
      </c>
      <c r="G160" s="218" t="s">
        <v>199</v>
      </c>
      <c r="H160" s="219">
        <v>1128</v>
      </c>
      <c r="I160" s="220"/>
      <c r="J160" s="221">
        <f>ROUND(I160*H160,2)</f>
        <v>0</v>
      </c>
      <c r="K160" s="217" t="s">
        <v>19</v>
      </c>
      <c r="L160" s="222"/>
      <c r="M160" s="223" t="s">
        <v>19</v>
      </c>
      <c r="N160" s="224" t="s">
        <v>44</v>
      </c>
      <c r="O160" s="81"/>
      <c r="P160" s="225">
        <f>O160*H160</f>
        <v>0</v>
      </c>
      <c r="Q160" s="225">
        <v>0.00040999999999999999</v>
      </c>
      <c r="R160" s="225">
        <f>Q160*H160</f>
        <v>0.46248</v>
      </c>
      <c r="S160" s="225">
        <v>0</v>
      </c>
      <c r="T160" s="226">
        <f>S160*H160</f>
        <v>0</v>
      </c>
      <c r="U160" s="35"/>
      <c r="V160" s="35"/>
      <c r="W160" s="35"/>
      <c r="X160" s="35"/>
      <c r="Y160" s="35"/>
      <c r="Z160" s="35"/>
      <c r="AA160" s="35"/>
      <c r="AB160" s="35"/>
      <c r="AC160" s="35"/>
      <c r="AD160" s="35"/>
      <c r="AE160" s="35"/>
      <c r="AR160" s="227" t="s">
        <v>216</v>
      </c>
      <c r="AT160" s="227" t="s">
        <v>184</v>
      </c>
      <c r="AU160" s="227" t="s">
        <v>83</v>
      </c>
      <c r="AY160" s="14" t="s">
        <v>183</v>
      </c>
      <c r="BE160" s="228">
        <f>IF(N160="základní",J160,0)</f>
        <v>0</v>
      </c>
      <c r="BF160" s="228">
        <f>IF(N160="snížená",J160,0)</f>
        <v>0</v>
      </c>
      <c r="BG160" s="228">
        <f>IF(N160="zákl. přenesená",J160,0)</f>
        <v>0</v>
      </c>
      <c r="BH160" s="228">
        <f>IF(N160="sníž. přenesená",J160,0)</f>
        <v>0</v>
      </c>
      <c r="BI160" s="228">
        <f>IF(N160="nulová",J160,0)</f>
        <v>0</v>
      </c>
      <c r="BJ160" s="14" t="s">
        <v>81</v>
      </c>
      <c r="BK160" s="228">
        <f>ROUND(I160*H160,2)</f>
        <v>0</v>
      </c>
      <c r="BL160" s="14" t="s">
        <v>182</v>
      </c>
      <c r="BM160" s="227" t="s">
        <v>2597</v>
      </c>
    </row>
    <row r="161" s="2" customFormat="1">
      <c r="A161" s="35"/>
      <c r="B161" s="36"/>
      <c r="C161" s="37"/>
      <c r="D161" s="229" t="s">
        <v>190</v>
      </c>
      <c r="E161" s="37"/>
      <c r="F161" s="230" t="s">
        <v>2596</v>
      </c>
      <c r="G161" s="37"/>
      <c r="H161" s="37"/>
      <c r="I161" s="143"/>
      <c r="J161" s="37"/>
      <c r="K161" s="37"/>
      <c r="L161" s="41"/>
      <c r="M161" s="231"/>
      <c r="N161" s="232"/>
      <c r="O161" s="81"/>
      <c r="P161" s="81"/>
      <c r="Q161" s="81"/>
      <c r="R161" s="81"/>
      <c r="S161" s="81"/>
      <c r="T161" s="82"/>
      <c r="U161" s="35"/>
      <c r="V161" s="35"/>
      <c r="W161" s="35"/>
      <c r="X161" s="35"/>
      <c r="Y161" s="35"/>
      <c r="Z161" s="35"/>
      <c r="AA161" s="35"/>
      <c r="AB161" s="35"/>
      <c r="AC161" s="35"/>
      <c r="AD161" s="35"/>
      <c r="AE161" s="35"/>
      <c r="AT161" s="14" t="s">
        <v>190</v>
      </c>
      <c r="AU161" s="14" t="s">
        <v>83</v>
      </c>
    </row>
    <row r="162" s="2" customFormat="1" ht="16.5" customHeight="1">
      <c r="A162" s="35"/>
      <c r="B162" s="36"/>
      <c r="C162" s="215" t="s">
        <v>435</v>
      </c>
      <c r="D162" s="215" t="s">
        <v>184</v>
      </c>
      <c r="E162" s="216" t="s">
        <v>2598</v>
      </c>
      <c r="F162" s="217" t="s">
        <v>2599</v>
      </c>
      <c r="G162" s="218" t="s">
        <v>199</v>
      </c>
      <c r="H162" s="219">
        <v>2380</v>
      </c>
      <c r="I162" s="220"/>
      <c r="J162" s="221">
        <f>ROUND(I162*H162,2)</f>
        <v>0</v>
      </c>
      <c r="K162" s="217" t="s">
        <v>19</v>
      </c>
      <c r="L162" s="222"/>
      <c r="M162" s="223" t="s">
        <v>19</v>
      </c>
      <c r="N162" s="224" t="s">
        <v>44</v>
      </c>
      <c r="O162" s="81"/>
      <c r="P162" s="225">
        <f>O162*H162</f>
        <v>0</v>
      </c>
      <c r="Q162" s="225">
        <v>0.00018000000000000001</v>
      </c>
      <c r="R162" s="225">
        <f>Q162*H162</f>
        <v>0.4284</v>
      </c>
      <c r="S162" s="225">
        <v>0</v>
      </c>
      <c r="T162" s="226">
        <f>S162*H162</f>
        <v>0</v>
      </c>
      <c r="U162" s="35"/>
      <c r="V162" s="35"/>
      <c r="W162" s="35"/>
      <c r="X162" s="35"/>
      <c r="Y162" s="35"/>
      <c r="Z162" s="35"/>
      <c r="AA162" s="35"/>
      <c r="AB162" s="35"/>
      <c r="AC162" s="35"/>
      <c r="AD162" s="35"/>
      <c r="AE162" s="35"/>
      <c r="AR162" s="227" t="s">
        <v>216</v>
      </c>
      <c r="AT162" s="227" t="s">
        <v>184</v>
      </c>
      <c r="AU162" s="227" t="s">
        <v>83</v>
      </c>
      <c r="AY162" s="14" t="s">
        <v>183</v>
      </c>
      <c r="BE162" s="228">
        <f>IF(N162="základní",J162,0)</f>
        <v>0</v>
      </c>
      <c r="BF162" s="228">
        <f>IF(N162="snížená",J162,0)</f>
        <v>0</v>
      </c>
      <c r="BG162" s="228">
        <f>IF(N162="zákl. přenesená",J162,0)</f>
        <v>0</v>
      </c>
      <c r="BH162" s="228">
        <f>IF(N162="sníž. přenesená",J162,0)</f>
        <v>0</v>
      </c>
      <c r="BI162" s="228">
        <f>IF(N162="nulová",J162,0)</f>
        <v>0</v>
      </c>
      <c r="BJ162" s="14" t="s">
        <v>81</v>
      </c>
      <c r="BK162" s="228">
        <f>ROUND(I162*H162,2)</f>
        <v>0</v>
      </c>
      <c r="BL162" s="14" t="s">
        <v>182</v>
      </c>
      <c r="BM162" s="227" t="s">
        <v>2600</v>
      </c>
    </row>
    <row r="163" s="2" customFormat="1">
      <c r="A163" s="35"/>
      <c r="B163" s="36"/>
      <c r="C163" s="37"/>
      <c r="D163" s="229" t="s">
        <v>190</v>
      </c>
      <c r="E163" s="37"/>
      <c r="F163" s="230" t="s">
        <v>2599</v>
      </c>
      <c r="G163" s="37"/>
      <c r="H163" s="37"/>
      <c r="I163" s="143"/>
      <c r="J163" s="37"/>
      <c r="K163" s="37"/>
      <c r="L163" s="41"/>
      <c r="M163" s="231"/>
      <c r="N163" s="232"/>
      <c r="O163" s="81"/>
      <c r="P163" s="81"/>
      <c r="Q163" s="81"/>
      <c r="R163" s="81"/>
      <c r="S163" s="81"/>
      <c r="T163" s="82"/>
      <c r="U163" s="35"/>
      <c r="V163" s="35"/>
      <c r="W163" s="35"/>
      <c r="X163" s="35"/>
      <c r="Y163" s="35"/>
      <c r="Z163" s="35"/>
      <c r="AA163" s="35"/>
      <c r="AB163" s="35"/>
      <c r="AC163" s="35"/>
      <c r="AD163" s="35"/>
      <c r="AE163" s="35"/>
      <c r="AT163" s="14" t="s">
        <v>190</v>
      </c>
      <c r="AU163" s="14" t="s">
        <v>83</v>
      </c>
    </row>
    <row r="164" s="2" customFormat="1" ht="16.5" customHeight="1">
      <c r="A164" s="35"/>
      <c r="B164" s="36"/>
      <c r="C164" s="215" t="s">
        <v>439</v>
      </c>
      <c r="D164" s="215" t="s">
        <v>184</v>
      </c>
      <c r="E164" s="216" t="s">
        <v>2601</v>
      </c>
      <c r="F164" s="217" t="s">
        <v>2602</v>
      </c>
      <c r="G164" s="218" t="s">
        <v>199</v>
      </c>
      <c r="H164" s="219">
        <v>630</v>
      </c>
      <c r="I164" s="220"/>
      <c r="J164" s="221">
        <f>ROUND(I164*H164,2)</f>
        <v>0</v>
      </c>
      <c r="K164" s="217" t="s">
        <v>19</v>
      </c>
      <c r="L164" s="222"/>
      <c r="M164" s="223" t="s">
        <v>19</v>
      </c>
      <c r="N164" s="224" t="s">
        <v>44</v>
      </c>
      <c r="O164" s="81"/>
      <c r="P164" s="225">
        <f>O164*H164</f>
        <v>0</v>
      </c>
      <c r="Q164" s="225">
        <v>0.00016000000000000001</v>
      </c>
      <c r="R164" s="225">
        <f>Q164*H164</f>
        <v>0.10080000000000002</v>
      </c>
      <c r="S164" s="225">
        <v>0</v>
      </c>
      <c r="T164" s="226">
        <f>S164*H164</f>
        <v>0</v>
      </c>
      <c r="U164" s="35"/>
      <c r="V164" s="35"/>
      <c r="W164" s="35"/>
      <c r="X164" s="35"/>
      <c r="Y164" s="35"/>
      <c r="Z164" s="35"/>
      <c r="AA164" s="35"/>
      <c r="AB164" s="35"/>
      <c r="AC164" s="35"/>
      <c r="AD164" s="35"/>
      <c r="AE164" s="35"/>
      <c r="AR164" s="227" t="s">
        <v>216</v>
      </c>
      <c r="AT164" s="227" t="s">
        <v>184</v>
      </c>
      <c r="AU164" s="227" t="s">
        <v>83</v>
      </c>
      <c r="AY164" s="14" t="s">
        <v>183</v>
      </c>
      <c r="BE164" s="228">
        <f>IF(N164="základní",J164,0)</f>
        <v>0</v>
      </c>
      <c r="BF164" s="228">
        <f>IF(N164="snížená",J164,0)</f>
        <v>0</v>
      </c>
      <c r="BG164" s="228">
        <f>IF(N164="zákl. přenesená",J164,0)</f>
        <v>0</v>
      </c>
      <c r="BH164" s="228">
        <f>IF(N164="sníž. přenesená",J164,0)</f>
        <v>0</v>
      </c>
      <c r="BI164" s="228">
        <f>IF(N164="nulová",J164,0)</f>
        <v>0</v>
      </c>
      <c r="BJ164" s="14" t="s">
        <v>81</v>
      </c>
      <c r="BK164" s="228">
        <f>ROUND(I164*H164,2)</f>
        <v>0</v>
      </c>
      <c r="BL164" s="14" t="s">
        <v>182</v>
      </c>
      <c r="BM164" s="227" t="s">
        <v>2603</v>
      </c>
    </row>
    <row r="165" s="2" customFormat="1">
      <c r="A165" s="35"/>
      <c r="B165" s="36"/>
      <c r="C165" s="37"/>
      <c r="D165" s="229" t="s">
        <v>190</v>
      </c>
      <c r="E165" s="37"/>
      <c r="F165" s="230" t="s">
        <v>2602</v>
      </c>
      <c r="G165" s="37"/>
      <c r="H165" s="37"/>
      <c r="I165" s="143"/>
      <c r="J165" s="37"/>
      <c r="K165" s="37"/>
      <c r="L165" s="41"/>
      <c r="M165" s="231"/>
      <c r="N165" s="232"/>
      <c r="O165" s="81"/>
      <c r="P165" s="81"/>
      <c r="Q165" s="81"/>
      <c r="R165" s="81"/>
      <c r="S165" s="81"/>
      <c r="T165" s="82"/>
      <c r="U165" s="35"/>
      <c r="V165" s="35"/>
      <c r="W165" s="35"/>
      <c r="X165" s="35"/>
      <c r="Y165" s="35"/>
      <c r="Z165" s="35"/>
      <c r="AA165" s="35"/>
      <c r="AB165" s="35"/>
      <c r="AC165" s="35"/>
      <c r="AD165" s="35"/>
      <c r="AE165" s="35"/>
      <c r="AT165" s="14" t="s">
        <v>190</v>
      </c>
      <c r="AU165" s="14" t="s">
        <v>83</v>
      </c>
    </row>
    <row r="166" s="2" customFormat="1" ht="16.5" customHeight="1">
      <c r="A166" s="35"/>
      <c r="B166" s="36"/>
      <c r="C166" s="215" t="s">
        <v>443</v>
      </c>
      <c r="D166" s="215" t="s">
        <v>184</v>
      </c>
      <c r="E166" s="216" t="s">
        <v>2604</v>
      </c>
      <c r="F166" s="217" t="s">
        <v>2605</v>
      </c>
      <c r="G166" s="218" t="s">
        <v>1380</v>
      </c>
      <c r="H166" s="219">
        <v>20</v>
      </c>
      <c r="I166" s="220"/>
      <c r="J166" s="221">
        <f>ROUND(I166*H166,2)</f>
        <v>0</v>
      </c>
      <c r="K166" s="217" t="s">
        <v>19</v>
      </c>
      <c r="L166" s="222"/>
      <c r="M166" s="223" t="s">
        <v>19</v>
      </c>
      <c r="N166" s="224" t="s">
        <v>44</v>
      </c>
      <c r="O166" s="81"/>
      <c r="P166" s="225">
        <f>O166*H166</f>
        <v>0</v>
      </c>
      <c r="Q166" s="225">
        <v>0.001</v>
      </c>
      <c r="R166" s="225">
        <f>Q166*H166</f>
        <v>0.02</v>
      </c>
      <c r="S166" s="225">
        <v>0</v>
      </c>
      <c r="T166" s="226">
        <f>S166*H166</f>
        <v>0</v>
      </c>
      <c r="U166" s="35"/>
      <c r="V166" s="35"/>
      <c r="W166" s="35"/>
      <c r="X166" s="35"/>
      <c r="Y166" s="35"/>
      <c r="Z166" s="35"/>
      <c r="AA166" s="35"/>
      <c r="AB166" s="35"/>
      <c r="AC166" s="35"/>
      <c r="AD166" s="35"/>
      <c r="AE166" s="35"/>
      <c r="AR166" s="227" t="s">
        <v>216</v>
      </c>
      <c r="AT166" s="227" t="s">
        <v>184</v>
      </c>
      <c r="AU166" s="227" t="s">
        <v>83</v>
      </c>
      <c r="AY166" s="14" t="s">
        <v>183</v>
      </c>
      <c r="BE166" s="228">
        <f>IF(N166="základní",J166,0)</f>
        <v>0</v>
      </c>
      <c r="BF166" s="228">
        <f>IF(N166="snížená",J166,0)</f>
        <v>0</v>
      </c>
      <c r="BG166" s="228">
        <f>IF(N166="zákl. přenesená",J166,0)</f>
        <v>0</v>
      </c>
      <c r="BH166" s="228">
        <f>IF(N166="sníž. přenesená",J166,0)</f>
        <v>0</v>
      </c>
      <c r="BI166" s="228">
        <f>IF(N166="nulová",J166,0)</f>
        <v>0</v>
      </c>
      <c r="BJ166" s="14" t="s">
        <v>81</v>
      </c>
      <c r="BK166" s="228">
        <f>ROUND(I166*H166,2)</f>
        <v>0</v>
      </c>
      <c r="BL166" s="14" t="s">
        <v>182</v>
      </c>
      <c r="BM166" s="227" t="s">
        <v>2606</v>
      </c>
    </row>
    <row r="167" s="2" customFormat="1">
      <c r="A167" s="35"/>
      <c r="B167" s="36"/>
      <c r="C167" s="37"/>
      <c r="D167" s="229" t="s">
        <v>190</v>
      </c>
      <c r="E167" s="37"/>
      <c r="F167" s="230" t="s">
        <v>2605</v>
      </c>
      <c r="G167" s="37"/>
      <c r="H167" s="37"/>
      <c r="I167" s="143"/>
      <c r="J167" s="37"/>
      <c r="K167" s="37"/>
      <c r="L167" s="41"/>
      <c r="M167" s="231"/>
      <c r="N167" s="232"/>
      <c r="O167" s="81"/>
      <c r="P167" s="81"/>
      <c r="Q167" s="81"/>
      <c r="R167" s="81"/>
      <c r="S167" s="81"/>
      <c r="T167" s="82"/>
      <c r="U167" s="35"/>
      <c r="V167" s="35"/>
      <c r="W167" s="35"/>
      <c r="X167" s="35"/>
      <c r="Y167" s="35"/>
      <c r="Z167" s="35"/>
      <c r="AA167" s="35"/>
      <c r="AB167" s="35"/>
      <c r="AC167" s="35"/>
      <c r="AD167" s="35"/>
      <c r="AE167" s="35"/>
      <c r="AT167" s="14" t="s">
        <v>190</v>
      </c>
      <c r="AU167" s="14" t="s">
        <v>83</v>
      </c>
    </row>
    <row r="168" s="2" customFormat="1" ht="16.5" customHeight="1">
      <c r="A168" s="35"/>
      <c r="B168" s="36"/>
      <c r="C168" s="215" t="s">
        <v>447</v>
      </c>
      <c r="D168" s="215" t="s">
        <v>184</v>
      </c>
      <c r="E168" s="216" t="s">
        <v>2607</v>
      </c>
      <c r="F168" s="217" t="s">
        <v>2608</v>
      </c>
      <c r="G168" s="218" t="s">
        <v>199</v>
      </c>
      <c r="H168" s="219">
        <v>1690</v>
      </c>
      <c r="I168" s="220"/>
      <c r="J168" s="221">
        <f>ROUND(I168*H168,2)</f>
        <v>0</v>
      </c>
      <c r="K168" s="217" t="s">
        <v>19</v>
      </c>
      <c r="L168" s="222"/>
      <c r="M168" s="223" t="s">
        <v>19</v>
      </c>
      <c r="N168" s="224" t="s">
        <v>44</v>
      </c>
      <c r="O168" s="81"/>
      <c r="P168" s="225">
        <f>O168*H168</f>
        <v>0</v>
      </c>
      <c r="Q168" s="225">
        <v>0.00051999999999999995</v>
      </c>
      <c r="R168" s="225">
        <f>Q168*H168</f>
        <v>0.87879999999999991</v>
      </c>
      <c r="S168" s="225">
        <v>0</v>
      </c>
      <c r="T168" s="226">
        <f>S168*H168</f>
        <v>0</v>
      </c>
      <c r="U168" s="35"/>
      <c r="V168" s="35"/>
      <c r="W168" s="35"/>
      <c r="X168" s="35"/>
      <c r="Y168" s="35"/>
      <c r="Z168" s="35"/>
      <c r="AA168" s="35"/>
      <c r="AB168" s="35"/>
      <c r="AC168" s="35"/>
      <c r="AD168" s="35"/>
      <c r="AE168" s="35"/>
      <c r="AR168" s="227" t="s">
        <v>216</v>
      </c>
      <c r="AT168" s="227" t="s">
        <v>184</v>
      </c>
      <c r="AU168" s="227" t="s">
        <v>83</v>
      </c>
      <c r="AY168" s="14" t="s">
        <v>183</v>
      </c>
      <c r="BE168" s="228">
        <f>IF(N168="základní",J168,0)</f>
        <v>0</v>
      </c>
      <c r="BF168" s="228">
        <f>IF(N168="snížená",J168,0)</f>
        <v>0</v>
      </c>
      <c r="BG168" s="228">
        <f>IF(N168="zákl. přenesená",J168,0)</f>
        <v>0</v>
      </c>
      <c r="BH168" s="228">
        <f>IF(N168="sníž. přenesená",J168,0)</f>
        <v>0</v>
      </c>
      <c r="BI168" s="228">
        <f>IF(N168="nulová",J168,0)</f>
        <v>0</v>
      </c>
      <c r="BJ168" s="14" t="s">
        <v>81</v>
      </c>
      <c r="BK168" s="228">
        <f>ROUND(I168*H168,2)</f>
        <v>0</v>
      </c>
      <c r="BL168" s="14" t="s">
        <v>182</v>
      </c>
      <c r="BM168" s="227" t="s">
        <v>2609</v>
      </c>
    </row>
    <row r="169" s="2" customFormat="1">
      <c r="A169" s="35"/>
      <c r="B169" s="36"/>
      <c r="C169" s="37"/>
      <c r="D169" s="229" t="s">
        <v>190</v>
      </c>
      <c r="E169" s="37"/>
      <c r="F169" s="230" t="s">
        <v>2608</v>
      </c>
      <c r="G169" s="37"/>
      <c r="H169" s="37"/>
      <c r="I169" s="143"/>
      <c r="J169" s="37"/>
      <c r="K169" s="37"/>
      <c r="L169" s="41"/>
      <c r="M169" s="231"/>
      <c r="N169" s="232"/>
      <c r="O169" s="81"/>
      <c r="P169" s="81"/>
      <c r="Q169" s="81"/>
      <c r="R169" s="81"/>
      <c r="S169" s="81"/>
      <c r="T169" s="82"/>
      <c r="U169" s="35"/>
      <c r="V169" s="35"/>
      <c r="W169" s="35"/>
      <c r="X169" s="35"/>
      <c r="Y169" s="35"/>
      <c r="Z169" s="35"/>
      <c r="AA169" s="35"/>
      <c r="AB169" s="35"/>
      <c r="AC169" s="35"/>
      <c r="AD169" s="35"/>
      <c r="AE169" s="35"/>
      <c r="AT169" s="14" t="s">
        <v>190</v>
      </c>
      <c r="AU169" s="14" t="s">
        <v>83</v>
      </c>
    </row>
    <row r="170" s="2" customFormat="1" ht="16.5" customHeight="1">
      <c r="A170" s="35"/>
      <c r="B170" s="36"/>
      <c r="C170" s="215" t="s">
        <v>451</v>
      </c>
      <c r="D170" s="215" t="s">
        <v>184</v>
      </c>
      <c r="E170" s="216" t="s">
        <v>2610</v>
      </c>
      <c r="F170" s="217" t="s">
        <v>2611</v>
      </c>
      <c r="G170" s="218" t="s">
        <v>199</v>
      </c>
      <c r="H170" s="219">
        <v>516</v>
      </c>
      <c r="I170" s="220"/>
      <c r="J170" s="221">
        <f>ROUND(I170*H170,2)</f>
        <v>0</v>
      </c>
      <c r="K170" s="217" t="s">
        <v>19</v>
      </c>
      <c r="L170" s="222"/>
      <c r="M170" s="223" t="s">
        <v>19</v>
      </c>
      <c r="N170" s="224" t="s">
        <v>44</v>
      </c>
      <c r="O170" s="81"/>
      <c r="P170" s="225">
        <f>O170*H170</f>
        <v>0</v>
      </c>
      <c r="Q170" s="225">
        <v>0.00056999999999999998</v>
      </c>
      <c r="R170" s="225">
        <f>Q170*H170</f>
        <v>0.29411999999999999</v>
      </c>
      <c r="S170" s="225">
        <v>0</v>
      </c>
      <c r="T170" s="226">
        <f>S170*H170</f>
        <v>0</v>
      </c>
      <c r="U170" s="35"/>
      <c r="V170" s="35"/>
      <c r="W170" s="35"/>
      <c r="X170" s="35"/>
      <c r="Y170" s="35"/>
      <c r="Z170" s="35"/>
      <c r="AA170" s="35"/>
      <c r="AB170" s="35"/>
      <c r="AC170" s="35"/>
      <c r="AD170" s="35"/>
      <c r="AE170" s="35"/>
      <c r="AR170" s="227" t="s">
        <v>216</v>
      </c>
      <c r="AT170" s="227" t="s">
        <v>184</v>
      </c>
      <c r="AU170" s="227" t="s">
        <v>83</v>
      </c>
      <c r="AY170" s="14" t="s">
        <v>183</v>
      </c>
      <c r="BE170" s="228">
        <f>IF(N170="základní",J170,0)</f>
        <v>0</v>
      </c>
      <c r="BF170" s="228">
        <f>IF(N170="snížená",J170,0)</f>
        <v>0</v>
      </c>
      <c r="BG170" s="228">
        <f>IF(N170="zákl. přenesená",J170,0)</f>
        <v>0</v>
      </c>
      <c r="BH170" s="228">
        <f>IF(N170="sníž. přenesená",J170,0)</f>
        <v>0</v>
      </c>
      <c r="BI170" s="228">
        <f>IF(N170="nulová",J170,0)</f>
        <v>0</v>
      </c>
      <c r="BJ170" s="14" t="s">
        <v>81</v>
      </c>
      <c r="BK170" s="228">
        <f>ROUND(I170*H170,2)</f>
        <v>0</v>
      </c>
      <c r="BL170" s="14" t="s">
        <v>182</v>
      </c>
      <c r="BM170" s="227" t="s">
        <v>2612</v>
      </c>
    </row>
    <row r="171" s="2" customFormat="1">
      <c r="A171" s="35"/>
      <c r="B171" s="36"/>
      <c r="C171" s="37"/>
      <c r="D171" s="229" t="s">
        <v>190</v>
      </c>
      <c r="E171" s="37"/>
      <c r="F171" s="230" t="s">
        <v>2611</v>
      </c>
      <c r="G171" s="37"/>
      <c r="H171" s="37"/>
      <c r="I171" s="143"/>
      <c r="J171" s="37"/>
      <c r="K171" s="37"/>
      <c r="L171" s="41"/>
      <c r="M171" s="231"/>
      <c r="N171" s="232"/>
      <c r="O171" s="81"/>
      <c r="P171" s="81"/>
      <c r="Q171" s="81"/>
      <c r="R171" s="81"/>
      <c r="S171" s="81"/>
      <c r="T171" s="82"/>
      <c r="U171" s="35"/>
      <c r="V171" s="35"/>
      <c r="W171" s="35"/>
      <c r="X171" s="35"/>
      <c r="Y171" s="35"/>
      <c r="Z171" s="35"/>
      <c r="AA171" s="35"/>
      <c r="AB171" s="35"/>
      <c r="AC171" s="35"/>
      <c r="AD171" s="35"/>
      <c r="AE171" s="35"/>
      <c r="AT171" s="14" t="s">
        <v>190</v>
      </c>
      <c r="AU171" s="14" t="s">
        <v>83</v>
      </c>
    </row>
    <row r="172" s="2" customFormat="1" ht="16.5" customHeight="1">
      <c r="A172" s="35"/>
      <c r="B172" s="36"/>
      <c r="C172" s="215" t="s">
        <v>455</v>
      </c>
      <c r="D172" s="215" t="s">
        <v>184</v>
      </c>
      <c r="E172" s="216" t="s">
        <v>2613</v>
      </c>
      <c r="F172" s="217" t="s">
        <v>2614</v>
      </c>
      <c r="G172" s="218" t="s">
        <v>199</v>
      </c>
      <c r="H172" s="219">
        <v>3334</v>
      </c>
      <c r="I172" s="220"/>
      <c r="J172" s="221">
        <f>ROUND(I172*H172,2)</f>
        <v>0</v>
      </c>
      <c r="K172" s="217" t="s">
        <v>19</v>
      </c>
      <c r="L172" s="222"/>
      <c r="M172" s="223" t="s">
        <v>19</v>
      </c>
      <c r="N172" s="224" t="s">
        <v>44</v>
      </c>
      <c r="O172" s="81"/>
      <c r="P172" s="225">
        <f>O172*H172</f>
        <v>0</v>
      </c>
      <c r="Q172" s="225">
        <v>9.0000000000000006E-05</v>
      </c>
      <c r="R172" s="225">
        <f>Q172*H172</f>
        <v>0.30005999999999999</v>
      </c>
      <c r="S172" s="225">
        <v>0</v>
      </c>
      <c r="T172" s="226">
        <f>S172*H172</f>
        <v>0</v>
      </c>
      <c r="U172" s="35"/>
      <c r="V172" s="35"/>
      <c r="W172" s="35"/>
      <c r="X172" s="35"/>
      <c r="Y172" s="35"/>
      <c r="Z172" s="35"/>
      <c r="AA172" s="35"/>
      <c r="AB172" s="35"/>
      <c r="AC172" s="35"/>
      <c r="AD172" s="35"/>
      <c r="AE172" s="35"/>
      <c r="AR172" s="227" t="s">
        <v>216</v>
      </c>
      <c r="AT172" s="227" t="s">
        <v>184</v>
      </c>
      <c r="AU172" s="227" t="s">
        <v>83</v>
      </c>
      <c r="AY172" s="14" t="s">
        <v>183</v>
      </c>
      <c r="BE172" s="228">
        <f>IF(N172="základní",J172,0)</f>
        <v>0</v>
      </c>
      <c r="BF172" s="228">
        <f>IF(N172="snížená",J172,0)</f>
        <v>0</v>
      </c>
      <c r="BG172" s="228">
        <f>IF(N172="zákl. přenesená",J172,0)</f>
        <v>0</v>
      </c>
      <c r="BH172" s="228">
        <f>IF(N172="sníž. přenesená",J172,0)</f>
        <v>0</v>
      </c>
      <c r="BI172" s="228">
        <f>IF(N172="nulová",J172,0)</f>
        <v>0</v>
      </c>
      <c r="BJ172" s="14" t="s">
        <v>81</v>
      </c>
      <c r="BK172" s="228">
        <f>ROUND(I172*H172,2)</f>
        <v>0</v>
      </c>
      <c r="BL172" s="14" t="s">
        <v>182</v>
      </c>
      <c r="BM172" s="227" t="s">
        <v>2615</v>
      </c>
    </row>
    <row r="173" s="2" customFormat="1">
      <c r="A173" s="35"/>
      <c r="B173" s="36"/>
      <c r="C173" s="37"/>
      <c r="D173" s="229" t="s">
        <v>190</v>
      </c>
      <c r="E173" s="37"/>
      <c r="F173" s="230" t="s">
        <v>2614</v>
      </c>
      <c r="G173" s="37"/>
      <c r="H173" s="37"/>
      <c r="I173" s="143"/>
      <c r="J173" s="37"/>
      <c r="K173" s="37"/>
      <c r="L173" s="41"/>
      <c r="M173" s="231"/>
      <c r="N173" s="232"/>
      <c r="O173" s="81"/>
      <c r="P173" s="81"/>
      <c r="Q173" s="81"/>
      <c r="R173" s="81"/>
      <c r="S173" s="81"/>
      <c r="T173" s="82"/>
      <c r="U173" s="35"/>
      <c r="V173" s="35"/>
      <c r="W173" s="35"/>
      <c r="X173" s="35"/>
      <c r="Y173" s="35"/>
      <c r="Z173" s="35"/>
      <c r="AA173" s="35"/>
      <c r="AB173" s="35"/>
      <c r="AC173" s="35"/>
      <c r="AD173" s="35"/>
      <c r="AE173" s="35"/>
      <c r="AT173" s="14" t="s">
        <v>190</v>
      </c>
      <c r="AU173" s="14" t="s">
        <v>83</v>
      </c>
    </row>
    <row r="174" s="2" customFormat="1" ht="16.5" customHeight="1">
      <c r="A174" s="35"/>
      <c r="B174" s="36"/>
      <c r="C174" s="215" t="s">
        <v>459</v>
      </c>
      <c r="D174" s="215" t="s">
        <v>184</v>
      </c>
      <c r="E174" s="216" t="s">
        <v>2616</v>
      </c>
      <c r="F174" s="217" t="s">
        <v>2617</v>
      </c>
      <c r="G174" s="218" t="s">
        <v>199</v>
      </c>
      <c r="H174" s="219">
        <v>1</v>
      </c>
      <c r="I174" s="220"/>
      <c r="J174" s="221">
        <f>ROUND(I174*H174,2)</f>
        <v>0</v>
      </c>
      <c r="K174" s="217" t="s">
        <v>19</v>
      </c>
      <c r="L174" s="222"/>
      <c r="M174" s="223" t="s">
        <v>19</v>
      </c>
      <c r="N174" s="224" t="s">
        <v>44</v>
      </c>
      <c r="O174" s="81"/>
      <c r="P174" s="225">
        <f>O174*H174</f>
        <v>0</v>
      </c>
      <c r="Q174" s="225">
        <v>0</v>
      </c>
      <c r="R174" s="225">
        <f>Q174*H174</f>
        <v>0</v>
      </c>
      <c r="S174" s="225">
        <v>0</v>
      </c>
      <c r="T174" s="226">
        <f>S174*H174</f>
        <v>0</v>
      </c>
      <c r="U174" s="35"/>
      <c r="V174" s="35"/>
      <c r="W174" s="35"/>
      <c r="X174" s="35"/>
      <c r="Y174" s="35"/>
      <c r="Z174" s="35"/>
      <c r="AA174" s="35"/>
      <c r="AB174" s="35"/>
      <c r="AC174" s="35"/>
      <c r="AD174" s="35"/>
      <c r="AE174" s="35"/>
      <c r="AR174" s="227" t="s">
        <v>216</v>
      </c>
      <c r="AT174" s="227" t="s">
        <v>184</v>
      </c>
      <c r="AU174" s="227" t="s">
        <v>83</v>
      </c>
      <c r="AY174" s="14" t="s">
        <v>183</v>
      </c>
      <c r="BE174" s="228">
        <f>IF(N174="základní",J174,0)</f>
        <v>0</v>
      </c>
      <c r="BF174" s="228">
        <f>IF(N174="snížená",J174,0)</f>
        <v>0</v>
      </c>
      <c r="BG174" s="228">
        <f>IF(N174="zákl. přenesená",J174,0)</f>
        <v>0</v>
      </c>
      <c r="BH174" s="228">
        <f>IF(N174="sníž. přenesená",J174,0)</f>
        <v>0</v>
      </c>
      <c r="BI174" s="228">
        <f>IF(N174="nulová",J174,0)</f>
        <v>0</v>
      </c>
      <c r="BJ174" s="14" t="s">
        <v>81</v>
      </c>
      <c r="BK174" s="228">
        <f>ROUND(I174*H174,2)</f>
        <v>0</v>
      </c>
      <c r="BL174" s="14" t="s">
        <v>182</v>
      </c>
      <c r="BM174" s="227" t="s">
        <v>2618</v>
      </c>
    </row>
    <row r="175" s="2" customFormat="1">
      <c r="A175" s="35"/>
      <c r="B175" s="36"/>
      <c r="C175" s="37"/>
      <c r="D175" s="229" t="s">
        <v>190</v>
      </c>
      <c r="E175" s="37"/>
      <c r="F175" s="230" t="s">
        <v>2617</v>
      </c>
      <c r="G175" s="37"/>
      <c r="H175" s="37"/>
      <c r="I175" s="143"/>
      <c r="J175" s="37"/>
      <c r="K175" s="37"/>
      <c r="L175" s="41"/>
      <c r="M175" s="231"/>
      <c r="N175" s="232"/>
      <c r="O175" s="81"/>
      <c r="P175" s="81"/>
      <c r="Q175" s="81"/>
      <c r="R175" s="81"/>
      <c r="S175" s="81"/>
      <c r="T175" s="82"/>
      <c r="U175" s="35"/>
      <c r="V175" s="35"/>
      <c r="W175" s="35"/>
      <c r="X175" s="35"/>
      <c r="Y175" s="35"/>
      <c r="Z175" s="35"/>
      <c r="AA175" s="35"/>
      <c r="AB175" s="35"/>
      <c r="AC175" s="35"/>
      <c r="AD175" s="35"/>
      <c r="AE175" s="35"/>
      <c r="AT175" s="14" t="s">
        <v>190</v>
      </c>
      <c r="AU175" s="14" t="s">
        <v>83</v>
      </c>
    </row>
    <row r="176" s="2" customFormat="1" ht="16.5" customHeight="1">
      <c r="A176" s="35"/>
      <c r="B176" s="36"/>
      <c r="C176" s="215" t="s">
        <v>463</v>
      </c>
      <c r="D176" s="215" t="s">
        <v>184</v>
      </c>
      <c r="E176" s="216" t="s">
        <v>2619</v>
      </c>
      <c r="F176" s="217" t="s">
        <v>2620</v>
      </c>
      <c r="G176" s="218" t="s">
        <v>199</v>
      </c>
      <c r="H176" s="219">
        <v>134</v>
      </c>
      <c r="I176" s="220"/>
      <c r="J176" s="221">
        <f>ROUND(I176*H176,2)</f>
        <v>0</v>
      </c>
      <c r="K176" s="217" t="s">
        <v>19</v>
      </c>
      <c r="L176" s="222"/>
      <c r="M176" s="223" t="s">
        <v>19</v>
      </c>
      <c r="N176" s="224" t="s">
        <v>44</v>
      </c>
      <c r="O176" s="81"/>
      <c r="P176" s="225">
        <f>O176*H176</f>
        <v>0</v>
      </c>
      <c r="Q176" s="225">
        <v>0.010070000000000001</v>
      </c>
      <c r="R176" s="225">
        <f>Q176*H176</f>
        <v>1.34938</v>
      </c>
      <c r="S176" s="225">
        <v>0</v>
      </c>
      <c r="T176" s="226">
        <f>S176*H176</f>
        <v>0</v>
      </c>
      <c r="U176" s="35"/>
      <c r="V176" s="35"/>
      <c r="W176" s="35"/>
      <c r="X176" s="35"/>
      <c r="Y176" s="35"/>
      <c r="Z176" s="35"/>
      <c r="AA176" s="35"/>
      <c r="AB176" s="35"/>
      <c r="AC176" s="35"/>
      <c r="AD176" s="35"/>
      <c r="AE176" s="35"/>
      <c r="AR176" s="227" t="s">
        <v>216</v>
      </c>
      <c r="AT176" s="227" t="s">
        <v>184</v>
      </c>
      <c r="AU176" s="227" t="s">
        <v>83</v>
      </c>
      <c r="AY176" s="14" t="s">
        <v>183</v>
      </c>
      <c r="BE176" s="228">
        <f>IF(N176="základní",J176,0)</f>
        <v>0</v>
      </c>
      <c r="BF176" s="228">
        <f>IF(N176="snížená",J176,0)</f>
        <v>0</v>
      </c>
      <c r="BG176" s="228">
        <f>IF(N176="zákl. přenesená",J176,0)</f>
        <v>0</v>
      </c>
      <c r="BH176" s="228">
        <f>IF(N176="sníž. přenesená",J176,0)</f>
        <v>0</v>
      </c>
      <c r="BI176" s="228">
        <f>IF(N176="nulová",J176,0)</f>
        <v>0</v>
      </c>
      <c r="BJ176" s="14" t="s">
        <v>81</v>
      </c>
      <c r="BK176" s="228">
        <f>ROUND(I176*H176,2)</f>
        <v>0</v>
      </c>
      <c r="BL176" s="14" t="s">
        <v>182</v>
      </c>
      <c r="BM176" s="227" t="s">
        <v>2621</v>
      </c>
    </row>
    <row r="177" s="2" customFormat="1">
      <c r="A177" s="35"/>
      <c r="B177" s="36"/>
      <c r="C177" s="37"/>
      <c r="D177" s="229" t="s">
        <v>190</v>
      </c>
      <c r="E177" s="37"/>
      <c r="F177" s="230" t="s">
        <v>2620</v>
      </c>
      <c r="G177" s="37"/>
      <c r="H177" s="37"/>
      <c r="I177" s="143"/>
      <c r="J177" s="37"/>
      <c r="K177" s="37"/>
      <c r="L177" s="41"/>
      <c r="M177" s="231"/>
      <c r="N177" s="232"/>
      <c r="O177" s="81"/>
      <c r="P177" s="81"/>
      <c r="Q177" s="81"/>
      <c r="R177" s="81"/>
      <c r="S177" s="81"/>
      <c r="T177" s="82"/>
      <c r="U177" s="35"/>
      <c r="V177" s="35"/>
      <c r="W177" s="35"/>
      <c r="X177" s="35"/>
      <c r="Y177" s="35"/>
      <c r="Z177" s="35"/>
      <c r="AA177" s="35"/>
      <c r="AB177" s="35"/>
      <c r="AC177" s="35"/>
      <c r="AD177" s="35"/>
      <c r="AE177" s="35"/>
      <c r="AT177" s="14" t="s">
        <v>190</v>
      </c>
      <c r="AU177" s="14" t="s">
        <v>83</v>
      </c>
    </row>
    <row r="178" s="2" customFormat="1" ht="16.5" customHeight="1">
      <c r="A178" s="35"/>
      <c r="B178" s="36"/>
      <c r="C178" s="215" t="s">
        <v>467</v>
      </c>
      <c r="D178" s="215" t="s">
        <v>184</v>
      </c>
      <c r="E178" s="216" t="s">
        <v>2622</v>
      </c>
      <c r="F178" s="217" t="s">
        <v>2623</v>
      </c>
      <c r="G178" s="218" t="s">
        <v>199</v>
      </c>
      <c r="H178" s="219">
        <v>77</v>
      </c>
      <c r="I178" s="220"/>
      <c r="J178" s="221">
        <f>ROUND(I178*H178,2)</f>
        <v>0</v>
      </c>
      <c r="K178" s="217" t="s">
        <v>19</v>
      </c>
      <c r="L178" s="222"/>
      <c r="M178" s="223" t="s">
        <v>19</v>
      </c>
      <c r="N178" s="224" t="s">
        <v>44</v>
      </c>
      <c r="O178" s="81"/>
      <c r="P178" s="225">
        <f>O178*H178</f>
        <v>0</v>
      </c>
      <c r="Q178" s="225">
        <v>0.01014</v>
      </c>
      <c r="R178" s="225">
        <f>Q178*H178</f>
        <v>0.78078000000000003</v>
      </c>
      <c r="S178" s="225">
        <v>0</v>
      </c>
      <c r="T178" s="226">
        <f>S178*H178</f>
        <v>0</v>
      </c>
      <c r="U178" s="35"/>
      <c r="V178" s="35"/>
      <c r="W178" s="35"/>
      <c r="X178" s="35"/>
      <c r="Y178" s="35"/>
      <c r="Z178" s="35"/>
      <c r="AA178" s="35"/>
      <c r="AB178" s="35"/>
      <c r="AC178" s="35"/>
      <c r="AD178" s="35"/>
      <c r="AE178" s="35"/>
      <c r="AR178" s="227" t="s">
        <v>216</v>
      </c>
      <c r="AT178" s="227" t="s">
        <v>184</v>
      </c>
      <c r="AU178" s="227" t="s">
        <v>83</v>
      </c>
      <c r="AY178" s="14" t="s">
        <v>183</v>
      </c>
      <c r="BE178" s="228">
        <f>IF(N178="základní",J178,0)</f>
        <v>0</v>
      </c>
      <c r="BF178" s="228">
        <f>IF(N178="snížená",J178,0)</f>
        <v>0</v>
      </c>
      <c r="BG178" s="228">
        <f>IF(N178="zákl. přenesená",J178,0)</f>
        <v>0</v>
      </c>
      <c r="BH178" s="228">
        <f>IF(N178="sníž. přenesená",J178,0)</f>
        <v>0</v>
      </c>
      <c r="BI178" s="228">
        <f>IF(N178="nulová",J178,0)</f>
        <v>0</v>
      </c>
      <c r="BJ178" s="14" t="s">
        <v>81</v>
      </c>
      <c r="BK178" s="228">
        <f>ROUND(I178*H178,2)</f>
        <v>0</v>
      </c>
      <c r="BL178" s="14" t="s">
        <v>182</v>
      </c>
      <c r="BM178" s="227" t="s">
        <v>2624</v>
      </c>
    </row>
    <row r="179" s="2" customFormat="1">
      <c r="A179" s="35"/>
      <c r="B179" s="36"/>
      <c r="C179" s="37"/>
      <c r="D179" s="229" t="s">
        <v>190</v>
      </c>
      <c r="E179" s="37"/>
      <c r="F179" s="230" t="s">
        <v>2623</v>
      </c>
      <c r="G179" s="37"/>
      <c r="H179" s="37"/>
      <c r="I179" s="143"/>
      <c r="J179" s="37"/>
      <c r="K179" s="37"/>
      <c r="L179" s="41"/>
      <c r="M179" s="242"/>
      <c r="N179" s="243"/>
      <c r="O179" s="244"/>
      <c r="P179" s="244"/>
      <c r="Q179" s="244"/>
      <c r="R179" s="244"/>
      <c r="S179" s="244"/>
      <c r="T179" s="245"/>
      <c r="U179" s="35"/>
      <c r="V179" s="35"/>
      <c r="W179" s="35"/>
      <c r="X179" s="35"/>
      <c r="Y179" s="35"/>
      <c r="Z179" s="35"/>
      <c r="AA179" s="35"/>
      <c r="AB179" s="35"/>
      <c r="AC179" s="35"/>
      <c r="AD179" s="35"/>
      <c r="AE179" s="35"/>
      <c r="AT179" s="14" t="s">
        <v>190</v>
      </c>
      <c r="AU179" s="14" t="s">
        <v>83</v>
      </c>
    </row>
    <row r="180" s="2" customFormat="1" ht="6.96" customHeight="1">
      <c r="A180" s="35"/>
      <c r="B180" s="56"/>
      <c r="C180" s="57"/>
      <c r="D180" s="57"/>
      <c r="E180" s="57"/>
      <c r="F180" s="57"/>
      <c r="G180" s="57"/>
      <c r="H180" s="57"/>
      <c r="I180" s="172"/>
      <c r="J180" s="57"/>
      <c r="K180" s="57"/>
      <c r="L180" s="41"/>
      <c r="M180" s="35"/>
      <c r="O180" s="35"/>
      <c r="P180" s="35"/>
      <c r="Q180" s="35"/>
      <c r="R180" s="35"/>
      <c r="S180" s="35"/>
      <c r="T180" s="35"/>
      <c r="U180" s="35"/>
      <c r="V180" s="35"/>
      <c r="W180" s="35"/>
      <c r="X180" s="35"/>
      <c r="Y180" s="35"/>
      <c r="Z180" s="35"/>
      <c r="AA180" s="35"/>
      <c r="AB180" s="35"/>
      <c r="AC180" s="35"/>
      <c r="AD180" s="35"/>
      <c r="AE180" s="35"/>
    </row>
  </sheetData>
  <sheetProtection sheet="1" autoFilter="0" formatColumns="0" formatRows="0" objects="1" scenarios="1" spinCount="100000" saltValue="YOftV44bM7fAZvQoMHH2MNanAmvRQ0Vo2mmraZUDe0OrLl/1YyX1Gimfb9/SZkRqfkux1gMKgtrNCjzLh/NUaw==" hashValue="bELzTEHyq10rtWR3NJJOZOjyEd+cQtx+Y3rviqh5PJ9gIYKLjlpFkapwiyWW4NqOyAmAZFp9ScsJ99pZ84NCzg==" algorithmName="SHA-512" password="CC35"/>
  <autoFilter ref="C86:K179"/>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125</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2" customFormat="1" ht="12" customHeight="1">
      <c r="A8" s="35"/>
      <c r="B8" s="41"/>
      <c r="C8" s="35"/>
      <c r="D8" s="141" t="s">
        <v>160</v>
      </c>
      <c r="E8" s="35"/>
      <c r="F8" s="35"/>
      <c r="G8" s="35"/>
      <c r="H8" s="35"/>
      <c r="I8" s="143"/>
      <c r="J8" s="35"/>
      <c r="K8" s="35"/>
      <c r="L8" s="144"/>
      <c r="S8" s="35"/>
      <c r="T8" s="35"/>
      <c r="U8" s="35"/>
      <c r="V8" s="35"/>
      <c r="W8" s="35"/>
      <c r="X8" s="35"/>
      <c r="Y8" s="35"/>
      <c r="Z8" s="35"/>
      <c r="AA8" s="35"/>
      <c r="AB8" s="35"/>
      <c r="AC8" s="35"/>
      <c r="AD8" s="35"/>
      <c r="AE8" s="35"/>
    </row>
    <row r="9" hidden="1" s="2" customFormat="1" ht="16.5" customHeight="1">
      <c r="A9" s="35"/>
      <c r="B9" s="41"/>
      <c r="C9" s="35"/>
      <c r="D9" s="35"/>
      <c r="E9" s="145" t="s">
        <v>2625</v>
      </c>
      <c r="F9" s="35"/>
      <c r="G9" s="35"/>
      <c r="H9" s="35"/>
      <c r="I9" s="143"/>
      <c r="J9" s="35"/>
      <c r="K9" s="35"/>
      <c r="L9" s="144"/>
      <c r="S9" s="35"/>
      <c r="T9" s="35"/>
      <c r="U9" s="35"/>
      <c r="V9" s="35"/>
      <c r="W9" s="35"/>
      <c r="X9" s="35"/>
      <c r="Y9" s="35"/>
      <c r="Z9" s="35"/>
      <c r="AA9" s="35"/>
      <c r="AB9" s="35"/>
      <c r="AC9" s="35"/>
      <c r="AD9" s="35"/>
      <c r="AE9" s="35"/>
    </row>
    <row r="10" hidden="1" s="2" customFormat="1">
      <c r="A10" s="35"/>
      <c r="B10" s="41"/>
      <c r="C10" s="35"/>
      <c r="D10" s="35"/>
      <c r="E10" s="35"/>
      <c r="F10" s="35"/>
      <c r="G10" s="35"/>
      <c r="H10" s="35"/>
      <c r="I10" s="143"/>
      <c r="J10" s="35"/>
      <c r="K10" s="35"/>
      <c r="L10" s="144"/>
      <c r="S10" s="35"/>
      <c r="T10" s="35"/>
      <c r="U10" s="35"/>
      <c r="V10" s="35"/>
      <c r="W10" s="35"/>
      <c r="X10" s="35"/>
      <c r="Y10" s="35"/>
      <c r="Z10" s="35"/>
      <c r="AA10" s="35"/>
      <c r="AB10" s="35"/>
      <c r="AC10" s="35"/>
      <c r="AD10" s="35"/>
      <c r="AE10" s="35"/>
    </row>
    <row r="11" hidden="1" s="2" customFormat="1" ht="12" customHeight="1">
      <c r="A11" s="35"/>
      <c r="B11" s="41"/>
      <c r="C11" s="35"/>
      <c r="D11" s="141" t="s">
        <v>18</v>
      </c>
      <c r="E11" s="35"/>
      <c r="F11" s="130" t="s">
        <v>19</v>
      </c>
      <c r="G11" s="35"/>
      <c r="H11" s="35"/>
      <c r="I11" s="146" t="s">
        <v>20</v>
      </c>
      <c r="J11" s="130" t="s">
        <v>19</v>
      </c>
      <c r="K11" s="35"/>
      <c r="L11" s="144"/>
      <c r="S11" s="35"/>
      <c r="T11" s="35"/>
      <c r="U11" s="35"/>
      <c r="V11" s="35"/>
      <c r="W11" s="35"/>
      <c r="X11" s="35"/>
      <c r="Y11" s="35"/>
      <c r="Z11" s="35"/>
      <c r="AA11" s="35"/>
      <c r="AB11" s="35"/>
      <c r="AC11" s="35"/>
      <c r="AD11" s="35"/>
      <c r="AE11" s="35"/>
    </row>
    <row r="12" hidden="1" s="2" customFormat="1" ht="12" customHeight="1">
      <c r="A12" s="35"/>
      <c r="B12" s="41"/>
      <c r="C12" s="35"/>
      <c r="D12" s="141" t="s">
        <v>21</v>
      </c>
      <c r="E12" s="35"/>
      <c r="F12" s="130" t="s">
        <v>22</v>
      </c>
      <c r="G12" s="35"/>
      <c r="H12" s="35"/>
      <c r="I12" s="146" t="s">
        <v>23</v>
      </c>
      <c r="J12" s="147" t="str">
        <f>'Rekapitulace stavby'!AN8</f>
        <v>11. 2. 2020</v>
      </c>
      <c r="K12" s="35"/>
      <c r="L12" s="144"/>
      <c r="S12" s="35"/>
      <c r="T12" s="35"/>
      <c r="U12" s="35"/>
      <c r="V12" s="35"/>
      <c r="W12" s="35"/>
      <c r="X12" s="35"/>
      <c r="Y12" s="35"/>
      <c r="Z12" s="35"/>
      <c r="AA12" s="35"/>
      <c r="AB12" s="35"/>
      <c r="AC12" s="35"/>
      <c r="AD12" s="35"/>
      <c r="AE12" s="35"/>
    </row>
    <row r="13" hidden="1" s="2" customFormat="1" ht="10.8" customHeight="1">
      <c r="A13" s="35"/>
      <c r="B13" s="41"/>
      <c r="C13" s="35"/>
      <c r="D13" s="35"/>
      <c r="E13" s="35"/>
      <c r="F13" s="35"/>
      <c r="G13" s="35"/>
      <c r="H13" s="35"/>
      <c r="I13" s="143"/>
      <c r="J13" s="35"/>
      <c r="K13" s="35"/>
      <c r="L13" s="144"/>
      <c r="S13" s="35"/>
      <c r="T13" s="35"/>
      <c r="U13" s="35"/>
      <c r="V13" s="35"/>
      <c r="W13" s="35"/>
      <c r="X13" s="35"/>
      <c r="Y13" s="35"/>
      <c r="Z13" s="35"/>
      <c r="AA13" s="35"/>
      <c r="AB13" s="35"/>
      <c r="AC13" s="35"/>
      <c r="AD13" s="35"/>
      <c r="AE13" s="35"/>
    </row>
    <row r="14" hidden="1" s="2" customFormat="1" ht="12" customHeight="1">
      <c r="A14" s="35"/>
      <c r="B14" s="41"/>
      <c r="C14" s="35"/>
      <c r="D14" s="141" t="s">
        <v>25</v>
      </c>
      <c r="E14" s="35"/>
      <c r="F14" s="35"/>
      <c r="G14" s="35"/>
      <c r="H14" s="35"/>
      <c r="I14" s="146" t="s">
        <v>26</v>
      </c>
      <c r="J14" s="130" t="s">
        <v>27</v>
      </c>
      <c r="K14" s="35"/>
      <c r="L14" s="144"/>
      <c r="S14" s="35"/>
      <c r="T14" s="35"/>
      <c r="U14" s="35"/>
      <c r="V14" s="35"/>
      <c r="W14" s="35"/>
      <c r="X14" s="35"/>
      <c r="Y14" s="35"/>
      <c r="Z14" s="35"/>
      <c r="AA14" s="35"/>
      <c r="AB14" s="35"/>
      <c r="AC14" s="35"/>
      <c r="AD14" s="35"/>
      <c r="AE14" s="35"/>
    </row>
    <row r="15" hidden="1" s="2" customFormat="1" ht="18" customHeight="1">
      <c r="A15" s="35"/>
      <c r="B15" s="41"/>
      <c r="C15" s="35"/>
      <c r="D15" s="35"/>
      <c r="E15" s="130" t="s">
        <v>28</v>
      </c>
      <c r="F15" s="35"/>
      <c r="G15" s="35"/>
      <c r="H15" s="35"/>
      <c r="I15" s="146" t="s">
        <v>29</v>
      </c>
      <c r="J15" s="130" t="s">
        <v>30</v>
      </c>
      <c r="K15" s="35"/>
      <c r="L15" s="144"/>
      <c r="S15" s="35"/>
      <c r="T15" s="35"/>
      <c r="U15" s="35"/>
      <c r="V15" s="35"/>
      <c r="W15" s="35"/>
      <c r="X15" s="35"/>
      <c r="Y15" s="35"/>
      <c r="Z15" s="35"/>
      <c r="AA15" s="35"/>
      <c r="AB15" s="35"/>
      <c r="AC15" s="35"/>
      <c r="AD15" s="35"/>
      <c r="AE15" s="35"/>
    </row>
    <row r="16" hidden="1" s="2" customFormat="1" ht="6.96" customHeight="1">
      <c r="A16" s="35"/>
      <c r="B16" s="41"/>
      <c r="C16" s="35"/>
      <c r="D16" s="35"/>
      <c r="E16" s="35"/>
      <c r="F16" s="35"/>
      <c r="G16" s="35"/>
      <c r="H16" s="35"/>
      <c r="I16" s="143"/>
      <c r="J16" s="35"/>
      <c r="K16" s="35"/>
      <c r="L16" s="144"/>
      <c r="S16" s="35"/>
      <c r="T16" s="35"/>
      <c r="U16" s="35"/>
      <c r="V16" s="35"/>
      <c r="W16" s="35"/>
      <c r="X16" s="35"/>
      <c r="Y16" s="35"/>
      <c r="Z16" s="35"/>
      <c r="AA16" s="35"/>
      <c r="AB16" s="35"/>
      <c r="AC16" s="35"/>
      <c r="AD16" s="35"/>
      <c r="AE16" s="35"/>
    </row>
    <row r="17" hidden="1" s="2" customFormat="1" ht="12" customHeight="1">
      <c r="A17" s="35"/>
      <c r="B17" s="41"/>
      <c r="C17" s="35"/>
      <c r="D17" s="141" t="s">
        <v>31</v>
      </c>
      <c r="E17" s="35"/>
      <c r="F17" s="35"/>
      <c r="G17" s="35"/>
      <c r="H17" s="35"/>
      <c r="I17" s="146" t="s">
        <v>26</v>
      </c>
      <c r="J17" s="30" t="str">
        <f>'Rekapitulace stavby'!AN13</f>
        <v>Vyplň údaj</v>
      </c>
      <c r="K17" s="35"/>
      <c r="L17" s="144"/>
      <c r="S17" s="35"/>
      <c r="T17" s="35"/>
      <c r="U17" s="35"/>
      <c r="V17" s="35"/>
      <c r="W17" s="35"/>
      <c r="X17" s="35"/>
      <c r="Y17" s="35"/>
      <c r="Z17" s="35"/>
      <c r="AA17" s="35"/>
      <c r="AB17" s="35"/>
      <c r="AC17" s="35"/>
      <c r="AD17" s="35"/>
      <c r="AE17" s="35"/>
    </row>
    <row r="18" hidden="1" s="2" customFormat="1" ht="18" customHeight="1">
      <c r="A18" s="35"/>
      <c r="B18" s="41"/>
      <c r="C18" s="35"/>
      <c r="D18" s="35"/>
      <c r="E18" s="30" t="str">
        <f>'Rekapitulace stavby'!E14</f>
        <v>Vyplň údaj</v>
      </c>
      <c r="F18" s="130"/>
      <c r="G18" s="130"/>
      <c r="H18" s="130"/>
      <c r="I18" s="146" t="s">
        <v>29</v>
      </c>
      <c r="J18" s="30" t="str">
        <f>'Rekapitulace stavby'!AN14</f>
        <v>Vyplň údaj</v>
      </c>
      <c r="K18" s="35"/>
      <c r="L18" s="144"/>
      <c r="S18" s="35"/>
      <c r="T18" s="35"/>
      <c r="U18" s="35"/>
      <c r="V18" s="35"/>
      <c r="W18" s="35"/>
      <c r="X18" s="35"/>
      <c r="Y18" s="35"/>
      <c r="Z18" s="35"/>
      <c r="AA18" s="35"/>
      <c r="AB18" s="35"/>
      <c r="AC18" s="35"/>
      <c r="AD18" s="35"/>
      <c r="AE18" s="35"/>
    </row>
    <row r="19" hidden="1" s="2" customFormat="1" ht="6.96" customHeight="1">
      <c r="A19" s="35"/>
      <c r="B19" s="41"/>
      <c r="C19" s="35"/>
      <c r="D19" s="35"/>
      <c r="E19" s="35"/>
      <c r="F19" s="35"/>
      <c r="G19" s="35"/>
      <c r="H19" s="35"/>
      <c r="I19" s="143"/>
      <c r="J19" s="35"/>
      <c r="K19" s="35"/>
      <c r="L19" s="144"/>
      <c r="S19" s="35"/>
      <c r="T19" s="35"/>
      <c r="U19" s="35"/>
      <c r="V19" s="35"/>
      <c r="W19" s="35"/>
      <c r="X19" s="35"/>
      <c r="Y19" s="35"/>
      <c r="Z19" s="35"/>
      <c r="AA19" s="35"/>
      <c r="AB19" s="35"/>
      <c r="AC19" s="35"/>
      <c r="AD19" s="35"/>
      <c r="AE19" s="35"/>
    </row>
    <row r="20" hidden="1" s="2" customFormat="1" ht="12" customHeight="1">
      <c r="A20" s="35"/>
      <c r="B20" s="41"/>
      <c r="C20" s="35"/>
      <c r="D20" s="141" t="s">
        <v>33</v>
      </c>
      <c r="E20" s="35"/>
      <c r="F20" s="35"/>
      <c r="G20" s="35"/>
      <c r="H20" s="35"/>
      <c r="I20" s="146" t="s">
        <v>26</v>
      </c>
      <c r="J20" s="130" t="s">
        <v>19</v>
      </c>
      <c r="K20" s="35"/>
      <c r="L20" s="144"/>
      <c r="S20" s="35"/>
      <c r="T20" s="35"/>
      <c r="U20" s="35"/>
      <c r="V20" s="35"/>
      <c r="W20" s="35"/>
      <c r="X20" s="35"/>
      <c r="Y20" s="35"/>
      <c r="Z20" s="35"/>
      <c r="AA20" s="35"/>
      <c r="AB20" s="35"/>
      <c r="AC20" s="35"/>
      <c r="AD20" s="35"/>
      <c r="AE20" s="35"/>
    </row>
    <row r="21" hidden="1" s="2" customFormat="1" ht="18" customHeight="1">
      <c r="A21" s="35"/>
      <c r="B21" s="41"/>
      <c r="C21" s="35"/>
      <c r="D21" s="35"/>
      <c r="E21" s="130" t="s">
        <v>34</v>
      </c>
      <c r="F21" s="35"/>
      <c r="G21" s="35"/>
      <c r="H21" s="35"/>
      <c r="I21" s="146" t="s">
        <v>29</v>
      </c>
      <c r="J21" s="130" t="s">
        <v>19</v>
      </c>
      <c r="K21" s="35"/>
      <c r="L21" s="144"/>
      <c r="S21" s="35"/>
      <c r="T21" s="35"/>
      <c r="U21" s="35"/>
      <c r="V21" s="35"/>
      <c r="W21" s="35"/>
      <c r="X21" s="35"/>
      <c r="Y21" s="35"/>
      <c r="Z21" s="35"/>
      <c r="AA21" s="35"/>
      <c r="AB21" s="35"/>
      <c r="AC21" s="35"/>
      <c r="AD21" s="35"/>
      <c r="AE21" s="35"/>
    </row>
    <row r="22" hidden="1" s="2" customFormat="1" ht="6.96" customHeight="1">
      <c r="A22" s="35"/>
      <c r="B22" s="41"/>
      <c r="C22" s="35"/>
      <c r="D22" s="35"/>
      <c r="E22" s="35"/>
      <c r="F22" s="35"/>
      <c r="G22" s="35"/>
      <c r="H22" s="35"/>
      <c r="I22" s="143"/>
      <c r="J22" s="35"/>
      <c r="K22" s="35"/>
      <c r="L22" s="144"/>
      <c r="S22" s="35"/>
      <c r="T22" s="35"/>
      <c r="U22" s="35"/>
      <c r="V22" s="35"/>
      <c r="W22" s="35"/>
      <c r="X22" s="35"/>
      <c r="Y22" s="35"/>
      <c r="Z22" s="35"/>
      <c r="AA22" s="35"/>
      <c r="AB22" s="35"/>
      <c r="AC22" s="35"/>
      <c r="AD22" s="35"/>
      <c r="AE22" s="35"/>
    </row>
    <row r="23" hidden="1" s="2" customFormat="1" ht="12" customHeight="1">
      <c r="A23" s="35"/>
      <c r="B23" s="41"/>
      <c r="C23" s="35"/>
      <c r="D23" s="141" t="s">
        <v>36</v>
      </c>
      <c r="E23" s="35"/>
      <c r="F23" s="35"/>
      <c r="G23" s="35"/>
      <c r="H23" s="35"/>
      <c r="I23" s="146" t="s">
        <v>26</v>
      </c>
      <c r="J23" s="130" t="s">
        <v>19</v>
      </c>
      <c r="K23" s="35"/>
      <c r="L23" s="144"/>
      <c r="S23" s="35"/>
      <c r="T23" s="35"/>
      <c r="U23" s="35"/>
      <c r="V23" s="35"/>
      <c r="W23" s="35"/>
      <c r="X23" s="35"/>
      <c r="Y23" s="35"/>
      <c r="Z23" s="35"/>
      <c r="AA23" s="35"/>
      <c r="AB23" s="35"/>
      <c r="AC23" s="35"/>
      <c r="AD23" s="35"/>
      <c r="AE23" s="35"/>
    </row>
    <row r="24" hidden="1" s="2" customFormat="1" ht="18" customHeight="1">
      <c r="A24" s="35"/>
      <c r="B24" s="41"/>
      <c r="C24" s="35"/>
      <c r="D24" s="35"/>
      <c r="E24" s="130" t="s">
        <v>34</v>
      </c>
      <c r="F24" s="35"/>
      <c r="G24" s="35"/>
      <c r="H24" s="35"/>
      <c r="I24" s="146" t="s">
        <v>29</v>
      </c>
      <c r="J24" s="130" t="s">
        <v>19</v>
      </c>
      <c r="K24" s="35"/>
      <c r="L24" s="144"/>
      <c r="S24" s="35"/>
      <c r="T24" s="35"/>
      <c r="U24" s="35"/>
      <c r="V24" s="35"/>
      <c r="W24" s="35"/>
      <c r="X24" s="35"/>
      <c r="Y24" s="35"/>
      <c r="Z24" s="35"/>
      <c r="AA24" s="35"/>
      <c r="AB24" s="35"/>
      <c r="AC24" s="35"/>
      <c r="AD24" s="35"/>
      <c r="AE24" s="35"/>
    </row>
    <row r="25" hidden="1" s="2" customFormat="1" ht="6.96" customHeight="1">
      <c r="A25" s="35"/>
      <c r="B25" s="41"/>
      <c r="C25" s="35"/>
      <c r="D25" s="35"/>
      <c r="E25" s="35"/>
      <c r="F25" s="35"/>
      <c r="G25" s="35"/>
      <c r="H25" s="35"/>
      <c r="I25" s="143"/>
      <c r="J25" s="35"/>
      <c r="K25" s="35"/>
      <c r="L25" s="144"/>
      <c r="S25" s="35"/>
      <c r="T25" s="35"/>
      <c r="U25" s="35"/>
      <c r="V25" s="35"/>
      <c r="W25" s="35"/>
      <c r="X25" s="35"/>
      <c r="Y25" s="35"/>
      <c r="Z25" s="35"/>
      <c r="AA25" s="35"/>
      <c r="AB25" s="35"/>
      <c r="AC25" s="35"/>
      <c r="AD25" s="35"/>
      <c r="AE25" s="35"/>
    </row>
    <row r="26" hidden="1" s="2" customFormat="1" ht="12" customHeight="1">
      <c r="A26" s="35"/>
      <c r="B26" s="41"/>
      <c r="C26" s="35"/>
      <c r="D26" s="141" t="s">
        <v>37</v>
      </c>
      <c r="E26" s="35"/>
      <c r="F26" s="35"/>
      <c r="G26" s="35"/>
      <c r="H26" s="35"/>
      <c r="I26" s="143"/>
      <c r="J26" s="35"/>
      <c r="K26" s="35"/>
      <c r="L26" s="144"/>
      <c r="S26" s="35"/>
      <c r="T26" s="35"/>
      <c r="U26" s="35"/>
      <c r="V26" s="35"/>
      <c r="W26" s="35"/>
      <c r="X26" s="35"/>
      <c r="Y26" s="35"/>
      <c r="Z26" s="35"/>
      <c r="AA26" s="35"/>
      <c r="AB26" s="35"/>
      <c r="AC26" s="35"/>
      <c r="AD26" s="35"/>
      <c r="AE26" s="35"/>
    </row>
    <row r="27" hidden="1" s="8" customFormat="1" ht="83.25" customHeight="1">
      <c r="A27" s="148"/>
      <c r="B27" s="149"/>
      <c r="C27" s="148"/>
      <c r="D27" s="148"/>
      <c r="E27" s="150" t="s">
        <v>38</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5"/>
      <c r="B28" s="41"/>
      <c r="C28" s="35"/>
      <c r="D28" s="35"/>
      <c r="E28" s="35"/>
      <c r="F28" s="35"/>
      <c r="G28" s="35"/>
      <c r="H28" s="35"/>
      <c r="I28" s="143"/>
      <c r="J28" s="35"/>
      <c r="K28" s="35"/>
      <c r="L28" s="144"/>
      <c r="S28" s="35"/>
      <c r="T28" s="35"/>
      <c r="U28" s="35"/>
      <c r="V28" s="35"/>
      <c r="W28" s="35"/>
      <c r="X28" s="35"/>
      <c r="Y28" s="35"/>
      <c r="Z28" s="35"/>
      <c r="AA28" s="35"/>
      <c r="AB28" s="35"/>
      <c r="AC28" s="35"/>
      <c r="AD28" s="35"/>
      <c r="AE28" s="35"/>
    </row>
    <row r="29" hidden="1" s="2" customFormat="1" ht="6.96" customHeight="1">
      <c r="A29" s="35"/>
      <c r="B29" s="41"/>
      <c r="C29" s="35"/>
      <c r="D29" s="153"/>
      <c r="E29" s="153"/>
      <c r="F29" s="153"/>
      <c r="G29" s="153"/>
      <c r="H29" s="153"/>
      <c r="I29" s="154"/>
      <c r="J29" s="153"/>
      <c r="K29" s="153"/>
      <c r="L29" s="144"/>
      <c r="S29" s="35"/>
      <c r="T29" s="35"/>
      <c r="U29" s="35"/>
      <c r="V29" s="35"/>
      <c r="W29" s="35"/>
      <c r="X29" s="35"/>
      <c r="Y29" s="35"/>
      <c r="Z29" s="35"/>
      <c r="AA29" s="35"/>
      <c r="AB29" s="35"/>
      <c r="AC29" s="35"/>
      <c r="AD29" s="35"/>
      <c r="AE29" s="35"/>
    </row>
    <row r="30" hidden="1" s="2" customFormat="1" ht="25.44" customHeight="1">
      <c r="A30" s="35"/>
      <c r="B30" s="41"/>
      <c r="C30" s="35"/>
      <c r="D30" s="155" t="s">
        <v>39</v>
      </c>
      <c r="E30" s="35"/>
      <c r="F30" s="35"/>
      <c r="G30" s="35"/>
      <c r="H30" s="35"/>
      <c r="I30" s="143"/>
      <c r="J30" s="156">
        <f>ROUND(J82, 2)</f>
        <v>0</v>
      </c>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14.4" customHeight="1">
      <c r="A32" s="35"/>
      <c r="B32" s="41"/>
      <c r="C32" s="35"/>
      <c r="D32" s="35"/>
      <c r="E32" s="35"/>
      <c r="F32" s="157" t="s">
        <v>41</v>
      </c>
      <c r="G32" s="35"/>
      <c r="H32" s="35"/>
      <c r="I32" s="158" t="s">
        <v>40</v>
      </c>
      <c r="J32" s="157" t="s">
        <v>42</v>
      </c>
      <c r="K32" s="35"/>
      <c r="L32" s="144"/>
      <c r="S32" s="35"/>
      <c r="T32" s="35"/>
      <c r="U32" s="35"/>
      <c r="V32" s="35"/>
      <c r="W32" s="35"/>
      <c r="X32" s="35"/>
      <c r="Y32" s="35"/>
      <c r="Z32" s="35"/>
      <c r="AA32" s="35"/>
      <c r="AB32" s="35"/>
      <c r="AC32" s="35"/>
      <c r="AD32" s="35"/>
      <c r="AE32" s="35"/>
    </row>
    <row r="33" hidden="1" s="2" customFormat="1" ht="14.4" customHeight="1">
      <c r="A33" s="35"/>
      <c r="B33" s="41"/>
      <c r="C33" s="35"/>
      <c r="D33" s="159" t="s">
        <v>43</v>
      </c>
      <c r="E33" s="141" t="s">
        <v>44</v>
      </c>
      <c r="F33" s="160">
        <f>ROUND((SUM(BE82:BE153)),  2)</f>
        <v>0</v>
      </c>
      <c r="G33" s="35"/>
      <c r="H33" s="35"/>
      <c r="I33" s="161">
        <v>0.20999999999999999</v>
      </c>
      <c r="J33" s="160">
        <f>ROUND(((SUM(BE82:BE153))*I33),  2)</f>
        <v>0</v>
      </c>
      <c r="K33" s="35"/>
      <c r="L33" s="144"/>
      <c r="S33" s="35"/>
      <c r="T33" s="35"/>
      <c r="U33" s="35"/>
      <c r="V33" s="35"/>
      <c r="W33" s="35"/>
      <c r="X33" s="35"/>
      <c r="Y33" s="35"/>
      <c r="Z33" s="35"/>
      <c r="AA33" s="35"/>
      <c r="AB33" s="35"/>
      <c r="AC33" s="35"/>
      <c r="AD33" s="35"/>
      <c r="AE33" s="35"/>
    </row>
    <row r="34" hidden="1" s="2" customFormat="1" ht="14.4" customHeight="1">
      <c r="A34" s="35"/>
      <c r="B34" s="41"/>
      <c r="C34" s="35"/>
      <c r="D34" s="35"/>
      <c r="E34" s="141" t="s">
        <v>45</v>
      </c>
      <c r="F34" s="160">
        <f>ROUND((SUM(BF82:BF153)),  2)</f>
        <v>0</v>
      </c>
      <c r="G34" s="35"/>
      <c r="H34" s="35"/>
      <c r="I34" s="161">
        <v>0.14999999999999999</v>
      </c>
      <c r="J34" s="160">
        <f>ROUND(((SUM(BF82:BF153))*I34),  2)</f>
        <v>0</v>
      </c>
      <c r="K34" s="35"/>
      <c r="L34" s="144"/>
      <c r="S34" s="35"/>
      <c r="T34" s="35"/>
      <c r="U34" s="35"/>
      <c r="V34" s="35"/>
      <c r="W34" s="35"/>
      <c r="X34" s="35"/>
      <c r="Y34" s="35"/>
      <c r="Z34" s="35"/>
      <c r="AA34" s="35"/>
      <c r="AB34" s="35"/>
      <c r="AC34" s="35"/>
      <c r="AD34" s="35"/>
      <c r="AE34" s="35"/>
    </row>
    <row r="35" hidden="1" s="2" customFormat="1" ht="14.4" customHeight="1">
      <c r="A35" s="35"/>
      <c r="B35" s="41"/>
      <c r="C35" s="35"/>
      <c r="D35" s="35"/>
      <c r="E35" s="141" t="s">
        <v>46</v>
      </c>
      <c r="F35" s="160">
        <f>ROUND((SUM(BG82:BG153)),  2)</f>
        <v>0</v>
      </c>
      <c r="G35" s="35"/>
      <c r="H35" s="35"/>
      <c r="I35" s="161">
        <v>0.20999999999999999</v>
      </c>
      <c r="J35" s="160">
        <f>0</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47</v>
      </c>
      <c r="F36" s="160">
        <f>ROUND((SUM(BH82:BH153)),  2)</f>
        <v>0</v>
      </c>
      <c r="G36" s="35"/>
      <c r="H36" s="35"/>
      <c r="I36" s="161">
        <v>0.14999999999999999</v>
      </c>
      <c r="J36" s="160">
        <f>0</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48</v>
      </c>
      <c r="F37" s="160">
        <f>ROUND((SUM(BI82:BI153)),  2)</f>
        <v>0</v>
      </c>
      <c r="G37" s="35"/>
      <c r="H37" s="35"/>
      <c r="I37" s="161">
        <v>0</v>
      </c>
      <c r="J37" s="160">
        <f>0</f>
        <v>0</v>
      </c>
      <c r="K37" s="35"/>
      <c r="L37" s="144"/>
      <c r="S37" s="35"/>
      <c r="T37" s="35"/>
      <c r="U37" s="35"/>
      <c r="V37" s="35"/>
      <c r="W37" s="35"/>
      <c r="X37" s="35"/>
      <c r="Y37" s="35"/>
      <c r="Z37" s="35"/>
      <c r="AA37" s="35"/>
      <c r="AB37" s="35"/>
      <c r="AC37" s="35"/>
      <c r="AD37" s="35"/>
      <c r="AE37" s="35"/>
    </row>
    <row r="38" hidden="1" s="2" customFormat="1" ht="6.96" customHeight="1">
      <c r="A38" s="35"/>
      <c r="B38" s="41"/>
      <c r="C38" s="35"/>
      <c r="D38" s="35"/>
      <c r="E38" s="35"/>
      <c r="F38" s="35"/>
      <c r="G38" s="35"/>
      <c r="H38" s="35"/>
      <c r="I38" s="143"/>
      <c r="J38" s="35"/>
      <c r="K38" s="35"/>
      <c r="L38" s="144"/>
      <c r="S38" s="35"/>
      <c r="T38" s="35"/>
      <c r="U38" s="35"/>
      <c r="V38" s="35"/>
      <c r="W38" s="35"/>
      <c r="X38" s="35"/>
      <c r="Y38" s="35"/>
      <c r="Z38" s="35"/>
      <c r="AA38" s="35"/>
      <c r="AB38" s="35"/>
      <c r="AC38" s="35"/>
      <c r="AD38" s="35"/>
      <c r="AE38" s="35"/>
    </row>
    <row r="39" hidden="1" s="2" customFormat="1" ht="25.44" customHeight="1">
      <c r="A39" s="35"/>
      <c r="B39" s="41"/>
      <c r="C39" s="162"/>
      <c r="D39" s="163" t="s">
        <v>49</v>
      </c>
      <c r="E39" s="164"/>
      <c r="F39" s="164"/>
      <c r="G39" s="165" t="s">
        <v>50</v>
      </c>
      <c r="H39" s="166" t="s">
        <v>51</v>
      </c>
      <c r="I39" s="167"/>
      <c r="J39" s="168">
        <f>SUM(J30:J37)</f>
        <v>0</v>
      </c>
      <c r="K39" s="169"/>
      <c r="L39" s="144"/>
      <c r="S39" s="35"/>
      <c r="T39" s="35"/>
      <c r="U39" s="35"/>
      <c r="V39" s="35"/>
      <c r="W39" s="35"/>
      <c r="X39" s="35"/>
      <c r="Y39" s="35"/>
      <c r="Z39" s="35"/>
      <c r="AA39" s="35"/>
      <c r="AB39" s="35"/>
      <c r="AC39" s="35"/>
      <c r="AD39" s="35"/>
      <c r="AE39" s="35"/>
    </row>
    <row r="40" hidden="1" s="2" customFormat="1" ht="14.4" customHeight="1">
      <c r="A40" s="35"/>
      <c r="B40" s="170"/>
      <c r="C40" s="171"/>
      <c r="D40" s="171"/>
      <c r="E40" s="171"/>
      <c r="F40" s="171"/>
      <c r="G40" s="171"/>
      <c r="H40" s="171"/>
      <c r="I40" s="172"/>
      <c r="J40" s="171"/>
      <c r="K40" s="171"/>
      <c r="L40" s="144"/>
      <c r="S40" s="35"/>
      <c r="T40" s="35"/>
      <c r="U40" s="35"/>
      <c r="V40" s="35"/>
      <c r="W40" s="35"/>
      <c r="X40" s="35"/>
      <c r="Y40" s="35"/>
      <c r="Z40" s="35"/>
      <c r="AA40" s="35"/>
      <c r="AB40" s="35"/>
      <c r="AC40" s="35"/>
      <c r="AD40" s="35"/>
      <c r="AE40" s="35"/>
    </row>
    <row r="41" hidden="1"/>
    <row r="42" hidden="1"/>
    <row r="43" hidden="1"/>
    <row r="44" hidden="1" s="2" customFormat="1" ht="6.96" customHeight="1">
      <c r="A44" s="35"/>
      <c r="B44" s="173"/>
      <c r="C44" s="174"/>
      <c r="D44" s="174"/>
      <c r="E44" s="174"/>
      <c r="F44" s="174"/>
      <c r="G44" s="174"/>
      <c r="H44" s="174"/>
      <c r="I44" s="175"/>
      <c r="J44" s="174"/>
      <c r="K44" s="174"/>
      <c r="L44" s="144"/>
      <c r="S44" s="35"/>
      <c r="T44" s="35"/>
      <c r="U44" s="35"/>
      <c r="V44" s="35"/>
      <c r="W44" s="35"/>
      <c r="X44" s="35"/>
      <c r="Y44" s="35"/>
      <c r="Z44" s="35"/>
      <c r="AA44" s="35"/>
      <c r="AB44" s="35"/>
      <c r="AC44" s="35"/>
      <c r="AD44" s="35"/>
      <c r="AE44" s="35"/>
    </row>
    <row r="45" hidden="1" s="2" customFormat="1" ht="24.96" customHeight="1">
      <c r="A45" s="35"/>
      <c r="B45" s="36"/>
      <c r="C45" s="20" t="s">
        <v>162</v>
      </c>
      <c r="D45" s="37"/>
      <c r="E45" s="37"/>
      <c r="F45" s="37"/>
      <c r="G45" s="37"/>
      <c r="H45" s="37"/>
      <c r="I45" s="143"/>
      <c r="J45" s="37"/>
      <c r="K45" s="37"/>
      <c r="L45" s="144"/>
      <c r="S45" s="35"/>
      <c r="T45" s="35"/>
      <c r="U45" s="35"/>
      <c r="V45" s="35"/>
      <c r="W45" s="35"/>
      <c r="X45" s="35"/>
      <c r="Y45" s="35"/>
      <c r="Z45" s="35"/>
      <c r="AA45" s="35"/>
      <c r="AB45" s="35"/>
      <c r="AC45" s="35"/>
      <c r="AD45" s="35"/>
      <c r="AE45" s="35"/>
    </row>
    <row r="46" hidden="1" s="2" customFormat="1" ht="6.96" customHeight="1">
      <c r="A46" s="35"/>
      <c r="B46" s="36"/>
      <c r="C46" s="37"/>
      <c r="D46" s="37"/>
      <c r="E46" s="37"/>
      <c r="F46" s="37"/>
      <c r="G46" s="37"/>
      <c r="H46" s="37"/>
      <c r="I46" s="143"/>
      <c r="J46" s="37"/>
      <c r="K46" s="37"/>
      <c r="L46" s="144"/>
      <c r="S46" s="35"/>
      <c r="T46" s="35"/>
      <c r="U46" s="35"/>
      <c r="V46" s="35"/>
      <c r="W46" s="35"/>
      <c r="X46" s="35"/>
      <c r="Y46" s="35"/>
      <c r="Z46" s="35"/>
      <c r="AA46" s="35"/>
      <c r="AB46" s="35"/>
      <c r="AC46" s="35"/>
      <c r="AD46" s="35"/>
      <c r="AE46" s="35"/>
    </row>
    <row r="47" hidden="1" s="2" customFormat="1" ht="12" customHeight="1">
      <c r="A47" s="35"/>
      <c r="B47" s="36"/>
      <c r="C47" s="29" t="s">
        <v>16</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23.25" customHeight="1">
      <c r="A48" s="35"/>
      <c r="B48" s="36"/>
      <c r="C48" s="37"/>
      <c r="D48" s="37"/>
      <c r="E48" s="176" t="str">
        <f>E7</f>
        <v xml:space="preserve">Oprava staničních kolejí 1 - 8  a výhybek v žst. Bečov nad Teplou (2. část)</v>
      </c>
      <c r="F48" s="29"/>
      <c r="G48" s="29"/>
      <c r="H48" s="29"/>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160</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16.5" customHeight="1">
      <c r="A50" s="35"/>
      <c r="B50" s="36"/>
      <c r="C50" s="37"/>
      <c r="D50" s="37"/>
      <c r="E50" s="66" t="str">
        <f>E9</f>
        <v>SO 102 - Nástupiště</v>
      </c>
      <c r="F50" s="37"/>
      <c r="G50" s="37"/>
      <c r="H50" s="37"/>
      <c r="I50" s="143"/>
      <c r="J50" s="37"/>
      <c r="K50" s="37"/>
      <c r="L50" s="144"/>
      <c r="S50" s="35"/>
      <c r="T50" s="35"/>
      <c r="U50" s="35"/>
      <c r="V50" s="35"/>
      <c r="W50" s="35"/>
      <c r="X50" s="35"/>
      <c r="Y50" s="35"/>
      <c r="Z50" s="35"/>
      <c r="AA50" s="35"/>
      <c r="AB50" s="35"/>
      <c r="AC50" s="35"/>
      <c r="AD50" s="35"/>
      <c r="AE50" s="35"/>
    </row>
    <row r="51" hidden="1" s="2" customFormat="1" ht="6.96" customHeight="1">
      <c r="A51" s="35"/>
      <c r="B51" s="36"/>
      <c r="C51" s="37"/>
      <c r="D51" s="37"/>
      <c r="E51" s="37"/>
      <c r="F51" s="37"/>
      <c r="G51" s="37"/>
      <c r="H51" s="37"/>
      <c r="I51" s="143"/>
      <c r="J51" s="37"/>
      <c r="K51" s="37"/>
      <c r="L51" s="144"/>
      <c r="S51" s="35"/>
      <c r="T51" s="35"/>
      <c r="U51" s="35"/>
      <c r="V51" s="35"/>
      <c r="W51" s="35"/>
      <c r="X51" s="35"/>
      <c r="Y51" s="35"/>
      <c r="Z51" s="35"/>
      <c r="AA51" s="35"/>
      <c r="AB51" s="35"/>
      <c r="AC51" s="35"/>
      <c r="AD51" s="35"/>
      <c r="AE51" s="35"/>
    </row>
    <row r="52" hidden="1" s="2" customFormat="1" ht="12" customHeight="1">
      <c r="A52" s="35"/>
      <c r="B52" s="36"/>
      <c r="C52" s="29" t="s">
        <v>21</v>
      </c>
      <c r="D52" s="37"/>
      <c r="E52" s="37"/>
      <c r="F52" s="24" t="str">
        <f>F12</f>
        <v>žst. Bečov nad Teplou</v>
      </c>
      <c r="G52" s="37"/>
      <c r="H52" s="37"/>
      <c r="I52" s="146" t="s">
        <v>23</v>
      </c>
      <c r="J52" s="69" t="str">
        <f>IF(J12="","",J12)</f>
        <v>11. 2. 2020</v>
      </c>
      <c r="K52" s="37"/>
      <c r="L52" s="144"/>
      <c r="S52" s="35"/>
      <c r="T52" s="35"/>
      <c r="U52" s="35"/>
      <c r="V52" s="35"/>
      <c r="W52" s="35"/>
      <c r="X52" s="35"/>
      <c r="Y52" s="35"/>
      <c r="Z52" s="35"/>
      <c r="AA52" s="35"/>
      <c r="AB52" s="35"/>
      <c r="AC52" s="35"/>
      <c r="AD52" s="35"/>
      <c r="AE52" s="35"/>
    </row>
    <row r="53" hidden="1" s="2" customFormat="1" ht="6.96" customHeight="1">
      <c r="A53" s="35"/>
      <c r="B53" s="36"/>
      <c r="C53" s="37"/>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5.15" customHeight="1">
      <c r="A54" s="35"/>
      <c r="B54" s="36"/>
      <c r="C54" s="29" t="s">
        <v>25</v>
      </c>
      <c r="D54" s="37"/>
      <c r="E54" s="37"/>
      <c r="F54" s="24" t="str">
        <f>E15</f>
        <v xml:space="preserve"> Správa železnic, OŘ ÚNL</v>
      </c>
      <c r="G54" s="37"/>
      <c r="H54" s="37"/>
      <c r="I54" s="146" t="s">
        <v>33</v>
      </c>
      <c r="J54" s="33" t="str">
        <f>E21</f>
        <v xml:space="preserve"> </v>
      </c>
      <c r="K54" s="37"/>
      <c r="L54" s="144"/>
      <c r="S54" s="35"/>
      <c r="T54" s="35"/>
      <c r="U54" s="35"/>
      <c r="V54" s="35"/>
      <c r="W54" s="35"/>
      <c r="X54" s="35"/>
      <c r="Y54" s="35"/>
      <c r="Z54" s="35"/>
      <c r="AA54" s="35"/>
      <c r="AB54" s="35"/>
      <c r="AC54" s="35"/>
      <c r="AD54" s="35"/>
      <c r="AE54" s="35"/>
    </row>
    <row r="55" hidden="1" s="2" customFormat="1" ht="15.15" customHeight="1">
      <c r="A55" s="35"/>
      <c r="B55" s="36"/>
      <c r="C55" s="29" t="s">
        <v>31</v>
      </c>
      <c r="D55" s="37"/>
      <c r="E55" s="37"/>
      <c r="F55" s="24" t="str">
        <f>IF(E18="","",E18)</f>
        <v>Vyplň údaj</v>
      </c>
      <c r="G55" s="37"/>
      <c r="H55" s="37"/>
      <c r="I55" s="146" t="s">
        <v>36</v>
      </c>
      <c r="J55" s="33" t="str">
        <f>E24</f>
        <v xml:space="preserve"> </v>
      </c>
      <c r="K55" s="37"/>
      <c r="L55" s="144"/>
      <c r="S55" s="35"/>
      <c r="T55" s="35"/>
      <c r="U55" s="35"/>
      <c r="V55" s="35"/>
      <c r="W55" s="35"/>
      <c r="X55" s="35"/>
      <c r="Y55" s="35"/>
      <c r="Z55" s="35"/>
      <c r="AA55" s="35"/>
      <c r="AB55" s="35"/>
      <c r="AC55" s="35"/>
      <c r="AD55" s="35"/>
      <c r="AE55" s="35"/>
    </row>
    <row r="56" hidden="1" s="2" customFormat="1" ht="10.32" customHeight="1">
      <c r="A56" s="35"/>
      <c r="B56" s="36"/>
      <c r="C56" s="37"/>
      <c r="D56" s="37"/>
      <c r="E56" s="37"/>
      <c r="F56" s="37"/>
      <c r="G56" s="37"/>
      <c r="H56" s="37"/>
      <c r="I56" s="143"/>
      <c r="J56" s="37"/>
      <c r="K56" s="37"/>
      <c r="L56" s="144"/>
      <c r="S56" s="35"/>
      <c r="T56" s="35"/>
      <c r="U56" s="35"/>
      <c r="V56" s="35"/>
      <c r="W56" s="35"/>
      <c r="X56" s="35"/>
      <c r="Y56" s="35"/>
      <c r="Z56" s="35"/>
      <c r="AA56" s="35"/>
      <c r="AB56" s="35"/>
      <c r="AC56" s="35"/>
      <c r="AD56" s="35"/>
      <c r="AE56" s="35"/>
    </row>
    <row r="57" hidden="1" s="2" customFormat="1" ht="29.28" customHeight="1">
      <c r="A57" s="35"/>
      <c r="B57" s="36"/>
      <c r="C57" s="177" t="s">
        <v>163</v>
      </c>
      <c r="D57" s="178"/>
      <c r="E57" s="178"/>
      <c r="F57" s="178"/>
      <c r="G57" s="178"/>
      <c r="H57" s="178"/>
      <c r="I57" s="179"/>
      <c r="J57" s="180" t="s">
        <v>164</v>
      </c>
      <c r="K57" s="178"/>
      <c r="L57" s="144"/>
      <c r="S57" s="35"/>
      <c r="T57" s="35"/>
      <c r="U57" s="35"/>
      <c r="V57" s="35"/>
      <c r="W57" s="35"/>
      <c r="X57" s="35"/>
      <c r="Y57" s="35"/>
      <c r="Z57" s="35"/>
      <c r="AA57" s="35"/>
      <c r="AB57" s="35"/>
      <c r="AC57" s="35"/>
      <c r="AD57" s="35"/>
      <c r="AE57" s="35"/>
    </row>
    <row r="58" hidden="1" s="2" customFormat="1" ht="10.32" customHeight="1">
      <c r="A58" s="35"/>
      <c r="B58" s="36"/>
      <c r="C58" s="37"/>
      <c r="D58" s="37"/>
      <c r="E58" s="37"/>
      <c r="F58" s="37"/>
      <c r="G58" s="37"/>
      <c r="H58" s="37"/>
      <c r="I58" s="143"/>
      <c r="J58" s="37"/>
      <c r="K58" s="37"/>
      <c r="L58" s="144"/>
      <c r="S58" s="35"/>
      <c r="T58" s="35"/>
      <c r="U58" s="35"/>
      <c r="V58" s="35"/>
      <c r="W58" s="35"/>
      <c r="X58" s="35"/>
      <c r="Y58" s="35"/>
      <c r="Z58" s="35"/>
      <c r="AA58" s="35"/>
      <c r="AB58" s="35"/>
      <c r="AC58" s="35"/>
      <c r="AD58" s="35"/>
      <c r="AE58" s="35"/>
    </row>
    <row r="59" hidden="1" s="2" customFormat="1" ht="22.8" customHeight="1">
      <c r="A59" s="35"/>
      <c r="B59" s="36"/>
      <c r="C59" s="181" t="s">
        <v>71</v>
      </c>
      <c r="D59" s="37"/>
      <c r="E59" s="37"/>
      <c r="F59" s="37"/>
      <c r="G59" s="37"/>
      <c r="H59" s="37"/>
      <c r="I59" s="143"/>
      <c r="J59" s="99">
        <f>J82</f>
        <v>0</v>
      </c>
      <c r="K59" s="37"/>
      <c r="L59" s="144"/>
      <c r="S59" s="35"/>
      <c r="T59" s="35"/>
      <c r="U59" s="35"/>
      <c r="V59" s="35"/>
      <c r="W59" s="35"/>
      <c r="X59" s="35"/>
      <c r="Y59" s="35"/>
      <c r="Z59" s="35"/>
      <c r="AA59" s="35"/>
      <c r="AB59" s="35"/>
      <c r="AC59" s="35"/>
      <c r="AD59" s="35"/>
      <c r="AE59" s="35"/>
      <c r="AU59" s="14" t="s">
        <v>165</v>
      </c>
    </row>
    <row r="60" hidden="1" s="9" customFormat="1" ht="24.96" customHeight="1">
      <c r="A60" s="9"/>
      <c r="B60" s="182"/>
      <c r="C60" s="183"/>
      <c r="D60" s="184" t="s">
        <v>2105</v>
      </c>
      <c r="E60" s="185"/>
      <c r="F60" s="185"/>
      <c r="G60" s="185"/>
      <c r="H60" s="185"/>
      <c r="I60" s="186"/>
      <c r="J60" s="187">
        <f>J83</f>
        <v>0</v>
      </c>
      <c r="K60" s="183"/>
      <c r="L60" s="188"/>
      <c r="S60" s="9"/>
      <c r="T60" s="9"/>
      <c r="U60" s="9"/>
      <c r="V60" s="9"/>
      <c r="W60" s="9"/>
      <c r="X60" s="9"/>
      <c r="Y60" s="9"/>
      <c r="Z60" s="9"/>
      <c r="AA60" s="9"/>
      <c r="AB60" s="9"/>
      <c r="AC60" s="9"/>
      <c r="AD60" s="9"/>
      <c r="AE60" s="9"/>
    </row>
    <row r="61" hidden="1" s="12" customFormat="1" ht="19.92" customHeight="1">
      <c r="A61" s="12"/>
      <c r="B61" s="247"/>
      <c r="C61" s="122"/>
      <c r="D61" s="248" t="s">
        <v>2106</v>
      </c>
      <c r="E61" s="249"/>
      <c r="F61" s="249"/>
      <c r="G61" s="249"/>
      <c r="H61" s="249"/>
      <c r="I61" s="250"/>
      <c r="J61" s="251">
        <f>J84</f>
        <v>0</v>
      </c>
      <c r="K61" s="122"/>
      <c r="L61" s="252"/>
      <c r="S61" s="12"/>
      <c r="T61" s="12"/>
      <c r="U61" s="12"/>
      <c r="V61" s="12"/>
      <c r="W61" s="12"/>
      <c r="X61" s="12"/>
      <c r="Y61" s="12"/>
      <c r="Z61" s="12"/>
      <c r="AA61" s="12"/>
      <c r="AB61" s="12"/>
      <c r="AC61" s="12"/>
      <c r="AD61" s="12"/>
      <c r="AE61" s="12"/>
    </row>
    <row r="62" hidden="1" s="9" customFormat="1" ht="24.96" customHeight="1">
      <c r="A62" s="9"/>
      <c r="B62" s="182"/>
      <c r="C62" s="183"/>
      <c r="D62" s="184" t="s">
        <v>315</v>
      </c>
      <c r="E62" s="185"/>
      <c r="F62" s="185"/>
      <c r="G62" s="185"/>
      <c r="H62" s="185"/>
      <c r="I62" s="186"/>
      <c r="J62" s="187">
        <f>J141</f>
        <v>0</v>
      </c>
      <c r="K62" s="183"/>
      <c r="L62" s="188"/>
      <c r="S62" s="9"/>
      <c r="T62" s="9"/>
      <c r="U62" s="9"/>
      <c r="V62" s="9"/>
      <c r="W62" s="9"/>
      <c r="X62" s="9"/>
      <c r="Y62" s="9"/>
      <c r="Z62" s="9"/>
      <c r="AA62" s="9"/>
      <c r="AB62" s="9"/>
      <c r="AC62" s="9"/>
      <c r="AD62" s="9"/>
      <c r="AE62" s="9"/>
    </row>
    <row r="63" hidden="1" s="2" customFormat="1" ht="21.84" customHeight="1">
      <c r="A63" s="35"/>
      <c r="B63" s="36"/>
      <c r="C63" s="37"/>
      <c r="D63" s="37"/>
      <c r="E63" s="37"/>
      <c r="F63" s="37"/>
      <c r="G63" s="37"/>
      <c r="H63" s="37"/>
      <c r="I63" s="143"/>
      <c r="J63" s="37"/>
      <c r="K63" s="37"/>
      <c r="L63" s="144"/>
      <c r="S63" s="35"/>
      <c r="T63" s="35"/>
      <c r="U63" s="35"/>
      <c r="V63" s="35"/>
      <c r="W63" s="35"/>
      <c r="X63" s="35"/>
      <c r="Y63" s="35"/>
      <c r="Z63" s="35"/>
      <c r="AA63" s="35"/>
      <c r="AB63" s="35"/>
      <c r="AC63" s="35"/>
      <c r="AD63" s="35"/>
      <c r="AE63" s="35"/>
    </row>
    <row r="64" hidden="1" s="2" customFormat="1" ht="6.96" customHeight="1">
      <c r="A64" s="35"/>
      <c r="B64" s="56"/>
      <c r="C64" s="57"/>
      <c r="D64" s="57"/>
      <c r="E64" s="57"/>
      <c r="F64" s="57"/>
      <c r="G64" s="57"/>
      <c r="H64" s="57"/>
      <c r="I64" s="172"/>
      <c r="J64" s="57"/>
      <c r="K64" s="57"/>
      <c r="L64" s="144"/>
      <c r="S64" s="35"/>
      <c r="T64" s="35"/>
      <c r="U64" s="35"/>
      <c r="V64" s="35"/>
      <c r="W64" s="35"/>
      <c r="X64" s="35"/>
      <c r="Y64" s="35"/>
      <c r="Z64" s="35"/>
      <c r="AA64" s="35"/>
      <c r="AB64" s="35"/>
      <c r="AC64" s="35"/>
      <c r="AD64" s="35"/>
      <c r="AE64" s="35"/>
    </row>
    <row r="65" hidden="1"/>
    <row r="66" hidden="1"/>
    <row r="67" hidden="1"/>
    <row r="68" s="2" customFormat="1" ht="6.96" customHeight="1">
      <c r="A68" s="35"/>
      <c r="B68" s="58"/>
      <c r="C68" s="59"/>
      <c r="D68" s="59"/>
      <c r="E68" s="59"/>
      <c r="F68" s="59"/>
      <c r="G68" s="59"/>
      <c r="H68" s="59"/>
      <c r="I68" s="175"/>
      <c r="J68" s="59"/>
      <c r="K68" s="59"/>
      <c r="L68" s="144"/>
      <c r="S68" s="35"/>
      <c r="T68" s="35"/>
      <c r="U68" s="35"/>
      <c r="V68" s="35"/>
      <c r="W68" s="35"/>
      <c r="X68" s="35"/>
      <c r="Y68" s="35"/>
      <c r="Z68" s="35"/>
      <c r="AA68" s="35"/>
      <c r="AB68" s="35"/>
      <c r="AC68" s="35"/>
      <c r="AD68" s="35"/>
      <c r="AE68" s="35"/>
    </row>
    <row r="69" s="2" customFormat="1" ht="24.96" customHeight="1">
      <c r="A69" s="35"/>
      <c r="B69" s="36"/>
      <c r="C69" s="20" t="s">
        <v>168</v>
      </c>
      <c r="D69" s="37"/>
      <c r="E69" s="37"/>
      <c r="F69" s="37"/>
      <c r="G69" s="37"/>
      <c r="H69" s="37"/>
      <c r="I69" s="143"/>
      <c r="J69" s="37"/>
      <c r="K69" s="37"/>
      <c r="L69" s="144"/>
      <c r="S69" s="35"/>
      <c r="T69" s="35"/>
      <c r="U69" s="35"/>
      <c r="V69" s="35"/>
      <c r="W69" s="35"/>
      <c r="X69" s="35"/>
      <c r="Y69" s="35"/>
      <c r="Z69" s="35"/>
      <c r="AA69" s="35"/>
      <c r="AB69" s="35"/>
      <c r="AC69" s="35"/>
      <c r="AD69" s="35"/>
      <c r="AE69" s="35"/>
    </row>
    <row r="70" s="2" customFormat="1" ht="6.96" customHeight="1">
      <c r="A70" s="35"/>
      <c r="B70" s="36"/>
      <c r="C70" s="37"/>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12" customHeight="1">
      <c r="A71" s="35"/>
      <c r="B71" s="36"/>
      <c r="C71" s="29" t="s">
        <v>16</v>
      </c>
      <c r="D71" s="37"/>
      <c r="E71" s="37"/>
      <c r="F71" s="37"/>
      <c r="G71" s="37"/>
      <c r="H71" s="37"/>
      <c r="I71" s="143"/>
      <c r="J71" s="37"/>
      <c r="K71" s="37"/>
      <c r="L71" s="144"/>
      <c r="S71" s="35"/>
      <c r="T71" s="35"/>
      <c r="U71" s="35"/>
      <c r="V71" s="35"/>
      <c r="W71" s="35"/>
      <c r="X71" s="35"/>
      <c r="Y71" s="35"/>
      <c r="Z71" s="35"/>
      <c r="AA71" s="35"/>
      <c r="AB71" s="35"/>
      <c r="AC71" s="35"/>
      <c r="AD71" s="35"/>
      <c r="AE71" s="35"/>
    </row>
    <row r="72" s="2" customFormat="1" ht="23.25" customHeight="1">
      <c r="A72" s="35"/>
      <c r="B72" s="36"/>
      <c r="C72" s="37"/>
      <c r="D72" s="37"/>
      <c r="E72" s="176" t="str">
        <f>E7</f>
        <v xml:space="preserve">Oprava staničních kolejí 1 - 8  a výhybek v žst. Bečov nad Teplou (2. část)</v>
      </c>
      <c r="F72" s="29"/>
      <c r="G72" s="29"/>
      <c r="H72" s="29"/>
      <c r="I72" s="143"/>
      <c r="J72" s="37"/>
      <c r="K72" s="37"/>
      <c r="L72" s="144"/>
      <c r="S72" s="35"/>
      <c r="T72" s="35"/>
      <c r="U72" s="35"/>
      <c r="V72" s="35"/>
      <c r="W72" s="35"/>
      <c r="X72" s="35"/>
      <c r="Y72" s="35"/>
      <c r="Z72" s="35"/>
      <c r="AA72" s="35"/>
      <c r="AB72" s="35"/>
      <c r="AC72" s="35"/>
      <c r="AD72" s="35"/>
      <c r="AE72" s="35"/>
    </row>
    <row r="73" s="2" customFormat="1" ht="12" customHeight="1">
      <c r="A73" s="35"/>
      <c r="B73" s="36"/>
      <c r="C73" s="29" t="s">
        <v>160</v>
      </c>
      <c r="D73" s="37"/>
      <c r="E73" s="37"/>
      <c r="F73" s="37"/>
      <c r="G73" s="37"/>
      <c r="H73" s="37"/>
      <c r="I73" s="143"/>
      <c r="J73" s="37"/>
      <c r="K73" s="37"/>
      <c r="L73" s="144"/>
      <c r="S73" s="35"/>
      <c r="T73" s="35"/>
      <c r="U73" s="35"/>
      <c r="V73" s="35"/>
      <c r="W73" s="35"/>
      <c r="X73" s="35"/>
      <c r="Y73" s="35"/>
      <c r="Z73" s="35"/>
      <c r="AA73" s="35"/>
      <c r="AB73" s="35"/>
      <c r="AC73" s="35"/>
      <c r="AD73" s="35"/>
      <c r="AE73" s="35"/>
    </row>
    <row r="74" s="2" customFormat="1" ht="16.5" customHeight="1">
      <c r="A74" s="35"/>
      <c r="B74" s="36"/>
      <c r="C74" s="37"/>
      <c r="D74" s="37"/>
      <c r="E74" s="66" t="str">
        <f>E9</f>
        <v>SO 102 - Nástupiště</v>
      </c>
      <c r="F74" s="37"/>
      <c r="G74" s="37"/>
      <c r="H74" s="37"/>
      <c r="I74" s="143"/>
      <c r="J74" s="37"/>
      <c r="K74" s="37"/>
      <c r="L74" s="144"/>
      <c r="S74" s="35"/>
      <c r="T74" s="35"/>
      <c r="U74" s="35"/>
      <c r="V74" s="35"/>
      <c r="W74" s="35"/>
      <c r="X74" s="35"/>
      <c r="Y74" s="35"/>
      <c r="Z74" s="35"/>
      <c r="AA74" s="35"/>
      <c r="AB74" s="35"/>
      <c r="AC74" s="35"/>
      <c r="AD74" s="35"/>
      <c r="AE74" s="35"/>
    </row>
    <row r="75" s="2" customFormat="1" ht="6.96" customHeight="1">
      <c r="A75" s="35"/>
      <c r="B75" s="36"/>
      <c r="C75" s="37"/>
      <c r="D75" s="37"/>
      <c r="E75" s="37"/>
      <c r="F75" s="37"/>
      <c r="G75" s="37"/>
      <c r="H75" s="37"/>
      <c r="I75" s="143"/>
      <c r="J75" s="37"/>
      <c r="K75" s="37"/>
      <c r="L75" s="144"/>
      <c r="S75" s="35"/>
      <c r="T75" s="35"/>
      <c r="U75" s="35"/>
      <c r="V75" s="35"/>
      <c r="W75" s="35"/>
      <c r="X75" s="35"/>
      <c r="Y75" s="35"/>
      <c r="Z75" s="35"/>
      <c r="AA75" s="35"/>
      <c r="AB75" s="35"/>
      <c r="AC75" s="35"/>
      <c r="AD75" s="35"/>
      <c r="AE75" s="35"/>
    </row>
    <row r="76" s="2" customFormat="1" ht="12" customHeight="1">
      <c r="A76" s="35"/>
      <c r="B76" s="36"/>
      <c r="C76" s="29" t="s">
        <v>21</v>
      </c>
      <c r="D76" s="37"/>
      <c r="E76" s="37"/>
      <c r="F76" s="24" t="str">
        <f>F12</f>
        <v>žst. Bečov nad Teplou</v>
      </c>
      <c r="G76" s="37"/>
      <c r="H76" s="37"/>
      <c r="I76" s="146" t="s">
        <v>23</v>
      </c>
      <c r="J76" s="69" t="str">
        <f>IF(J12="","",J12)</f>
        <v>11. 2. 2020</v>
      </c>
      <c r="K76" s="37"/>
      <c r="L76" s="144"/>
      <c r="S76" s="35"/>
      <c r="T76" s="35"/>
      <c r="U76" s="35"/>
      <c r="V76" s="35"/>
      <c r="W76" s="35"/>
      <c r="X76" s="35"/>
      <c r="Y76" s="35"/>
      <c r="Z76" s="35"/>
      <c r="AA76" s="35"/>
      <c r="AB76" s="35"/>
      <c r="AC76" s="35"/>
      <c r="AD76" s="35"/>
      <c r="AE76" s="35"/>
    </row>
    <row r="77" s="2" customFormat="1" ht="6.96" customHeight="1">
      <c r="A77" s="35"/>
      <c r="B77" s="36"/>
      <c r="C77" s="37"/>
      <c r="D77" s="37"/>
      <c r="E77" s="37"/>
      <c r="F77" s="37"/>
      <c r="G77" s="37"/>
      <c r="H77" s="37"/>
      <c r="I77" s="143"/>
      <c r="J77" s="37"/>
      <c r="K77" s="37"/>
      <c r="L77" s="144"/>
      <c r="S77" s="35"/>
      <c r="T77" s="35"/>
      <c r="U77" s="35"/>
      <c r="V77" s="35"/>
      <c r="W77" s="35"/>
      <c r="X77" s="35"/>
      <c r="Y77" s="35"/>
      <c r="Z77" s="35"/>
      <c r="AA77" s="35"/>
      <c r="AB77" s="35"/>
      <c r="AC77" s="35"/>
      <c r="AD77" s="35"/>
      <c r="AE77" s="35"/>
    </row>
    <row r="78" s="2" customFormat="1" ht="15.15" customHeight="1">
      <c r="A78" s="35"/>
      <c r="B78" s="36"/>
      <c r="C78" s="29" t="s">
        <v>25</v>
      </c>
      <c r="D78" s="37"/>
      <c r="E78" s="37"/>
      <c r="F78" s="24" t="str">
        <f>E15</f>
        <v xml:space="preserve"> Správa železnic, OŘ ÚNL</v>
      </c>
      <c r="G78" s="37"/>
      <c r="H78" s="37"/>
      <c r="I78" s="146" t="s">
        <v>33</v>
      </c>
      <c r="J78" s="33" t="str">
        <f>E21</f>
        <v xml:space="preserve"> </v>
      </c>
      <c r="K78" s="37"/>
      <c r="L78" s="144"/>
      <c r="S78" s="35"/>
      <c r="T78" s="35"/>
      <c r="U78" s="35"/>
      <c r="V78" s="35"/>
      <c r="W78" s="35"/>
      <c r="X78" s="35"/>
      <c r="Y78" s="35"/>
      <c r="Z78" s="35"/>
      <c r="AA78" s="35"/>
      <c r="AB78" s="35"/>
      <c r="AC78" s="35"/>
      <c r="AD78" s="35"/>
      <c r="AE78" s="35"/>
    </row>
    <row r="79" s="2" customFormat="1" ht="15.15" customHeight="1">
      <c r="A79" s="35"/>
      <c r="B79" s="36"/>
      <c r="C79" s="29" t="s">
        <v>31</v>
      </c>
      <c r="D79" s="37"/>
      <c r="E79" s="37"/>
      <c r="F79" s="24" t="str">
        <f>IF(E18="","",E18)</f>
        <v>Vyplň údaj</v>
      </c>
      <c r="G79" s="37"/>
      <c r="H79" s="37"/>
      <c r="I79" s="146" t="s">
        <v>36</v>
      </c>
      <c r="J79" s="33" t="str">
        <f>E24</f>
        <v xml:space="preserve"> </v>
      </c>
      <c r="K79" s="37"/>
      <c r="L79" s="144"/>
      <c r="S79" s="35"/>
      <c r="T79" s="35"/>
      <c r="U79" s="35"/>
      <c r="V79" s="35"/>
      <c r="W79" s="35"/>
      <c r="X79" s="35"/>
      <c r="Y79" s="35"/>
      <c r="Z79" s="35"/>
      <c r="AA79" s="35"/>
      <c r="AB79" s="35"/>
      <c r="AC79" s="35"/>
      <c r="AD79" s="35"/>
      <c r="AE79" s="35"/>
    </row>
    <row r="80" s="2" customFormat="1" ht="10.32"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10" customFormat="1" ht="29.28" customHeight="1">
      <c r="A81" s="189"/>
      <c r="B81" s="190"/>
      <c r="C81" s="191" t="s">
        <v>169</v>
      </c>
      <c r="D81" s="192" t="s">
        <v>58</v>
      </c>
      <c r="E81" s="192" t="s">
        <v>54</v>
      </c>
      <c r="F81" s="192" t="s">
        <v>55</v>
      </c>
      <c r="G81" s="192" t="s">
        <v>170</v>
      </c>
      <c r="H81" s="192" t="s">
        <v>171</v>
      </c>
      <c r="I81" s="193" t="s">
        <v>172</v>
      </c>
      <c r="J81" s="192" t="s">
        <v>164</v>
      </c>
      <c r="K81" s="194" t="s">
        <v>173</v>
      </c>
      <c r="L81" s="195"/>
      <c r="M81" s="89" t="s">
        <v>19</v>
      </c>
      <c r="N81" s="90" t="s">
        <v>43</v>
      </c>
      <c r="O81" s="90" t="s">
        <v>174</v>
      </c>
      <c r="P81" s="90" t="s">
        <v>175</v>
      </c>
      <c r="Q81" s="90" t="s">
        <v>176</v>
      </c>
      <c r="R81" s="90" t="s">
        <v>177</v>
      </c>
      <c r="S81" s="90" t="s">
        <v>178</v>
      </c>
      <c r="T81" s="91" t="s">
        <v>179</v>
      </c>
      <c r="U81" s="189"/>
      <c r="V81" s="189"/>
      <c r="W81" s="189"/>
      <c r="X81" s="189"/>
      <c r="Y81" s="189"/>
      <c r="Z81" s="189"/>
      <c r="AA81" s="189"/>
      <c r="AB81" s="189"/>
      <c r="AC81" s="189"/>
      <c r="AD81" s="189"/>
      <c r="AE81" s="189"/>
    </row>
    <row r="82" s="2" customFormat="1" ht="22.8" customHeight="1">
      <c r="A82" s="35"/>
      <c r="B82" s="36"/>
      <c r="C82" s="96" t="s">
        <v>180</v>
      </c>
      <c r="D82" s="37"/>
      <c r="E82" s="37"/>
      <c r="F82" s="37"/>
      <c r="G82" s="37"/>
      <c r="H82" s="37"/>
      <c r="I82" s="143"/>
      <c r="J82" s="196">
        <f>BK82</f>
        <v>0</v>
      </c>
      <c r="K82" s="37"/>
      <c r="L82" s="41"/>
      <c r="M82" s="92"/>
      <c r="N82" s="197"/>
      <c r="O82" s="93"/>
      <c r="P82" s="198">
        <f>P83+P141</f>
        <v>0</v>
      </c>
      <c r="Q82" s="93"/>
      <c r="R82" s="198">
        <f>R83+R141</f>
        <v>1158.2827409999998</v>
      </c>
      <c r="S82" s="93"/>
      <c r="T82" s="199">
        <f>T83+T141</f>
        <v>0</v>
      </c>
      <c r="U82" s="35"/>
      <c r="V82" s="35"/>
      <c r="W82" s="35"/>
      <c r="X82" s="35"/>
      <c r="Y82" s="35"/>
      <c r="Z82" s="35"/>
      <c r="AA82" s="35"/>
      <c r="AB82" s="35"/>
      <c r="AC82" s="35"/>
      <c r="AD82" s="35"/>
      <c r="AE82" s="35"/>
      <c r="AT82" s="14" t="s">
        <v>72</v>
      </c>
      <c r="AU82" s="14" t="s">
        <v>165</v>
      </c>
      <c r="BK82" s="200">
        <f>BK83+BK141</f>
        <v>0</v>
      </c>
    </row>
    <row r="83" s="11" customFormat="1" ht="25.92" customHeight="1">
      <c r="A83" s="11"/>
      <c r="B83" s="201"/>
      <c r="C83" s="202"/>
      <c r="D83" s="203" t="s">
        <v>72</v>
      </c>
      <c r="E83" s="204" t="s">
        <v>2107</v>
      </c>
      <c r="F83" s="204" t="s">
        <v>2108</v>
      </c>
      <c r="G83" s="202"/>
      <c r="H83" s="202"/>
      <c r="I83" s="205"/>
      <c r="J83" s="206">
        <f>BK83</f>
        <v>0</v>
      </c>
      <c r="K83" s="202"/>
      <c r="L83" s="207"/>
      <c r="M83" s="208"/>
      <c r="N83" s="209"/>
      <c r="O83" s="209"/>
      <c r="P83" s="210">
        <f>P84</f>
        <v>0</v>
      </c>
      <c r="Q83" s="209"/>
      <c r="R83" s="210">
        <f>R84</f>
        <v>1158.2827409999998</v>
      </c>
      <c r="S83" s="209"/>
      <c r="T83" s="211">
        <f>T84</f>
        <v>0</v>
      </c>
      <c r="U83" s="11"/>
      <c r="V83" s="11"/>
      <c r="W83" s="11"/>
      <c r="X83" s="11"/>
      <c r="Y83" s="11"/>
      <c r="Z83" s="11"/>
      <c r="AA83" s="11"/>
      <c r="AB83" s="11"/>
      <c r="AC83" s="11"/>
      <c r="AD83" s="11"/>
      <c r="AE83" s="11"/>
      <c r="AR83" s="212" t="s">
        <v>81</v>
      </c>
      <c r="AT83" s="213" t="s">
        <v>72</v>
      </c>
      <c r="AU83" s="213" t="s">
        <v>73</v>
      </c>
      <c r="AY83" s="212" t="s">
        <v>183</v>
      </c>
      <c r="BK83" s="214">
        <f>BK84</f>
        <v>0</v>
      </c>
    </row>
    <row r="84" s="11" customFormat="1" ht="22.8" customHeight="1">
      <c r="A84" s="11"/>
      <c r="B84" s="201"/>
      <c r="C84" s="202"/>
      <c r="D84" s="203" t="s">
        <v>72</v>
      </c>
      <c r="E84" s="253" t="s">
        <v>204</v>
      </c>
      <c r="F84" s="253" t="s">
        <v>2109</v>
      </c>
      <c r="G84" s="202"/>
      <c r="H84" s="202"/>
      <c r="I84" s="205"/>
      <c r="J84" s="254">
        <f>BK84</f>
        <v>0</v>
      </c>
      <c r="K84" s="202"/>
      <c r="L84" s="207"/>
      <c r="M84" s="208"/>
      <c r="N84" s="209"/>
      <c r="O84" s="209"/>
      <c r="P84" s="210">
        <f>SUM(P85:P140)</f>
        <v>0</v>
      </c>
      <c r="Q84" s="209"/>
      <c r="R84" s="210">
        <f>SUM(R85:R140)</f>
        <v>1158.2827409999998</v>
      </c>
      <c r="S84" s="209"/>
      <c r="T84" s="211">
        <f>SUM(T85:T140)</f>
        <v>0</v>
      </c>
      <c r="U84" s="11"/>
      <c r="V84" s="11"/>
      <c r="W84" s="11"/>
      <c r="X84" s="11"/>
      <c r="Y84" s="11"/>
      <c r="Z84" s="11"/>
      <c r="AA84" s="11"/>
      <c r="AB84" s="11"/>
      <c r="AC84" s="11"/>
      <c r="AD84" s="11"/>
      <c r="AE84" s="11"/>
      <c r="AR84" s="212" t="s">
        <v>81</v>
      </c>
      <c r="AT84" s="213" t="s">
        <v>72</v>
      </c>
      <c r="AU84" s="213" t="s">
        <v>81</v>
      </c>
      <c r="AY84" s="212" t="s">
        <v>183</v>
      </c>
      <c r="BK84" s="214">
        <f>SUM(BK85:BK140)</f>
        <v>0</v>
      </c>
    </row>
    <row r="85" s="2" customFormat="1" ht="16.5" customHeight="1">
      <c r="A85" s="35"/>
      <c r="B85" s="36"/>
      <c r="C85" s="215" t="s">
        <v>81</v>
      </c>
      <c r="D85" s="215" t="s">
        <v>184</v>
      </c>
      <c r="E85" s="216" t="s">
        <v>2626</v>
      </c>
      <c r="F85" s="217" t="s">
        <v>2627</v>
      </c>
      <c r="G85" s="218" t="s">
        <v>199</v>
      </c>
      <c r="H85" s="219">
        <v>87</v>
      </c>
      <c r="I85" s="220"/>
      <c r="J85" s="221">
        <f>ROUND(I85*H85,2)</f>
        <v>0</v>
      </c>
      <c r="K85" s="217" t="s">
        <v>19</v>
      </c>
      <c r="L85" s="222"/>
      <c r="M85" s="223" t="s">
        <v>19</v>
      </c>
      <c r="N85" s="224" t="s">
        <v>44</v>
      </c>
      <c r="O85" s="81"/>
      <c r="P85" s="225">
        <f>O85*H85</f>
        <v>0</v>
      </c>
      <c r="Q85" s="225">
        <v>1.4379999999999999</v>
      </c>
      <c r="R85" s="225">
        <f>Q85*H85</f>
        <v>125.106</v>
      </c>
      <c r="S85" s="225">
        <v>0</v>
      </c>
      <c r="T85" s="226">
        <f>S85*H85</f>
        <v>0</v>
      </c>
      <c r="U85" s="35"/>
      <c r="V85" s="35"/>
      <c r="W85" s="35"/>
      <c r="X85" s="35"/>
      <c r="Y85" s="35"/>
      <c r="Z85" s="35"/>
      <c r="AA85" s="35"/>
      <c r="AB85" s="35"/>
      <c r="AC85" s="35"/>
      <c r="AD85" s="35"/>
      <c r="AE85" s="35"/>
      <c r="AR85" s="227" t="s">
        <v>216</v>
      </c>
      <c r="AT85" s="227" t="s">
        <v>184</v>
      </c>
      <c r="AU85" s="227" t="s">
        <v>83</v>
      </c>
      <c r="AY85" s="14" t="s">
        <v>183</v>
      </c>
      <c r="BE85" s="228">
        <f>IF(N85="základní",J85,0)</f>
        <v>0</v>
      </c>
      <c r="BF85" s="228">
        <f>IF(N85="snížená",J85,0)</f>
        <v>0</v>
      </c>
      <c r="BG85" s="228">
        <f>IF(N85="zákl. přenesená",J85,0)</f>
        <v>0</v>
      </c>
      <c r="BH85" s="228">
        <f>IF(N85="sníž. přenesená",J85,0)</f>
        <v>0</v>
      </c>
      <c r="BI85" s="228">
        <f>IF(N85="nulová",J85,0)</f>
        <v>0</v>
      </c>
      <c r="BJ85" s="14" t="s">
        <v>81</v>
      </c>
      <c r="BK85" s="228">
        <f>ROUND(I85*H85,2)</f>
        <v>0</v>
      </c>
      <c r="BL85" s="14" t="s">
        <v>182</v>
      </c>
      <c r="BM85" s="227" t="s">
        <v>2628</v>
      </c>
    </row>
    <row r="86" s="2" customFormat="1">
      <c r="A86" s="35"/>
      <c r="B86" s="36"/>
      <c r="C86" s="37"/>
      <c r="D86" s="229" t="s">
        <v>190</v>
      </c>
      <c r="E86" s="37"/>
      <c r="F86" s="230" t="s">
        <v>2627</v>
      </c>
      <c r="G86" s="37"/>
      <c r="H86" s="37"/>
      <c r="I86" s="143"/>
      <c r="J86" s="37"/>
      <c r="K86" s="37"/>
      <c r="L86" s="41"/>
      <c r="M86" s="231"/>
      <c r="N86" s="232"/>
      <c r="O86" s="81"/>
      <c r="P86" s="81"/>
      <c r="Q86" s="81"/>
      <c r="R86" s="81"/>
      <c r="S86" s="81"/>
      <c r="T86" s="82"/>
      <c r="U86" s="35"/>
      <c r="V86" s="35"/>
      <c r="W86" s="35"/>
      <c r="X86" s="35"/>
      <c r="Y86" s="35"/>
      <c r="Z86" s="35"/>
      <c r="AA86" s="35"/>
      <c r="AB86" s="35"/>
      <c r="AC86" s="35"/>
      <c r="AD86" s="35"/>
      <c r="AE86" s="35"/>
      <c r="AT86" s="14" t="s">
        <v>190</v>
      </c>
      <c r="AU86" s="14" t="s">
        <v>83</v>
      </c>
    </row>
    <row r="87" s="2" customFormat="1" ht="16.5" customHeight="1">
      <c r="A87" s="35"/>
      <c r="B87" s="36"/>
      <c r="C87" s="215" t="s">
        <v>83</v>
      </c>
      <c r="D87" s="215" t="s">
        <v>184</v>
      </c>
      <c r="E87" s="216" t="s">
        <v>2629</v>
      </c>
      <c r="F87" s="217" t="s">
        <v>2630</v>
      </c>
      <c r="G87" s="218" t="s">
        <v>199</v>
      </c>
      <c r="H87" s="219">
        <v>6</v>
      </c>
      <c r="I87" s="220"/>
      <c r="J87" s="221">
        <f>ROUND(I87*H87,2)</f>
        <v>0</v>
      </c>
      <c r="K87" s="217" t="s">
        <v>19</v>
      </c>
      <c r="L87" s="222"/>
      <c r="M87" s="223" t="s">
        <v>19</v>
      </c>
      <c r="N87" s="224" t="s">
        <v>44</v>
      </c>
      <c r="O87" s="81"/>
      <c r="P87" s="225">
        <f>O87*H87</f>
        <v>0</v>
      </c>
      <c r="Q87" s="225">
        <v>1.4379999999999999</v>
      </c>
      <c r="R87" s="225">
        <f>Q87*H87</f>
        <v>8.6280000000000001</v>
      </c>
      <c r="S87" s="225">
        <v>0</v>
      </c>
      <c r="T87" s="226">
        <f>S87*H87</f>
        <v>0</v>
      </c>
      <c r="U87" s="35"/>
      <c r="V87" s="35"/>
      <c r="W87" s="35"/>
      <c r="X87" s="35"/>
      <c r="Y87" s="35"/>
      <c r="Z87" s="35"/>
      <c r="AA87" s="35"/>
      <c r="AB87" s="35"/>
      <c r="AC87" s="35"/>
      <c r="AD87" s="35"/>
      <c r="AE87" s="35"/>
      <c r="AR87" s="227" t="s">
        <v>216</v>
      </c>
      <c r="AT87" s="227" t="s">
        <v>184</v>
      </c>
      <c r="AU87" s="227" t="s">
        <v>83</v>
      </c>
      <c r="AY87" s="14" t="s">
        <v>183</v>
      </c>
      <c r="BE87" s="228">
        <f>IF(N87="základní",J87,0)</f>
        <v>0</v>
      </c>
      <c r="BF87" s="228">
        <f>IF(N87="snížená",J87,0)</f>
        <v>0</v>
      </c>
      <c r="BG87" s="228">
        <f>IF(N87="zákl. přenesená",J87,0)</f>
        <v>0</v>
      </c>
      <c r="BH87" s="228">
        <f>IF(N87="sníž. přenesená",J87,0)</f>
        <v>0</v>
      </c>
      <c r="BI87" s="228">
        <f>IF(N87="nulová",J87,0)</f>
        <v>0</v>
      </c>
      <c r="BJ87" s="14" t="s">
        <v>81</v>
      </c>
      <c r="BK87" s="228">
        <f>ROUND(I87*H87,2)</f>
        <v>0</v>
      </c>
      <c r="BL87" s="14" t="s">
        <v>182</v>
      </c>
      <c r="BM87" s="227" t="s">
        <v>2631</v>
      </c>
    </row>
    <row r="88" s="2" customFormat="1">
      <c r="A88" s="35"/>
      <c r="B88" s="36"/>
      <c r="C88" s="37"/>
      <c r="D88" s="229" t="s">
        <v>190</v>
      </c>
      <c r="E88" s="37"/>
      <c r="F88" s="230" t="s">
        <v>2630</v>
      </c>
      <c r="G88" s="37"/>
      <c r="H88" s="37"/>
      <c r="I88" s="143"/>
      <c r="J88" s="37"/>
      <c r="K88" s="37"/>
      <c r="L88" s="41"/>
      <c r="M88" s="231"/>
      <c r="N88" s="232"/>
      <c r="O88" s="81"/>
      <c r="P88" s="81"/>
      <c r="Q88" s="81"/>
      <c r="R88" s="81"/>
      <c r="S88" s="81"/>
      <c r="T88" s="82"/>
      <c r="U88" s="35"/>
      <c r="V88" s="35"/>
      <c r="W88" s="35"/>
      <c r="X88" s="35"/>
      <c r="Y88" s="35"/>
      <c r="Z88" s="35"/>
      <c r="AA88" s="35"/>
      <c r="AB88" s="35"/>
      <c r="AC88" s="35"/>
      <c r="AD88" s="35"/>
      <c r="AE88" s="35"/>
      <c r="AT88" s="14" t="s">
        <v>190</v>
      </c>
      <c r="AU88" s="14" t="s">
        <v>83</v>
      </c>
    </row>
    <row r="89" s="2" customFormat="1" ht="21.75" customHeight="1">
      <c r="A89" s="35"/>
      <c r="B89" s="36"/>
      <c r="C89" s="215" t="s">
        <v>196</v>
      </c>
      <c r="D89" s="215" t="s">
        <v>184</v>
      </c>
      <c r="E89" s="216" t="s">
        <v>2632</v>
      </c>
      <c r="F89" s="217" t="s">
        <v>2633</v>
      </c>
      <c r="G89" s="218" t="s">
        <v>199</v>
      </c>
      <c r="H89" s="219">
        <v>354</v>
      </c>
      <c r="I89" s="220"/>
      <c r="J89" s="221">
        <f>ROUND(I89*H89,2)</f>
        <v>0</v>
      </c>
      <c r="K89" s="217" t="s">
        <v>19</v>
      </c>
      <c r="L89" s="222"/>
      <c r="M89" s="223" t="s">
        <v>19</v>
      </c>
      <c r="N89" s="224" t="s">
        <v>44</v>
      </c>
      <c r="O89" s="81"/>
      <c r="P89" s="225">
        <f>O89*H89</f>
        <v>0</v>
      </c>
      <c r="Q89" s="225">
        <v>0</v>
      </c>
      <c r="R89" s="225">
        <f>Q89*H89</f>
        <v>0</v>
      </c>
      <c r="S89" s="225">
        <v>0</v>
      </c>
      <c r="T89" s="226">
        <f>S89*H89</f>
        <v>0</v>
      </c>
      <c r="U89" s="35"/>
      <c r="V89" s="35"/>
      <c r="W89" s="35"/>
      <c r="X89" s="35"/>
      <c r="Y89" s="35"/>
      <c r="Z89" s="35"/>
      <c r="AA89" s="35"/>
      <c r="AB89" s="35"/>
      <c r="AC89" s="35"/>
      <c r="AD89" s="35"/>
      <c r="AE89" s="35"/>
      <c r="AR89" s="227" t="s">
        <v>216</v>
      </c>
      <c r="AT89" s="227" t="s">
        <v>184</v>
      </c>
      <c r="AU89" s="227" t="s">
        <v>83</v>
      </c>
      <c r="AY89" s="14" t="s">
        <v>183</v>
      </c>
      <c r="BE89" s="228">
        <f>IF(N89="základní",J89,0)</f>
        <v>0</v>
      </c>
      <c r="BF89" s="228">
        <f>IF(N89="snížená",J89,0)</f>
        <v>0</v>
      </c>
      <c r="BG89" s="228">
        <f>IF(N89="zákl. přenesená",J89,0)</f>
        <v>0</v>
      </c>
      <c r="BH89" s="228">
        <f>IF(N89="sníž. přenesená",J89,0)</f>
        <v>0</v>
      </c>
      <c r="BI89" s="228">
        <f>IF(N89="nulová",J89,0)</f>
        <v>0</v>
      </c>
      <c r="BJ89" s="14" t="s">
        <v>81</v>
      </c>
      <c r="BK89" s="228">
        <f>ROUND(I89*H89,2)</f>
        <v>0</v>
      </c>
      <c r="BL89" s="14" t="s">
        <v>182</v>
      </c>
      <c r="BM89" s="227" t="s">
        <v>2634</v>
      </c>
    </row>
    <row r="90" s="2" customFormat="1">
      <c r="A90" s="35"/>
      <c r="B90" s="36"/>
      <c r="C90" s="37"/>
      <c r="D90" s="229" t="s">
        <v>190</v>
      </c>
      <c r="E90" s="37"/>
      <c r="F90" s="230" t="s">
        <v>2633</v>
      </c>
      <c r="G90" s="37"/>
      <c r="H90" s="37"/>
      <c r="I90" s="143"/>
      <c r="J90" s="37"/>
      <c r="K90" s="37"/>
      <c r="L90" s="41"/>
      <c r="M90" s="231"/>
      <c r="N90" s="232"/>
      <c r="O90" s="81"/>
      <c r="P90" s="81"/>
      <c r="Q90" s="81"/>
      <c r="R90" s="81"/>
      <c r="S90" s="81"/>
      <c r="T90" s="82"/>
      <c r="U90" s="35"/>
      <c r="V90" s="35"/>
      <c r="W90" s="35"/>
      <c r="X90" s="35"/>
      <c r="Y90" s="35"/>
      <c r="Z90" s="35"/>
      <c r="AA90" s="35"/>
      <c r="AB90" s="35"/>
      <c r="AC90" s="35"/>
      <c r="AD90" s="35"/>
      <c r="AE90" s="35"/>
      <c r="AT90" s="14" t="s">
        <v>190</v>
      </c>
      <c r="AU90" s="14" t="s">
        <v>83</v>
      </c>
    </row>
    <row r="91" s="2" customFormat="1" ht="21.75" customHeight="1">
      <c r="A91" s="35"/>
      <c r="B91" s="36"/>
      <c r="C91" s="215" t="s">
        <v>182</v>
      </c>
      <c r="D91" s="215" t="s">
        <v>184</v>
      </c>
      <c r="E91" s="216" t="s">
        <v>2352</v>
      </c>
      <c r="F91" s="217" t="s">
        <v>2353</v>
      </c>
      <c r="G91" s="218" t="s">
        <v>263</v>
      </c>
      <c r="H91" s="219">
        <v>21.600000000000001</v>
      </c>
      <c r="I91" s="220"/>
      <c r="J91" s="221">
        <f>ROUND(I91*H91,2)</f>
        <v>0</v>
      </c>
      <c r="K91" s="217" t="s">
        <v>19</v>
      </c>
      <c r="L91" s="222"/>
      <c r="M91" s="223" t="s">
        <v>19</v>
      </c>
      <c r="N91" s="224" t="s">
        <v>44</v>
      </c>
      <c r="O91" s="81"/>
      <c r="P91" s="225">
        <f>O91*H91</f>
        <v>0</v>
      </c>
      <c r="Q91" s="225">
        <v>2.4289999999999998</v>
      </c>
      <c r="R91" s="225">
        <f>Q91*H91</f>
        <v>52.4664</v>
      </c>
      <c r="S91" s="225">
        <v>0</v>
      </c>
      <c r="T91" s="226">
        <f>S91*H91</f>
        <v>0</v>
      </c>
      <c r="U91" s="35"/>
      <c r="V91" s="35"/>
      <c r="W91" s="35"/>
      <c r="X91" s="35"/>
      <c r="Y91" s="35"/>
      <c r="Z91" s="35"/>
      <c r="AA91" s="35"/>
      <c r="AB91" s="35"/>
      <c r="AC91" s="35"/>
      <c r="AD91" s="35"/>
      <c r="AE91" s="35"/>
      <c r="AR91" s="227" t="s">
        <v>216</v>
      </c>
      <c r="AT91" s="227" t="s">
        <v>184</v>
      </c>
      <c r="AU91" s="227" t="s">
        <v>83</v>
      </c>
      <c r="AY91" s="14" t="s">
        <v>183</v>
      </c>
      <c r="BE91" s="228">
        <f>IF(N91="základní",J91,0)</f>
        <v>0</v>
      </c>
      <c r="BF91" s="228">
        <f>IF(N91="snížená",J91,0)</f>
        <v>0</v>
      </c>
      <c r="BG91" s="228">
        <f>IF(N91="zákl. přenesená",J91,0)</f>
        <v>0</v>
      </c>
      <c r="BH91" s="228">
        <f>IF(N91="sníž. přenesená",J91,0)</f>
        <v>0</v>
      </c>
      <c r="BI91" s="228">
        <f>IF(N91="nulová",J91,0)</f>
        <v>0</v>
      </c>
      <c r="BJ91" s="14" t="s">
        <v>81</v>
      </c>
      <c r="BK91" s="228">
        <f>ROUND(I91*H91,2)</f>
        <v>0</v>
      </c>
      <c r="BL91" s="14" t="s">
        <v>182</v>
      </c>
      <c r="BM91" s="227" t="s">
        <v>2635</v>
      </c>
    </row>
    <row r="92" s="2" customFormat="1">
      <c r="A92" s="35"/>
      <c r="B92" s="36"/>
      <c r="C92" s="37"/>
      <c r="D92" s="229" t="s">
        <v>190</v>
      </c>
      <c r="E92" s="37"/>
      <c r="F92" s="230" t="s">
        <v>2353</v>
      </c>
      <c r="G92" s="37"/>
      <c r="H92" s="37"/>
      <c r="I92" s="143"/>
      <c r="J92" s="37"/>
      <c r="K92" s="37"/>
      <c r="L92" s="41"/>
      <c r="M92" s="231"/>
      <c r="N92" s="232"/>
      <c r="O92" s="81"/>
      <c r="P92" s="81"/>
      <c r="Q92" s="81"/>
      <c r="R92" s="81"/>
      <c r="S92" s="81"/>
      <c r="T92" s="82"/>
      <c r="U92" s="35"/>
      <c r="V92" s="35"/>
      <c r="W92" s="35"/>
      <c r="X92" s="35"/>
      <c r="Y92" s="35"/>
      <c r="Z92" s="35"/>
      <c r="AA92" s="35"/>
      <c r="AB92" s="35"/>
      <c r="AC92" s="35"/>
      <c r="AD92" s="35"/>
      <c r="AE92" s="35"/>
      <c r="AT92" s="14" t="s">
        <v>190</v>
      </c>
      <c r="AU92" s="14" t="s">
        <v>83</v>
      </c>
    </row>
    <row r="93" s="2" customFormat="1" ht="16.5" customHeight="1">
      <c r="A93" s="35"/>
      <c r="B93" s="36"/>
      <c r="C93" s="215" t="s">
        <v>204</v>
      </c>
      <c r="D93" s="215" t="s">
        <v>184</v>
      </c>
      <c r="E93" s="216" t="s">
        <v>2367</v>
      </c>
      <c r="F93" s="217" t="s">
        <v>2368</v>
      </c>
      <c r="G93" s="218" t="s">
        <v>1684</v>
      </c>
      <c r="H93" s="219">
        <v>167.702</v>
      </c>
      <c r="I93" s="220"/>
      <c r="J93" s="221">
        <f>ROUND(I93*H93,2)</f>
        <v>0</v>
      </c>
      <c r="K93" s="217" t="s">
        <v>19</v>
      </c>
      <c r="L93" s="222"/>
      <c r="M93" s="223" t="s">
        <v>19</v>
      </c>
      <c r="N93" s="224" t="s">
        <v>44</v>
      </c>
      <c r="O93" s="81"/>
      <c r="P93" s="225">
        <f>O93*H93</f>
        <v>0</v>
      </c>
      <c r="Q93" s="225">
        <v>1</v>
      </c>
      <c r="R93" s="225">
        <f>Q93*H93</f>
        <v>167.702</v>
      </c>
      <c r="S93" s="225">
        <v>0</v>
      </c>
      <c r="T93" s="226">
        <f>S93*H93</f>
        <v>0</v>
      </c>
      <c r="U93" s="35"/>
      <c r="V93" s="35"/>
      <c r="W93" s="35"/>
      <c r="X93" s="35"/>
      <c r="Y93" s="35"/>
      <c r="Z93" s="35"/>
      <c r="AA93" s="35"/>
      <c r="AB93" s="35"/>
      <c r="AC93" s="35"/>
      <c r="AD93" s="35"/>
      <c r="AE93" s="35"/>
      <c r="AR93" s="227" t="s">
        <v>216</v>
      </c>
      <c r="AT93" s="227" t="s">
        <v>184</v>
      </c>
      <c r="AU93" s="227" t="s">
        <v>83</v>
      </c>
      <c r="AY93" s="14" t="s">
        <v>183</v>
      </c>
      <c r="BE93" s="228">
        <f>IF(N93="základní",J93,0)</f>
        <v>0</v>
      </c>
      <c r="BF93" s="228">
        <f>IF(N93="snížená",J93,0)</f>
        <v>0</v>
      </c>
      <c r="BG93" s="228">
        <f>IF(N93="zákl. přenesená",J93,0)</f>
        <v>0</v>
      </c>
      <c r="BH93" s="228">
        <f>IF(N93="sníž. přenesená",J93,0)</f>
        <v>0</v>
      </c>
      <c r="BI93" s="228">
        <f>IF(N93="nulová",J93,0)</f>
        <v>0</v>
      </c>
      <c r="BJ93" s="14" t="s">
        <v>81</v>
      </c>
      <c r="BK93" s="228">
        <f>ROUND(I93*H93,2)</f>
        <v>0</v>
      </c>
      <c r="BL93" s="14" t="s">
        <v>182</v>
      </c>
      <c r="BM93" s="227" t="s">
        <v>2636</v>
      </c>
    </row>
    <row r="94" s="2" customFormat="1">
      <c r="A94" s="35"/>
      <c r="B94" s="36"/>
      <c r="C94" s="37"/>
      <c r="D94" s="229" t="s">
        <v>190</v>
      </c>
      <c r="E94" s="37"/>
      <c r="F94" s="230" t="s">
        <v>2368</v>
      </c>
      <c r="G94" s="37"/>
      <c r="H94" s="37"/>
      <c r="I94" s="143"/>
      <c r="J94" s="37"/>
      <c r="K94" s="37"/>
      <c r="L94" s="41"/>
      <c r="M94" s="231"/>
      <c r="N94" s="232"/>
      <c r="O94" s="81"/>
      <c r="P94" s="81"/>
      <c r="Q94" s="81"/>
      <c r="R94" s="81"/>
      <c r="S94" s="81"/>
      <c r="T94" s="82"/>
      <c r="U94" s="35"/>
      <c r="V94" s="35"/>
      <c r="W94" s="35"/>
      <c r="X94" s="35"/>
      <c r="Y94" s="35"/>
      <c r="Z94" s="35"/>
      <c r="AA94" s="35"/>
      <c r="AB94" s="35"/>
      <c r="AC94" s="35"/>
      <c r="AD94" s="35"/>
      <c r="AE94" s="35"/>
      <c r="AT94" s="14" t="s">
        <v>190</v>
      </c>
      <c r="AU94" s="14" t="s">
        <v>83</v>
      </c>
    </row>
    <row r="95" s="2" customFormat="1" ht="16.5" customHeight="1">
      <c r="A95" s="35"/>
      <c r="B95" s="36"/>
      <c r="C95" s="215" t="s">
        <v>208</v>
      </c>
      <c r="D95" s="215" t="s">
        <v>184</v>
      </c>
      <c r="E95" s="216" t="s">
        <v>2637</v>
      </c>
      <c r="F95" s="217" t="s">
        <v>2638</v>
      </c>
      <c r="G95" s="218" t="s">
        <v>263</v>
      </c>
      <c r="H95" s="219">
        <v>0.81999999999999995</v>
      </c>
      <c r="I95" s="220"/>
      <c r="J95" s="221">
        <f>ROUND(I95*H95,2)</f>
        <v>0</v>
      </c>
      <c r="K95" s="217" t="s">
        <v>19</v>
      </c>
      <c r="L95" s="222"/>
      <c r="M95" s="223" t="s">
        <v>19</v>
      </c>
      <c r="N95" s="224" t="s">
        <v>44</v>
      </c>
      <c r="O95" s="81"/>
      <c r="P95" s="225">
        <f>O95*H95</f>
        <v>0</v>
      </c>
      <c r="Q95" s="225">
        <v>2.234</v>
      </c>
      <c r="R95" s="225">
        <f>Q95*H95</f>
        <v>1.83188</v>
      </c>
      <c r="S95" s="225">
        <v>0</v>
      </c>
      <c r="T95" s="226">
        <f>S95*H95</f>
        <v>0</v>
      </c>
      <c r="U95" s="35"/>
      <c r="V95" s="35"/>
      <c r="W95" s="35"/>
      <c r="X95" s="35"/>
      <c r="Y95" s="35"/>
      <c r="Z95" s="35"/>
      <c r="AA95" s="35"/>
      <c r="AB95" s="35"/>
      <c r="AC95" s="35"/>
      <c r="AD95" s="35"/>
      <c r="AE95" s="35"/>
      <c r="AR95" s="227" t="s">
        <v>216</v>
      </c>
      <c r="AT95" s="227" t="s">
        <v>184</v>
      </c>
      <c r="AU95" s="227" t="s">
        <v>83</v>
      </c>
      <c r="AY95" s="14" t="s">
        <v>183</v>
      </c>
      <c r="BE95" s="228">
        <f>IF(N95="základní",J95,0)</f>
        <v>0</v>
      </c>
      <c r="BF95" s="228">
        <f>IF(N95="snížená",J95,0)</f>
        <v>0</v>
      </c>
      <c r="BG95" s="228">
        <f>IF(N95="zákl. přenesená",J95,0)</f>
        <v>0</v>
      </c>
      <c r="BH95" s="228">
        <f>IF(N95="sníž. přenesená",J95,0)</f>
        <v>0</v>
      </c>
      <c r="BI95" s="228">
        <f>IF(N95="nulová",J95,0)</f>
        <v>0</v>
      </c>
      <c r="BJ95" s="14" t="s">
        <v>81</v>
      </c>
      <c r="BK95" s="228">
        <f>ROUND(I95*H95,2)</f>
        <v>0</v>
      </c>
      <c r="BL95" s="14" t="s">
        <v>182</v>
      </c>
      <c r="BM95" s="227" t="s">
        <v>2639</v>
      </c>
    </row>
    <row r="96" s="2" customFormat="1">
      <c r="A96" s="35"/>
      <c r="B96" s="36"/>
      <c r="C96" s="37"/>
      <c r="D96" s="229" t="s">
        <v>190</v>
      </c>
      <c r="E96" s="37"/>
      <c r="F96" s="230" t="s">
        <v>2638</v>
      </c>
      <c r="G96" s="37"/>
      <c r="H96" s="37"/>
      <c r="I96" s="143"/>
      <c r="J96" s="37"/>
      <c r="K96" s="37"/>
      <c r="L96" s="41"/>
      <c r="M96" s="231"/>
      <c r="N96" s="232"/>
      <c r="O96" s="81"/>
      <c r="P96" s="81"/>
      <c r="Q96" s="81"/>
      <c r="R96" s="81"/>
      <c r="S96" s="81"/>
      <c r="T96" s="82"/>
      <c r="U96" s="35"/>
      <c r="V96" s="35"/>
      <c r="W96" s="35"/>
      <c r="X96" s="35"/>
      <c r="Y96" s="35"/>
      <c r="Z96" s="35"/>
      <c r="AA96" s="35"/>
      <c r="AB96" s="35"/>
      <c r="AC96" s="35"/>
      <c r="AD96" s="35"/>
      <c r="AE96" s="35"/>
      <c r="AT96" s="14" t="s">
        <v>190</v>
      </c>
      <c r="AU96" s="14" t="s">
        <v>83</v>
      </c>
    </row>
    <row r="97" s="2" customFormat="1" ht="16.5" customHeight="1">
      <c r="A97" s="35"/>
      <c r="B97" s="36"/>
      <c r="C97" s="215" t="s">
        <v>212</v>
      </c>
      <c r="D97" s="215" t="s">
        <v>184</v>
      </c>
      <c r="E97" s="216" t="s">
        <v>2640</v>
      </c>
      <c r="F97" s="217" t="s">
        <v>2641</v>
      </c>
      <c r="G97" s="218" t="s">
        <v>1380</v>
      </c>
      <c r="H97" s="219">
        <v>720.12</v>
      </c>
      <c r="I97" s="220"/>
      <c r="J97" s="221">
        <f>ROUND(I97*H97,2)</f>
        <v>0</v>
      </c>
      <c r="K97" s="217" t="s">
        <v>19</v>
      </c>
      <c r="L97" s="222"/>
      <c r="M97" s="223" t="s">
        <v>19</v>
      </c>
      <c r="N97" s="224" t="s">
        <v>44</v>
      </c>
      <c r="O97" s="81"/>
      <c r="P97" s="225">
        <f>O97*H97</f>
        <v>0</v>
      </c>
      <c r="Q97" s="225">
        <v>0</v>
      </c>
      <c r="R97" s="225">
        <f>Q97*H97</f>
        <v>0</v>
      </c>
      <c r="S97" s="225">
        <v>0</v>
      </c>
      <c r="T97" s="226">
        <f>S97*H97</f>
        <v>0</v>
      </c>
      <c r="U97" s="35"/>
      <c r="V97" s="35"/>
      <c r="W97" s="35"/>
      <c r="X97" s="35"/>
      <c r="Y97" s="35"/>
      <c r="Z97" s="35"/>
      <c r="AA97" s="35"/>
      <c r="AB97" s="35"/>
      <c r="AC97" s="35"/>
      <c r="AD97" s="35"/>
      <c r="AE97" s="35"/>
      <c r="AR97" s="227" t="s">
        <v>216</v>
      </c>
      <c r="AT97" s="227" t="s">
        <v>184</v>
      </c>
      <c r="AU97" s="227" t="s">
        <v>83</v>
      </c>
      <c r="AY97" s="14" t="s">
        <v>183</v>
      </c>
      <c r="BE97" s="228">
        <f>IF(N97="základní",J97,0)</f>
        <v>0</v>
      </c>
      <c r="BF97" s="228">
        <f>IF(N97="snížená",J97,0)</f>
        <v>0</v>
      </c>
      <c r="BG97" s="228">
        <f>IF(N97="zákl. přenesená",J97,0)</f>
        <v>0</v>
      </c>
      <c r="BH97" s="228">
        <f>IF(N97="sníž. přenesená",J97,0)</f>
        <v>0</v>
      </c>
      <c r="BI97" s="228">
        <f>IF(N97="nulová",J97,0)</f>
        <v>0</v>
      </c>
      <c r="BJ97" s="14" t="s">
        <v>81</v>
      </c>
      <c r="BK97" s="228">
        <f>ROUND(I97*H97,2)</f>
        <v>0</v>
      </c>
      <c r="BL97" s="14" t="s">
        <v>182</v>
      </c>
      <c r="BM97" s="227" t="s">
        <v>2642</v>
      </c>
    </row>
    <row r="98" s="2" customFormat="1">
      <c r="A98" s="35"/>
      <c r="B98" s="36"/>
      <c r="C98" s="37"/>
      <c r="D98" s="229" t="s">
        <v>190</v>
      </c>
      <c r="E98" s="37"/>
      <c r="F98" s="230" t="s">
        <v>2641</v>
      </c>
      <c r="G98" s="37"/>
      <c r="H98" s="37"/>
      <c r="I98" s="143"/>
      <c r="J98" s="37"/>
      <c r="K98" s="37"/>
      <c r="L98" s="41"/>
      <c r="M98" s="231"/>
      <c r="N98" s="232"/>
      <c r="O98" s="81"/>
      <c r="P98" s="81"/>
      <c r="Q98" s="81"/>
      <c r="R98" s="81"/>
      <c r="S98" s="81"/>
      <c r="T98" s="82"/>
      <c r="U98" s="35"/>
      <c r="V98" s="35"/>
      <c r="W98" s="35"/>
      <c r="X98" s="35"/>
      <c r="Y98" s="35"/>
      <c r="Z98" s="35"/>
      <c r="AA98" s="35"/>
      <c r="AB98" s="35"/>
      <c r="AC98" s="35"/>
      <c r="AD98" s="35"/>
      <c r="AE98" s="35"/>
      <c r="AT98" s="14" t="s">
        <v>190</v>
      </c>
      <c r="AU98" s="14" t="s">
        <v>83</v>
      </c>
    </row>
    <row r="99" s="2" customFormat="1" ht="16.5" customHeight="1">
      <c r="A99" s="35"/>
      <c r="B99" s="36"/>
      <c r="C99" s="215" t="s">
        <v>216</v>
      </c>
      <c r="D99" s="215" t="s">
        <v>184</v>
      </c>
      <c r="E99" s="216" t="s">
        <v>2643</v>
      </c>
      <c r="F99" s="217" t="s">
        <v>2644</v>
      </c>
      <c r="G99" s="218" t="s">
        <v>1380</v>
      </c>
      <c r="H99" s="219">
        <v>20.66</v>
      </c>
      <c r="I99" s="220"/>
      <c r="J99" s="221">
        <f>ROUND(I99*H99,2)</f>
        <v>0</v>
      </c>
      <c r="K99" s="217" t="s">
        <v>19</v>
      </c>
      <c r="L99" s="222"/>
      <c r="M99" s="223" t="s">
        <v>19</v>
      </c>
      <c r="N99" s="224" t="s">
        <v>44</v>
      </c>
      <c r="O99" s="81"/>
      <c r="P99" s="225">
        <f>O99*H99</f>
        <v>0</v>
      </c>
      <c r="Q99" s="225">
        <v>0</v>
      </c>
      <c r="R99" s="225">
        <f>Q99*H99</f>
        <v>0</v>
      </c>
      <c r="S99" s="225">
        <v>0</v>
      </c>
      <c r="T99" s="226">
        <f>S99*H99</f>
        <v>0</v>
      </c>
      <c r="U99" s="35"/>
      <c r="V99" s="35"/>
      <c r="W99" s="35"/>
      <c r="X99" s="35"/>
      <c r="Y99" s="35"/>
      <c r="Z99" s="35"/>
      <c r="AA99" s="35"/>
      <c r="AB99" s="35"/>
      <c r="AC99" s="35"/>
      <c r="AD99" s="35"/>
      <c r="AE99" s="35"/>
      <c r="AR99" s="227" t="s">
        <v>216</v>
      </c>
      <c r="AT99" s="227" t="s">
        <v>184</v>
      </c>
      <c r="AU99" s="227" t="s">
        <v>83</v>
      </c>
      <c r="AY99" s="14" t="s">
        <v>183</v>
      </c>
      <c r="BE99" s="228">
        <f>IF(N99="základní",J99,0)</f>
        <v>0</v>
      </c>
      <c r="BF99" s="228">
        <f>IF(N99="snížená",J99,0)</f>
        <v>0</v>
      </c>
      <c r="BG99" s="228">
        <f>IF(N99="zákl. přenesená",J99,0)</f>
        <v>0</v>
      </c>
      <c r="BH99" s="228">
        <f>IF(N99="sníž. přenesená",J99,0)</f>
        <v>0</v>
      </c>
      <c r="BI99" s="228">
        <f>IF(N99="nulová",J99,0)</f>
        <v>0</v>
      </c>
      <c r="BJ99" s="14" t="s">
        <v>81</v>
      </c>
      <c r="BK99" s="228">
        <f>ROUND(I99*H99,2)</f>
        <v>0</v>
      </c>
      <c r="BL99" s="14" t="s">
        <v>182</v>
      </c>
      <c r="BM99" s="227" t="s">
        <v>2645</v>
      </c>
    </row>
    <row r="100" s="2" customFormat="1">
      <c r="A100" s="35"/>
      <c r="B100" s="36"/>
      <c r="C100" s="37"/>
      <c r="D100" s="229" t="s">
        <v>190</v>
      </c>
      <c r="E100" s="37"/>
      <c r="F100" s="230" t="s">
        <v>2644</v>
      </c>
      <c r="G100" s="37"/>
      <c r="H100" s="37"/>
      <c r="I100" s="143"/>
      <c r="J100" s="37"/>
      <c r="K100" s="37"/>
      <c r="L100" s="41"/>
      <c r="M100" s="231"/>
      <c r="N100" s="232"/>
      <c r="O100" s="81"/>
      <c r="P100" s="81"/>
      <c r="Q100" s="81"/>
      <c r="R100" s="81"/>
      <c r="S100" s="81"/>
      <c r="T100" s="82"/>
      <c r="U100" s="35"/>
      <c r="V100" s="35"/>
      <c r="W100" s="35"/>
      <c r="X100" s="35"/>
      <c r="Y100" s="35"/>
      <c r="Z100" s="35"/>
      <c r="AA100" s="35"/>
      <c r="AB100" s="35"/>
      <c r="AC100" s="35"/>
      <c r="AD100" s="35"/>
      <c r="AE100" s="35"/>
      <c r="AT100" s="14" t="s">
        <v>190</v>
      </c>
      <c r="AU100" s="14" t="s">
        <v>83</v>
      </c>
    </row>
    <row r="101" s="2" customFormat="1" ht="16.5" customHeight="1">
      <c r="A101" s="35"/>
      <c r="B101" s="36"/>
      <c r="C101" s="215" t="s">
        <v>220</v>
      </c>
      <c r="D101" s="215" t="s">
        <v>184</v>
      </c>
      <c r="E101" s="216" t="s">
        <v>2646</v>
      </c>
      <c r="F101" s="217" t="s">
        <v>2647</v>
      </c>
      <c r="G101" s="218" t="s">
        <v>1684</v>
      </c>
      <c r="H101" s="219">
        <v>46.674999999999997</v>
      </c>
      <c r="I101" s="220"/>
      <c r="J101" s="221">
        <f>ROUND(I101*H101,2)</f>
        <v>0</v>
      </c>
      <c r="K101" s="217" t="s">
        <v>19</v>
      </c>
      <c r="L101" s="222"/>
      <c r="M101" s="223" t="s">
        <v>19</v>
      </c>
      <c r="N101" s="224" t="s">
        <v>44</v>
      </c>
      <c r="O101" s="81"/>
      <c r="P101" s="225">
        <f>O101*H101</f>
        <v>0</v>
      </c>
      <c r="Q101" s="225">
        <v>1</v>
      </c>
      <c r="R101" s="225">
        <f>Q101*H101</f>
        <v>46.674999999999997</v>
      </c>
      <c r="S101" s="225">
        <v>0</v>
      </c>
      <c r="T101" s="226">
        <f>S101*H101</f>
        <v>0</v>
      </c>
      <c r="U101" s="35"/>
      <c r="V101" s="35"/>
      <c r="W101" s="35"/>
      <c r="X101" s="35"/>
      <c r="Y101" s="35"/>
      <c r="Z101" s="35"/>
      <c r="AA101" s="35"/>
      <c r="AB101" s="35"/>
      <c r="AC101" s="35"/>
      <c r="AD101" s="35"/>
      <c r="AE101" s="35"/>
      <c r="AR101" s="227" t="s">
        <v>216</v>
      </c>
      <c r="AT101" s="227" t="s">
        <v>184</v>
      </c>
      <c r="AU101" s="227" t="s">
        <v>83</v>
      </c>
      <c r="AY101" s="14" t="s">
        <v>183</v>
      </c>
      <c r="BE101" s="228">
        <f>IF(N101="základní",J101,0)</f>
        <v>0</v>
      </c>
      <c r="BF101" s="228">
        <f>IF(N101="snížená",J101,0)</f>
        <v>0</v>
      </c>
      <c r="BG101" s="228">
        <f>IF(N101="zákl. přenesená",J101,0)</f>
        <v>0</v>
      </c>
      <c r="BH101" s="228">
        <f>IF(N101="sníž. přenesená",J101,0)</f>
        <v>0</v>
      </c>
      <c r="BI101" s="228">
        <f>IF(N101="nulová",J101,0)</f>
        <v>0</v>
      </c>
      <c r="BJ101" s="14" t="s">
        <v>81</v>
      </c>
      <c r="BK101" s="228">
        <f>ROUND(I101*H101,2)</f>
        <v>0</v>
      </c>
      <c r="BL101" s="14" t="s">
        <v>182</v>
      </c>
      <c r="BM101" s="227" t="s">
        <v>2648</v>
      </c>
    </row>
    <row r="102" s="2" customFormat="1">
      <c r="A102" s="35"/>
      <c r="B102" s="36"/>
      <c r="C102" s="37"/>
      <c r="D102" s="229" t="s">
        <v>190</v>
      </c>
      <c r="E102" s="37"/>
      <c r="F102" s="230" t="s">
        <v>2647</v>
      </c>
      <c r="G102" s="37"/>
      <c r="H102" s="37"/>
      <c r="I102" s="143"/>
      <c r="J102" s="37"/>
      <c r="K102" s="37"/>
      <c r="L102" s="41"/>
      <c r="M102" s="231"/>
      <c r="N102" s="232"/>
      <c r="O102" s="81"/>
      <c r="P102" s="81"/>
      <c r="Q102" s="81"/>
      <c r="R102" s="81"/>
      <c r="S102" s="81"/>
      <c r="T102" s="82"/>
      <c r="U102" s="35"/>
      <c r="V102" s="35"/>
      <c r="W102" s="35"/>
      <c r="X102" s="35"/>
      <c r="Y102" s="35"/>
      <c r="Z102" s="35"/>
      <c r="AA102" s="35"/>
      <c r="AB102" s="35"/>
      <c r="AC102" s="35"/>
      <c r="AD102" s="35"/>
      <c r="AE102" s="35"/>
      <c r="AT102" s="14" t="s">
        <v>190</v>
      </c>
      <c r="AU102" s="14" t="s">
        <v>83</v>
      </c>
    </row>
    <row r="103" s="2" customFormat="1" ht="16.5" customHeight="1">
      <c r="A103" s="35"/>
      <c r="B103" s="36"/>
      <c r="C103" s="215" t="s">
        <v>224</v>
      </c>
      <c r="D103" s="215" t="s">
        <v>184</v>
      </c>
      <c r="E103" s="216" t="s">
        <v>2649</v>
      </c>
      <c r="F103" s="217" t="s">
        <v>2650</v>
      </c>
      <c r="G103" s="218" t="s">
        <v>1684</v>
      </c>
      <c r="H103" s="219">
        <v>2.2000000000000002</v>
      </c>
      <c r="I103" s="220"/>
      <c r="J103" s="221">
        <f>ROUND(I103*H103,2)</f>
        <v>0</v>
      </c>
      <c r="K103" s="217" t="s">
        <v>19</v>
      </c>
      <c r="L103" s="222"/>
      <c r="M103" s="223" t="s">
        <v>19</v>
      </c>
      <c r="N103" s="224" t="s">
        <v>44</v>
      </c>
      <c r="O103" s="81"/>
      <c r="P103" s="225">
        <f>O103*H103</f>
        <v>0</v>
      </c>
      <c r="Q103" s="225">
        <v>1</v>
      </c>
      <c r="R103" s="225">
        <f>Q103*H103</f>
        <v>2.2000000000000002</v>
      </c>
      <c r="S103" s="225">
        <v>0</v>
      </c>
      <c r="T103" s="226">
        <f>S103*H103</f>
        <v>0</v>
      </c>
      <c r="U103" s="35"/>
      <c r="V103" s="35"/>
      <c r="W103" s="35"/>
      <c r="X103" s="35"/>
      <c r="Y103" s="35"/>
      <c r="Z103" s="35"/>
      <c r="AA103" s="35"/>
      <c r="AB103" s="35"/>
      <c r="AC103" s="35"/>
      <c r="AD103" s="35"/>
      <c r="AE103" s="35"/>
      <c r="AR103" s="227" t="s">
        <v>216</v>
      </c>
      <c r="AT103" s="227" t="s">
        <v>184</v>
      </c>
      <c r="AU103" s="227" t="s">
        <v>83</v>
      </c>
      <c r="AY103" s="14" t="s">
        <v>183</v>
      </c>
      <c r="BE103" s="228">
        <f>IF(N103="základní",J103,0)</f>
        <v>0</v>
      </c>
      <c r="BF103" s="228">
        <f>IF(N103="snížená",J103,0)</f>
        <v>0</v>
      </c>
      <c r="BG103" s="228">
        <f>IF(N103="zákl. přenesená",J103,0)</f>
        <v>0</v>
      </c>
      <c r="BH103" s="228">
        <f>IF(N103="sníž. přenesená",J103,0)</f>
        <v>0</v>
      </c>
      <c r="BI103" s="228">
        <f>IF(N103="nulová",J103,0)</f>
        <v>0</v>
      </c>
      <c r="BJ103" s="14" t="s">
        <v>81</v>
      </c>
      <c r="BK103" s="228">
        <f>ROUND(I103*H103,2)</f>
        <v>0</v>
      </c>
      <c r="BL103" s="14" t="s">
        <v>182</v>
      </c>
      <c r="BM103" s="227" t="s">
        <v>2651</v>
      </c>
    </row>
    <row r="104" s="2" customFormat="1">
      <c r="A104" s="35"/>
      <c r="B104" s="36"/>
      <c r="C104" s="37"/>
      <c r="D104" s="229" t="s">
        <v>190</v>
      </c>
      <c r="E104" s="37"/>
      <c r="F104" s="230" t="s">
        <v>2650</v>
      </c>
      <c r="G104" s="37"/>
      <c r="H104" s="37"/>
      <c r="I104" s="143"/>
      <c r="J104" s="37"/>
      <c r="K104" s="37"/>
      <c r="L104" s="41"/>
      <c r="M104" s="231"/>
      <c r="N104" s="232"/>
      <c r="O104" s="81"/>
      <c r="P104" s="81"/>
      <c r="Q104" s="81"/>
      <c r="R104" s="81"/>
      <c r="S104" s="81"/>
      <c r="T104" s="82"/>
      <c r="U104" s="35"/>
      <c r="V104" s="35"/>
      <c r="W104" s="35"/>
      <c r="X104" s="35"/>
      <c r="Y104" s="35"/>
      <c r="Z104" s="35"/>
      <c r="AA104" s="35"/>
      <c r="AB104" s="35"/>
      <c r="AC104" s="35"/>
      <c r="AD104" s="35"/>
      <c r="AE104" s="35"/>
      <c r="AT104" s="14" t="s">
        <v>190</v>
      </c>
      <c r="AU104" s="14" t="s">
        <v>83</v>
      </c>
    </row>
    <row r="105" s="2" customFormat="1" ht="16.5" customHeight="1">
      <c r="A105" s="35"/>
      <c r="B105" s="36"/>
      <c r="C105" s="215" t="s">
        <v>228</v>
      </c>
      <c r="D105" s="215" t="s">
        <v>184</v>
      </c>
      <c r="E105" s="216" t="s">
        <v>2652</v>
      </c>
      <c r="F105" s="217" t="s">
        <v>2653</v>
      </c>
      <c r="G105" s="218" t="s">
        <v>187</v>
      </c>
      <c r="H105" s="219">
        <v>8.9000000000000004</v>
      </c>
      <c r="I105" s="220"/>
      <c r="J105" s="221">
        <f>ROUND(I105*H105,2)</f>
        <v>0</v>
      </c>
      <c r="K105" s="217" t="s">
        <v>19</v>
      </c>
      <c r="L105" s="222"/>
      <c r="M105" s="223" t="s">
        <v>19</v>
      </c>
      <c r="N105" s="224" t="s">
        <v>44</v>
      </c>
      <c r="O105" s="81"/>
      <c r="P105" s="225">
        <f>O105*H105</f>
        <v>0</v>
      </c>
      <c r="Q105" s="225">
        <v>0.013860000000000001</v>
      </c>
      <c r="R105" s="225">
        <f>Q105*H105</f>
        <v>0.12335400000000001</v>
      </c>
      <c r="S105" s="225">
        <v>0</v>
      </c>
      <c r="T105" s="226">
        <f>S105*H105</f>
        <v>0</v>
      </c>
      <c r="U105" s="35"/>
      <c r="V105" s="35"/>
      <c r="W105" s="35"/>
      <c r="X105" s="35"/>
      <c r="Y105" s="35"/>
      <c r="Z105" s="35"/>
      <c r="AA105" s="35"/>
      <c r="AB105" s="35"/>
      <c r="AC105" s="35"/>
      <c r="AD105" s="35"/>
      <c r="AE105" s="35"/>
      <c r="AR105" s="227" t="s">
        <v>415</v>
      </c>
      <c r="AT105" s="227" t="s">
        <v>184</v>
      </c>
      <c r="AU105" s="227" t="s">
        <v>83</v>
      </c>
      <c r="AY105" s="14" t="s">
        <v>183</v>
      </c>
      <c r="BE105" s="228">
        <f>IF(N105="základní",J105,0)</f>
        <v>0</v>
      </c>
      <c r="BF105" s="228">
        <f>IF(N105="snížená",J105,0)</f>
        <v>0</v>
      </c>
      <c r="BG105" s="228">
        <f>IF(N105="zákl. přenesená",J105,0)</f>
        <v>0</v>
      </c>
      <c r="BH105" s="228">
        <f>IF(N105="sníž. přenesená",J105,0)</f>
        <v>0</v>
      </c>
      <c r="BI105" s="228">
        <f>IF(N105="nulová",J105,0)</f>
        <v>0</v>
      </c>
      <c r="BJ105" s="14" t="s">
        <v>81</v>
      </c>
      <c r="BK105" s="228">
        <f>ROUND(I105*H105,2)</f>
        <v>0</v>
      </c>
      <c r="BL105" s="14" t="s">
        <v>249</v>
      </c>
      <c r="BM105" s="227" t="s">
        <v>2654</v>
      </c>
    </row>
    <row r="106" s="2" customFormat="1">
      <c r="A106" s="35"/>
      <c r="B106" s="36"/>
      <c r="C106" s="37"/>
      <c r="D106" s="229" t="s">
        <v>190</v>
      </c>
      <c r="E106" s="37"/>
      <c r="F106" s="230" t="s">
        <v>2653</v>
      </c>
      <c r="G106" s="37"/>
      <c r="H106" s="37"/>
      <c r="I106" s="143"/>
      <c r="J106" s="37"/>
      <c r="K106" s="37"/>
      <c r="L106" s="41"/>
      <c r="M106" s="231"/>
      <c r="N106" s="232"/>
      <c r="O106" s="81"/>
      <c r="P106" s="81"/>
      <c r="Q106" s="81"/>
      <c r="R106" s="81"/>
      <c r="S106" s="81"/>
      <c r="T106" s="82"/>
      <c r="U106" s="35"/>
      <c r="V106" s="35"/>
      <c r="W106" s="35"/>
      <c r="X106" s="35"/>
      <c r="Y106" s="35"/>
      <c r="Z106" s="35"/>
      <c r="AA106" s="35"/>
      <c r="AB106" s="35"/>
      <c r="AC106" s="35"/>
      <c r="AD106" s="35"/>
      <c r="AE106" s="35"/>
      <c r="AT106" s="14" t="s">
        <v>190</v>
      </c>
      <c r="AU106" s="14" t="s">
        <v>83</v>
      </c>
    </row>
    <row r="107" s="2" customFormat="1" ht="16.5" customHeight="1">
      <c r="A107" s="35"/>
      <c r="B107" s="36"/>
      <c r="C107" s="215" t="s">
        <v>232</v>
      </c>
      <c r="D107" s="215" t="s">
        <v>184</v>
      </c>
      <c r="E107" s="216" t="s">
        <v>2655</v>
      </c>
      <c r="F107" s="217" t="s">
        <v>2656</v>
      </c>
      <c r="G107" s="218" t="s">
        <v>199</v>
      </c>
      <c r="H107" s="219">
        <v>4</v>
      </c>
      <c r="I107" s="220"/>
      <c r="J107" s="221">
        <f>ROUND(I107*H107,2)</f>
        <v>0</v>
      </c>
      <c r="K107" s="217" t="s">
        <v>19</v>
      </c>
      <c r="L107" s="222"/>
      <c r="M107" s="223" t="s">
        <v>19</v>
      </c>
      <c r="N107" s="224" t="s">
        <v>44</v>
      </c>
      <c r="O107" s="81"/>
      <c r="P107" s="225">
        <f>O107*H107</f>
        <v>0</v>
      </c>
      <c r="Q107" s="225">
        <v>0.056599999999999998</v>
      </c>
      <c r="R107" s="225">
        <f>Q107*H107</f>
        <v>0.22639999999999999</v>
      </c>
      <c r="S107" s="225">
        <v>0</v>
      </c>
      <c r="T107" s="226">
        <f>S107*H107</f>
        <v>0</v>
      </c>
      <c r="U107" s="35"/>
      <c r="V107" s="35"/>
      <c r="W107" s="35"/>
      <c r="X107" s="35"/>
      <c r="Y107" s="35"/>
      <c r="Z107" s="35"/>
      <c r="AA107" s="35"/>
      <c r="AB107" s="35"/>
      <c r="AC107" s="35"/>
      <c r="AD107" s="35"/>
      <c r="AE107" s="35"/>
      <c r="AR107" s="227" t="s">
        <v>216</v>
      </c>
      <c r="AT107" s="227" t="s">
        <v>184</v>
      </c>
      <c r="AU107" s="227" t="s">
        <v>83</v>
      </c>
      <c r="AY107" s="14" t="s">
        <v>183</v>
      </c>
      <c r="BE107" s="228">
        <f>IF(N107="základní",J107,0)</f>
        <v>0</v>
      </c>
      <c r="BF107" s="228">
        <f>IF(N107="snížená",J107,0)</f>
        <v>0</v>
      </c>
      <c r="BG107" s="228">
        <f>IF(N107="zákl. přenesená",J107,0)</f>
        <v>0</v>
      </c>
      <c r="BH107" s="228">
        <f>IF(N107="sníž. přenesená",J107,0)</f>
        <v>0</v>
      </c>
      <c r="BI107" s="228">
        <f>IF(N107="nulová",J107,0)</f>
        <v>0</v>
      </c>
      <c r="BJ107" s="14" t="s">
        <v>81</v>
      </c>
      <c r="BK107" s="228">
        <f>ROUND(I107*H107,2)</f>
        <v>0</v>
      </c>
      <c r="BL107" s="14" t="s">
        <v>182</v>
      </c>
      <c r="BM107" s="227" t="s">
        <v>2657</v>
      </c>
    </row>
    <row r="108" s="2" customFormat="1">
      <c r="A108" s="35"/>
      <c r="B108" s="36"/>
      <c r="C108" s="37"/>
      <c r="D108" s="229" t="s">
        <v>190</v>
      </c>
      <c r="E108" s="37"/>
      <c r="F108" s="230" t="s">
        <v>2656</v>
      </c>
      <c r="G108" s="37"/>
      <c r="H108" s="37"/>
      <c r="I108" s="143"/>
      <c r="J108" s="37"/>
      <c r="K108" s="37"/>
      <c r="L108" s="41"/>
      <c r="M108" s="231"/>
      <c r="N108" s="232"/>
      <c r="O108" s="81"/>
      <c r="P108" s="81"/>
      <c r="Q108" s="81"/>
      <c r="R108" s="81"/>
      <c r="S108" s="81"/>
      <c r="T108" s="82"/>
      <c r="U108" s="35"/>
      <c r="V108" s="35"/>
      <c r="W108" s="35"/>
      <c r="X108" s="35"/>
      <c r="Y108" s="35"/>
      <c r="Z108" s="35"/>
      <c r="AA108" s="35"/>
      <c r="AB108" s="35"/>
      <c r="AC108" s="35"/>
      <c r="AD108" s="35"/>
      <c r="AE108" s="35"/>
      <c r="AT108" s="14" t="s">
        <v>190</v>
      </c>
      <c r="AU108" s="14" t="s">
        <v>83</v>
      </c>
    </row>
    <row r="109" s="2" customFormat="1" ht="16.5" customHeight="1">
      <c r="A109" s="35"/>
      <c r="B109" s="36"/>
      <c r="C109" s="215" t="s">
        <v>237</v>
      </c>
      <c r="D109" s="215" t="s">
        <v>184</v>
      </c>
      <c r="E109" s="216" t="s">
        <v>2658</v>
      </c>
      <c r="F109" s="217" t="s">
        <v>2659</v>
      </c>
      <c r="G109" s="218" t="s">
        <v>199</v>
      </c>
      <c r="H109" s="219">
        <v>2</v>
      </c>
      <c r="I109" s="220"/>
      <c r="J109" s="221">
        <f>ROUND(I109*H109,2)</f>
        <v>0</v>
      </c>
      <c r="K109" s="217" t="s">
        <v>19</v>
      </c>
      <c r="L109" s="222"/>
      <c r="M109" s="223" t="s">
        <v>19</v>
      </c>
      <c r="N109" s="224" t="s">
        <v>44</v>
      </c>
      <c r="O109" s="81"/>
      <c r="P109" s="225">
        <f>O109*H109</f>
        <v>0</v>
      </c>
      <c r="Q109" s="225">
        <v>0</v>
      </c>
      <c r="R109" s="225">
        <f>Q109*H109</f>
        <v>0</v>
      </c>
      <c r="S109" s="225">
        <v>0</v>
      </c>
      <c r="T109" s="226">
        <f>S109*H109</f>
        <v>0</v>
      </c>
      <c r="U109" s="35"/>
      <c r="V109" s="35"/>
      <c r="W109" s="35"/>
      <c r="X109" s="35"/>
      <c r="Y109" s="35"/>
      <c r="Z109" s="35"/>
      <c r="AA109" s="35"/>
      <c r="AB109" s="35"/>
      <c r="AC109" s="35"/>
      <c r="AD109" s="35"/>
      <c r="AE109" s="35"/>
      <c r="AR109" s="227" t="s">
        <v>216</v>
      </c>
      <c r="AT109" s="227" t="s">
        <v>184</v>
      </c>
      <c r="AU109" s="227" t="s">
        <v>83</v>
      </c>
      <c r="AY109" s="14" t="s">
        <v>183</v>
      </c>
      <c r="BE109" s="228">
        <f>IF(N109="základní",J109,0)</f>
        <v>0</v>
      </c>
      <c r="BF109" s="228">
        <f>IF(N109="snížená",J109,0)</f>
        <v>0</v>
      </c>
      <c r="BG109" s="228">
        <f>IF(N109="zákl. přenesená",J109,0)</f>
        <v>0</v>
      </c>
      <c r="BH109" s="228">
        <f>IF(N109="sníž. přenesená",J109,0)</f>
        <v>0</v>
      </c>
      <c r="BI109" s="228">
        <f>IF(N109="nulová",J109,0)</f>
        <v>0</v>
      </c>
      <c r="BJ109" s="14" t="s">
        <v>81</v>
      </c>
      <c r="BK109" s="228">
        <f>ROUND(I109*H109,2)</f>
        <v>0</v>
      </c>
      <c r="BL109" s="14" t="s">
        <v>182</v>
      </c>
      <c r="BM109" s="227" t="s">
        <v>2660</v>
      </c>
    </row>
    <row r="110" s="2" customFormat="1">
      <c r="A110" s="35"/>
      <c r="B110" s="36"/>
      <c r="C110" s="37"/>
      <c r="D110" s="229" t="s">
        <v>190</v>
      </c>
      <c r="E110" s="37"/>
      <c r="F110" s="230" t="s">
        <v>2659</v>
      </c>
      <c r="G110" s="37"/>
      <c r="H110" s="37"/>
      <c r="I110" s="143"/>
      <c r="J110" s="37"/>
      <c r="K110" s="37"/>
      <c r="L110" s="41"/>
      <c r="M110" s="231"/>
      <c r="N110" s="232"/>
      <c r="O110" s="81"/>
      <c r="P110" s="81"/>
      <c r="Q110" s="81"/>
      <c r="R110" s="81"/>
      <c r="S110" s="81"/>
      <c r="T110" s="82"/>
      <c r="U110" s="35"/>
      <c r="V110" s="35"/>
      <c r="W110" s="35"/>
      <c r="X110" s="35"/>
      <c r="Y110" s="35"/>
      <c r="Z110" s="35"/>
      <c r="AA110" s="35"/>
      <c r="AB110" s="35"/>
      <c r="AC110" s="35"/>
      <c r="AD110" s="35"/>
      <c r="AE110" s="35"/>
      <c r="AT110" s="14" t="s">
        <v>190</v>
      </c>
      <c r="AU110" s="14" t="s">
        <v>83</v>
      </c>
    </row>
    <row r="111" s="2" customFormat="1" ht="16.5" customHeight="1">
      <c r="A111" s="35"/>
      <c r="B111" s="36"/>
      <c r="C111" s="215" t="s">
        <v>242</v>
      </c>
      <c r="D111" s="215" t="s">
        <v>184</v>
      </c>
      <c r="E111" s="216" t="s">
        <v>2364</v>
      </c>
      <c r="F111" s="217" t="s">
        <v>2365</v>
      </c>
      <c r="G111" s="218" t="s">
        <v>1684</v>
      </c>
      <c r="H111" s="219">
        <v>739.79999999999995</v>
      </c>
      <c r="I111" s="220"/>
      <c r="J111" s="221">
        <f>ROUND(I111*H111,2)</f>
        <v>0</v>
      </c>
      <c r="K111" s="217" t="s">
        <v>19</v>
      </c>
      <c r="L111" s="222"/>
      <c r="M111" s="223" t="s">
        <v>19</v>
      </c>
      <c r="N111" s="224" t="s">
        <v>44</v>
      </c>
      <c r="O111" s="81"/>
      <c r="P111" s="225">
        <f>O111*H111</f>
        <v>0</v>
      </c>
      <c r="Q111" s="225">
        <v>1</v>
      </c>
      <c r="R111" s="225">
        <f>Q111*H111</f>
        <v>739.79999999999995</v>
      </c>
      <c r="S111" s="225">
        <v>0</v>
      </c>
      <c r="T111" s="226">
        <f>S111*H111</f>
        <v>0</v>
      </c>
      <c r="U111" s="35"/>
      <c r="V111" s="35"/>
      <c r="W111" s="35"/>
      <c r="X111" s="35"/>
      <c r="Y111" s="35"/>
      <c r="Z111" s="35"/>
      <c r="AA111" s="35"/>
      <c r="AB111" s="35"/>
      <c r="AC111" s="35"/>
      <c r="AD111" s="35"/>
      <c r="AE111" s="35"/>
      <c r="AR111" s="227" t="s">
        <v>216</v>
      </c>
      <c r="AT111" s="227" t="s">
        <v>184</v>
      </c>
      <c r="AU111" s="227" t="s">
        <v>83</v>
      </c>
      <c r="AY111" s="14" t="s">
        <v>183</v>
      </c>
      <c r="BE111" s="228">
        <f>IF(N111="základní",J111,0)</f>
        <v>0</v>
      </c>
      <c r="BF111" s="228">
        <f>IF(N111="snížená",J111,0)</f>
        <v>0</v>
      </c>
      <c r="BG111" s="228">
        <f>IF(N111="zákl. přenesená",J111,0)</f>
        <v>0</v>
      </c>
      <c r="BH111" s="228">
        <f>IF(N111="sníž. přenesená",J111,0)</f>
        <v>0</v>
      </c>
      <c r="BI111" s="228">
        <f>IF(N111="nulová",J111,0)</f>
        <v>0</v>
      </c>
      <c r="BJ111" s="14" t="s">
        <v>81</v>
      </c>
      <c r="BK111" s="228">
        <f>ROUND(I111*H111,2)</f>
        <v>0</v>
      </c>
      <c r="BL111" s="14" t="s">
        <v>182</v>
      </c>
      <c r="BM111" s="227" t="s">
        <v>2661</v>
      </c>
    </row>
    <row r="112" s="2" customFormat="1">
      <c r="A112" s="35"/>
      <c r="B112" s="36"/>
      <c r="C112" s="37"/>
      <c r="D112" s="229" t="s">
        <v>190</v>
      </c>
      <c r="E112" s="37"/>
      <c r="F112" s="230" t="s">
        <v>2365</v>
      </c>
      <c r="G112" s="37"/>
      <c r="H112" s="37"/>
      <c r="I112" s="143"/>
      <c r="J112" s="37"/>
      <c r="K112" s="37"/>
      <c r="L112" s="41"/>
      <c r="M112" s="231"/>
      <c r="N112" s="232"/>
      <c r="O112" s="81"/>
      <c r="P112" s="81"/>
      <c r="Q112" s="81"/>
      <c r="R112" s="81"/>
      <c r="S112" s="81"/>
      <c r="T112" s="82"/>
      <c r="U112" s="35"/>
      <c r="V112" s="35"/>
      <c r="W112" s="35"/>
      <c r="X112" s="35"/>
      <c r="Y112" s="35"/>
      <c r="Z112" s="35"/>
      <c r="AA112" s="35"/>
      <c r="AB112" s="35"/>
      <c r="AC112" s="35"/>
      <c r="AD112" s="35"/>
      <c r="AE112" s="35"/>
      <c r="AT112" s="14" t="s">
        <v>190</v>
      </c>
      <c r="AU112" s="14" t="s">
        <v>83</v>
      </c>
    </row>
    <row r="113" s="2" customFormat="1" ht="21.75" customHeight="1">
      <c r="A113" s="35"/>
      <c r="B113" s="36"/>
      <c r="C113" s="233" t="s">
        <v>8</v>
      </c>
      <c r="D113" s="233" t="s">
        <v>191</v>
      </c>
      <c r="E113" s="234" t="s">
        <v>2662</v>
      </c>
      <c r="F113" s="235" t="s">
        <v>2663</v>
      </c>
      <c r="G113" s="236" t="s">
        <v>1380</v>
      </c>
      <c r="H113" s="237">
        <v>293</v>
      </c>
      <c r="I113" s="238"/>
      <c r="J113" s="239">
        <f>ROUND(I113*H113,2)</f>
        <v>0</v>
      </c>
      <c r="K113" s="235" t="s">
        <v>19</v>
      </c>
      <c r="L113" s="41"/>
      <c r="M113" s="240" t="s">
        <v>19</v>
      </c>
      <c r="N113" s="241" t="s">
        <v>44</v>
      </c>
      <c r="O113" s="81"/>
      <c r="P113" s="225">
        <f>O113*H113</f>
        <v>0</v>
      </c>
      <c r="Q113" s="225">
        <v>0</v>
      </c>
      <c r="R113" s="225">
        <f>Q113*H113</f>
        <v>0</v>
      </c>
      <c r="S113" s="225">
        <v>0</v>
      </c>
      <c r="T113" s="226">
        <f>S113*H113</f>
        <v>0</v>
      </c>
      <c r="U113" s="35"/>
      <c r="V113" s="35"/>
      <c r="W113" s="35"/>
      <c r="X113" s="35"/>
      <c r="Y113" s="35"/>
      <c r="Z113" s="35"/>
      <c r="AA113" s="35"/>
      <c r="AB113" s="35"/>
      <c r="AC113" s="35"/>
      <c r="AD113" s="35"/>
      <c r="AE113" s="35"/>
      <c r="AR113" s="227" t="s">
        <v>182</v>
      </c>
      <c r="AT113" s="227" t="s">
        <v>191</v>
      </c>
      <c r="AU113" s="227" t="s">
        <v>83</v>
      </c>
      <c r="AY113" s="14" t="s">
        <v>183</v>
      </c>
      <c r="BE113" s="228">
        <f>IF(N113="základní",J113,0)</f>
        <v>0</v>
      </c>
      <c r="BF113" s="228">
        <f>IF(N113="snížená",J113,0)</f>
        <v>0</v>
      </c>
      <c r="BG113" s="228">
        <f>IF(N113="zákl. přenesená",J113,0)</f>
        <v>0</v>
      </c>
      <c r="BH113" s="228">
        <f>IF(N113="sníž. přenesená",J113,0)</f>
        <v>0</v>
      </c>
      <c r="BI113" s="228">
        <f>IF(N113="nulová",J113,0)</f>
        <v>0</v>
      </c>
      <c r="BJ113" s="14" t="s">
        <v>81</v>
      </c>
      <c r="BK113" s="228">
        <f>ROUND(I113*H113,2)</f>
        <v>0</v>
      </c>
      <c r="BL113" s="14" t="s">
        <v>182</v>
      </c>
      <c r="BM113" s="227" t="s">
        <v>2664</v>
      </c>
    </row>
    <row r="114" s="2" customFormat="1">
      <c r="A114" s="35"/>
      <c r="B114" s="36"/>
      <c r="C114" s="37"/>
      <c r="D114" s="229" t="s">
        <v>190</v>
      </c>
      <c r="E114" s="37"/>
      <c r="F114" s="230" t="s">
        <v>2663</v>
      </c>
      <c r="G114" s="37"/>
      <c r="H114" s="37"/>
      <c r="I114" s="143"/>
      <c r="J114" s="37"/>
      <c r="K114" s="37"/>
      <c r="L114" s="41"/>
      <c r="M114" s="231"/>
      <c r="N114" s="232"/>
      <c r="O114" s="81"/>
      <c r="P114" s="81"/>
      <c r="Q114" s="81"/>
      <c r="R114" s="81"/>
      <c r="S114" s="81"/>
      <c r="T114" s="82"/>
      <c r="U114" s="35"/>
      <c r="V114" s="35"/>
      <c r="W114" s="35"/>
      <c r="X114" s="35"/>
      <c r="Y114" s="35"/>
      <c r="Z114" s="35"/>
      <c r="AA114" s="35"/>
      <c r="AB114" s="35"/>
      <c r="AC114" s="35"/>
      <c r="AD114" s="35"/>
      <c r="AE114" s="35"/>
      <c r="AT114" s="14" t="s">
        <v>190</v>
      </c>
      <c r="AU114" s="14" t="s">
        <v>83</v>
      </c>
    </row>
    <row r="115" s="2" customFormat="1" ht="21.75" customHeight="1">
      <c r="A115" s="35"/>
      <c r="B115" s="36"/>
      <c r="C115" s="233" t="s">
        <v>249</v>
      </c>
      <c r="D115" s="233" t="s">
        <v>191</v>
      </c>
      <c r="E115" s="234" t="s">
        <v>2665</v>
      </c>
      <c r="F115" s="235" t="s">
        <v>2666</v>
      </c>
      <c r="G115" s="236" t="s">
        <v>1380</v>
      </c>
      <c r="H115" s="237">
        <v>91.459999999999994</v>
      </c>
      <c r="I115" s="238"/>
      <c r="J115" s="239">
        <f>ROUND(I115*H115,2)</f>
        <v>0</v>
      </c>
      <c r="K115" s="235" t="s">
        <v>19</v>
      </c>
      <c r="L115" s="41"/>
      <c r="M115" s="240" t="s">
        <v>19</v>
      </c>
      <c r="N115" s="241" t="s">
        <v>44</v>
      </c>
      <c r="O115" s="81"/>
      <c r="P115" s="225">
        <f>O115*H115</f>
        <v>0</v>
      </c>
      <c r="Q115" s="225">
        <v>0</v>
      </c>
      <c r="R115" s="225">
        <f>Q115*H115</f>
        <v>0</v>
      </c>
      <c r="S115" s="225">
        <v>0</v>
      </c>
      <c r="T115" s="226">
        <f>S115*H115</f>
        <v>0</v>
      </c>
      <c r="U115" s="35"/>
      <c r="V115" s="35"/>
      <c r="W115" s="35"/>
      <c r="X115" s="35"/>
      <c r="Y115" s="35"/>
      <c r="Z115" s="35"/>
      <c r="AA115" s="35"/>
      <c r="AB115" s="35"/>
      <c r="AC115" s="35"/>
      <c r="AD115" s="35"/>
      <c r="AE115" s="35"/>
      <c r="AR115" s="227" t="s">
        <v>182</v>
      </c>
      <c r="AT115" s="227" t="s">
        <v>191</v>
      </c>
      <c r="AU115" s="227" t="s">
        <v>83</v>
      </c>
      <c r="AY115" s="14" t="s">
        <v>183</v>
      </c>
      <c r="BE115" s="228">
        <f>IF(N115="základní",J115,0)</f>
        <v>0</v>
      </c>
      <c r="BF115" s="228">
        <f>IF(N115="snížená",J115,0)</f>
        <v>0</v>
      </c>
      <c r="BG115" s="228">
        <f>IF(N115="zákl. přenesená",J115,0)</f>
        <v>0</v>
      </c>
      <c r="BH115" s="228">
        <f>IF(N115="sníž. přenesená",J115,0)</f>
        <v>0</v>
      </c>
      <c r="BI115" s="228">
        <f>IF(N115="nulová",J115,0)</f>
        <v>0</v>
      </c>
      <c r="BJ115" s="14" t="s">
        <v>81</v>
      </c>
      <c r="BK115" s="228">
        <f>ROUND(I115*H115,2)</f>
        <v>0</v>
      </c>
      <c r="BL115" s="14" t="s">
        <v>182</v>
      </c>
      <c r="BM115" s="227" t="s">
        <v>2667</v>
      </c>
    </row>
    <row r="116" s="2" customFormat="1">
      <c r="A116" s="35"/>
      <c r="B116" s="36"/>
      <c r="C116" s="37"/>
      <c r="D116" s="229" t="s">
        <v>190</v>
      </c>
      <c r="E116" s="37"/>
      <c r="F116" s="230" t="s">
        <v>2666</v>
      </c>
      <c r="G116" s="37"/>
      <c r="H116" s="37"/>
      <c r="I116" s="143"/>
      <c r="J116" s="37"/>
      <c r="K116" s="37"/>
      <c r="L116" s="41"/>
      <c r="M116" s="231"/>
      <c r="N116" s="232"/>
      <c r="O116" s="81"/>
      <c r="P116" s="81"/>
      <c r="Q116" s="81"/>
      <c r="R116" s="81"/>
      <c r="S116" s="81"/>
      <c r="T116" s="82"/>
      <c r="U116" s="35"/>
      <c r="V116" s="35"/>
      <c r="W116" s="35"/>
      <c r="X116" s="35"/>
      <c r="Y116" s="35"/>
      <c r="Z116" s="35"/>
      <c r="AA116" s="35"/>
      <c r="AB116" s="35"/>
      <c r="AC116" s="35"/>
      <c r="AD116" s="35"/>
      <c r="AE116" s="35"/>
      <c r="AT116" s="14" t="s">
        <v>190</v>
      </c>
      <c r="AU116" s="14" t="s">
        <v>83</v>
      </c>
    </row>
    <row r="117" s="2" customFormat="1" ht="16.5" customHeight="1">
      <c r="A117" s="35"/>
      <c r="B117" s="36"/>
      <c r="C117" s="233" t="s">
        <v>254</v>
      </c>
      <c r="D117" s="233" t="s">
        <v>191</v>
      </c>
      <c r="E117" s="234" t="s">
        <v>2668</v>
      </c>
      <c r="F117" s="235" t="s">
        <v>2669</v>
      </c>
      <c r="G117" s="236" t="s">
        <v>1380</v>
      </c>
      <c r="H117" s="237">
        <v>720.12</v>
      </c>
      <c r="I117" s="238"/>
      <c r="J117" s="239">
        <f>ROUND(I117*H117,2)</f>
        <v>0</v>
      </c>
      <c r="K117" s="235" t="s">
        <v>19</v>
      </c>
      <c r="L117" s="41"/>
      <c r="M117" s="240" t="s">
        <v>19</v>
      </c>
      <c r="N117" s="241" t="s">
        <v>44</v>
      </c>
      <c r="O117" s="81"/>
      <c r="P117" s="225">
        <f>O117*H117</f>
        <v>0</v>
      </c>
      <c r="Q117" s="225">
        <v>0</v>
      </c>
      <c r="R117" s="225">
        <f>Q117*H117</f>
        <v>0</v>
      </c>
      <c r="S117" s="225">
        <v>0</v>
      </c>
      <c r="T117" s="226">
        <f>S117*H117</f>
        <v>0</v>
      </c>
      <c r="U117" s="35"/>
      <c r="V117" s="35"/>
      <c r="W117" s="35"/>
      <c r="X117" s="35"/>
      <c r="Y117" s="35"/>
      <c r="Z117" s="35"/>
      <c r="AA117" s="35"/>
      <c r="AB117" s="35"/>
      <c r="AC117" s="35"/>
      <c r="AD117" s="35"/>
      <c r="AE117" s="35"/>
      <c r="AR117" s="227" t="s">
        <v>182</v>
      </c>
      <c r="AT117" s="227" t="s">
        <v>191</v>
      </c>
      <c r="AU117" s="227" t="s">
        <v>83</v>
      </c>
      <c r="AY117" s="14" t="s">
        <v>183</v>
      </c>
      <c r="BE117" s="228">
        <f>IF(N117="základní",J117,0)</f>
        <v>0</v>
      </c>
      <c r="BF117" s="228">
        <f>IF(N117="snížená",J117,0)</f>
        <v>0</v>
      </c>
      <c r="BG117" s="228">
        <f>IF(N117="zákl. přenesená",J117,0)</f>
        <v>0</v>
      </c>
      <c r="BH117" s="228">
        <f>IF(N117="sníž. přenesená",J117,0)</f>
        <v>0</v>
      </c>
      <c r="BI117" s="228">
        <f>IF(N117="nulová",J117,0)</f>
        <v>0</v>
      </c>
      <c r="BJ117" s="14" t="s">
        <v>81</v>
      </c>
      <c r="BK117" s="228">
        <f>ROUND(I117*H117,2)</f>
        <v>0</v>
      </c>
      <c r="BL117" s="14" t="s">
        <v>182</v>
      </c>
      <c r="BM117" s="227" t="s">
        <v>2670</v>
      </c>
    </row>
    <row r="118" s="2" customFormat="1">
      <c r="A118" s="35"/>
      <c r="B118" s="36"/>
      <c r="C118" s="37"/>
      <c r="D118" s="229" t="s">
        <v>190</v>
      </c>
      <c r="E118" s="37"/>
      <c r="F118" s="230" t="s">
        <v>2669</v>
      </c>
      <c r="G118" s="37"/>
      <c r="H118" s="37"/>
      <c r="I118" s="143"/>
      <c r="J118" s="37"/>
      <c r="K118" s="37"/>
      <c r="L118" s="41"/>
      <c r="M118" s="231"/>
      <c r="N118" s="232"/>
      <c r="O118" s="81"/>
      <c r="P118" s="81"/>
      <c r="Q118" s="81"/>
      <c r="R118" s="81"/>
      <c r="S118" s="81"/>
      <c r="T118" s="82"/>
      <c r="U118" s="35"/>
      <c r="V118" s="35"/>
      <c r="W118" s="35"/>
      <c r="X118" s="35"/>
      <c r="Y118" s="35"/>
      <c r="Z118" s="35"/>
      <c r="AA118" s="35"/>
      <c r="AB118" s="35"/>
      <c r="AC118" s="35"/>
      <c r="AD118" s="35"/>
      <c r="AE118" s="35"/>
      <c r="AT118" s="14" t="s">
        <v>190</v>
      </c>
      <c r="AU118" s="14" t="s">
        <v>83</v>
      </c>
    </row>
    <row r="119" s="2" customFormat="1" ht="21.75" customHeight="1">
      <c r="A119" s="35"/>
      <c r="B119" s="36"/>
      <c r="C119" s="233" t="s">
        <v>260</v>
      </c>
      <c r="D119" s="233" t="s">
        <v>191</v>
      </c>
      <c r="E119" s="234" t="s">
        <v>2671</v>
      </c>
      <c r="F119" s="235" t="s">
        <v>2672</v>
      </c>
      <c r="G119" s="236" t="s">
        <v>187</v>
      </c>
      <c r="H119" s="237">
        <v>180</v>
      </c>
      <c r="I119" s="238"/>
      <c r="J119" s="239">
        <f>ROUND(I119*H119,2)</f>
        <v>0</v>
      </c>
      <c r="K119" s="235" t="s">
        <v>19</v>
      </c>
      <c r="L119" s="41"/>
      <c r="M119" s="240" t="s">
        <v>19</v>
      </c>
      <c r="N119" s="241" t="s">
        <v>44</v>
      </c>
      <c r="O119" s="81"/>
      <c r="P119" s="225">
        <f>O119*H119</f>
        <v>0</v>
      </c>
      <c r="Q119" s="225">
        <v>0</v>
      </c>
      <c r="R119" s="225">
        <f>Q119*H119</f>
        <v>0</v>
      </c>
      <c r="S119" s="225">
        <v>0</v>
      </c>
      <c r="T119" s="226">
        <f>S119*H119</f>
        <v>0</v>
      </c>
      <c r="U119" s="35"/>
      <c r="V119" s="35"/>
      <c r="W119" s="35"/>
      <c r="X119" s="35"/>
      <c r="Y119" s="35"/>
      <c r="Z119" s="35"/>
      <c r="AA119" s="35"/>
      <c r="AB119" s="35"/>
      <c r="AC119" s="35"/>
      <c r="AD119" s="35"/>
      <c r="AE119" s="35"/>
      <c r="AR119" s="227" t="s">
        <v>182</v>
      </c>
      <c r="AT119" s="227" t="s">
        <v>191</v>
      </c>
      <c r="AU119" s="227" t="s">
        <v>83</v>
      </c>
      <c r="AY119" s="14" t="s">
        <v>183</v>
      </c>
      <c r="BE119" s="228">
        <f>IF(N119="základní",J119,0)</f>
        <v>0</v>
      </c>
      <c r="BF119" s="228">
        <f>IF(N119="snížená",J119,0)</f>
        <v>0</v>
      </c>
      <c r="BG119" s="228">
        <f>IF(N119="zákl. přenesená",J119,0)</f>
        <v>0</v>
      </c>
      <c r="BH119" s="228">
        <f>IF(N119="sníž. přenesená",J119,0)</f>
        <v>0</v>
      </c>
      <c r="BI119" s="228">
        <f>IF(N119="nulová",J119,0)</f>
        <v>0</v>
      </c>
      <c r="BJ119" s="14" t="s">
        <v>81</v>
      </c>
      <c r="BK119" s="228">
        <f>ROUND(I119*H119,2)</f>
        <v>0</v>
      </c>
      <c r="BL119" s="14" t="s">
        <v>182</v>
      </c>
      <c r="BM119" s="227" t="s">
        <v>2673</v>
      </c>
    </row>
    <row r="120" s="2" customFormat="1">
      <c r="A120" s="35"/>
      <c r="B120" s="36"/>
      <c r="C120" s="37"/>
      <c r="D120" s="229" t="s">
        <v>190</v>
      </c>
      <c r="E120" s="37"/>
      <c r="F120" s="230" t="s">
        <v>2672</v>
      </c>
      <c r="G120" s="37"/>
      <c r="H120" s="37"/>
      <c r="I120" s="143"/>
      <c r="J120" s="37"/>
      <c r="K120" s="37"/>
      <c r="L120" s="41"/>
      <c r="M120" s="231"/>
      <c r="N120" s="232"/>
      <c r="O120" s="81"/>
      <c r="P120" s="81"/>
      <c r="Q120" s="81"/>
      <c r="R120" s="81"/>
      <c r="S120" s="81"/>
      <c r="T120" s="82"/>
      <c r="U120" s="35"/>
      <c r="V120" s="35"/>
      <c r="W120" s="35"/>
      <c r="X120" s="35"/>
      <c r="Y120" s="35"/>
      <c r="Z120" s="35"/>
      <c r="AA120" s="35"/>
      <c r="AB120" s="35"/>
      <c r="AC120" s="35"/>
      <c r="AD120" s="35"/>
      <c r="AE120" s="35"/>
      <c r="AT120" s="14" t="s">
        <v>190</v>
      </c>
      <c r="AU120" s="14" t="s">
        <v>83</v>
      </c>
    </row>
    <row r="121" s="2" customFormat="1" ht="21.75" customHeight="1">
      <c r="A121" s="35"/>
      <c r="B121" s="36"/>
      <c r="C121" s="233" t="s">
        <v>265</v>
      </c>
      <c r="D121" s="233" t="s">
        <v>191</v>
      </c>
      <c r="E121" s="234" t="s">
        <v>2406</v>
      </c>
      <c r="F121" s="235" t="s">
        <v>2407</v>
      </c>
      <c r="G121" s="236" t="s">
        <v>1380</v>
      </c>
      <c r="H121" s="237">
        <v>549.12</v>
      </c>
      <c r="I121" s="238"/>
      <c r="J121" s="239">
        <f>ROUND(I121*H121,2)</f>
        <v>0</v>
      </c>
      <c r="K121" s="235" t="s">
        <v>19</v>
      </c>
      <c r="L121" s="41"/>
      <c r="M121" s="240" t="s">
        <v>19</v>
      </c>
      <c r="N121" s="241" t="s">
        <v>44</v>
      </c>
      <c r="O121" s="81"/>
      <c r="P121" s="225">
        <f>O121*H121</f>
        <v>0</v>
      </c>
      <c r="Q121" s="225">
        <v>0</v>
      </c>
      <c r="R121" s="225">
        <f>Q121*H121</f>
        <v>0</v>
      </c>
      <c r="S121" s="225">
        <v>0</v>
      </c>
      <c r="T121" s="226">
        <f>S121*H121</f>
        <v>0</v>
      </c>
      <c r="U121" s="35"/>
      <c r="V121" s="35"/>
      <c r="W121" s="35"/>
      <c r="X121" s="35"/>
      <c r="Y121" s="35"/>
      <c r="Z121" s="35"/>
      <c r="AA121" s="35"/>
      <c r="AB121" s="35"/>
      <c r="AC121" s="35"/>
      <c r="AD121" s="35"/>
      <c r="AE121" s="35"/>
      <c r="AR121" s="227" t="s">
        <v>182</v>
      </c>
      <c r="AT121" s="227" t="s">
        <v>191</v>
      </c>
      <c r="AU121" s="227" t="s">
        <v>83</v>
      </c>
      <c r="AY121" s="14" t="s">
        <v>183</v>
      </c>
      <c r="BE121" s="228">
        <f>IF(N121="základní",J121,0)</f>
        <v>0</v>
      </c>
      <c r="BF121" s="228">
        <f>IF(N121="snížená",J121,0)</f>
        <v>0</v>
      </c>
      <c r="BG121" s="228">
        <f>IF(N121="zákl. přenesená",J121,0)</f>
        <v>0</v>
      </c>
      <c r="BH121" s="228">
        <f>IF(N121="sníž. přenesená",J121,0)</f>
        <v>0</v>
      </c>
      <c r="BI121" s="228">
        <f>IF(N121="nulová",J121,0)</f>
        <v>0</v>
      </c>
      <c r="BJ121" s="14" t="s">
        <v>81</v>
      </c>
      <c r="BK121" s="228">
        <f>ROUND(I121*H121,2)</f>
        <v>0</v>
      </c>
      <c r="BL121" s="14" t="s">
        <v>182</v>
      </c>
      <c r="BM121" s="227" t="s">
        <v>2674</v>
      </c>
    </row>
    <row r="122" s="2" customFormat="1">
      <c r="A122" s="35"/>
      <c r="B122" s="36"/>
      <c r="C122" s="37"/>
      <c r="D122" s="229" t="s">
        <v>190</v>
      </c>
      <c r="E122" s="37"/>
      <c r="F122" s="230" t="s">
        <v>2407</v>
      </c>
      <c r="G122" s="37"/>
      <c r="H122" s="37"/>
      <c r="I122" s="143"/>
      <c r="J122" s="37"/>
      <c r="K122" s="37"/>
      <c r="L122" s="41"/>
      <c r="M122" s="231"/>
      <c r="N122" s="232"/>
      <c r="O122" s="81"/>
      <c r="P122" s="81"/>
      <c r="Q122" s="81"/>
      <c r="R122" s="81"/>
      <c r="S122" s="81"/>
      <c r="T122" s="82"/>
      <c r="U122" s="35"/>
      <c r="V122" s="35"/>
      <c r="W122" s="35"/>
      <c r="X122" s="35"/>
      <c r="Y122" s="35"/>
      <c r="Z122" s="35"/>
      <c r="AA122" s="35"/>
      <c r="AB122" s="35"/>
      <c r="AC122" s="35"/>
      <c r="AD122" s="35"/>
      <c r="AE122" s="35"/>
      <c r="AT122" s="14" t="s">
        <v>190</v>
      </c>
      <c r="AU122" s="14" t="s">
        <v>83</v>
      </c>
    </row>
    <row r="123" s="2" customFormat="1" ht="16.5" customHeight="1">
      <c r="A123" s="35"/>
      <c r="B123" s="36"/>
      <c r="C123" s="233" t="s">
        <v>267</v>
      </c>
      <c r="D123" s="233" t="s">
        <v>191</v>
      </c>
      <c r="E123" s="234" t="s">
        <v>2675</v>
      </c>
      <c r="F123" s="235" t="s">
        <v>2676</v>
      </c>
      <c r="G123" s="236" t="s">
        <v>199</v>
      </c>
      <c r="H123" s="237">
        <v>340</v>
      </c>
      <c r="I123" s="238"/>
      <c r="J123" s="239">
        <f>ROUND(I123*H123,2)</f>
        <v>0</v>
      </c>
      <c r="K123" s="235" t="s">
        <v>19</v>
      </c>
      <c r="L123" s="41"/>
      <c r="M123" s="240" t="s">
        <v>19</v>
      </c>
      <c r="N123" s="241" t="s">
        <v>44</v>
      </c>
      <c r="O123" s="81"/>
      <c r="P123" s="225">
        <f>O123*H123</f>
        <v>0</v>
      </c>
      <c r="Q123" s="225">
        <v>0</v>
      </c>
      <c r="R123" s="225">
        <f>Q123*H123</f>
        <v>0</v>
      </c>
      <c r="S123" s="225">
        <v>0</v>
      </c>
      <c r="T123" s="226">
        <f>S123*H123</f>
        <v>0</v>
      </c>
      <c r="U123" s="35"/>
      <c r="V123" s="35"/>
      <c r="W123" s="35"/>
      <c r="X123" s="35"/>
      <c r="Y123" s="35"/>
      <c r="Z123" s="35"/>
      <c r="AA123" s="35"/>
      <c r="AB123" s="35"/>
      <c r="AC123" s="35"/>
      <c r="AD123" s="35"/>
      <c r="AE123" s="35"/>
      <c r="AR123" s="227" t="s">
        <v>182</v>
      </c>
      <c r="AT123" s="227" t="s">
        <v>191</v>
      </c>
      <c r="AU123" s="227" t="s">
        <v>83</v>
      </c>
      <c r="AY123" s="14" t="s">
        <v>183</v>
      </c>
      <c r="BE123" s="228">
        <f>IF(N123="základní",J123,0)</f>
        <v>0</v>
      </c>
      <c r="BF123" s="228">
        <f>IF(N123="snížená",J123,0)</f>
        <v>0</v>
      </c>
      <c r="BG123" s="228">
        <f>IF(N123="zákl. přenesená",J123,0)</f>
        <v>0</v>
      </c>
      <c r="BH123" s="228">
        <f>IF(N123="sníž. přenesená",J123,0)</f>
        <v>0</v>
      </c>
      <c r="BI123" s="228">
        <f>IF(N123="nulová",J123,0)</f>
        <v>0</v>
      </c>
      <c r="BJ123" s="14" t="s">
        <v>81</v>
      </c>
      <c r="BK123" s="228">
        <f>ROUND(I123*H123,2)</f>
        <v>0</v>
      </c>
      <c r="BL123" s="14" t="s">
        <v>182</v>
      </c>
      <c r="BM123" s="227" t="s">
        <v>2677</v>
      </c>
    </row>
    <row r="124" s="2" customFormat="1">
      <c r="A124" s="35"/>
      <c r="B124" s="36"/>
      <c r="C124" s="37"/>
      <c r="D124" s="229" t="s">
        <v>190</v>
      </c>
      <c r="E124" s="37"/>
      <c r="F124" s="230" t="s">
        <v>2676</v>
      </c>
      <c r="G124" s="37"/>
      <c r="H124" s="37"/>
      <c r="I124" s="143"/>
      <c r="J124" s="37"/>
      <c r="K124" s="37"/>
      <c r="L124" s="41"/>
      <c r="M124" s="231"/>
      <c r="N124" s="232"/>
      <c r="O124" s="81"/>
      <c r="P124" s="81"/>
      <c r="Q124" s="81"/>
      <c r="R124" s="81"/>
      <c r="S124" s="81"/>
      <c r="T124" s="82"/>
      <c r="U124" s="35"/>
      <c r="V124" s="35"/>
      <c r="W124" s="35"/>
      <c r="X124" s="35"/>
      <c r="Y124" s="35"/>
      <c r="Z124" s="35"/>
      <c r="AA124" s="35"/>
      <c r="AB124" s="35"/>
      <c r="AC124" s="35"/>
      <c r="AD124" s="35"/>
      <c r="AE124" s="35"/>
      <c r="AT124" s="14" t="s">
        <v>190</v>
      </c>
      <c r="AU124" s="14" t="s">
        <v>83</v>
      </c>
    </row>
    <row r="125" s="2" customFormat="1" ht="21.75" customHeight="1">
      <c r="A125" s="35"/>
      <c r="B125" s="36"/>
      <c r="C125" s="233" t="s">
        <v>7</v>
      </c>
      <c r="D125" s="233" t="s">
        <v>191</v>
      </c>
      <c r="E125" s="234" t="s">
        <v>2678</v>
      </c>
      <c r="F125" s="235" t="s">
        <v>2679</v>
      </c>
      <c r="G125" s="236" t="s">
        <v>187</v>
      </c>
      <c r="H125" s="237">
        <v>340</v>
      </c>
      <c r="I125" s="238"/>
      <c r="J125" s="239">
        <f>ROUND(I125*H125,2)</f>
        <v>0</v>
      </c>
      <c r="K125" s="235" t="s">
        <v>19</v>
      </c>
      <c r="L125" s="41"/>
      <c r="M125" s="240" t="s">
        <v>19</v>
      </c>
      <c r="N125" s="241" t="s">
        <v>44</v>
      </c>
      <c r="O125" s="81"/>
      <c r="P125" s="225">
        <f>O125*H125</f>
        <v>0</v>
      </c>
      <c r="Q125" s="225">
        <v>0</v>
      </c>
      <c r="R125" s="225">
        <f>Q125*H125</f>
        <v>0</v>
      </c>
      <c r="S125" s="225">
        <v>0</v>
      </c>
      <c r="T125" s="226">
        <f>S125*H125</f>
        <v>0</v>
      </c>
      <c r="U125" s="35"/>
      <c r="V125" s="35"/>
      <c r="W125" s="35"/>
      <c r="X125" s="35"/>
      <c r="Y125" s="35"/>
      <c r="Z125" s="35"/>
      <c r="AA125" s="35"/>
      <c r="AB125" s="35"/>
      <c r="AC125" s="35"/>
      <c r="AD125" s="35"/>
      <c r="AE125" s="35"/>
      <c r="AR125" s="227" t="s">
        <v>182</v>
      </c>
      <c r="AT125" s="227" t="s">
        <v>191</v>
      </c>
      <c r="AU125" s="227" t="s">
        <v>83</v>
      </c>
      <c r="AY125" s="14" t="s">
        <v>183</v>
      </c>
      <c r="BE125" s="228">
        <f>IF(N125="základní",J125,0)</f>
        <v>0</v>
      </c>
      <c r="BF125" s="228">
        <f>IF(N125="snížená",J125,0)</f>
        <v>0</v>
      </c>
      <c r="BG125" s="228">
        <f>IF(N125="zákl. přenesená",J125,0)</f>
        <v>0</v>
      </c>
      <c r="BH125" s="228">
        <f>IF(N125="sníž. přenesená",J125,0)</f>
        <v>0</v>
      </c>
      <c r="BI125" s="228">
        <f>IF(N125="nulová",J125,0)</f>
        <v>0</v>
      </c>
      <c r="BJ125" s="14" t="s">
        <v>81</v>
      </c>
      <c r="BK125" s="228">
        <f>ROUND(I125*H125,2)</f>
        <v>0</v>
      </c>
      <c r="BL125" s="14" t="s">
        <v>182</v>
      </c>
      <c r="BM125" s="227" t="s">
        <v>2680</v>
      </c>
    </row>
    <row r="126" s="2" customFormat="1">
      <c r="A126" s="35"/>
      <c r="B126" s="36"/>
      <c r="C126" s="37"/>
      <c r="D126" s="229" t="s">
        <v>190</v>
      </c>
      <c r="E126" s="37"/>
      <c r="F126" s="230" t="s">
        <v>2679</v>
      </c>
      <c r="G126" s="37"/>
      <c r="H126" s="37"/>
      <c r="I126" s="143"/>
      <c r="J126" s="37"/>
      <c r="K126" s="37"/>
      <c r="L126" s="41"/>
      <c r="M126" s="231"/>
      <c r="N126" s="232"/>
      <c r="O126" s="81"/>
      <c r="P126" s="81"/>
      <c r="Q126" s="81"/>
      <c r="R126" s="81"/>
      <c r="S126" s="81"/>
      <c r="T126" s="82"/>
      <c r="U126" s="35"/>
      <c r="V126" s="35"/>
      <c r="W126" s="35"/>
      <c r="X126" s="35"/>
      <c r="Y126" s="35"/>
      <c r="Z126" s="35"/>
      <c r="AA126" s="35"/>
      <c r="AB126" s="35"/>
      <c r="AC126" s="35"/>
      <c r="AD126" s="35"/>
      <c r="AE126" s="35"/>
      <c r="AT126" s="14" t="s">
        <v>190</v>
      </c>
      <c r="AU126" s="14" t="s">
        <v>83</v>
      </c>
    </row>
    <row r="127" s="2" customFormat="1" ht="16.5" customHeight="1">
      <c r="A127" s="35"/>
      <c r="B127" s="36"/>
      <c r="C127" s="233" t="s">
        <v>274</v>
      </c>
      <c r="D127" s="233" t="s">
        <v>191</v>
      </c>
      <c r="E127" s="234" t="s">
        <v>2681</v>
      </c>
      <c r="F127" s="235" t="s">
        <v>2682</v>
      </c>
      <c r="G127" s="236" t="s">
        <v>187</v>
      </c>
      <c r="H127" s="237">
        <v>170</v>
      </c>
      <c r="I127" s="238"/>
      <c r="J127" s="239">
        <f>ROUND(I127*H127,2)</f>
        <v>0</v>
      </c>
      <c r="K127" s="235" t="s">
        <v>19</v>
      </c>
      <c r="L127" s="41"/>
      <c r="M127" s="240" t="s">
        <v>19</v>
      </c>
      <c r="N127" s="241" t="s">
        <v>44</v>
      </c>
      <c r="O127" s="81"/>
      <c r="P127" s="225">
        <f>O127*H127</f>
        <v>0</v>
      </c>
      <c r="Q127" s="225">
        <v>0</v>
      </c>
      <c r="R127" s="225">
        <f>Q127*H127</f>
        <v>0</v>
      </c>
      <c r="S127" s="225">
        <v>0</v>
      </c>
      <c r="T127" s="226">
        <f>S127*H127</f>
        <v>0</v>
      </c>
      <c r="U127" s="35"/>
      <c r="V127" s="35"/>
      <c r="W127" s="35"/>
      <c r="X127" s="35"/>
      <c r="Y127" s="35"/>
      <c r="Z127" s="35"/>
      <c r="AA127" s="35"/>
      <c r="AB127" s="35"/>
      <c r="AC127" s="35"/>
      <c r="AD127" s="35"/>
      <c r="AE127" s="35"/>
      <c r="AR127" s="227" t="s">
        <v>182</v>
      </c>
      <c r="AT127" s="227" t="s">
        <v>191</v>
      </c>
      <c r="AU127" s="227" t="s">
        <v>83</v>
      </c>
      <c r="AY127" s="14" t="s">
        <v>183</v>
      </c>
      <c r="BE127" s="228">
        <f>IF(N127="základní",J127,0)</f>
        <v>0</v>
      </c>
      <c r="BF127" s="228">
        <f>IF(N127="snížená",J127,0)</f>
        <v>0</v>
      </c>
      <c r="BG127" s="228">
        <f>IF(N127="zákl. přenesená",J127,0)</f>
        <v>0</v>
      </c>
      <c r="BH127" s="228">
        <f>IF(N127="sníž. přenesená",J127,0)</f>
        <v>0</v>
      </c>
      <c r="BI127" s="228">
        <f>IF(N127="nulová",J127,0)</f>
        <v>0</v>
      </c>
      <c r="BJ127" s="14" t="s">
        <v>81</v>
      </c>
      <c r="BK127" s="228">
        <f>ROUND(I127*H127,2)</f>
        <v>0</v>
      </c>
      <c r="BL127" s="14" t="s">
        <v>182</v>
      </c>
      <c r="BM127" s="227" t="s">
        <v>2683</v>
      </c>
    </row>
    <row r="128" s="2" customFormat="1">
      <c r="A128" s="35"/>
      <c r="B128" s="36"/>
      <c r="C128" s="37"/>
      <c r="D128" s="229" t="s">
        <v>190</v>
      </c>
      <c r="E128" s="37"/>
      <c r="F128" s="230" t="s">
        <v>2682</v>
      </c>
      <c r="G128" s="37"/>
      <c r="H128" s="37"/>
      <c r="I128" s="143"/>
      <c r="J128" s="37"/>
      <c r="K128" s="37"/>
      <c r="L128" s="41"/>
      <c r="M128" s="231"/>
      <c r="N128" s="232"/>
      <c r="O128" s="81"/>
      <c r="P128" s="81"/>
      <c r="Q128" s="81"/>
      <c r="R128" s="81"/>
      <c r="S128" s="81"/>
      <c r="T128" s="82"/>
      <c r="U128" s="35"/>
      <c r="V128" s="35"/>
      <c r="W128" s="35"/>
      <c r="X128" s="35"/>
      <c r="Y128" s="35"/>
      <c r="Z128" s="35"/>
      <c r="AA128" s="35"/>
      <c r="AB128" s="35"/>
      <c r="AC128" s="35"/>
      <c r="AD128" s="35"/>
      <c r="AE128" s="35"/>
      <c r="AT128" s="14" t="s">
        <v>190</v>
      </c>
      <c r="AU128" s="14" t="s">
        <v>83</v>
      </c>
    </row>
    <row r="129" s="2" customFormat="1" ht="16.5" customHeight="1">
      <c r="A129" s="35"/>
      <c r="B129" s="36"/>
      <c r="C129" s="233" t="s">
        <v>278</v>
      </c>
      <c r="D129" s="233" t="s">
        <v>191</v>
      </c>
      <c r="E129" s="234" t="s">
        <v>2684</v>
      </c>
      <c r="F129" s="235" t="s">
        <v>2685</v>
      </c>
      <c r="G129" s="236" t="s">
        <v>187</v>
      </c>
      <c r="H129" s="237">
        <v>170</v>
      </c>
      <c r="I129" s="238"/>
      <c r="J129" s="239">
        <f>ROUND(I129*H129,2)</f>
        <v>0</v>
      </c>
      <c r="K129" s="235" t="s">
        <v>19</v>
      </c>
      <c r="L129" s="41"/>
      <c r="M129" s="240" t="s">
        <v>19</v>
      </c>
      <c r="N129" s="241" t="s">
        <v>44</v>
      </c>
      <c r="O129" s="81"/>
      <c r="P129" s="225">
        <f>O129*H129</f>
        <v>0</v>
      </c>
      <c r="Q129" s="225">
        <v>0</v>
      </c>
      <c r="R129" s="225">
        <f>Q129*H129</f>
        <v>0</v>
      </c>
      <c r="S129" s="225">
        <v>0</v>
      </c>
      <c r="T129" s="226">
        <f>S129*H129</f>
        <v>0</v>
      </c>
      <c r="U129" s="35"/>
      <c r="V129" s="35"/>
      <c r="W129" s="35"/>
      <c r="X129" s="35"/>
      <c r="Y129" s="35"/>
      <c r="Z129" s="35"/>
      <c r="AA129" s="35"/>
      <c r="AB129" s="35"/>
      <c r="AC129" s="35"/>
      <c r="AD129" s="35"/>
      <c r="AE129" s="35"/>
      <c r="AR129" s="227" t="s">
        <v>182</v>
      </c>
      <c r="AT129" s="227" t="s">
        <v>191</v>
      </c>
      <c r="AU129" s="227" t="s">
        <v>83</v>
      </c>
      <c r="AY129" s="14" t="s">
        <v>183</v>
      </c>
      <c r="BE129" s="228">
        <f>IF(N129="základní",J129,0)</f>
        <v>0</v>
      </c>
      <c r="BF129" s="228">
        <f>IF(N129="snížená",J129,0)</f>
        <v>0</v>
      </c>
      <c r="BG129" s="228">
        <f>IF(N129="zákl. přenesená",J129,0)</f>
        <v>0</v>
      </c>
      <c r="BH129" s="228">
        <f>IF(N129="sníž. přenesená",J129,0)</f>
        <v>0</v>
      </c>
      <c r="BI129" s="228">
        <f>IF(N129="nulová",J129,0)</f>
        <v>0</v>
      </c>
      <c r="BJ129" s="14" t="s">
        <v>81</v>
      </c>
      <c r="BK129" s="228">
        <f>ROUND(I129*H129,2)</f>
        <v>0</v>
      </c>
      <c r="BL129" s="14" t="s">
        <v>182</v>
      </c>
      <c r="BM129" s="227" t="s">
        <v>2686</v>
      </c>
    </row>
    <row r="130" s="2" customFormat="1">
      <c r="A130" s="35"/>
      <c r="B130" s="36"/>
      <c r="C130" s="37"/>
      <c r="D130" s="229" t="s">
        <v>190</v>
      </c>
      <c r="E130" s="37"/>
      <c r="F130" s="230" t="s">
        <v>2685</v>
      </c>
      <c r="G130" s="37"/>
      <c r="H130" s="37"/>
      <c r="I130" s="143"/>
      <c r="J130" s="37"/>
      <c r="K130" s="37"/>
      <c r="L130" s="41"/>
      <c r="M130" s="231"/>
      <c r="N130" s="232"/>
      <c r="O130" s="81"/>
      <c r="P130" s="81"/>
      <c r="Q130" s="81"/>
      <c r="R130" s="81"/>
      <c r="S130" s="81"/>
      <c r="T130" s="82"/>
      <c r="U130" s="35"/>
      <c r="V130" s="35"/>
      <c r="W130" s="35"/>
      <c r="X130" s="35"/>
      <c r="Y130" s="35"/>
      <c r="Z130" s="35"/>
      <c r="AA130" s="35"/>
      <c r="AB130" s="35"/>
      <c r="AC130" s="35"/>
      <c r="AD130" s="35"/>
      <c r="AE130" s="35"/>
      <c r="AT130" s="14" t="s">
        <v>190</v>
      </c>
      <c r="AU130" s="14" t="s">
        <v>83</v>
      </c>
    </row>
    <row r="131" s="2" customFormat="1" ht="16.5" customHeight="1">
      <c r="A131" s="35"/>
      <c r="B131" s="36"/>
      <c r="C131" s="233" t="s">
        <v>282</v>
      </c>
      <c r="D131" s="233" t="s">
        <v>191</v>
      </c>
      <c r="E131" s="234" t="s">
        <v>2687</v>
      </c>
      <c r="F131" s="235" t="s">
        <v>2688</v>
      </c>
      <c r="G131" s="236" t="s">
        <v>187</v>
      </c>
      <c r="H131" s="237">
        <v>120</v>
      </c>
      <c r="I131" s="238"/>
      <c r="J131" s="239">
        <f>ROUND(I131*H131,2)</f>
        <v>0</v>
      </c>
      <c r="K131" s="235" t="s">
        <v>19</v>
      </c>
      <c r="L131" s="41"/>
      <c r="M131" s="240" t="s">
        <v>19</v>
      </c>
      <c r="N131" s="241" t="s">
        <v>44</v>
      </c>
      <c r="O131" s="81"/>
      <c r="P131" s="225">
        <f>O131*H131</f>
        <v>0</v>
      </c>
      <c r="Q131" s="225">
        <v>0</v>
      </c>
      <c r="R131" s="225">
        <f>Q131*H131</f>
        <v>0</v>
      </c>
      <c r="S131" s="225">
        <v>0</v>
      </c>
      <c r="T131" s="226">
        <f>S131*H131</f>
        <v>0</v>
      </c>
      <c r="U131" s="35"/>
      <c r="V131" s="35"/>
      <c r="W131" s="35"/>
      <c r="X131" s="35"/>
      <c r="Y131" s="35"/>
      <c r="Z131" s="35"/>
      <c r="AA131" s="35"/>
      <c r="AB131" s="35"/>
      <c r="AC131" s="35"/>
      <c r="AD131" s="35"/>
      <c r="AE131" s="35"/>
      <c r="AR131" s="227" t="s">
        <v>182</v>
      </c>
      <c r="AT131" s="227" t="s">
        <v>191</v>
      </c>
      <c r="AU131" s="227" t="s">
        <v>83</v>
      </c>
      <c r="AY131" s="14" t="s">
        <v>183</v>
      </c>
      <c r="BE131" s="228">
        <f>IF(N131="základní",J131,0)</f>
        <v>0</v>
      </c>
      <c r="BF131" s="228">
        <f>IF(N131="snížená",J131,0)</f>
        <v>0</v>
      </c>
      <c r="BG131" s="228">
        <f>IF(N131="zákl. přenesená",J131,0)</f>
        <v>0</v>
      </c>
      <c r="BH131" s="228">
        <f>IF(N131="sníž. přenesená",J131,0)</f>
        <v>0</v>
      </c>
      <c r="BI131" s="228">
        <f>IF(N131="nulová",J131,0)</f>
        <v>0</v>
      </c>
      <c r="BJ131" s="14" t="s">
        <v>81</v>
      </c>
      <c r="BK131" s="228">
        <f>ROUND(I131*H131,2)</f>
        <v>0</v>
      </c>
      <c r="BL131" s="14" t="s">
        <v>182</v>
      </c>
      <c r="BM131" s="227" t="s">
        <v>2689</v>
      </c>
    </row>
    <row r="132" s="2" customFormat="1">
      <c r="A132" s="35"/>
      <c r="B132" s="36"/>
      <c r="C132" s="37"/>
      <c r="D132" s="229" t="s">
        <v>190</v>
      </c>
      <c r="E132" s="37"/>
      <c r="F132" s="230" t="s">
        <v>2688</v>
      </c>
      <c r="G132" s="37"/>
      <c r="H132" s="37"/>
      <c r="I132" s="143"/>
      <c r="J132" s="37"/>
      <c r="K132" s="37"/>
      <c r="L132" s="41"/>
      <c r="M132" s="231"/>
      <c r="N132" s="232"/>
      <c r="O132" s="81"/>
      <c r="P132" s="81"/>
      <c r="Q132" s="81"/>
      <c r="R132" s="81"/>
      <c r="S132" s="81"/>
      <c r="T132" s="82"/>
      <c r="U132" s="35"/>
      <c r="V132" s="35"/>
      <c r="W132" s="35"/>
      <c r="X132" s="35"/>
      <c r="Y132" s="35"/>
      <c r="Z132" s="35"/>
      <c r="AA132" s="35"/>
      <c r="AB132" s="35"/>
      <c r="AC132" s="35"/>
      <c r="AD132" s="35"/>
      <c r="AE132" s="35"/>
      <c r="AT132" s="14" t="s">
        <v>190</v>
      </c>
      <c r="AU132" s="14" t="s">
        <v>83</v>
      </c>
    </row>
    <row r="133" s="2" customFormat="1" ht="16.5" customHeight="1">
      <c r="A133" s="35"/>
      <c r="B133" s="36"/>
      <c r="C133" s="233" t="s">
        <v>286</v>
      </c>
      <c r="D133" s="233" t="s">
        <v>191</v>
      </c>
      <c r="E133" s="234" t="s">
        <v>261</v>
      </c>
      <c r="F133" s="235" t="s">
        <v>262</v>
      </c>
      <c r="G133" s="236" t="s">
        <v>263</v>
      </c>
      <c r="H133" s="237">
        <v>233.5</v>
      </c>
      <c r="I133" s="238"/>
      <c r="J133" s="239">
        <f>ROUND(I133*H133,2)</f>
        <v>0</v>
      </c>
      <c r="K133" s="235" t="s">
        <v>19</v>
      </c>
      <c r="L133" s="41"/>
      <c r="M133" s="240" t="s">
        <v>19</v>
      </c>
      <c r="N133" s="241" t="s">
        <v>44</v>
      </c>
      <c r="O133" s="81"/>
      <c r="P133" s="225">
        <f>O133*H133</f>
        <v>0</v>
      </c>
      <c r="Q133" s="225">
        <v>0</v>
      </c>
      <c r="R133" s="225">
        <f>Q133*H133</f>
        <v>0</v>
      </c>
      <c r="S133" s="225">
        <v>0</v>
      </c>
      <c r="T133" s="226">
        <f>S133*H133</f>
        <v>0</v>
      </c>
      <c r="U133" s="35"/>
      <c r="V133" s="35"/>
      <c r="W133" s="35"/>
      <c r="X133" s="35"/>
      <c r="Y133" s="35"/>
      <c r="Z133" s="35"/>
      <c r="AA133" s="35"/>
      <c r="AB133" s="35"/>
      <c r="AC133" s="35"/>
      <c r="AD133" s="35"/>
      <c r="AE133" s="35"/>
      <c r="AR133" s="227" t="s">
        <v>182</v>
      </c>
      <c r="AT133" s="227" t="s">
        <v>191</v>
      </c>
      <c r="AU133" s="227" t="s">
        <v>83</v>
      </c>
      <c r="AY133" s="14" t="s">
        <v>183</v>
      </c>
      <c r="BE133" s="228">
        <f>IF(N133="základní",J133,0)</f>
        <v>0</v>
      </c>
      <c r="BF133" s="228">
        <f>IF(N133="snížená",J133,0)</f>
        <v>0</v>
      </c>
      <c r="BG133" s="228">
        <f>IF(N133="zákl. přenesená",J133,0)</f>
        <v>0</v>
      </c>
      <c r="BH133" s="228">
        <f>IF(N133="sníž. přenesená",J133,0)</f>
        <v>0</v>
      </c>
      <c r="BI133" s="228">
        <f>IF(N133="nulová",J133,0)</f>
        <v>0</v>
      </c>
      <c r="BJ133" s="14" t="s">
        <v>81</v>
      </c>
      <c r="BK133" s="228">
        <f>ROUND(I133*H133,2)</f>
        <v>0</v>
      </c>
      <c r="BL133" s="14" t="s">
        <v>182</v>
      </c>
      <c r="BM133" s="227" t="s">
        <v>2690</v>
      </c>
    </row>
    <row r="134" s="2" customFormat="1">
      <c r="A134" s="35"/>
      <c r="B134" s="36"/>
      <c r="C134" s="37"/>
      <c r="D134" s="229" t="s">
        <v>190</v>
      </c>
      <c r="E134" s="37"/>
      <c r="F134" s="230" t="s">
        <v>262</v>
      </c>
      <c r="G134" s="37"/>
      <c r="H134" s="37"/>
      <c r="I134" s="143"/>
      <c r="J134" s="37"/>
      <c r="K134" s="37"/>
      <c r="L134" s="41"/>
      <c r="M134" s="231"/>
      <c r="N134" s="232"/>
      <c r="O134" s="81"/>
      <c r="P134" s="81"/>
      <c r="Q134" s="81"/>
      <c r="R134" s="81"/>
      <c r="S134" s="81"/>
      <c r="T134" s="82"/>
      <c r="U134" s="35"/>
      <c r="V134" s="35"/>
      <c r="W134" s="35"/>
      <c r="X134" s="35"/>
      <c r="Y134" s="35"/>
      <c r="Z134" s="35"/>
      <c r="AA134" s="35"/>
      <c r="AB134" s="35"/>
      <c r="AC134" s="35"/>
      <c r="AD134" s="35"/>
      <c r="AE134" s="35"/>
      <c r="AT134" s="14" t="s">
        <v>190</v>
      </c>
      <c r="AU134" s="14" t="s">
        <v>83</v>
      </c>
    </row>
    <row r="135" s="2" customFormat="1" ht="21.75" customHeight="1">
      <c r="A135" s="35"/>
      <c r="B135" s="36"/>
      <c r="C135" s="233" t="s">
        <v>290</v>
      </c>
      <c r="D135" s="233" t="s">
        <v>191</v>
      </c>
      <c r="E135" s="234" t="s">
        <v>2691</v>
      </c>
      <c r="F135" s="235" t="s">
        <v>2692</v>
      </c>
      <c r="G135" s="236" t="s">
        <v>1380</v>
      </c>
      <c r="H135" s="237">
        <v>18.899999999999999</v>
      </c>
      <c r="I135" s="238"/>
      <c r="J135" s="239">
        <f>ROUND(I135*H135,2)</f>
        <v>0</v>
      </c>
      <c r="K135" s="235" t="s">
        <v>19</v>
      </c>
      <c r="L135" s="41"/>
      <c r="M135" s="240" t="s">
        <v>19</v>
      </c>
      <c r="N135" s="241" t="s">
        <v>44</v>
      </c>
      <c r="O135" s="81"/>
      <c r="P135" s="225">
        <f>O135*H135</f>
        <v>0</v>
      </c>
      <c r="Q135" s="225">
        <v>0.71545999999999998</v>
      </c>
      <c r="R135" s="225">
        <f>Q135*H135</f>
        <v>13.522193999999999</v>
      </c>
      <c r="S135" s="225">
        <v>0</v>
      </c>
      <c r="T135" s="226">
        <f>S135*H135</f>
        <v>0</v>
      </c>
      <c r="U135" s="35"/>
      <c r="V135" s="35"/>
      <c r="W135" s="35"/>
      <c r="X135" s="35"/>
      <c r="Y135" s="35"/>
      <c r="Z135" s="35"/>
      <c r="AA135" s="35"/>
      <c r="AB135" s="35"/>
      <c r="AC135" s="35"/>
      <c r="AD135" s="35"/>
      <c r="AE135" s="35"/>
      <c r="AR135" s="227" t="s">
        <v>182</v>
      </c>
      <c r="AT135" s="227" t="s">
        <v>191</v>
      </c>
      <c r="AU135" s="227" t="s">
        <v>83</v>
      </c>
      <c r="AY135" s="14" t="s">
        <v>183</v>
      </c>
      <c r="BE135" s="228">
        <f>IF(N135="základní",J135,0)</f>
        <v>0</v>
      </c>
      <c r="BF135" s="228">
        <f>IF(N135="snížená",J135,0)</f>
        <v>0</v>
      </c>
      <c r="BG135" s="228">
        <f>IF(N135="zákl. přenesená",J135,0)</f>
        <v>0</v>
      </c>
      <c r="BH135" s="228">
        <f>IF(N135="sníž. přenesená",J135,0)</f>
        <v>0</v>
      </c>
      <c r="BI135" s="228">
        <f>IF(N135="nulová",J135,0)</f>
        <v>0</v>
      </c>
      <c r="BJ135" s="14" t="s">
        <v>81</v>
      </c>
      <c r="BK135" s="228">
        <f>ROUND(I135*H135,2)</f>
        <v>0</v>
      </c>
      <c r="BL135" s="14" t="s">
        <v>182</v>
      </c>
      <c r="BM135" s="227" t="s">
        <v>2693</v>
      </c>
    </row>
    <row r="136" s="2" customFormat="1">
      <c r="A136" s="35"/>
      <c r="B136" s="36"/>
      <c r="C136" s="37"/>
      <c r="D136" s="229" t="s">
        <v>190</v>
      </c>
      <c r="E136" s="37"/>
      <c r="F136" s="230" t="s">
        <v>2692</v>
      </c>
      <c r="G136" s="37"/>
      <c r="H136" s="37"/>
      <c r="I136" s="143"/>
      <c r="J136" s="37"/>
      <c r="K136" s="37"/>
      <c r="L136" s="41"/>
      <c r="M136" s="231"/>
      <c r="N136" s="232"/>
      <c r="O136" s="81"/>
      <c r="P136" s="81"/>
      <c r="Q136" s="81"/>
      <c r="R136" s="81"/>
      <c r="S136" s="81"/>
      <c r="T136" s="82"/>
      <c r="U136" s="35"/>
      <c r="V136" s="35"/>
      <c r="W136" s="35"/>
      <c r="X136" s="35"/>
      <c r="Y136" s="35"/>
      <c r="Z136" s="35"/>
      <c r="AA136" s="35"/>
      <c r="AB136" s="35"/>
      <c r="AC136" s="35"/>
      <c r="AD136" s="35"/>
      <c r="AE136" s="35"/>
      <c r="AT136" s="14" t="s">
        <v>190</v>
      </c>
      <c r="AU136" s="14" t="s">
        <v>83</v>
      </c>
    </row>
    <row r="137" s="2" customFormat="1" ht="16.5" customHeight="1">
      <c r="A137" s="35"/>
      <c r="B137" s="36"/>
      <c r="C137" s="233" t="s">
        <v>294</v>
      </c>
      <c r="D137" s="233" t="s">
        <v>191</v>
      </c>
      <c r="E137" s="234" t="s">
        <v>2694</v>
      </c>
      <c r="F137" s="235" t="s">
        <v>2695</v>
      </c>
      <c r="G137" s="236" t="s">
        <v>263</v>
      </c>
      <c r="H137" s="237">
        <v>43.950000000000003</v>
      </c>
      <c r="I137" s="238"/>
      <c r="J137" s="239">
        <f>ROUND(I137*H137,2)</f>
        <v>0</v>
      </c>
      <c r="K137" s="235" t="s">
        <v>19</v>
      </c>
      <c r="L137" s="41"/>
      <c r="M137" s="240" t="s">
        <v>19</v>
      </c>
      <c r="N137" s="241" t="s">
        <v>44</v>
      </c>
      <c r="O137" s="81"/>
      <c r="P137" s="225">
        <f>O137*H137</f>
        <v>0</v>
      </c>
      <c r="Q137" s="225">
        <v>0</v>
      </c>
      <c r="R137" s="225">
        <f>Q137*H137</f>
        <v>0</v>
      </c>
      <c r="S137" s="225">
        <v>0</v>
      </c>
      <c r="T137" s="226">
        <f>S137*H137</f>
        <v>0</v>
      </c>
      <c r="U137" s="35"/>
      <c r="V137" s="35"/>
      <c r="W137" s="35"/>
      <c r="X137" s="35"/>
      <c r="Y137" s="35"/>
      <c r="Z137" s="35"/>
      <c r="AA137" s="35"/>
      <c r="AB137" s="35"/>
      <c r="AC137" s="35"/>
      <c r="AD137" s="35"/>
      <c r="AE137" s="35"/>
      <c r="AR137" s="227" t="s">
        <v>182</v>
      </c>
      <c r="AT137" s="227" t="s">
        <v>191</v>
      </c>
      <c r="AU137" s="227" t="s">
        <v>83</v>
      </c>
      <c r="AY137" s="14" t="s">
        <v>183</v>
      </c>
      <c r="BE137" s="228">
        <f>IF(N137="základní",J137,0)</f>
        <v>0</v>
      </c>
      <c r="BF137" s="228">
        <f>IF(N137="snížená",J137,0)</f>
        <v>0</v>
      </c>
      <c r="BG137" s="228">
        <f>IF(N137="zákl. přenesená",J137,0)</f>
        <v>0</v>
      </c>
      <c r="BH137" s="228">
        <f>IF(N137="sníž. přenesená",J137,0)</f>
        <v>0</v>
      </c>
      <c r="BI137" s="228">
        <f>IF(N137="nulová",J137,0)</f>
        <v>0</v>
      </c>
      <c r="BJ137" s="14" t="s">
        <v>81</v>
      </c>
      <c r="BK137" s="228">
        <f>ROUND(I137*H137,2)</f>
        <v>0</v>
      </c>
      <c r="BL137" s="14" t="s">
        <v>182</v>
      </c>
      <c r="BM137" s="227" t="s">
        <v>2696</v>
      </c>
    </row>
    <row r="138" s="2" customFormat="1">
      <c r="A138" s="35"/>
      <c r="B138" s="36"/>
      <c r="C138" s="37"/>
      <c r="D138" s="229" t="s">
        <v>190</v>
      </c>
      <c r="E138" s="37"/>
      <c r="F138" s="230" t="s">
        <v>2695</v>
      </c>
      <c r="G138" s="37"/>
      <c r="H138" s="37"/>
      <c r="I138" s="143"/>
      <c r="J138" s="37"/>
      <c r="K138" s="37"/>
      <c r="L138" s="41"/>
      <c r="M138" s="231"/>
      <c r="N138" s="232"/>
      <c r="O138" s="81"/>
      <c r="P138" s="81"/>
      <c r="Q138" s="81"/>
      <c r="R138" s="81"/>
      <c r="S138" s="81"/>
      <c r="T138" s="82"/>
      <c r="U138" s="35"/>
      <c r="V138" s="35"/>
      <c r="W138" s="35"/>
      <c r="X138" s="35"/>
      <c r="Y138" s="35"/>
      <c r="Z138" s="35"/>
      <c r="AA138" s="35"/>
      <c r="AB138" s="35"/>
      <c r="AC138" s="35"/>
      <c r="AD138" s="35"/>
      <c r="AE138" s="35"/>
      <c r="AT138" s="14" t="s">
        <v>190</v>
      </c>
      <c r="AU138" s="14" t="s">
        <v>83</v>
      </c>
    </row>
    <row r="139" s="2" customFormat="1" ht="16.5" customHeight="1">
      <c r="A139" s="35"/>
      <c r="B139" s="36"/>
      <c r="C139" s="233" t="s">
        <v>298</v>
      </c>
      <c r="D139" s="233" t="s">
        <v>191</v>
      </c>
      <c r="E139" s="234" t="s">
        <v>2697</v>
      </c>
      <c r="F139" s="235" t="s">
        <v>2698</v>
      </c>
      <c r="G139" s="236" t="s">
        <v>187</v>
      </c>
      <c r="H139" s="237">
        <v>8.9000000000000004</v>
      </c>
      <c r="I139" s="238"/>
      <c r="J139" s="239">
        <f>ROUND(I139*H139,2)</f>
        <v>0</v>
      </c>
      <c r="K139" s="235" t="s">
        <v>19</v>
      </c>
      <c r="L139" s="41"/>
      <c r="M139" s="240" t="s">
        <v>19</v>
      </c>
      <c r="N139" s="241" t="s">
        <v>44</v>
      </c>
      <c r="O139" s="81"/>
      <c r="P139" s="225">
        <f>O139*H139</f>
        <v>0</v>
      </c>
      <c r="Q139" s="225">
        <v>0.00017000000000000001</v>
      </c>
      <c r="R139" s="225">
        <f>Q139*H139</f>
        <v>0.0015130000000000002</v>
      </c>
      <c r="S139" s="225">
        <v>0</v>
      </c>
      <c r="T139" s="226">
        <f>S139*H139</f>
        <v>0</v>
      </c>
      <c r="U139" s="35"/>
      <c r="V139" s="35"/>
      <c r="W139" s="35"/>
      <c r="X139" s="35"/>
      <c r="Y139" s="35"/>
      <c r="Z139" s="35"/>
      <c r="AA139" s="35"/>
      <c r="AB139" s="35"/>
      <c r="AC139" s="35"/>
      <c r="AD139" s="35"/>
      <c r="AE139" s="35"/>
      <c r="AR139" s="227" t="s">
        <v>249</v>
      </c>
      <c r="AT139" s="227" t="s">
        <v>191</v>
      </c>
      <c r="AU139" s="227" t="s">
        <v>83</v>
      </c>
      <c r="AY139" s="14" t="s">
        <v>183</v>
      </c>
      <c r="BE139" s="228">
        <f>IF(N139="základní",J139,0)</f>
        <v>0</v>
      </c>
      <c r="BF139" s="228">
        <f>IF(N139="snížená",J139,0)</f>
        <v>0</v>
      </c>
      <c r="BG139" s="228">
        <f>IF(N139="zákl. přenesená",J139,0)</f>
        <v>0</v>
      </c>
      <c r="BH139" s="228">
        <f>IF(N139="sníž. přenesená",J139,0)</f>
        <v>0</v>
      </c>
      <c r="BI139" s="228">
        <f>IF(N139="nulová",J139,0)</f>
        <v>0</v>
      </c>
      <c r="BJ139" s="14" t="s">
        <v>81</v>
      </c>
      <c r="BK139" s="228">
        <f>ROUND(I139*H139,2)</f>
        <v>0</v>
      </c>
      <c r="BL139" s="14" t="s">
        <v>249</v>
      </c>
      <c r="BM139" s="227" t="s">
        <v>2699</v>
      </c>
    </row>
    <row r="140" s="2" customFormat="1">
      <c r="A140" s="35"/>
      <c r="B140" s="36"/>
      <c r="C140" s="37"/>
      <c r="D140" s="229" t="s">
        <v>190</v>
      </c>
      <c r="E140" s="37"/>
      <c r="F140" s="230" t="s">
        <v>2698</v>
      </c>
      <c r="G140" s="37"/>
      <c r="H140" s="37"/>
      <c r="I140" s="143"/>
      <c r="J140" s="37"/>
      <c r="K140" s="37"/>
      <c r="L140" s="41"/>
      <c r="M140" s="231"/>
      <c r="N140" s="232"/>
      <c r="O140" s="81"/>
      <c r="P140" s="81"/>
      <c r="Q140" s="81"/>
      <c r="R140" s="81"/>
      <c r="S140" s="81"/>
      <c r="T140" s="82"/>
      <c r="U140" s="35"/>
      <c r="V140" s="35"/>
      <c r="W140" s="35"/>
      <c r="X140" s="35"/>
      <c r="Y140" s="35"/>
      <c r="Z140" s="35"/>
      <c r="AA140" s="35"/>
      <c r="AB140" s="35"/>
      <c r="AC140" s="35"/>
      <c r="AD140" s="35"/>
      <c r="AE140" s="35"/>
      <c r="AT140" s="14" t="s">
        <v>190</v>
      </c>
      <c r="AU140" s="14" t="s">
        <v>83</v>
      </c>
    </row>
    <row r="141" s="11" customFormat="1" ht="25.92" customHeight="1">
      <c r="A141" s="11"/>
      <c r="B141" s="201"/>
      <c r="C141" s="202"/>
      <c r="D141" s="203" t="s">
        <v>72</v>
      </c>
      <c r="E141" s="204" t="s">
        <v>181</v>
      </c>
      <c r="F141" s="204" t="s">
        <v>1343</v>
      </c>
      <c r="G141" s="202"/>
      <c r="H141" s="202"/>
      <c r="I141" s="205"/>
      <c r="J141" s="206">
        <f>BK141</f>
        <v>0</v>
      </c>
      <c r="K141" s="202"/>
      <c r="L141" s="207"/>
      <c r="M141" s="208"/>
      <c r="N141" s="209"/>
      <c r="O141" s="209"/>
      <c r="P141" s="210">
        <f>SUM(P142:P153)</f>
        <v>0</v>
      </c>
      <c r="Q141" s="209"/>
      <c r="R141" s="210">
        <f>SUM(R142:R153)</f>
        <v>0</v>
      </c>
      <c r="S141" s="209"/>
      <c r="T141" s="211">
        <f>SUM(T142:T153)</f>
        <v>0</v>
      </c>
      <c r="U141" s="11"/>
      <c r="V141" s="11"/>
      <c r="W141" s="11"/>
      <c r="X141" s="11"/>
      <c r="Y141" s="11"/>
      <c r="Z141" s="11"/>
      <c r="AA141" s="11"/>
      <c r="AB141" s="11"/>
      <c r="AC141" s="11"/>
      <c r="AD141" s="11"/>
      <c r="AE141" s="11"/>
      <c r="AR141" s="212" t="s">
        <v>182</v>
      </c>
      <c r="AT141" s="213" t="s">
        <v>72</v>
      </c>
      <c r="AU141" s="213" t="s">
        <v>73</v>
      </c>
      <c r="AY141" s="212" t="s">
        <v>183</v>
      </c>
      <c r="BK141" s="214">
        <f>SUM(BK142:BK153)</f>
        <v>0</v>
      </c>
    </row>
    <row r="142" s="2" customFormat="1" ht="16.5" customHeight="1">
      <c r="A142" s="35"/>
      <c r="B142" s="36"/>
      <c r="C142" s="233" t="s">
        <v>302</v>
      </c>
      <c r="D142" s="233" t="s">
        <v>191</v>
      </c>
      <c r="E142" s="234" t="s">
        <v>2449</v>
      </c>
      <c r="F142" s="235" t="s">
        <v>2450</v>
      </c>
      <c r="G142" s="236" t="s">
        <v>1684</v>
      </c>
      <c r="H142" s="237">
        <v>739.79999999999995</v>
      </c>
      <c r="I142" s="238"/>
      <c r="J142" s="239">
        <f>ROUND(I142*H142,2)</f>
        <v>0</v>
      </c>
      <c r="K142" s="235" t="s">
        <v>19</v>
      </c>
      <c r="L142" s="41"/>
      <c r="M142" s="240" t="s">
        <v>19</v>
      </c>
      <c r="N142" s="241" t="s">
        <v>44</v>
      </c>
      <c r="O142" s="81"/>
      <c r="P142" s="225">
        <f>O142*H142</f>
        <v>0</v>
      </c>
      <c r="Q142" s="225">
        <v>0</v>
      </c>
      <c r="R142" s="225">
        <f>Q142*H142</f>
        <v>0</v>
      </c>
      <c r="S142" s="225">
        <v>0</v>
      </c>
      <c r="T142" s="226">
        <f>S142*H142</f>
        <v>0</v>
      </c>
      <c r="U142" s="35"/>
      <c r="V142" s="35"/>
      <c r="W142" s="35"/>
      <c r="X142" s="35"/>
      <c r="Y142" s="35"/>
      <c r="Z142" s="35"/>
      <c r="AA142" s="35"/>
      <c r="AB142" s="35"/>
      <c r="AC142" s="35"/>
      <c r="AD142" s="35"/>
      <c r="AE142" s="35"/>
      <c r="AR142" s="227" t="s">
        <v>194</v>
      </c>
      <c r="AT142" s="227" t="s">
        <v>191</v>
      </c>
      <c r="AU142" s="227" t="s">
        <v>81</v>
      </c>
      <c r="AY142" s="14" t="s">
        <v>183</v>
      </c>
      <c r="BE142" s="228">
        <f>IF(N142="základní",J142,0)</f>
        <v>0</v>
      </c>
      <c r="BF142" s="228">
        <f>IF(N142="snížená",J142,0)</f>
        <v>0</v>
      </c>
      <c r="BG142" s="228">
        <f>IF(N142="zákl. přenesená",J142,0)</f>
        <v>0</v>
      </c>
      <c r="BH142" s="228">
        <f>IF(N142="sníž. přenesená",J142,0)</f>
        <v>0</v>
      </c>
      <c r="BI142" s="228">
        <f>IF(N142="nulová",J142,0)</f>
        <v>0</v>
      </c>
      <c r="BJ142" s="14" t="s">
        <v>81</v>
      </c>
      <c r="BK142" s="228">
        <f>ROUND(I142*H142,2)</f>
        <v>0</v>
      </c>
      <c r="BL142" s="14" t="s">
        <v>194</v>
      </c>
      <c r="BM142" s="227" t="s">
        <v>2700</v>
      </c>
    </row>
    <row r="143" s="2" customFormat="1">
      <c r="A143" s="35"/>
      <c r="B143" s="36"/>
      <c r="C143" s="37"/>
      <c r="D143" s="229" t="s">
        <v>190</v>
      </c>
      <c r="E143" s="37"/>
      <c r="F143" s="230" t="s">
        <v>2452</v>
      </c>
      <c r="G143" s="37"/>
      <c r="H143" s="37"/>
      <c r="I143" s="143"/>
      <c r="J143" s="37"/>
      <c r="K143" s="37"/>
      <c r="L143" s="41"/>
      <c r="M143" s="231"/>
      <c r="N143" s="232"/>
      <c r="O143" s="81"/>
      <c r="P143" s="81"/>
      <c r="Q143" s="81"/>
      <c r="R143" s="81"/>
      <c r="S143" s="81"/>
      <c r="T143" s="82"/>
      <c r="U143" s="35"/>
      <c r="V143" s="35"/>
      <c r="W143" s="35"/>
      <c r="X143" s="35"/>
      <c r="Y143" s="35"/>
      <c r="Z143" s="35"/>
      <c r="AA143" s="35"/>
      <c r="AB143" s="35"/>
      <c r="AC143" s="35"/>
      <c r="AD143" s="35"/>
      <c r="AE143" s="35"/>
      <c r="AT143" s="14" t="s">
        <v>190</v>
      </c>
      <c r="AU143" s="14" t="s">
        <v>81</v>
      </c>
    </row>
    <row r="144" s="2" customFormat="1" ht="21.75" customHeight="1">
      <c r="A144" s="35"/>
      <c r="B144" s="36"/>
      <c r="C144" s="233" t="s">
        <v>407</v>
      </c>
      <c r="D144" s="233" t="s">
        <v>191</v>
      </c>
      <c r="E144" s="234" t="s">
        <v>2453</v>
      </c>
      <c r="F144" s="235" t="s">
        <v>2454</v>
      </c>
      <c r="G144" s="236" t="s">
        <v>1684</v>
      </c>
      <c r="H144" s="237">
        <v>270.875</v>
      </c>
      <c r="I144" s="238"/>
      <c r="J144" s="239">
        <f>ROUND(I144*H144,2)</f>
        <v>0</v>
      </c>
      <c r="K144" s="235" t="s">
        <v>19</v>
      </c>
      <c r="L144" s="41"/>
      <c r="M144" s="240" t="s">
        <v>19</v>
      </c>
      <c r="N144" s="241" t="s">
        <v>44</v>
      </c>
      <c r="O144" s="81"/>
      <c r="P144" s="225">
        <f>O144*H144</f>
        <v>0</v>
      </c>
      <c r="Q144" s="225">
        <v>0</v>
      </c>
      <c r="R144" s="225">
        <f>Q144*H144</f>
        <v>0</v>
      </c>
      <c r="S144" s="225">
        <v>0</v>
      </c>
      <c r="T144" s="226">
        <f>S144*H144</f>
        <v>0</v>
      </c>
      <c r="U144" s="35"/>
      <c r="V144" s="35"/>
      <c r="W144" s="35"/>
      <c r="X144" s="35"/>
      <c r="Y144" s="35"/>
      <c r="Z144" s="35"/>
      <c r="AA144" s="35"/>
      <c r="AB144" s="35"/>
      <c r="AC144" s="35"/>
      <c r="AD144" s="35"/>
      <c r="AE144" s="35"/>
      <c r="AR144" s="227" t="s">
        <v>194</v>
      </c>
      <c r="AT144" s="227" t="s">
        <v>191</v>
      </c>
      <c r="AU144" s="227" t="s">
        <v>81</v>
      </c>
      <c r="AY144" s="14" t="s">
        <v>183</v>
      </c>
      <c r="BE144" s="228">
        <f>IF(N144="základní",J144,0)</f>
        <v>0</v>
      </c>
      <c r="BF144" s="228">
        <f>IF(N144="snížená",J144,0)</f>
        <v>0</v>
      </c>
      <c r="BG144" s="228">
        <f>IF(N144="zákl. přenesená",J144,0)</f>
        <v>0</v>
      </c>
      <c r="BH144" s="228">
        <f>IF(N144="sníž. přenesená",J144,0)</f>
        <v>0</v>
      </c>
      <c r="BI144" s="228">
        <f>IF(N144="nulová",J144,0)</f>
        <v>0</v>
      </c>
      <c r="BJ144" s="14" t="s">
        <v>81</v>
      </c>
      <c r="BK144" s="228">
        <f>ROUND(I144*H144,2)</f>
        <v>0</v>
      </c>
      <c r="BL144" s="14" t="s">
        <v>194</v>
      </c>
      <c r="BM144" s="227" t="s">
        <v>2701</v>
      </c>
    </row>
    <row r="145" s="2" customFormat="1">
      <c r="A145" s="35"/>
      <c r="B145" s="36"/>
      <c r="C145" s="37"/>
      <c r="D145" s="229" t="s">
        <v>190</v>
      </c>
      <c r="E145" s="37"/>
      <c r="F145" s="230" t="s">
        <v>2456</v>
      </c>
      <c r="G145" s="37"/>
      <c r="H145" s="37"/>
      <c r="I145" s="143"/>
      <c r="J145" s="37"/>
      <c r="K145" s="37"/>
      <c r="L145" s="41"/>
      <c r="M145" s="231"/>
      <c r="N145" s="232"/>
      <c r="O145" s="81"/>
      <c r="P145" s="81"/>
      <c r="Q145" s="81"/>
      <c r="R145" s="81"/>
      <c r="S145" s="81"/>
      <c r="T145" s="82"/>
      <c r="U145" s="35"/>
      <c r="V145" s="35"/>
      <c r="W145" s="35"/>
      <c r="X145" s="35"/>
      <c r="Y145" s="35"/>
      <c r="Z145" s="35"/>
      <c r="AA145" s="35"/>
      <c r="AB145" s="35"/>
      <c r="AC145" s="35"/>
      <c r="AD145" s="35"/>
      <c r="AE145" s="35"/>
      <c r="AT145" s="14" t="s">
        <v>190</v>
      </c>
      <c r="AU145" s="14" t="s">
        <v>81</v>
      </c>
    </row>
    <row r="146" s="2" customFormat="1" ht="21.75" customHeight="1">
      <c r="A146" s="35"/>
      <c r="B146" s="36"/>
      <c r="C146" s="233" t="s">
        <v>411</v>
      </c>
      <c r="D146" s="233" t="s">
        <v>191</v>
      </c>
      <c r="E146" s="234" t="s">
        <v>2457</v>
      </c>
      <c r="F146" s="235" t="s">
        <v>2458</v>
      </c>
      <c r="G146" s="236" t="s">
        <v>1684</v>
      </c>
      <c r="H146" s="237">
        <v>143.56999999999999</v>
      </c>
      <c r="I146" s="238"/>
      <c r="J146" s="239">
        <f>ROUND(I146*H146,2)</f>
        <v>0</v>
      </c>
      <c r="K146" s="235" t="s">
        <v>19</v>
      </c>
      <c r="L146" s="41"/>
      <c r="M146" s="240" t="s">
        <v>19</v>
      </c>
      <c r="N146" s="241" t="s">
        <v>44</v>
      </c>
      <c r="O146" s="81"/>
      <c r="P146" s="225">
        <f>O146*H146</f>
        <v>0</v>
      </c>
      <c r="Q146" s="225">
        <v>0</v>
      </c>
      <c r="R146" s="225">
        <f>Q146*H146</f>
        <v>0</v>
      </c>
      <c r="S146" s="225">
        <v>0</v>
      </c>
      <c r="T146" s="226">
        <f>S146*H146</f>
        <v>0</v>
      </c>
      <c r="U146" s="35"/>
      <c r="V146" s="35"/>
      <c r="W146" s="35"/>
      <c r="X146" s="35"/>
      <c r="Y146" s="35"/>
      <c r="Z146" s="35"/>
      <c r="AA146" s="35"/>
      <c r="AB146" s="35"/>
      <c r="AC146" s="35"/>
      <c r="AD146" s="35"/>
      <c r="AE146" s="35"/>
      <c r="AR146" s="227" t="s">
        <v>194</v>
      </c>
      <c r="AT146" s="227" t="s">
        <v>191</v>
      </c>
      <c r="AU146" s="227" t="s">
        <v>81</v>
      </c>
      <c r="AY146" s="14" t="s">
        <v>183</v>
      </c>
      <c r="BE146" s="228">
        <f>IF(N146="základní",J146,0)</f>
        <v>0</v>
      </c>
      <c r="BF146" s="228">
        <f>IF(N146="snížená",J146,0)</f>
        <v>0</v>
      </c>
      <c r="BG146" s="228">
        <f>IF(N146="zákl. přenesená",J146,0)</f>
        <v>0</v>
      </c>
      <c r="BH146" s="228">
        <f>IF(N146="sníž. přenesená",J146,0)</f>
        <v>0</v>
      </c>
      <c r="BI146" s="228">
        <f>IF(N146="nulová",J146,0)</f>
        <v>0</v>
      </c>
      <c r="BJ146" s="14" t="s">
        <v>81</v>
      </c>
      <c r="BK146" s="228">
        <f>ROUND(I146*H146,2)</f>
        <v>0</v>
      </c>
      <c r="BL146" s="14" t="s">
        <v>194</v>
      </c>
      <c r="BM146" s="227" t="s">
        <v>2702</v>
      </c>
    </row>
    <row r="147" s="2" customFormat="1">
      <c r="A147" s="35"/>
      <c r="B147" s="36"/>
      <c r="C147" s="37"/>
      <c r="D147" s="229" t="s">
        <v>190</v>
      </c>
      <c r="E147" s="37"/>
      <c r="F147" s="230" t="s">
        <v>2460</v>
      </c>
      <c r="G147" s="37"/>
      <c r="H147" s="37"/>
      <c r="I147" s="143"/>
      <c r="J147" s="37"/>
      <c r="K147" s="37"/>
      <c r="L147" s="41"/>
      <c r="M147" s="231"/>
      <c r="N147" s="232"/>
      <c r="O147" s="81"/>
      <c r="P147" s="81"/>
      <c r="Q147" s="81"/>
      <c r="R147" s="81"/>
      <c r="S147" s="81"/>
      <c r="T147" s="82"/>
      <c r="U147" s="35"/>
      <c r="V147" s="35"/>
      <c r="W147" s="35"/>
      <c r="X147" s="35"/>
      <c r="Y147" s="35"/>
      <c r="Z147" s="35"/>
      <c r="AA147" s="35"/>
      <c r="AB147" s="35"/>
      <c r="AC147" s="35"/>
      <c r="AD147" s="35"/>
      <c r="AE147" s="35"/>
      <c r="AT147" s="14" t="s">
        <v>190</v>
      </c>
      <c r="AU147" s="14" t="s">
        <v>81</v>
      </c>
    </row>
    <row r="148" s="2" customFormat="1" ht="33" customHeight="1">
      <c r="A148" s="35"/>
      <c r="B148" s="36"/>
      <c r="C148" s="233" t="s">
        <v>415</v>
      </c>
      <c r="D148" s="233" t="s">
        <v>191</v>
      </c>
      <c r="E148" s="234" t="s">
        <v>2465</v>
      </c>
      <c r="F148" s="235" t="s">
        <v>2466</v>
      </c>
      <c r="G148" s="236" t="s">
        <v>1684</v>
      </c>
      <c r="H148" s="237">
        <v>254.114</v>
      </c>
      <c r="I148" s="238"/>
      <c r="J148" s="239">
        <f>ROUND(I148*H148,2)</f>
        <v>0</v>
      </c>
      <c r="K148" s="235" t="s">
        <v>19</v>
      </c>
      <c r="L148" s="41"/>
      <c r="M148" s="240" t="s">
        <v>19</v>
      </c>
      <c r="N148" s="241" t="s">
        <v>44</v>
      </c>
      <c r="O148" s="81"/>
      <c r="P148" s="225">
        <f>O148*H148</f>
        <v>0</v>
      </c>
      <c r="Q148" s="225">
        <v>0</v>
      </c>
      <c r="R148" s="225">
        <f>Q148*H148</f>
        <v>0</v>
      </c>
      <c r="S148" s="225">
        <v>0</v>
      </c>
      <c r="T148" s="226">
        <f>S148*H148</f>
        <v>0</v>
      </c>
      <c r="U148" s="35"/>
      <c r="V148" s="35"/>
      <c r="W148" s="35"/>
      <c r="X148" s="35"/>
      <c r="Y148" s="35"/>
      <c r="Z148" s="35"/>
      <c r="AA148" s="35"/>
      <c r="AB148" s="35"/>
      <c r="AC148" s="35"/>
      <c r="AD148" s="35"/>
      <c r="AE148" s="35"/>
      <c r="AR148" s="227" t="s">
        <v>194</v>
      </c>
      <c r="AT148" s="227" t="s">
        <v>191</v>
      </c>
      <c r="AU148" s="227" t="s">
        <v>81</v>
      </c>
      <c r="AY148" s="14" t="s">
        <v>183</v>
      </c>
      <c r="BE148" s="228">
        <f>IF(N148="základní",J148,0)</f>
        <v>0</v>
      </c>
      <c r="BF148" s="228">
        <f>IF(N148="snížená",J148,0)</f>
        <v>0</v>
      </c>
      <c r="BG148" s="228">
        <f>IF(N148="zákl. přenesená",J148,0)</f>
        <v>0</v>
      </c>
      <c r="BH148" s="228">
        <f>IF(N148="sníž. přenesená",J148,0)</f>
        <v>0</v>
      </c>
      <c r="BI148" s="228">
        <f>IF(N148="nulová",J148,0)</f>
        <v>0</v>
      </c>
      <c r="BJ148" s="14" t="s">
        <v>81</v>
      </c>
      <c r="BK148" s="228">
        <f>ROUND(I148*H148,2)</f>
        <v>0</v>
      </c>
      <c r="BL148" s="14" t="s">
        <v>194</v>
      </c>
      <c r="BM148" s="227" t="s">
        <v>2703</v>
      </c>
    </row>
    <row r="149" s="2" customFormat="1">
      <c r="A149" s="35"/>
      <c r="B149" s="36"/>
      <c r="C149" s="37"/>
      <c r="D149" s="229" t="s">
        <v>190</v>
      </c>
      <c r="E149" s="37"/>
      <c r="F149" s="230" t="s">
        <v>2466</v>
      </c>
      <c r="G149" s="37"/>
      <c r="H149" s="37"/>
      <c r="I149" s="143"/>
      <c r="J149" s="37"/>
      <c r="K149" s="37"/>
      <c r="L149" s="41"/>
      <c r="M149" s="231"/>
      <c r="N149" s="232"/>
      <c r="O149" s="81"/>
      <c r="P149" s="81"/>
      <c r="Q149" s="81"/>
      <c r="R149" s="81"/>
      <c r="S149" s="81"/>
      <c r="T149" s="82"/>
      <c r="U149" s="35"/>
      <c r="V149" s="35"/>
      <c r="W149" s="35"/>
      <c r="X149" s="35"/>
      <c r="Y149" s="35"/>
      <c r="Z149" s="35"/>
      <c r="AA149" s="35"/>
      <c r="AB149" s="35"/>
      <c r="AC149" s="35"/>
      <c r="AD149" s="35"/>
      <c r="AE149" s="35"/>
      <c r="AT149" s="14" t="s">
        <v>190</v>
      </c>
      <c r="AU149" s="14" t="s">
        <v>81</v>
      </c>
    </row>
    <row r="150" s="2" customFormat="1" ht="16.5" customHeight="1">
      <c r="A150" s="35"/>
      <c r="B150" s="36"/>
      <c r="C150" s="233" t="s">
        <v>419</v>
      </c>
      <c r="D150" s="233" t="s">
        <v>191</v>
      </c>
      <c r="E150" s="234" t="s">
        <v>2477</v>
      </c>
      <c r="F150" s="235" t="s">
        <v>2478</v>
      </c>
      <c r="G150" s="236" t="s">
        <v>1684</v>
      </c>
      <c r="H150" s="237">
        <v>79.109999999999999</v>
      </c>
      <c r="I150" s="238"/>
      <c r="J150" s="239">
        <f>ROUND(I150*H150,2)</f>
        <v>0</v>
      </c>
      <c r="K150" s="235" t="s">
        <v>19</v>
      </c>
      <c r="L150" s="41"/>
      <c r="M150" s="240" t="s">
        <v>19</v>
      </c>
      <c r="N150" s="241" t="s">
        <v>44</v>
      </c>
      <c r="O150" s="81"/>
      <c r="P150" s="225">
        <f>O150*H150</f>
        <v>0</v>
      </c>
      <c r="Q150" s="225">
        <v>0</v>
      </c>
      <c r="R150" s="225">
        <f>Q150*H150</f>
        <v>0</v>
      </c>
      <c r="S150" s="225">
        <v>0</v>
      </c>
      <c r="T150" s="226">
        <f>S150*H150</f>
        <v>0</v>
      </c>
      <c r="U150" s="35"/>
      <c r="V150" s="35"/>
      <c r="W150" s="35"/>
      <c r="X150" s="35"/>
      <c r="Y150" s="35"/>
      <c r="Z150" s="35"/>
      <c r="AA150" s="35"/>
      <c r="AB150" s="35"/>
      <c r="AC150" s="35"/>
      <c r="AD150" s="35"/>
      <c r="AE150" s="35"/>
      <c r="AR150" s="227" t="s">
        <v>194</v>
      </c>
      <c r="AT150" s="227" t="s">
        <v>191</v>
      </c>
      <c r="AU150" s="227" t="s">
        <v>81</v>
      </c>
      <c r="AY150" s="14" t="s">
        <v>183</v>
      </c>
      <c r="BE150" s="228">
        <f>IF(N150="základní",J150,0)</f>
        <v>0</v>
      </c>
      <c r="BF150" s="228">
        <f>IF(N150="snížená",J150,0)</f>
        <v>0</v>
      </c>
      <c r="BG150" s="228">
        <f>IF(N150="zákl. přenesená",J150,0)</f>
        <v>0</v>
      </c>
      <c r="BH150" s="228">
        <f>IF(N150="sníž. přenesená",J150,0)</f>
        <v>0</v>
      </c>
      <c r="BI150" s="228">
        <f>IF(N150="nulová",J150,0)</f>
        <v>0</v>
      </c>
      <c r="BJ150" s="14" t="s">
        <v>81</v>
      </c>
      <c r="BK150" s="228">
        <f>ROUND(I150*H150,2)</f>
        <v>0</v>
      </c>
      <c r="BL150" s="14" t="s">
        <v>194</v>
      </c>
      <c r="BM150" s="227" t="s">
        <v>2704</v>
      </c>
    </row>
    <row r="151" s="2" customFormat="1">
      <c r="A151" s="35"/>
      <c r="B151" s="36"/>
      <c r="C151" s="37"/>
      <c r="D151" s="229" t="s">
        <v>190</v>
      </c>
      <c r="E151" s="37"/>
      <c r="F151" s="230" t="s">
        <v>2478</v>
      </c>
      <c r="G151" s="37"/>
      <c r="H151" s="37"/>
      <c r="I151" s="143"/>
      <c r="J151" s="37"/>
      <c r="K151" s="37"/>
      <c r="L151" s="41"/>
      <c r="M151" s="231"/>
      <c r="N151" s="232"/>
      <c r="O151" s="81"/>
      <c r="P151" s="81"/>
      <c r="Q151" s="81"/>
      <c r="R151" s="81"/>
      <c r="S151" s="81"/>
      <c r="T151" s="82"/>
      <c r="U151" s="35"/>
      <c r="V151" s="35"/>
      <c r="W151" s="35"/>
      <c r="X151" s="35"/>
      <c r="Y151" s="35"/>
      <c r="Z151" s="35"/>
      <c r="AA151" s="35"/>
      <c r="AB151" s="35"/>
      <c r="AC151" s="35"/>
      <c r="AD151" s="35"/>
      <c r="AE151" s="35"/>
      <c r="AT151" s="14" t="s">
        <v>190</v>
      </c>
      <c r="AU151" s="14" t="s">
        <v>81</v>
      </c>
    </row>
    <row r="152" s="2" customFormat="1" ht="16.5" customHeight="1">
      <c r="A152" s="35"/>
      <c r="B152" s="36"/>
      <c r="C152" s="233" t="s">
        <v>423</v>
      </c>
      <c r="D152" s="233" t="s">
        <v>191</v>
      </c>
      <c r="E152" s="234" t="s">
        <v>2486</v>
      </c>
      <c r="F152" s="235" t="s">
        <v>2487</v>
      </c>
      <c r="G152" s="236" t="s">
        <v>1684</v>
      </c>
      <c r="H152" s="237">
        <v>64.459999999999994</v>
      </c>
      <c r="I152" s="238"/>
      <c r="J152" s="239">
        <f>ROUND(I152*H152,2)</f>
        <v>0</v>
      </c>
      <c r="K152" s="235" t="s">
        <v>19</v>
      </c>
      <c r="L152" s="41"/>
      <c r="M152" s="240" t="s">
        <v>19</v>
      </c>
      <c r="N152" s="241" t="s">
        <v>44</v>
      </c>
      <c r="O152" s="81"/>
      <c r="P152" s="225">
        <f>O152*H152</f>
        <v>0</v>
      </c>
      <c r="Q152" s="225">
        <v>0</v>
      </c>
      <c r="R152" s="225">
        <f>Q152*H152</f>
        <v>0</v>
      </c>
      <c r="S152" s="225">
        <v>0</v>
      </c>
      <c r="T152" s="226">
        <f>S152*H152</f>
        <v>0</v>
      </c>
      <c r="U152" s="35"/>
      <c r="V152" s="35"/>
      <c r="W152" s="35"/>
      <c r="X152" s="35"/>
      <c r="Y152" s="35"/>
      <c r="Z152" s="35"/>
      <c r="AA152" s="35"/>
      <c r="AB152" s="35"/>
      <c r="AC152" s="35"/>
      <c r="AD152" s="35"/>
      <c r="AE152" s="35"/>
      <c r="AR152" s="227" t="s">
        <v>194</v>
      </c>
      <c r="AT152" s="227" t="s">
        <v>191</v>
      </c>
      <c r="AU152" s="227" t="s">
        <v>81</v>
      </c>
      <c r="AY152" s="14" t="s">
        <v>183</v>
      </c>
      <c r="BE152" s="228">
        <f>IF(N152="základní",J152,0)</f>
        <v>0</v>
      </c>
      <c r="BF152" s="228">
        <f>IF(N152="snížená",J152,0)</f>
        <v>0</v>
      </c>
      <c r="BG152" s="228">
        <f>IF(N152="zákl. přenesená",J152,0)</f>
        <v>0</v>
      </c>
      <c r="BH152" s="228">
        <f>IF(N152="sníž. přenesená",J152,0)</f>
        <v>0</v>
      </c>
      <c r="BI152" s="228">
        <f>IF(N152="nulová",J152,0)</f>
        <v>0</v>
      </c>
      <c r="BJ152" s="14" t="s">
        <v>81</v>
      </c>
      <c r="BK152" s="228">
        <f>ROUND(I152*H152,2)</f>
        <v>0</v>
      </c>
      <c r="BL152" s="14" t="s">
        <v>194</v>
      </c>
      <c r="BM152" s="227" t="s">
        <v>2705</v>
      </c>
    </row>
    <row r="153" s="2" customFormat="1">
      <c r="A153" s="35"/>
      <c r="B153" s="36"/>
      <c r="C153" s="37"/>
      <c r="D153" s="229" t="s">
        <v>190</v>
      </c>
      <c r="E153" s="37"/>
      <c r="F153" s="230" t="s">
        <v>2487</v>
      </c>
      <c r="G153" s="37"/>
      <c r="H153" s="37"/>
      <c r="I153" s="143"/>
      <c r="J153" s="37"/>
      <c r="K153" s="37"/>
      <c r="L153" s="41"/>
      <c r="M153" s="242"/>
      <c r="N153" s="243"/>
      <c r="O153" s="244"/>
      <c r="P153" s="244"/>
      <c r="Q153" s="244"/>
      <c r="R153" s="244"/>
      <c r="S153" s="244"/>
      <c r="T153" s="245"/>
      <c r="U153" s="35"/>
      <c r="V153" s="35"/>
      <c r="W153" s="35"/>
      <c r="X153" s="35"/>
      <c r="Y153" s="35"/>
      <c r="Z153" s="35"/>
      <c r="AA153" s="35"/>
      <c r="AB153" s="35"/>
      <c r="AC153" s="35"/>
      <c r="AD153" s="35"/>
      <c r="AE153" s="35"/>
      <c r="AT153" s="14" t="s">
        <v>190</v>
      </c>
      <c r="AU153" s="14" t="s">
        <v>81</v>
      </c>
    </row>
    <row r="154" s="2" customFormat="1" ht="6.96" customHeight="1">
      <c r="A154" s="35"/>
      <c r="B154" s="56"/>
      <c r="C154" s="57"/>
      <c r="D154" s="57"/>
      <c r="E154" s="57"/>
      <c r="F154" s="57"/>
      <c r="G154" s="57"/>
      <c r="H154" s="57"/>
      <c r="I154" s="172"/>
      <c r="J154" s="57"/>
      <c r="K154" s="57"/>
      <c r="L154" s="41"/>
      <c r="M154" s="35"/>
      <c r="O154" s="35"/>
      <c r="P154" s="35"/>
      <c r="Q154" s="35"/>
      <c r="R154" s="35"/>
      <c r="S154" s="35"/>
      <c r="T154" s="35"/>
      <c r="U154" s="35"/>
      <c r="V154" s="35"/>
      <c r="W154" s="35"/>
      <c r="X154" s="35"/>
      <c r="Y154" s="35"/>
      <c r="Z154" s="35"/>
      <c r="AA154" s="35"/>
      <c r="AB154" s="35"/>
      <c r="AC154" s="35"/>
      <c r="AD154" s="35"/>
      <c r="AE154" s="35"/>
    </row>
  </sheetData>
  <sheetProtection sheet="1" autoFilter="0" formatColumns="0" formatRows="0" objects="1" scenarios="1" spinCount="100000" saltValue="kB28sT3BKasL3Bd3lAdU+7Y+YxdrOXSUTnDC285rfcGvC3fnrnozJPbTUyJAQIdLtfScp0nutub9XDKKubGmTg==" hashValue="1i+NhLyT/81msu2q4RXTtqwSNdqu81RMbKw3yULM8CXxfcNrheKXCPS2E5s9HB96tT02KLE3oCu1GzIXg7hQ0Q==" algorithmName="SHA-512" password="CC35"/>
  <autoFilter ref="C81:K153"/>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128</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2" customFormat="1" ht="12" customHeight="1">
      <c r="A8" s="35"/>
      <c r="B8" s="41"/>
      <c r="C8" s="35"/>
      <c r="D8" s="141" t="s">
        <v>160</v>
      </c>
      <c r="E8" s="35"/>
      <c r="F8" s="35"/>
      <c r="G8" s="35"/>
      <c r="H8" s="35"/>
      <c r="I8" s="143"/>
      <c r="J8" s="35"/>
      <c r="K8" s="35"/>
      <c r="L8" s="144"/>
      <c r="S8" s="35"/>
      <c r="T8" s="35"/>
      <c r="U8" s="35"/>
      <c r="V8" s="35"/>
      <c r="W8" s="35"/>
      <c r="X8" s="35"/>
      <c r="Y8" s="35"/>
      <c r="Z8" s="35"/>
      <c r="AA8" s="35"/>
      <c r="AB8" s="35"/>
      <c r="AC8" s="35"/>
      <c r="AD8" s="35"/>
      <c r="AE8" s="35"/>
    </row>
    <row r="9" hidden="1" s="2" customFormat="1" ht="16.5" customHeight="1">
      <c r="A9" s="35"/>
      <c r="B9" s="41"/>
      <c r="C9" s="35"/>
      <c r="D9" s="35"/>
      <c r="E9" s="145" t="s">
        <v>2706</v>
      </c>
      <c r="F9" s="35"/>
      <c r="G9" s="35"/>
      <c r="H9" s="35"/>
      <c r="I9" s="143"/>
      <c r="J9" s="35"/>
      <c r="K9" s="35"/>
      <c r="L9" s="144"/>
      <c r="S9" s="35"/>
      <c r="T9" s="35"/>
      <c r="U9" s="35"/>
      <c r="V9" s="35"/>
      <c r="W9" s="35"/>
      <c r="X9" s="35"/>
      <c r="Y9" s="35"/>
      <c r="Z9" s="35"/>
      <c r="AA9" s="35"/>
      <c r="AB9" s="35"/>
      <c r="AC9" s="35"/>
      <c r="AD9" s="35"/>
      <c r="AE9" s="35"/>
    </row>
    <row r="10" hidden="1" s="2" customFormat="1">
      <c r="A10" s="35"/>
      <c r="B10" s="41"/>
      <c r="C10" s="35"/>
      <c r="D10" s="35"/>
      <c r="E10" s="35"/>
      <c r="F10" s="35"/>
      <c r="G10" s="35"/>
      <c r="H10" s="35"/>
      <c r="I10" s="143"/>
      <c r="J10" s="35"/>
      <c r="K10" s="35"/>
      <c r="L10" s="144"/>
      <c r="S10" s="35"/>
      <c r="T10" s="35"/>
      <c r="U10" s="35"/>
      <c r="V10" s="35"/>
      <c r="W10" s="35"/>
      <c r="X10" s="35"/>
      <c r="Y10" s="35"/>
      <c r="Z10" s="35"/>
      <c r="AA10" s="35"/>
      <c r="AB10" s="35"/>
      <c r="AC10" s="35"/>
      <c r="AD10" s="35"/>
      <c r="AE10" s="35"/>
    </row>
    <row r="11" hidden="1" s="2" customFormat="1" ht="12" customHeight="1">
      <c r="A11" s="35"/>
      <c r="B11" s="41"/>
      <c r="C11" s="35"/>
      <c r="D11" s="141" t="s">
        <v>18</v>
      </c>
      <c r="E11" s="35"/>
      <c r="F11" s="130" t="s">
        <v>19</v>
      </c>
      <c r="G11" s="35"/>
      <c r="H11" s="35"/>
      <c r="I11" s="146" t="s">
        <v>20</v>
      </c>
      <c r="J11" s="130" t="s">
        <v>19</v>
      </c>
      <c r="K11" s="35"/>
      <c r="L11" s="144"/>
      <c r="S11" s="35"/>
      <c r="T11" s="35"/>
      <c r="U11" s="35"/>
      <c r="V11" s="35"/>
      <c r="W11" s="35"/>
      <c r="X11" s="35"/>
      <c r="Y11" s="35"/>
      <c r="Z11" s="35"/>
      <c r="AA11" s="35"/>
      <c r="AB11" s="35"/>
      <c r="AC11" s="35"/>
      <c r="AD11" s="35"/>
      <c r="AE11" s="35"/>
    </row>
    <row r="12" hidden="1" s="2" customFormat="1" ht="12" customHeight="1">
      <c r="A12" s="35"/>
      <c r="B12" s="41"/>
      <c r="C12" s="35"/>
      <c r="D12" s="141" t="s">
        <v>21</v>
      </c>
      <c r="E12" s="35"/>
      <c r="F12" s="130" t="s">
        <v>22</v>
      </c>
      <c r="G12" s="35"/>
      <c r="H12" s="35"/>
      <c r="I12" s="146" t="s">
        <v>23</v>
      </c>
      <c r="J12" s="147" t="str">
        <f>'Rekapitulace stavby'!AN8</f>
        <v>11. 2. 2020</v>
      </c>
      <c r="K12" s="35"/>
      <c r="L12" s="144"/>
      <c r="S12" s="35"/>
      <c r="T12" s="35"/>
      <c r="U12" s="35"/>
      <c r="V12" s="35"/>
      <c r="W12" s="35"/>
      <c r="X12" s="35"/>
      <c r="Y12" s="35"/>
      <c r="Z12" s="35"/>
      <c r="AA12" s="35"/>
      <c r="AB12" s="35"/>
      <c r="AC12" s="35"/>
      <c r="AD12" s="35"/>
      <c r="AE12" s="35"/>
    </row>
    <row r="13" hidden="1" s="2" customFormat="1" ht="10.8" customHeight="1">
      <c r="A13" s="35"/>
      <c r="B13" s="41"/>
      <c r="C13" s="35"/>
      <c r="D13" s="35"/>
      <c r="E13" s="35"/>
      <c r="F13" s="35"/>
      <c r="G13" s="35"/>
      <c r="H13" s="35"/>
      <c r="I13" s="143"/>
      <c r="J13" s="35"/>
      <c r="K13" s="35"/>
      <c r="L13" s="144"/>
      <c r="S13" s="35"/>
      <c r="T13" s="35"/>
      <c r="U13" s="35"/>
      <c r="V13" s="35"/>
      <c r="W13" s="35"/>
      <c r="X13" s="35"/>
      <c r="Y13" s="35"/>
      <c r="Z13" s="35"/>
      <c r="AA13" s="35"/>
      <c r="AB13" s="35"/>
      <c r="AC13" s="35"/>
      <c r="AD13" s="35"/>
      <c r="AE13" s="35"/>
    </row>
    <row r="14" hidden="1" s="2" customFormat="1" ht="12" customHeight="1">
      <c r="A14" s="35"/>
      <c r="B14" s="41"/>
      <c r="C14" s="35"/>
      <c r="D14" s="141" t="s">
        <v>25</v>
      </c>
      <c r="E14" s="35"/>
      <c r="F14" s="35"/>
      <c r="G14" s="35"/>
      <c r="H14" s="35"/>
      <c r="I14" s="146" t="s">
        <v>26</v>
      </c>
      <c r="J14" s="130" t="s">
        <v>27</v>
      </c>
      <c r="K14" s="35"/>
      <c r="L14" s="144"/>
      <c r="S14" s="35"/>
      <c r="T14" s="35"/>
      <c r="U14" s="35"/>
      <c r="V14" s="35"/>
      <c r="W14" s="35"/>
      <c r="X14" s="35"/>
      <c r="Y14" s="35"/>
      <c r="Z14" s="35"/>
      <c r="AA14" s="35"/>
      <c r="AB14" s="35"/>
      <c r="AC14" s="35"/>
      <c r="AD14" s="35"/>
      <c r="AE14" s="35"/>
    </row>
    <row r="15" hidden="1" s="2" customFormat="1" ht="18" customHeight="1">
      <c r="A15" s="35"/>
      <c r="B15" s="41"/>
      <c r="C15" s="35"/>
      <c r="D15" s="35"/>
      <c r="E15" s="130" t="s">
        <v>28</v>
      </c>
      <c r="F15" s="35"/>
      <c r="G15" s="35"/>
      <c r="H15" s="35"/>
      <c r="I15" s="146" t="s">
        <v>29</v>
      </c>
      <c r="J15" s="130" t="s">
        <v>30</v>
      </c>
      <c r="K15" s="35"/>
      <c r="L15" s="144"/>
      <c r="S15" s="35"/>
      <c r="T15" s="35"/>
      <c r="U15" s="35"/>
      <c r="V15" s="35"/>
      <c r="W15" s="35"/>
      <c r="X15" s="35"/>
      <c r="Y15" s="35"/>
      <c r="Z15" s="35"/>
      <c r="AA15" s="35"/>
      <c r="AB15" s="35"/>
      <c r="AC15" s="35"/>
      <c r="AD15" s="35"/>
      <c r="AE15" s="35"/>
    </row>
    <row r="16" hidden="1" s="2" customFormat="1" ht="6.96" customHeight="1">
      <c r="A16" s="35"/>
      <c r="B16" s="41"/>
      <c r="C16" s="35"/>
      <c r="D16" s="35"/>
      <c r="E16" s="35"/>
      <c r="F16" s="35"/>
      <c r="G16" s="35"/>
      <c r="H16" s="35"/>
      <c r="I16" s="143"/>
      <c r="J16" s="35"/>
      <c r="K16" s="35"/>
      <c r="L16" s="144"/>
      <c r="S16" s="35"/>
      <c r="T16" s="35"/>
      <c r="U16" s="35"/>
      <c r="V16" s="35"/>
      <c r="W16" s="35"/>
      <c r="X16" s="35"/>
      <c r="Y16" s="35"/>
      <c r="Z16" s="35"/>
      <c r="AA16" s="35"/>
      <c r="AB16" s="35"/>
      <c r="AC16" s="35"/>
      <c r="AD16" s="35"/>
      <c r="AE16" s="35"/>
    </row>
    <row r="17" hidden="1" s="2" customFormat="1" ht="12" customHeight="1">
      <c r="A17" s="35"/>
      <c r="B17" s="41"/>
      <c r="C17" s="35"/>
      <c r="D17" s="141" t="s">
        <v>31</v>
      </c>
      <c r="E17" s="35"/>
      <c r="F17" s="35"/>
      <c r="G17" s="35"/>
      <c r="H17" s="35"/>
      <c r="I17" s="146" t="s">
        <v>26</v>
      </c>
      <c r="J17" s="30" t="str">
        <f>'Rekapitulace stavby'!AN13</f>
        <v>Vyplň údaj</v>
      </c>
      <c r="K17" s="35"/>
      <c r="L17" s="144"/>
      <c r="S17" s="35"/>
      <c r="T17" s="35"/>
      <c r="U17" s="35"/>
      <c r="V17" s="35"/>
      <c r="W17" s="35"/>
      <c r="X17" s="35"/>
      <c r="Y17" s="35"/>
      <c r="Z17" s="35"/>
      <c r="AA17" s="35"/>
      <c r="AB17" s="35"/>
      <c r="AC17" s="35"/>
      <c r="AD17" s="35"/>
      <c r="AE17" s="35"/>
    </row>
    <row r="18" hidden="1" s="2" customFormat="1" ht="18" customHeight="1">
      <c r="A18" s="35"/>
      <c r="B18" s="41"/>
      <c r="C18" s="35"/>
      <c r="D18" s="35"/>
      <c r="E18" s="30" t="str">
        <f>'Rekapitulace stavby'!E14</f>
        <v>Vyplň údaj</v>
      </c>
      <c r="F18" s="130"/>
      <c r="G18" s="130"/>
      <c r="H18" s="130"/>
      <c r="I18" s="146" t="s">
        <v>29</v>
      </c>
      <c r="J18" s="30" t="str">
        <f>'Rekapitulace stavby'!AN14</f>
        <v>Vyplň údaj</v>
      </c>
      <c r="K18" s="35"/>
      <c r="L18" s="144"/>
      <c r="S18" s="35"/>
      <c r="T18" s="35"/>
      <c r="U18" s="35"/>
      <c r="V18" s="35"/>
      <c r="W18" s="35"/>
      <c r="X18" s="35"/>
      <c r="Y18" s="35"/>
      <c r="Z18" s="35"/>
      <c r="AA18" s="35"/>
      <c r="AB18" s="35"/>
      <c r="AC18" s="35"/>
      <c r="AD18" s="35"/>
      <c r="AE18" s="35"/>
    </row>
    <row r="19" hidden="1" s="2" customFormat="1" ht="6.96" customHeight="1">
      <c r="A19" s="35"/>
      <c r="B19" s="41"/>
      <c r="C19" s="35"/>
      <c r="D19" s="35"/>
      <c r="E19" s="35"/>
      <c r="F19" s="35"/>
      <c r="G19" s="35"/>
      <c r="H19" s="35"/>
      <c r="I19" s="143"/>
      <c r="J19" s="35"/>
      <c r="K19" s="35"/>
      <c r="L19" s="144"/>
      <c r="S19" s="35"/>
      <c r="T19" s="35"/>
      <c r="U19" s="35"/>
      <c r="V19" s="35"/>
      <c r="W19" s="35"/>
      <c r="X19" s="35"/>
      <c r="Y19" s="35"/>
      <c r="Z19" s="35"/>
      <c r="AA19" s="35"/>
      <c r="AB19" s="35"/>
      <c r="AC19" s="35"/>
      <c r="AD19" s="35"/>
      <c r="AE19" s="35"/>
    </row>
    <row r="20" hidden="1" s="2" customFormat="1" ht="12" customHeight="1">
      <c r="A20" s="35"/>
      <c r="B20" s="41"/>
      <c r="C20" s="35"/>
      <c r="D20" s="141" t="s">
        <v>33</v>
      </c>
      <c r="E20" s="35"/>
      <c r="F20" s="35"/>
      <c r="G20" s="35"/>
      <c r="H20" s="35"/>
      <c r="I20" s="146" t="s">
        <v>26</v>
      </c>
      <c r="J20" s="130" t="s">
        <v>19</v>
      </c>
      <c r="K20" s="35"/>
      <c r="L20" s="144"/>
      <c r="S20" s="35"/>
      <c r="T20" s="35"/>
      <c r="U20" s="35"/>
      <c r="V20" s="35"/>
      <c r="W20" s="35"/>
      <c r="X20" s="35"/>
      <c r="Y20" s="35"/>
      <c r="Z20" s="35"/>
      <c r="AA20" s="35"/>
      <c r="AB20" s="35"/>
      <c r="AC20" s="35"/>
      <c r="AD20" s="35"/>
      <c r="AE20" s="35"/>
    </row>
    <row r="21" hidden="1" s="2" customFormat="1" ht="18" customHeight="1">
      <c r="A21" s="35"/>
      <c r="B21" s="41"/>
      <c r="C21" s="35"/>
      <c r="D21" s="35"/>
      <c r="E21" s="130" t="s">
        <v>34</v>
      </c>
      <c r="F21" s="35"/>
      <c r="G21" s="35"/>
      <c r="H21" s="35"/>
      <c r="I21" s="146" t="s">
        <v>29</v>
      </c>
      <c r="J21" s="130" t="s">
        <v>19</v>
      </c>
      <c r="K21" s="35"/>
      <c r="L21" s="144"/>
      <c r="S21" s="35"/>
      <c r="T21" s="35"/>
      <c r="U21" s="35"/>
      <c r="V21" s="35"/>
      <c r="W21" s="35"/>
      <c r="X21" s="35"/>
      <c r="Y21" s="35"/>
      <c r="Z21" s="35"/>
      <c r="AA21" s="35"/>
      <c r="AB21" s="35"/>
      <c r="AC21" s="35"/>
      <c r="AD21" s="35"/>
      <c r="AE21" s="35"/>
    </row>
    <row r="22" hidden="1" s="2" customFormat="1" ht="6.96" customHeight="1">
      <c r="A22" s="35"/>
      <c r="B22" s="41"/>
      <c r="C22" s="35"/>
      <c r="D22" s="35"/>
      <c r="E22" s="35"/>
      <c r="F22" s="35"/>
      <c r="G22" s="35"/>
      <c r="H22" s="35"/>
      <c r="I22" s="143"/>
      <c r="J22" s="35"/>
      <c r="K22" s="35"/>
      <c r="L22" s="144"/>
      <c r="S22" s="35"/>
      <c r="T22" s="35"/>
      <c r="U22" s="35"/>
      <c r="V22" s="35"/>
      <c r="W22" s="35"/>
      <c r="X22" s="35"/>
      <c r="Y22" s="35"/>
      <c r="Z22" s="35"/>
      <c r="AA22" s="35"/>
      <c r="AB22" s="35"/>
      <c r="AC22" s="35"/>
      <c r="AD22" s="35"/>
      <c r="AE22" s="35"/>
    </row>
    <row r="23" hidden="1" s="2" customFormat="1" ht="12" customHeight="1">
      <c r="A23" s="35"/>
      <c r="B23" s="41"/>
      <c r="C23" s="35"/>
      <c r="D23" s="141" t="s">
        <v>36</v>
      </c>
      <c r="E23" s="35"/>
      <c r="F23" s="35"/>
      <c r="G23" s="35"/>
      <c r="H23" s="35"/>
      <c r="I23" s="146" t="s">
        <v>26</v>
      </c>
      <c r="J23" s="130" t="s">
        <v>19</v>
      </c>
      <c r="K23" s="35"/>
      <c r="L23" s="144"/>
      <c r="S23" s="35"/>
      <c r="T23" s="35"/>
      <c r="U23" s="35"/>
      <c r="V23" s="35"/>
      <c r="W23" s="35"/>
      <c r="X23" s="35"/>
      <c r="Y23" s="35"/>
      <c r="Z23" s="35"/>
      <c r="AA23" s="35"/>
      <c r="AB23" s="35"/>
      <c r="AC23" s="35"/>
      <c r="AD23" s="35"/>
      <c r="AE23" s="35"/>
    </row>
    <row r="24" hidden="1" s="2" customFormat="1" ht="18" customHeight="1">
      <c r="A24" s="35"/>
      <c r="B24" s="41"/>
      <c r="C24" s="35"/>
      <c r="D24" s="35"/>
      <c r="E24" s="130" t="s">
        <v>34</v>
      </c>
      <c r="F24" s="35"/>
      <c r="G24" s="35"/>
      <c r="H24" s="35"/>
      <c r="I24" s="146" t="s">
        <v>29</v>
      </c>
      <c r="J24" s="130" t="s">
        <v>19</v>
      </c>
      <c r="K24" s="35"/>
      <c r="L24" s="144"/>
      <c r="S24" s="35"/>
      <c r="T24" s="35"/>
      <c r="U24" s="35"/>
      <c r="V24" s="35"/>
      <c r="W24" s="35"/>
      <c r="X24" s="35"/>
      <c r="Y24" s="35"/>
      <c r="Z24" s="35"/>
      <c r="AA24" s="35"/>
      <c r="AB24" s="35"/>
      <c r="AC24" s="35"/>
      <c r="AD24" s="35"/>
      <c r="AE24" s="35"/>
    </row>
    <row r="25" hidden="1" s="2" customFormat="1" ht="6.96" customHeight="1">
      <c r="A25" s="35"/>
      <c r="B25" s="41"/>
      <c r="C25" s="35"/>
      <c r="D25" s="35"/>
      <c r="E25" s="35"/>
      <c r="F25" s="35"/>
      <c r="G25" s="35"/>
      <c r="H25" s="35"/>
      <c r="I25" s="143"/>
      <c r="J25" s="35"/>
      <c r="K25" s="35"/>
      <c r="L25" s="144"/>
      <c r="S25" s="35"/>
      <c r="T25" s="35"/>
      <c r="U25" s="35"/>
      <c r="V25" s="35"/>
      <c r="W25" s="35"/>
      <c r="X25" s="35"/>
      <c r="Y25" s="35"/>
      <c r="Z25" s="35"/>
      <c r="AA25" s="35"/>
      <c r="AB25" s="35"/>
      <c r="AC25" s="35"/>
      <c r="AD25" s="35"/>
      <c r="AE25" s="35"/>
    </row>
    <row r="26" hidden="1" s="2" customFormat="1" ht="12" customHeight="1">
      <c r="A26" s="35"/>
      <c r="B26" s="41"/>
      <c r="C26" s="35"/>
      <c r="D26" s="141" t="s">
        <v>37</v>
      </c>
      <c r="E26" s="35"/>
      <c r="F26" s="35"/>
      <c r="G26" s="35"/>
      <c r="H26" s="35"/>
      <c r="I26" s="143"/>
      <c r="J26" s="35"/>
      <c r="K26" s="35"/>
      <c r="L26" s="144"/>
      <c r="S26" s="35"/>
      <c r="T26" s="35"/>
      <c r="U26" s="35"/>
      <c r="V26" s="35"/>
      <c r="W26" s="35"/>
      <c r="X26" s="35"/>
      <c r="Y26" s="35"/>
      <c r="Z26" s="35"/>
      <c r="AA26" s="35"/>
      <c r="AB26" s="35"/>
      <c r="AC26" s="35"/>
      <c r="AD26" s="35"/>
      <c r="AE26" s="35"/>
    </row>
    <row r="27" hidden="1" s="8" customFormat="1" ht="83.25" customHeight="1">
      <c r="A27" s="148"/>
      <c r="B27" s="149"/>
      <c r="C27" s="148"/>
      <c r="D27" s="148"/>
      <c r="E27" s="150" t="s">
        <v>38</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5"/>
      <c r="B28" s="41"/>
      <c r="C28" s="35"/>
      <c r="D28" s="35"/>
      <c r="E28" s="35"/>
      <c r="F28" s="35"/>
      <c r="G28" s="35"/>
      <c r="H28" s="35"/>
      <c r="I28" s="143"/>
      <c r="J28" s="35"/>
      <c r="K28" s="35"/>
      <c r="L28" s="144"/>
      <c r="S28" s="35"/>
      <c r="T28" s="35"/>
      <c r="U28" s="35"/>
      <c r="V28" s="35"/>
      <c r="W28" s="35"/>
      <c r="X28" s="35"/>
      <c r="Y28" s="35"/>
      <c r="Z28" s="35"/>
      <c r="AA28" s="35"/>
      <c r="AB28" s="35"/>
      <c r="AC28" s="35"/>
      <c r="AD28" s="35"/>
      <c r="AE28" s="35"/>
    </row>
    <row r="29" hidden="1" s="2" customFormat="1" ht="6.96" customHeight="1">
      <c r="A29" s="35"/>
      <c r="B29" s="41"/>
      <c r="C29" s="35"/>
      <c r="D29" s="153"/>
      <c r="E29" s="153"/>
      <c r="F29" s="153"/>
      <c r="G29" s="153"/>
      <c r="H29" s="153"/>
      <c r="I29" s="154"/>
      <c r="J29" s="153"/>
      <c r="K29" s="153"/>
      <c r="L29" s="144"/>
      <c r="S29" s="35"/>
      <c r="T29" s="35"/>
      <c r="U29" s="35"/>
      <c r="V29" s="35"/>
      <c r="W29" s="35"/>
      <c r="X29" s="35"/>
      <c r="Y29" s="35"/>
      <c r="Z29" s="35"/>
      <c r="AA29" s="35"/>
      <c r="AB29" s="35"/>
      <c r="AC29" s="35"/>
      <c r="AD29" s="35"/>
      <c r="AE29" s="35"/>
    </row>
    <row r="30" hidden="1" s="2" customFormat="1" ht="25.44" customHeight="1">
      <c r="A30" s="35"/>
      <c r="B30" s="41"/>
      <c r="C30" s="35"/>
      <c r="D30" s="155" t="s">
        <v>39</v>
      </c>
      <c r="E30" s="35"/>
      <c r="F30" s="35"/>
      <c r="G30" s="35"/>
      <c r="H30" s="35"/>
      <c r="I30" s="143"/>
      <c r="J30" s="156">
        <f>ROUND(J82, 2)</f>
        <v>0</v>
      </c>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14.4" customHeight="1">
      <c r="A32" s="35"/>
      <c r="B32" s="41"/>
      <c r="C32" s="35"/>
      <c r="D32" s="35"/>
      <c r="E32" s="35"/>
      <c r="F32" s="157" t="s">
        <v>41</v>
      </c>
      <c r="G32" s="35"/>
      <c r="H32" s="35"/>
      <c r="I32" s="158" t="s">
        <v>40</v>
      </c>
      <c r="J32" s="157" t="s">
        <v>42</v>
      </c>
      <c r="K32" s="35"/>
      <c r="L32" s="144"/>
      <c r="S32" s="35"/>
      <c r="T32" s="35"/>
      <c r="U32" s="35"/>
      <c r="V32" s="35"/>
      <c r="W32" s="35"/>
      <c r="X32" s="35"/>
      <c r="Y32" s="35"/>
      <c r="Z32" s="35"/>
      <c r="AA32" s="35"/>
      <c r="AB32" s="35"/>
      <c r="AC32" s="35"/>
      <c r="AD32" s="35"/>
      <c r="AE32" s="35"/>
    </row>
    <row r="33" hidden="1" s="2" customFormat="1" ht="14.4" customHeight="1">
      <c r="A33" s="35"/>
      <c r="B33" s="41"/>
      <c r="C33" s="35"/>
      <c r="D33" s="159" t="s">
        <v>43</v>
      </c>
      <c r="E33" s="141" t="s">
        <v>44</v>
      </c>
      <c r="F33" s="160">
        <f>ROUND((SUM(BE82:BE137)),  2)</f>
        <v>0</v>
      </c>
      <c r="G33" s="35"/>
      <c r="H33" s="35"/>
      <c r="I33" s="161">
        <v>0.20999999999999999</v>
      </c>
      <c r="J33" s="160">
        <f>ROUND(((SUM(BE82:BE137))*I33),  2)</f>
        <v>0</v>
      </c>
      <c r="K33" s="35"/>
      <c r="L33" s="144"/>
      <c r="S33" s="35"/>
      <c r="T33" s="35"/>
      <c r="U33" s="35"/>
      <c r="V33" s="35"/>
      <c r="W33" s="35"/>
      <c r="X33" s="35"/>
      <c r="Y33" s="35"/>
      <c r="Z33" s="35"/>
      <c r="AA33" s="35"/>
      <c r="AB33" s="35"/>
      <c r="AC33" s="35"/>
      <c r="AD33" s="35"/>
      <c r="AE33" s="35"/>
    </row>
    <row r="34" hidden="1" s="2" customFormat="1" ht="14.4" customHeight="1">
      <c r="A34" s="35"/>
      <c r="B34" s="41"/>
      <c r="C34" s="35"/>
      <c r="D34" s="35"/>
      <c r="E34" s="141" t="s">
        <v>45</v>
      </c>
      <c r="F34" s="160">
        <f>ROUND((SUM(BF82:BF137)),  2)</f>
        <v>0</v>
      </c>
      <c r="G34" s="35"/>
      <c r="H34" s="35"/>
      <c r="I34" s="161">
        <v>0.14999999999999999</v>
      </c>
      <c r="J34" s="160">
        <f>ROUND(((SUM(BF82:BF137))*I34),  2)</f>
        <v>0</v>
      </c>
      <c r="K34" s="35"/>
      <c r="L34" s="144"/>
      <c r="S34" s="35"/>
      <c r="T34" s="35"/>
      <c r="U34" s="35"/>
      <c r="V34" s="35"/>
      <c r="W34" s="35"/>
      <c r="X34" s="35"/>
      <c r="Y34" s="35"/>
      <c r="Z34" s="35"/>
      <c r="AA34" s="35"/>
      <c r="AB34" s="35"/>
      <c r="AC34" s="35"/>
      <c r="AD34" s="35"/>
      <c r="AE34" s="35"/>
    </row>
    <row r="35" hidden="1" s="2" customFormat="1" ht="14.4" customHeight="1">
      <c r="A35" s="35"/>
      <c r="B35" s="41"/>
      <c r="C35" s="35"/>
      <c r="D35" s="35"/>
      <c r="E35" s="141" t="s">
        <v>46</v>
      </c>
      <c r="F35" s="160">
        <f>ROUND((SUM(BG82:BG137)),  2)</f>
        <v>0</v>
      </c>
      <c r="G35" s="35"/>
      <c r="H35" s="35"/>
      <c r="I35" s="161">
        <v>0.20999999999999999</v>
      </c>
      <c r="J35" s="160">
        <f>0</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47</v>
      </c>
      <c r="F36" s="160">
        <f>ROUND((SUM(BH82:BH137)),  2)</f>
        <v>0</v>
      </c>
      <c r="G36" s="35"/>
      <c r="H36" s="35"/>
      <c r="I36" s="161">
        <v>0.14999999999999999</v>
      </c>
      <c r="J36" s="160">
        <f>0</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48</v>
      </c>
      <c r="F37" s="160">
        <f>ROUND((SUM(BI82:BI137)),  2)</f>
        <v>0</v>
      </c>
      <c r="G37" s="35"/>
      <c r="H37" s="35"/>
      <c r="I37" s="161">
        <v>0</v>
      </c>
      <c r="J37" s="160">
        <f>0</f>
        <v>0</v>
      </c>
      <c r="K37" s="35"/>
      <c r="L37" s="144"/>
      <c r="S37" s="35"/>
      <c r="T37" s="35"/>
      <c r="U37" s="35"/>
      <c r="V37" s="35"/>
      <c r="W37" s="35"/>
      <c r="X37" s="35"/>
      <c r="Y37" s="35"/>
      <c r="Z37" s="35"/>
      <c r="AA37" s="35"/>
      <c r="AB37" s="35"/>
      <c r="AC37" s="35"/>
      <c r="AD37" s="35"/>
      <c r="AE37" s="35"/>
    </row>
    <row r="38" hidden="1" s="2" customFormat="1" ht="6.96" customHeight="1">
      <c r="A38" s="35"/>
      <c r="B38" s="41"/>
      <c r="C38" s="35"/>
      <c r="D38" s="35"/>
      <c r="E38" s="35"/>
      <c r="F38" s="35"/>
      <c r="G38" s="35"/>
      <c r="H38" s="35"/>
      <c r="I38" s="143"/>
      <c r="J38" s="35"/>
      <c r="K38" s="35"/>
      <c r="L38" s="144"/>
      <c r="S38" s="35"/>
      <c r="T38" s="35"/>
      <c r="U38" s="35"/>
      <c r="V38" s="35"/>
      <c r="W38" s="35"/>
      <c r="X38" s="35"/>
      <c r="Y38" s="35"/>
      <c r="Z38" s="35"/>
      <c r="AA38" s="35"/>
      <c r="AB38" s="35"/>
      <c r="AC38" s="35"/>
      <c r="AD38" s="35"/>
      <c r="AE38" s="35"/>
    </row>
    <row r="39" hidden="1" s="2" customFormat="1" ht="25.44" customHeight="1">
      <c r="A39" s="35"/>
      <c r="B39" s="41"/>
      <c r="C39" s="162"/>
      <c r="D39" s="163" t="s">
        <v>49</v>
      </c>
      <c r="E39" s="164"/>
      <c r="F39" s="164"/>
      <c r="G39" s="165" t="s">
        <v>50</v>
      </c>
      <c r="H39" s="166" t="s">
        <v>51</v>
      </c>
      <c r="I39" s="167"/>
      <c r="J39" s="168">
        <f>SUM(J30:J37)</f>
        <v>0</v>
      </c>
      <c r="K39" s="169"/>
      <c r="L39" s="144"/>
      <c r="S39" s="35"/>
      <c r="T39" s="35"/>
      <c r="U39" s="35"/>
      <c r="V39" s="35"/>
      <c r="W39" s="35"/>
      <c r="X39" s="35"/>
      <c r="Y39" s="35"/>
      <c r="Z39" s="35"/>
      <c r="AA39" s="35"/>
      <c r="AB39" s="35"/>
      <c r="AC39" s="35"/>
      <c r="AD39" s="35"/>
      <c r="AE39" s="35"/>
    </row>
    <row r="40" hidden="1" s="2" customFormat="1" ht="14.4" customHeight="1">
      <c r="A40" s="35"/>
      <c r="B40" s="170"/>
      <c r="C40" s="171"/>
      <c r="D40" s="171"/>
      <c r="E40" s="171"/>
      <c r="F40" s="171"/>
      <c r="G40" s="171"/>
      <c r="H40" s="171"/>
      <c r="I40" s="172"/>
      <c r="J40" s="171"/>
      <c r="K40" s="171"/>
      <c r="L40" s="144"/>
      <c r="S40" s="35"/>
      <c r="T40" s="35"/>
      <c r="U40" s="35"/>
      <c r="V40" s="35"/>
      <c r="W40" s="35"/>
      <c r="X40" s="35"/>
      <c r="Y40" s="35"/>
      <c r="Z40" s="35"/>
      <c r="AA40" s="35"/>
      <c r="AB40" s="35"/>
      <c r="AC40" s="35"/>
      <c r="AD40" s="35"/>
      <c r="AE40" s="35"/>
    </row>
    <row r="41" hidden="1"/>
    <row r="42" hidden="1"/>
    <row r="43" hidden="1"/>
    <row r="44" hidden="1" s="2" customFormat="1" ht="6.96" customHeight="1">
      <c r="A44" s="35"/>
      <c r="B44" s="173"/>
      <c r="C44" s="174"/>
      <c r="D44" s="174"/>
      <c r="E44" s="174"/>
      <c r="F44" s="174"/>
      <c r="G44" s="174"/>
      <c r="H44" s="174"/>
      <c r="I44" s="175"/>
      <c r="J44" s="174"/>
      <c r="K44" s="174"/>
      <c r="L44" s="144"/>
      <c r="S44" s="35"/>
      <c r="T44" s="35"/>
      <c r="U44" s="35"/>
      <c r="V44" s="35"/>
      <c r="W44" s="35"/>
      <c r="X44" s="35"/>
      <c r="Y44" s="35"/>
      <c r="Z44" s="35"/>
      <c r="AA44" s="35"/>
      <c r="AB44" s="35"/>
      <c r="AC44" s="35"/>
      <c r="AD44" s="35"/>
      <c r="AE44" s="35"/>
    </row>
    <row r="45" hidden="1" s="2" customFormat="1" ht="24.96" customHeight="1">
      <c r="A45" s="35"/>
      <c r="B45" s="36"/>
      <c r="C45" s="20" t="s">
        <v>162</v>
      </c>
      <c r="D45" s="37"/>
      <c r="E45" s="37"/>
      <c r="F45" s="37"/>
      <c r="G45" s="37"/>
      <c r="H45" s="37"/>
      <c r="I45" s="143"/>
      <c r="J45" s="37"/>
      <c r="K45" s="37"/>
      <c r="L45" s="144"/>
      <c r="S45" s="35"/>
      <c r="T45" s="35"/>
      <c r="U45" s="35"/>
      <c r="V45" s="35"/>
      <c r="W45" s="35"/>
      <c r="X45" s="35"/>
      <c r="Y45" s="35"/>
      <c r="Z45" s="35"/>
      <c r="AA45" s="35"/>
      <c r="AB45" s="35"/>
      <c r="AC45" s="35"/>
      <c r="AD45" s="35"/>
      <c r="AE45" s="35"/>
    </row>
    <row r="46" hidden="1" s="2" customFormat="1" ht="6.96" customHeight="1">
      <c r="A46" s="35"/>
      <c r="B46" s="36"/>
      <c r="C46" s="37"/>
      <c r="D46" s="37"/>
      <c r="E46" s="37"/>
      <c r="F46" s="37"/>
      <c r="G46" s="37"/>
      <c r="H46" s="37"/>
      <c r="I46" s="143"/>
      <c r="J46" s="37"/>
      <c r="K46" s="37"/>
      <c r="L46" s="144"/>
      <c r="S46" s="35"/>
      <c r="T46" s="35"/>
      <c r="U46" s="35"/>
      <c r="V46" s="35"/>
      <c r="W46" s="35"/>
      <c r="X46" s="35"/>
      <c r="Y46" s="35"/>
      <c r="Z46" s="35"/>
      <c r="AA46" s="35"/>
      <c r="AB46" s="35"/>
      <c r="AC46" s="35"/>
      <c r="AD46" s="35"/>
      <c r="AE46" s="35"/>
    </row>
    <row r="47" hidden="1" s="2" customFormat="1" ht="12" customHeight="1">
      <c r="A47" s="35"/>
      <c r="B47" s="36"/>
      <c r="C47" s="29" t="s">
        <v>16</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23.25" customHeight="1">
      <c r="A48" s="35"/>
      <c r="B48" s="36"/>
      <c r="C48" s="37"/>
      <c r="D48" s="37"/>
      <c r="E48" s="176" t="str">
        <f>E7</f>
        <v xml:space="preserve">Oprava staničních kolejí 1 - 8  a výhybek v žst. Bečov nad Teplou (2. část)</v>
      </c>
      <c r="F48" s="29"/>
      <c r="G48" s="29"/>
      <c r="H48" s="29"/>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160</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16.5" customHeight="1">
      <c r="A50" s="35"/>
      <c r="B50" s="36"/>
      <c r="C50" s="37"/>
      <c r="D50" s="37"/>
      <c r="E50" s="66" t="str">
        <f>E9</f>
        <v>SO 103 - Přístupové komunikace</v>
      </c>
      <c r="F50" s="37"/>
      <c r="G50" s="37"/>
      <c r="H50" s="37"/>
      <c r="I50" s="143"/>
      <c r="J50" s="37"/>
      <c r="K50" s="37"/>
      <c r="L50" s="144"/>
      <c r="S50" s="35"/>
      <c r="T50" s="35"/>
      <c r="U50" s="35"/>
      <c r="V50" s="35"/>
      <c r="W50" s="35"/>
      <c r="X50" s="35"/>
      <c r="Y50" s="35"/>
      <c r="Z50" s="35"/>
      <c r="AA50" s="35"/>
      <c r="AB50" s="35"/>
      <c r="AC50" s="35"/>
      <c r="AD50" s="35"/>
      <c r="AE50" s="35"/>
    </row>
    <row r="51" hidden="1" s="2" customFormat="1" ht="6.96" customHeight="1">
      <c r="A51" s="35"/>
      <c r="B51" s="36"/>
      <c r="C51" s="37"/>
      <c r="D51" s="37"/>
      <c r="E51" s="37"/>
      <c r="F51" s="37"/>
      <c r="G51" s="37"/>
      <c r="H51" s="37"/>
      <c r="I51" s="143"/>
      <c r="J51" s="37"/>
      <c r="K51" s="37"/>
      <c r="L51" s="144"/>
      <c r="S51" s="35"/>
      <c r="T51" s="35"/>
      <c r="U51" s="35"/>
      <c r="V51" s="35"/>
      <c r="W51" s="35"/>
      <c r="X51" s="35"/>
      <c r="Y51" s="35"/>
      <c r="Z51" s="35"/>
      <c r="AA51" s="35"/>
      <c r="AB51" s="35"/>
      <c r="AC51" s="35"/>
      <c r="AD51" s="35"/>
      <c r="AE51" s="35"/>
    </row>
    <row r="52" hidden="1" s="2" customFormat="1" ht="12" customHeight="1">
      <c r="A52" s="35"/>
      <c r="B52" s="36"/>
      <c r="C52" s="29" t="s">
        <v>21</v>
      </c>
      <c r="D52" s="37"/>
      <c r="E52" s="37"/>
      <c r="F52" s="24" t="str">
        <f>F12</f>
        <v>žst. Bečov nad Teplou</v>
      </c>
      <c r="G52" s="37"/>
      <c r="H52" s="37"/>
      <c r="I52" s="146" t="s">
        <v>23</v>
      </c>
      <c r="J52" s="69" t="str">
        <f>IF(J12="","",J12)</f>
        <v>11. 2. 2020</v>
      </c>
      <c r="K52" s="37"/>
      <c r="L52" s="144"/>
      <c r="S52" s="35"/>
      <c r="T52" s="35"/>
      <c r="U52" s="35"/>
      <c r="V52" s="35"/>
      <c r="W52" s="35"/>
      <c r="X52" s="35"/>
      <c r="Y52" s="35"/>
      <c r="Z52" s="35"/>
      <c r="AA52" s="35"/>
      <c r="AB52" s="35"/>
      <c r="AC52" s="35"/>
      <c r="AD52" s="35"/>
      <c r="AE52" s="35"/>
    </row>
    <row r="53" hidden="1" s="2" customFormat="1" ht="6.96" customHeight="1">
      <c r="A53" s="35"/>
      <c r="B53" s="36"/>
      <c r="C53" s="37"/>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5.15" customHeight="1">
      <c r="A54" s="35"/>
      <c r="B54" s="36"/>
      <c r="C54" s="29" t="s">
        <v>25</v>
      </c>
      <c r="D54" s="37"/>
      <c r="E54" s="37"/>
      <c r="F54" s="24" t="str">
        <f>E15</f>
        <v xml:space="preserve"> Správa železnic, OŘ ÚNL</v>
      </c>
      <c r="G54" s="37"/>
      <c r="H54" s="37"/>
      <c r="I54" s="146" t="s">
        <v>33</v>
      </c>
      <c r="J54" s="33" t="str">
        <f>E21</f>
        <v xml:space="preserve"> </v>
      </c>
      <c r="K54" s="37"/>
      <c r="L54" s="144"/>
      <c r="S54" s="35"/>
      <c r="T54" s="35"/>
      <c r="U54" s="35"/>
      <c r="V54" s="35"/>
      <c r="W54" s="35"/>
      <c r="X54" s="35"/>
      <c r="Y54" s="35"/>
      <c r="Z54" s="35"/>
      <c r="AA54" s="35"/>
      <c r="AB54" s="35"/>
      <c r="AC54" s="35"/>
      <c r="AD54" s="35"/>
      <c r="AE54" s="35"/>
    </row>
    <row r="55" hidden="1" s="2" customFormat="1" ht="15.15" customHeight="1">
      <c r="A55" s="35"/>
      <c r="B55" s="36"/>
      <c r="C55" s="29" t="s">
        <v>31</v>
      </c>
      <c r="D55" s="37"/>
      <c r="E55" s="37"/>
      <c r="F55" s="24" t="str">
        <f>IF(E18="","",E18)</f>
        <v>Vyplň údaj</v>
      </c>
      <c r="G55" s="37"/>
      <c r="H55" s="37"/>
      <c r="I55" s="146" t="s">
        <v>36</v>
      </c>
      <c r="J55" s="33" t="str">
        <f>E24</f>
        <v xml:space="preserve"> </v>
      </c>
      <c r="K55" s="37"/>
      <c r="L55" s="144"/>
      <c r="S55" s="35"/>
      <c r="T55" s="35"/>
      <c r="U55" s="35"/>
      <c r="V55" s="35"/>
      <c r="W55" s="35"/>
      <c r="X55" s="35"/>
      <c r="Y55" s="35"/>
      <c r="Z55" s="35"/>
      <c r="AA55" s="35"/>
      <c r="AB55" s="35"/>
      <c r="AC55" s="35"/>
      <c r="AD55" s="35"/>
      <c r="AE55" s="35"/>
    </row>
    <row r="56" hidden="1" s="2" customFormat="1" ht="10.32" customHeight="1">
      <c r="A56" s="35"/>
      <c r="B56" s="36"/>
      <c r="C56" s="37"/>
      <c r="D56" s="37"/>
      <c r="E56" s="37"/>
      <c r="F56" s="37"/>
      <c r="G56" s="37"/>
      <c r="H56" s="37"/>
      <c r="I56" s="143"/>
      <c r="J56" s="37"/>
      <c r="K56" s="37"/>
      <c r="L56" s="144"/>
      <c r="S56" s="35"/>
      <c r="T56" s="35"/>
      <c r="U56" s="35"/>
      <c r="V56" s="35"/>
      <c r="W56" s="35"/>
      <c r="X56" s="35"/>
      <c r="Y56" s="35"/>
      <c r="Z56" s="35"/>
      <c r="AA56" s="35"/>
      <c r="AB56" s="35"/>
      <c r="AC56" s="35"/>
      <c r="AD56" s="35"/>
      <c r="AE56" s="35"/>
    </row>
    <row r="57" hidden="1" s="2" customFormat="1" ht="29.28" customHeight="1">
      <c r="A57" s="35"/>
      <c r="B57" s="36"/>
      <c r="C57" s="177" t="s">
        <v>163</v>
      </c>
      <c r="D57" s="178"/>
      <c r="E57" s="178"/>
      <c r="F57" s="178"/>
      <c r="G57" s="178"/>
      <c r="H57" s="178"/>
      <c r="I57" s="179"/>
      <c r="J57" s="180" t="s">
        <v>164</v>
      </c>
      <c r="K57" s="178"/>
      <c r="L57" s="144"/>
      <c r="S57" s="35"/>
      <c r="T57" s="35"/>
      <c r="U57" s="35"/>
      <c r="V57" s="35"/>
      <c r="W57" s="35"/>
      <c r="X57" s="35"/>
      <c r="Y57" s="35"/>
      <c r="Z57" s="35"/>
      <c r="AA57" s="35"/>
      <c r="AB57" s="35"/>
      <c r="AC57" s="35"/>
      <c r="AD57" s="35"/>
      <c r="AE57" s="35"/>
    </row>
    <row r="58" hidden="1" s="2" customFormat="1" ht="10.32" customHeight="1">
      <c r="A58" s="35"/>
      <c r="B58" s="36"/>
      <c r="C58" s="37"/>
      <c r="D58" s="37"/>
      <c r="E58" s="37"/>
      <c r="F58" s="37"/>
      <c r="G58" s="37"/>
      <c r="H58" s="37"/>
      <c r="I58" s="143"/>
      <c r="J58" s="37"/>
      <c r="K58" s="37"/>
      <c r="L58" s="144"/>
      <c r="S58" s="35"/>
      <c r="T58" s="35"/>
      <c r="U58" s="35"/>
      <c r="V58" s="35"/>
      <c r="W58" s="35"/>
      <c r="X58" s="35"/>
      <c r="Y58" s="35"/>
      <c r="Z58" s="35"/>
      <c r="AA58" s="35"/>
      <c r="AB58" s="35"/>
      <c r="AC58" s="35"/>
      <c r="AD58" s="35"/>
      <c r="AE58" s="35"/>
    </row>
    <row r="59" hidden="1" s="2" customFormat="1" ht="22.8" customHeight="1">
      <c r="A59" s="35"/>
      <c r="B59" s="36"/>
      <c r="C59" s="181" t="s">
        <v>71</v>
      </c>
      <c r="D59" s="37"/>
      <c r="E59" s="37"/>
      <c r="F59" s="37"/>
      <c r="G59" s="37"/>
      <c r="H59" s="37"/>
      <c r="I59" s="143"/>
      <c r="J59" s="99">
        <f>J82</f>
        <v>0</v>
      </c>
      <c r="K59" s="37"/>
      <c r="L59" s="144"/>
      <c r="S59" s="35"/>
      <c r="T59" s="35"/>
      <c r="U59" s="35"/>
      <c r="V59" s="35"/>
      <c r="W59" s="35"/>
      <c r="X59" s="35"/>
      <c r="Y59" s="35"/>
      <c r="Z59" s="35"/>
      <c r="AA59" s="35"/>
      <c r="AB59" s="35"/>
      <c r="AC59" s="35"/>
      <c r="AD59" s="35"/>
      <c r="AE59" s="35"/>
      <c r="AU59" s="14" t="s">
        <v>165</v>
      </c>
    </row>
    <row r="60" hidden="1" s="9" customFormat="1" ht="24.96" customHeight="1">
      <c r="A60" s="9"/>
      <c r="B60" s="182"/>
      <c r="C60" s="183"/>
      <c r="D60" s="184" t="s">
        <v>2105</v>
      </c>
      <c r="E60" s="185"/>
      <c r="F60" s="185"/>
      <c r="G60" s="185"/>
      <c r="H60" s="185"/>
      <c r="I60" s="186"/>
      <c r="J60" s="187">
        <f>J83</f>
        <v>0</v>
      </c>
      <c r="K60" s="183"/>
      <c r="L60" s="188"/>
      <c r="S60" s="9"/>
      <c r="T60" s="9"/>
      <c r="U60" s="9"/>
      <c r="V60" s="9"/>
      <c r="W60" s="9"/>
      <c r="X60" s="9"/>
      <c r="Y60" s="9"/>
      <c r="Z60" s="9"/>
      <c r="AA60" s="9"/>
      <c r="AB60" s="9"/>
      <c r="AC60" s="9"/>
      <c r="AD60" s="9"/>
      <c r="AE60" s="9"/>
    </row>
    <row r="61" hidden="1" s="12" customFormat="1" ht="19.92" customHeight="1">
      <c r="A61" s="12"/>
      <c r="B61" s="247"/>
      <c r="C61" s="122"/>
      <c r="D61" s="248" t="s">
        <v>2106</v>
      </c>
      <c r="E61" s="249"/>
      <c r="F61" s="249"/>
      <c r="G61" s="249"/>
      <c r="H61" s="249"/>
      <c r="I61" s="250"/>
      <c r="J61" s="251">
        <f>J84</f>
        <v>0</v>
      </c>
      <c r="K61" s="122"/>
      <c r="L61" s="252"/>
      <c r="S61" s="12"/>
      <c r="T61" s="12"/>
      <c r="U61" s="12"/>
      <c r="V61" s="12"/>
      <c r="W61" s="12"/>
      <c r="X61" s="12"/>
      <c r="Y61" s="12"/>
      <c r="Z61" s="12"/>
      <c r="AA61" s="12"/>
      <c r="AB61" s="12"/>
      <c r="AC61" s="12"/>
      <c r="AD61" s="12"/>
      <c r="AE61" s="12"/>
    </row>
    <row r="62" hidden="1" s="9" customFormat="1" ht="24.96" customHeight="1">
      <c r="A62" s="9"/>
      <c r="B62" s="182"/>
      <c r="C62" s="183"/>
      <c r="D62" s="184" t="s">
        <v>315</v>
      </c>
      <c r="E62" s="185"/>
      <c r="F62" s="185"/>
      <c r="G62" s="185"/>
      <c r="H62" s="185"/>
      <c r="I62" s="186"/>
      <c r="J62" s="187">
        <f>J131</f>
        <v>0</v>
      </c>
      <c r="K62" s="183"/>
      <c r="L62" s="188"/>
      <c r="S62" s="9"/>
      <c r="T62" s="9"/>
      <c r="U62" s="9"/>
      <c r="V62" s="9"/>
      <c r="W62" s="9"/>
      <c r="X62" s="9"/>
      <c r="Y62" s="9"/>
      <c r="Z62" s="9"/>
      <c r="AA62" s="9"/>
      <c r="AB62" s="9"/>
      <c r="AC62" s="9"/>
      <c r="AD62" s="9"/>
      <c r="AE62" s="9"/>
    </row>
    <row r="63" hidden="1" s="2" customFormat="1" ht="21.84" customHeight="1">
      <c r="A63" s="35"/>
      <c r="B63" s="36"/>
      <c r="C63" s="37"/>
      <c r="D63" s="37"/>
      <c r="E63" s="37"/>
      <c r="F63" s="37"/>
      <c r="G63" s="37"/>
      <c r="H63" s="37"/>
      <c r="I63" s="143"/>
      <c r="J63" s="37"/>
      <c r="K63" s="37"/>
      <c r="L63" s="144"/>
      <c r="S63" s="35"/>
      <c r="T63" s="35"/>
      <c r="U63" s="35"/>
      <c r="V63" s="35"/>
      <c r="W63" s="35"/>
      <c r="X63" s="35"/>
      <c r="Y63" s="35"/>
      <c r="Z63" s="35"/>
      <c r="AA63" s="35"/>
      <c r="AB63" s="35"/>
      <c r="AC63" s="35"/>
      <c r="AD63" s="35"/>
      <c r="AE63" s="35"/>
    </row>
    <row r="64" hidden="1" s="2" customFormat="1" ht="6.96" customHeight="1">
      <c r="A64" s="35"/>
      <c r="B64" s="56"/>
      <c r="C64" s="57"/>
      <c r="D64" s="57"/>
      <c r="E64" s="57"/>
      <c r="F64" s="57"/>
      <c r="G64" s="57"/>
      <c r="H64" s="57"/>
      <c r="I64" s="172"/>
      <c r="J64" s="57"/>
      <c r="K64" s="57"/>
      <c r="L64" s="144"/>
      <c r="S64" s="35"/>
      <c r="T64" s="35"/>
      <c r="U64" s="35"/>
      <c r="V64" s="35"/>
      <c r="W64" s="35"/>
      <c r="X64" s="35"/>
      <c r="Y64" s="35"/>
      <c r="Z64" s="35"/>
      <c r="AA64" s="35"/>
      <c r="AB64" s="35"/>
      <c r="AC64" s="35"/>
      <c r="AD64" s="35"/>
      <c r="AE64" s="35"/>
    </row>
    <row r="65" hidden="1"/>
    <row r="66" hidden="1"/>
    <row r="67" hidden="1"/>
    <row r="68" s="2" customFormat="1" ht="6.96" customHeight="1">
      <c r="A68" s="35"/>
      <c r="B68" s="58"/>
      <c r="C68" s="59"/>
      <c r="D68" s="59"/>
      <c r="E68" s="59"/>
      <c r="F68" s="59"/>
      <c r="G68" s="59"/>
      <c r="H68" s="59"/>
      <c r="I68" s="175"/>
      <c r="J68" s="59"/>
      <c r="K68" s="59"/>
      <c r="L68" s="144"/>
      <c r="S68" s="35"/>
      <c r="T68" s="35"/>
      <c r="U68" s="35"/>
      <c r="V68" s="35"/>
      <c r="W68" s="35"/>
      <c r="X68" s="35"/>
      <c r="Y68" s="35"/>
      <c r="Z68" s="35"/>
      <c r="AA68" s="35"/>
      <c r="AB68" s="35"/>
      <c r="AC68" s="35"/>
      <c r="AD68" s="35"/>
      <c r="AE68" s="35"/>
    </row>
    <row r="69" s="2" customFormat="1" ht="24.96" customHeight="1">
      <c r="A69" s="35"/>
      <c r="B69" s="36"/>
      <c r="C69" s="20" t="s">
        <v>168</v>
      </c>
      <c r="D69" s="37"/>
      <c r="E69" s="37"/>
      <c r="F69" s="37"/>
      <c r="G69" s="37"/>
      <c r="H69" s="37"/>
      <c r="I69" s="143"/>
      <c r="J69" s="37"/>
      <c r="K69" s="37"/>
      <c r="L69" s="144"/>
      <c r="S69" s="35"/>
      <c r="T69" s="35"/>
      <c r="U69" s="35"/>
      <c r="V69" s="35"/>
      <c r="W69" s="35"/>
      <c r="X69" s="35"/>
      <c r="Y69" s="35"/>
      <c r="Z69" s="35"/>
      <c r="AA69" s="35"/>
      <c r="AB69" s="35"/>
      <c r="AC69" s="35"/>
      <c r="AD69" s="35"/>
      <c r="AE69" s="35"/>
    </row>
    <row r="70" s="2" customFormat="1" ht="6.96" customHeight="1">
      <c r="A70" s="35"/>
      <c r="B70" s="36"/>
      <c r="C70" s="37"/>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12" customHeight="1">
      <c r="A71" s="35"/>
      <c r="B71" s="36"/>
      <c r="C71" s="29" t="s">
        <v>16</v>
      </c>
      <c r="D71" s="37"/>
      <c r="E71" s="37"/>
      <c r="F71" s="37"/>
      <c r="G71" s="37"/>
      <c r="H71" s="37"/>
      <c r="I71" s="143"/>
      <c r="J71" s="37"/>
      <c r="K71" s="37"/>
      <c r="L71" s="144"/>
      <c r="S71" s="35"/>
      <c r="T71" s="35"/>
      <c r="U71" s="35"/>
      <c r="V71" s="35"/>
      <c r="W71" s="35"/>
      <c r="X71" s="35"/>
      <c r="Y71" s="35"/>
      <c r="Z71" s="35"/>
      <c r="AA71" s="35"/>
      <c r="AB71" s="35"/>
      <c r="AC71" s="35"/>
      <c r="AD71" s="35"/>
      <c r="AE71" s="35"/>
    </row>
    <row r="72" s="2" customFormat="1" ht="23.25" customHeight="1">
      <c r="A72" s="35"/>
      <c r="B72" s="36"/>
      <c r="C72" s="37"/>
      <c r="D72" s="37"/>
      <c r="E72" s="176" t="str">
        <f>E7</f>
        <v xml:space="preserve">Oprava staničních kolejí 1 - 8  a výhybek v žst. Bečov nad Teplou (2. část)</v>
      </c>
      <c r="F72" s="29"/>
      <c r="G72" s="29"/>
      <c r="H72" s="29"/>
      <c r="I72" s="143"/>
      <c r="J72" s="37"/>
      <c r="K72" s="37"/>
      <c r="L72" s="144"/>
      <c r="S72" s="35"/>
      <c r="T72" s="35"/>
      <c r="U72" s="35"/>
      <c r="V72" s="35"/>
      <c r="W72" s="35"/>
      <c r="X72" s="35"/>
      <c r="Y72" s="35"/>
      <c r="Z72" s="35"/>
      <c r="AA72" s="35"/>
      <c r="AB72" s="35"/>
      <c r="AC72" s="35"/>
      <c r="AD72" s="35"/>
      <c r="AE72" s="35"/>
    </row>
    <row r="73" s="2" customFormat="1" ht="12" customHeight="1">
      <c r="A73" s="35"/>
      <c r="B73" s="36"/>
      <c r="C73" s="29" t="s">
        <v>160</v>
      </c>
      <c r="D73" s="37"/>
      <c r="E73" s="37"/>
      <c r="F73" s="37"/>
      <c r="G73" s="37"/>
      <c r="H73" s="37"/>
      <c r="I73" s="143"/>
      <c r="J73" s="37"/>
      <c r="K73" s="37"/>
      <c r="L73" s="144"/>
      <c r="S73" s="35"/>
      <c r="T73" s="35"/>
      <c r="U73" s="35"/>
      <c r="V73" s="35"/>
      <c r="W73" s="35"/>
      <c r="X73" s="35"/>
      <c r="Y73" s="35"/>
      <c r="Z73" s="35"/>
      <c r="AA73" s="35"/>
      <c r="AB73" s="35"/>
      <c r="AC73" s="35"/>
      <c r="AD73" s="35"/>
      <c r="AE73" s="35"/>
    </row>
    <row r="74" s="2" customFormat="1" ht="16.5" customHeight="1">
      <c r="A74" s="35"/>
      <c r="B74" s="36"/>
      <c r="C74" s="37"/>
      <c r="D74" s="37"/>
      <c r="E74" s="66" t="str">
        <f>E9</f>
        <v>SO 103 - Přístupové komunikace</v>
      </c>
      <c r="F74" s="37"/>
      <c r="G74" s="37"/>
      <c r="H74" s="37"/>
      <c r="I74" s="143"/>
      <c r="J74" s="37"/>
      <c r="K74" s="37"/>
      <c r="L74" s="144"/>
      <c r="S74" s="35"/>
      <c r="T74" s="35"/>
      <c r="U74" s="35"/>
      <c r="V74" s="35"/>
      <c r="W74" s="35"/>
      <c r="X74" s="35"/>
      <c r="Y74" s="35"/>
      <c r="Z74" s="35"/>
      <c r="AA74" s="35"/>
      <c r="AB74" s="35"/>
      <c r="AC74" s="35"/>
      <c r="AD74" s="35"/>
      <c r="AE74" s="35"/>
    </row>
    <row r="75" s="2" customFormat="1" ht="6.96" customHeight="1">
      <c r="A75" s="35"/>
      <c r="B75" s="36"/>
      <c r="C75" s="37"/>
      <c r="D75" s="37"/>
      <c r="E75" s="37"/>
      <c r="F75" s="37"/>
      <c r="G75" s="37"/>
      <c r="H75" s="37"/>
      <c r="I75" s="143"/>
      <c r="J75" s="37"/>
      <c r="K75" s="37"/>
      <c r="L75" s="144"/>
      <c r="S75" s="35"/>
      <c r="T75" s="35"/>
      <c r="U75" s="35"/>
      <c r="V75" s="35"/>
      <c r="W75" s="35"/>
      <c r="X75" s="35"/>
      <c r="Y75" s="35"/>
      <c r="Z75" s="35"/>
      <c r="AA75" s="35"/>
      <c r="AB75" s="35"/>
      <c r="AC75" s="35"/>
      <c r="AD75" s="35"/>
      <c r="AE75" s="35"/>
    </row>
    <row r="76" s="2" customFormat="1" ht="12" customHeight="1">
      <c r="A76" s="35"/>
      <c r="B76" s="36"/>
      <c r="C76" s="29" t="s">
        <v>21</v>
      </c>
      <c r="D76" s="37"/>
      <c r="E76" s="37"/>
      <c r="F76" s="24" t="str">
        <f>F12</f>
        <v>žst. Bečov nad Teplou</v>
      </c>
      <c r="G76" s="37"/>
      <c r="H76" s="37"/>
      <c r="I76" s="146" t="s">
        <v>23</v>
      </c>
      <c r="J76" s="69" t="str">
        <f>IF(J12="","",J12)</f>
        <v>11. 2. 2020</v>
      </c>
      <c r="K76" s="37"/>
      <c r="L76" s="144"/>
      <c r="S76" s="35"/>
      <c r="T76" s="35"/>
      <c r="U76" s="35"/>
      <c r="V76" s="35"/>
      <c r="W76" s="35"/>
      <c r="X76" s="35"/>
      <c r="Y76" s="35"/>
      <c r="Z76" s="35"/>
      <c r="AA76" s="35"/>
      <c r="AB76" s="35"/>
      <c r="AC76" s="35"/>
      <c r="AD76" s="35"/>
      <c r="AE76" s="35"/>
    </row>
    <row r="77" s="2" customFormat="1" ht="6.96" customHeight="1">
      <c r="A77" s="35"/>
      <c r="B77" s="36"/>
      <c r="C77" s="37"/>
      <c r="D77" s="37"/>
      <c r="E77" s="37"/>
      <c r="F77" s="37"/>
      <c r="G77" s="37"/>
      <c r="H77" s="37"/>
      <c r="I77" s="143"/>
      <c r="J77" s="37"/>
      <c r="K77" s="37"/>
      <c r="L77" s="144"/>
      <c r="S77" s="35"/>
      <c r="T77" s="35"/>
      <c r="U77" s="35"/>
      <c r="V77" s="35"/>
      <c r="W77" s="35"/>
      <c r="X77" s="35"/>
      <c r="Y77" s="35"/>
      <c r="Z77" s="35"/>
      <c r="AA77" s="35"/>
      <c r="AB77" s="35"/>
      <c r="AC77" s="35"/>
      <c r="AD77" s="35"/>
      <c r="AE77" s="35"/>
    </row>
    <row r="78" s="2" customFormat="1" ht="15.15" customHeight="1">
      <c r="A78" s="35"/>
      <c r="B78" s="36"/>
      <c r="C78" s="29" t="s">
        <v>25</v>
      </c>
      <c r="D78" s="37"/>
      <c r="E78" s="37"/>
      <c r="F78" s="24" t="str">
        <f>E15</f>
        <v xml:space="preserve"> Správa železnic, OŘ ÚNL</v>
      </c>
      <c r="G78" s="37"/>
      <c r="H78" s="37"/>
      <c r="I78" s="146" t="s">
        <v>33</v>
      </c>
      <c r="J78" s="33" t="str">
        <f>E21</f>
        <v xml:space="preserve"> </v>
      </c>
      <c r="K78" s="37"/>
      <c r="L78" s="144"/>
      <c r="S78" s="35"/>
      <c r="T78" s="35"/>
      <c r="U78" s="35"/>
      <c r="V78" s="35"/>
      <c r="W78" s="35"/>
      <c r="X78" s="35"/>
      <c r="Y78" s="35"/>
      <c r="Z78" s="35"/>
      <c r="AA78" s="35"/>
      <c r="AB78" s="35"/>
      <c r="AC78" s="35"/>
      <c r="AD78" s="35"/>
      <c r="AE78" s="35"/>
    </row>
    <row r="79" s="2" customFormat="1" ht="15.15" customHeight="1">
      <c r="A79" s="35"/>
      <c r="B79" s="36"/>
      <c r="C79" s="29" t="s">
        <v>31</v>
      </c>
      <c r="D79" s="37"/>
      <c r="E79" s="37"/>
      <c r="F79" s="24" t="str">
        <f>IF(E18="","",E18)</f>
        <v>Vyplň údaj</v>
      </c>
      <c r="G79" s="37"/>
      <c r="H79" s="37"/>
      <c r="I79" s="146" t="s">
        <v>36</v>
      </c>
      <c r="J79" s="33" t="str">
        <f>E24</f>
        <v xml:space="preserve"> </v>
      </c>
      <c r="K79" s="37"/>
      <c r="L79" s="144"/>
      <c r="S79" s="35"/>
      <c r="T79" s="35"/>
      <c r="U79" s="35"/>
      <c r="V79" s="35"/>
      <c r="W79" s="35"/>
      <c r="X79" s="35"/>
      <c r="Y79" s="35"/>
      <c r="Z79" s="35"/>
      <c r="AA79" s="35"/>
      <c r="AB79" s="35"/>
      <c r="AC79" s="35"/>
      <c r="AD79" s="35"/>
      <c r="AE79" s="35"/>
    </row>
    <row r="80" s="2" customFormat="1" ht="10.32"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10" customFormat="1" ht="29.28" customHeight="1">
      <c r="A81" s="189"/>
      <c r="B81" s="190"/>
      <c r="C81" s="191" t="s">
        <v>169</v>
      </c>
      <c r="D81" s="192" t="s">
        <v>58</v>
      </c>
      <c r="E81" s="192" t="s">
        <v>54</v>
      </c>
      <c r="F81" s="192" t="s">
        <v>55</v>
      </c>
      <c r="G81" s="192" t="s">
        <v>170</v>
      </c>
      <c r="H81" s="192" t="s">
        <v>171</v>
      </c>
      <c r="I81" s="193" t="s">
        <v>172</v>
      </c>
      <c r="J81" s="192" t="s">
        <v>164</v>
      </c>
      <c r="K81" s="194" t="s">
        <v>173</v>
      </c>
      <c r="L81" s="195"/>
      <c r="M81" s="89" t="s">
        <v>19</v>
      </c>
      <c r="N81" s="90" t="s">
        <v>43</v>
      </c>
      <c r="O81" s="90" t="s">
        <v>174</v>
      </c>
      <c r="P81" s="90" t="s">
        <v>175</v>
      </c>
      <c r="Q81" s="90" t="s">
        <v>176</v>
      </c>
      <c r="R81" s="90" t="s">
        <v>177</v>
      </c>
      <c r="S81" s="90" t="s">
        <v>178</v>
      </c>
      <c r="T81" s="91" t="s">
        <v>179</v>
      </c>
      <c r="U81" s="189"/>
      <c r="V81" s="189"/>
      <c r="W81" s="189"/>
      <c r="X81" s="189"/>
      <c r="Y81" s="189"/>
      <c r="Z81" s="189"/>
      <c r="AA81" s="189"/>
      <c r="AB81" s="189"/>
      <c r="AC81" s="189"/>
      <c r="AD81" s="189"/>
      <c r="AE81" s="189"/>
    </row>
    <row r="82" s="2" customFormat="1" ht="22.8" customHeight="1">
      <c r="A82" s="35"/>
      <c r="B82" s="36"/>
      <c r="C82" s="96" t="s">
        <v>180</v>
      </c>
      <c r="D82" s="37"/>
      <c r="E82" s="37"/>
      <c r="F82" s="37"/>
      <c r="G82" s="37"/>
      <c r="H82" s="37"/>
      <c r="I82" s="143"/>
      <c r="J82" s="196">
        <f>BK82</f>
        <v>0</v>
      </c>
      <c r="K82" s="37"/>
      <c r="L82" s="41"/>
      <c r="M82" s="92"/>
      <c r="N82" s="197"/>
      <c r="O82" s="93"/>
      <c r="P82" s="198">
        <f>P83+P131</f>
        <v>0</v>
      </c>
      <c r="Q82" s="93"/>
      <c r="R82" s="198">
        <f>R83+R131</f>
        <v>124.705266</v>
      </c>
      <c r="S82" s="93"/>
      <c r="T82" s="199">
        <f>T83+T131</f>
        <v>0</v>
      </c>
      <c r="U82" s="35"/>
      <c r="V82" s="35"/>
      <c r="W82" s="35"/>
      <c r="X82" s="35"/>
      <c r="Y82" s="35"/>
      <c r="Z82" s="35"/>
      <c r="AA82" s="35"/>
      <c r="AB82" s="35"/>
      <c r="AC82" s="35"/>
      <c r="AD82" s="35"/>
      <c r="AE82" s="35"/>
      <c r="AT82" s="14" t="s">
        <v>72</v>
      </c>
      <c r="AU82" s="14" t="s">
        <v>165</v>
      </c>
      <c r="BK82" s="200">
        <f>BK83+BK131</f>
        <v>0</v>
      </c>
    </row>
    <row r="83" s="11" customFormat="1" ht="25.92" customHeight="1">
      <c r="A83" s="11"/>
      <c r="B83" s="201"/>
      <c r="C83" s="202"/>
      <c r="D83" s="203" t="s">
        <v>72</v>
      </c>
      <c r="E83" s="204" t="s">
        <v>2107</v>
      </c>
      <c r="F83" s="204" t="s">
        <v>2108</v>
      </c>
      <c r="G83" s="202"/>
      <c r="H83" s="202"/>
      <c r="I83" s="205"/>
      <c r="J83" s="206">
        <f>BK83</f>
        <v>0</v>
      </c>
      <c r="K83" s="202"/>
      <c r="L83" s="207"/>
      <c r="M83" s="208"/>
      <c r="N83" s="209"/>
      <c r="O83" s="209"/>
      <c r="P83" s="210">
        <f>P84</f>
        <v>0</v>
      </c>
      <c r="Q83" s="209"/>
      <c r="R83" s="210">
        <f>R84</f>
        <v>124.705266</v>
      </c>
      <c r="S83" s="209"/>
      <c r="T83" s="211">
        <f>T84</f>
        <v>0</v>
      </c>
      <c r="U83" s="11"/>
      <c r="V83" s="11"/>
      <c r="W83" s="11"/>
      <c r="X83" s="11"/>
      <c r="Y83" s="11"/>
      <c r="Z83" s="11"/>
      <c r="AA83" s="11"/>
      <c r="AB83" s="11"/>
      <c r="AC83" s="11"/>
      <c r="AD83" s="11"/>
      <c r="AE83" s="11"/>
      <c r="AR83" s="212" t="s">
        <v>81</v>
      </c>
      <c r="AT83" s="213" t="s">
        <v>72</v>
      </c>
      <c r="AU83" s="213" t="s">
        <v>73</v>
      </c>
      <c r="AY83" s="212" t="s">
        <v>183</v>
      </c>
      <c r="BK83" s="214">
        <f>BK84</f>
        <v>0</v>
      </c>
    </row>
    <row r="84" s="11" customFormat="1" ht="22.8" customHeight="1">
      <c r="A84" s="11"/>
      <c r="B84" s="201"/>
      <c r="C84" s="202"/>
      <c r="D84" s="203" t="s">
        <v>72</v>
      </c>
      <c r="E84" s="253" t="s">
        <v>204</v>
      </c>
      <c r="F84" s="253" t="s">
        <v>2109</v>
      </c>
      <c r="G84" s="202"/>
      <c r="H84" s="202"/>
      <c r="I84" s="205"/>
      <c r="J84" s="254">
        <f>BK84</f>
        <v>0</v>
      </c>
      <c r="K84" s="202"/>
      <c r="L84" s="207"/>
      <c r="M84" s="208"/>
      <c r="N84" s="209"/>
      <c r="O84" s="209"/>
      <c r="P84" s="210">
        <f>SUM(P85:P130)</f>
        <v>0</v>
      </c>
      <c r="Q84" s="209"/>
      <c r="R84" s="210">
        <f>SUM(R85:R130)</f>
        <v>124.705266</v>
      </c>
      <c r="S84" s="209"/>
      <c r="T84" s="211">
        <f>SUM(T85:T130)</f>
        <v>0</v>
      </c>
      <c r="U84" s="11"/>
      <c r="V84" s="11"/>
      <c r="W84" s="11"/>
      <c r="X84" s="11"/>
      <c r="Y84" s="11"/>
      <c r="Z84" s="11"/>
      <c r="AA84" s="11"/>
      <c r="AB84" s="11"/>
      <c r="AC84" s="11"/>
      <c r="AD84" s="11"/>
      <c r="AE84" s="11"/>
      <c r="AR84" s="212" t="s">
        <v>81</v>
      </c>
      <c r="AT84" s="213" t="s">
        <v>72</v>
      </c>
      <c r="AU84" s="213" t="s">
        <v>81</v>
      </c>
      <c r="AY84" s="212" t="s">
        <v>183</v>
      </c>
      <c r="BK84" s="214">
        <f>SUM(BK85:BK130)</f>
        <v>0</v>
      </c>
    </row>
    <row r="85" s="2" customFormat="1" ht="16.5" customHeight="1">
      <c r="A85" s="35"/>
      <c r="B85" s="36"/>
      <c r="C85" s="215" t="s">
        <v>81</v>
      </c>
      <c r="D85" s="215" t="s">
        <v>184</v>
      </c>
      <c r="E85" s="216" t="s">
        <v>2640</v>
      </c>
      <c r="F85" s="217" t="s">
        <v>2641</v>
      </c>
      <c r="G85" s="218" t="s">
        <v>1380</v>
      </c>
      <c r="H85" s="219">
        <v>83.400000000000006</v>
      </c>
      <c r="I85" s="220"/>
      <c r="J85" s="221">
        <f>ROUND(I85*H85,2)</f>
        <v>0</v>
      </c>
      <c r="K85" s="217" t="s">
        <v>19</v>
      </c>
      <c r="L85" s="222"/>
      <c r="M85" s="223" t="s">
        <v>19</v>
      </c>
      <c r="N85" s="224" t="s">
        <v>44</v>
      </c>
      <c r="O85" s="81"/>
      <c r="P85" s="225">
        <f>O85*H85</f>
        <v>0</v>
      </c>
      <c r="Q85" s="225">
        <v>0</v>
      </c>
      <c r="R85" s="225">
        <f>Q85*H85</f>
        <v>0</v>
      </c>
      <c r="S85" s="225">
        <v>0</v>
      </c>
      <c r="T85" s="226">
        <f>S85*H85</f>
        <v>0</v>
      </c>
      <c r="U85" s="35"/>
      <c r="V85" s="35"/>
      <c r="W85" s="35"/>
      <c r="X85" s="35"/>
      <c r="Y85" s="35"/>
      <c r="Z85" s="35"/>
      <c r="AA85" s="35"/>
      <c r="AB85" s="35"/>
      <c r="AC85" s="35"/>
      <c r="AD85" s="35"/>
      <c r="AE85" s="35"/>
      <c r="AR85" s="227" t="s">
        <v>216</v>
      </c>
      <c r="AT85" s="227" t="s">
        <v>184</v>
      </c>
      <c r="AU85" s="227" t="s">
        <v>83</v>
      </c>
      <c r="AY85" s="14" t="s">
        <v>183</v>
      </c>
      <c r="BE85" s="228">
        <f>IF(N85="základní",J85,0)</f>
        <v>0</v>
      </c>
      <c r="BF85" s="228">
        <f>IF(N85="snížená",J85,0)</f>
        <v>0</v>
      </c>
      <c r="BG85" s="228">
        <f>IF(N85="zákl. přenesená",J85,0)</f>
        <v>0</v>
      </c>
      <c r="BH85" s="228">
        <f>IF(N85="sníž. přenesená",J85,0)</f>
        <v>0</v>
      </c>
      <c r="BI85" s="228">
        <f>IF(N85="nulová",J85,0)</f>
        <v>0</v>
      </c>
      <c r="BJ85" s="14" t="s">
        <v>81</v>
      </c>
      <c r="BK85" s="228">
        <f>ROUND(I85*H85,2)</f>
        <v>0</v>
      </c>
      <c r="BL85" s="14" t="s">
        <v>182</v>
      </c>
      <c r="BM85" s="227" t="s">
        <v>2707</v>
      </c>
    </row>
    <row r="86" s="2" customFormat="1">
      <c r="A86" s="35"/>
      <c r="B86" s="36"/>
      <c r="C86" s="37"/>
      <c r="D86" s="229" t="s">
        <v>190</v>
      </c>
      <c r="E86" s="37"/>
      <c r="F86" s="230" t="s">
        <v>2641</v>
      </c>
      <c r="G86" s="37"/>
      <c r="H86" s="37"/>
      <c r="I86" s="143"/>
      <c r="J86" s="37"/>
      <c r="K86" s="37"/>
      <c r="L86" s="41"/>
      <c r="M86" s="231"/>
      <c r="N86" s="232"/>
      <c r="O86" s="81"/>
      <c r="P86" s="81"/>
      <c r="Q86" s="81"/>
      <c r="R86" s="81"/>
      <c r="S86" s="81"/>
      <c r="T86" s="82"/>
      <c r="U86" s="35"/>
      <c r="V86" s="35"/>
      <c r="W86" s="35"/>
      <c r="X86" s="35"/>
      <c r="Y86" s="35"/>
      <c r="Z86" s="35"/>
      <c r="AA86" s="35"/>
      <c r="AB86" s="35"/>
      <c r="AC86" s="35"/>
      <c r="AD86" s="35"/>
      <c r="AE86" s="35"/>
      <c r="AT86" s="14" t="s">
        <v>190</v>
      </c>
      <c r="AU86" s="14" t="s">
        <v>83</v>
      </c>
    </row>
    <row r="87" s="2" customFormat="1" ht="16.5" customHeight="1">
      <c r="A87" s="35"/>
      <c r="B87" s="36"/>
      <c r="C87" s="215" t="s">
        <v>83</v>
      </c>
      <c r="D87" s="215" t="s">
        <v>184</v>
      </c>
      <c r="E87" s="216" t="s">
        <v>2643</v>
      </c>
      <c r="F87" s="217" t="s">
        <v>2644</v>
      </c>
      <c r="G87" s="218" t="s">
        <v>1380</v>
      </c>
      <c r="H87" s="219">
        <v>10</v>
      </c>
      <c r="I87" s="220"/>
      <c r="J87" s="221">
        <f>ROUND(I87*H87,2)</f>
        <v>0</v>
      </c>
      <c r="K87" s="217" t="s">
        <v>19</v>
      </c>
      <c r="L87" s="222"/>
      <c r="M87" s="223" t="s">
        <v>19</v>
      </c>
      <c r="N87" s="224" t="s">
        <v>44</v>
      </c>
      <c r="O87" s="81"/>
      <c r="P87" s="225">
        <f>O87*H87</f>
        <v>0</v>
      </c>
      <c r="Q87" s="225">
        <v>0</v>
      </c>
      <c r="R87" s="225">
        <f>Q87*H87</f>
        <v>0</v>
      </c>
      <c r="S87" s="225">
        <v>0</v>
      </c>
      <c r="T87" s="226">
        <f>S87*H87</f>
        <v>0</v>
      </c>
      <c r="U87" s="35"/>
      <c r="V87" s="35"/>
      <c r="W87" s="35"/>
      <c r="X87" s="35"/>
      <c r="Y87" s="35"/>
      <c r="Z87" s="35"/>
      <c r="AA87" s="35"/>
      <c r="AB87" s="35"/>
      <c r="AC87" s="35"/>
      <c r="AD87" s="35"/>
      <c r="AE87" s="35"/>
      <c r="AR87" s="227" t="s">
        <v>216</v>
      </c>
      <c r="AT87" s="227" t="s">
        <v>184</v>
      </c>
      <c r="AU87" s="227" t="s">
        <v>83</v>
      </c>
      <c r="AY87" s="14" t="s">
        <v>183</v>
      </c>
      <c r="BE87" s="228">
        <f>IF(N87="základní",J87,0)</f>
        <v>0</v>
      </c>
      <c r="BF87" s="228">
        <f>IF(N87="snížená",J87,0)</f>
        <v>0</v>
      </c>
      <c r="BG87" s="228">
        <f>IF(N87="zákl. přenesená",J87,0)</f>
        <v>0</v>
      </c>
      <c r="BH87" s="228">
        <f>IF(N87="sníž. přenesená",J87,0)</f>
        <v>0</v>
      </c>
      <c r="BI87" s="228">
        <f>IF(N87="nulová",J87,0)</f>
        <v>0</v>
      </c>
      <c r="BJ87" s="14" t="s">
        <v>81</v>
      </c>
      <c r="BK87" s="228">
        <f>ROUND(I87*H87,2)</f>
        <v>0</v>
      </c>
      <c r="BL87" s="14" t="s">
        <v>182</v>
      </c>
      <c r="BM87" s="227" t="s">
        <v>2708</v>
      </c>
    </row>
    <row r="88" s="2" customFormat="1">
      <c r="A88" s="35"/>
      <c r="B88" s="36"/>
      <c r="C88" s="37"/>
      <c r="D88" s="229" t="s">
        <v>190</v>
      </c>
      <c r="E88" s="37"/>
      <c r="F88" s="230" t="s">
        <v>2644</v>
      </c>
      <c r="G88" s="37"/>
      <c r="H88" s="37"/>
      <c r="I88" s="143"/>
      <c r="J88" s="37"/>
      <c r="K88" s="37"/>
      <c r="L88" s="41"/>
      <c r="M88" s="231"/>
      <c r="N88" s="232"/>
      <c r="O88" s="81"/>
      <c r="P88" s="81"/>
      <c r="Q88" s="81"/>
      <c r="R88" s="81"/>
      <c r="S88" s="81"/>
      <c r="T88" s="82"/>
      <c r="U88" s="35"/>
      <c r="V88" s="35"/>
      <c r="W88" s="35"/>
      <c r="X88" s="35"/>
      <c r="Y88" s="35"/>
      <c r="Z88" s="35"/>
      <c r="AA88" s="35"/>
      <c r="AB88" s="35"/>
      <c r="AC88" s="35"/>
      <c r="AD88" s="35"/>
      <c r="AE88" s="35"/>
      <c r="AT88" s="14" t="s">
        <v>190</v>
      </c>
      <c r="AU88" s="14" t="s">
        <v>83</v>
      </c>
    </row>
    <row r="89" s="2" customFormat="1" ht="16.5" customHeight="1">
      <c r="A89" s="35"/>
      <c r="B89" s="36"/>
      <c r="C89" s="215" t="s">
        <v>196</v>
      </c>
      <c r="D89" s="215" t="s">
        <v>184</v>
      </c>
      <c r="E89" s="216" t="s">
        <v>2367</v>
      </c>
      <c r="F89" s="217" t="s">
        <v>2368</v>
      </c>
      <c r="G89" s="218" t="s">
        <v>1684</v>
      </c>
      <c r="H89" s="219">
        <v>27.378</v>
      </c>
      <c r="I89" s="220"/>
      <c r="J89" s="221">
        <f>ROUND(I89*H89,2)</f>
        <v>0</v>
      </c>
      <c r="K89" s="217" t="s">
        <v>19</v>
      </c>
      <c r="L89" s="222"/>
      <c r="M89" s="223" t="s">
        <v>19</v>
      </c>
      <c r="N89" s="224" t="s">
        <v>44</v>
      </c>
      <c r="O89" s="81"/>
      <c r="P89" s="225">
        <f>O89*H89</f>
        <v>0</v>
      </c>
      <c r="Q89" s="225">
        <v>1</v>
      </c>
      <c r="R89" s="225">
        <f>Q89*H89</f>
        <v>27.378</v>
      </c>
      <c r="S89" s="225">
        <v>0</v>
      </c>
      <c r="T89" s="226">
        <f>S89*H89</f>
        <v>0</v>
      </c>
      <c r="U89" s="35"/>
      <c r="V89" s="35"/>
      <c r="W89" s="35"/>
      <c r="X89" s="35"/>
      <c r="Y89" s="35"/>
      <c r="Z89" s="35"/>
      <c r="AA89" s="35"/>
      <c r="AB89" s="35"/>
      <c r="AC89" s="35"/>
      <c r="AD89" s="35"/>
      <c r="AE89" s="35"/>
      <c r="AR89" s="227" t="s">
        <v>216</v>
      </c>
      <c r="AT89" s="227" t="s">
        <v>184</v>
      </c>
      <c r="AU89" s="227" t="s">
        <v>83</v>
      </c>
      <c r="AY89" s="14" t="s">
        <v>183</v>
      </c>
      <c r="BE89" s="228">
        <f>IF(N89="základní",J89,0)</f>
        <v>0</v>
      </c>
      <c r="BF89" s="228">
        <f>IF(N89="snížená",J89,0)</f>
        <v>0</v>
      </c>
      <c r="BG89" s="228">
        <f>IF(N89="zákl. přenesená",J89,0)</f>
        <v>0</v>
      </c>
      <c r="BH89" s="228">
        <f>IF(N89="sníž. přenesená",J89,0)</f>
        <v>0</v>
      </c>
      <c r="BI89" s="228">
        <f>IF(N89="nulová",J89,0)</f>
        <v>0</v>
      </c>
      <c r="BJ89" s="14" t="s">
        <v>81</v>
      </c>
      <c r="BK89" s="228">
        <f>ROUND(I89*H89,2)</f>
        <v>0</v>
      </c>
      <c r="BL89" s="14" t="s">
        <v>182</v>
      </c>
      <c r="BM89" s="227" t="s">
        <v>2709</v>
      </c>
    </row>
    <row r="90" s="2" customFormat="1">
      <c r="A90" s="35"/>
      <c r="B90" s="36"/>
      <c r="C90" s="37"/>
      <c r="D90" s="229" t="s">
        <v>190</v>
      </c>
      <c r="E90" s="37"/>
      <c r="F90" s="230" t="s">
        <v>2368</v>
      </c>
      <c r="G90" s="37"/>
      <c r="H90" s="37"/>
      <c r="I90" s="143"/>
      <c r="J90" s="37"/>
      <c r="K90" s="37"/>
      <c r="L90" s="41"/>
      <c r="M90" s="231"/>
      <c r="N90" s="232"/>
      <c r="O90" s="81"/>
      <c r="P90" s="81"/>
      <c r="Q90" s="81"/>
      <c r="R90" s="81"/>
      <c r="S90" s="81"/>
      <c r="T90" s="82"/>
      <c r="U90" s="35"/>
      <c r="V90" s="35"/>
      <c r="W90" s="35"/>
      <c r="X90" s="35"/>
      <c r="Y90" s="35"/>
      <c r="Z90" s="35"/>
      <c r="AA90" s="35"/>
      <c r="AB90" s="35"/>
      <c r="AC90" s="35"/>
      <c r="AD90" s="35"/>
      <c r="AE90" s="35"/>
      <c r="AT90" s="14" t="s">
        <v>190</v>
      </c>
      <c r="AU90" s="14" t="s">
        <v>83</v>
      </c>
    </row>
    <row r="91" s="2" customFormat="1" ht="16.5" customHeight="1">
      <c r="A91" s="35"/>
      <c r="B91" s="36"/>
      <c r="C91" s="215" t="s">
        <v>182</v>
      </c>
      <c r="D91" s="215" t="s">
        <v>184</v>
      </c>
      <c r="E91" s="216" t="s">
        <v>2646</v>
      </c>
      <c r="F91" s="217" t="s">
        <v>2647</v>
      </c>
      <c r="G91" s="218" t="s">
        <v>1684</v>
      </c>
      <c r="H91" s="219">
        <v>7.9390000000000001</v>
      </c>
      <c r="I91" s="220"/>
      <c r="J91" s="221">
        <f>ROUND(I91*H91,2)</f>
        <v>0</v>
      </c>
      <c r="K91" s="217" t="s">
        <v>19</v>
      </c>
      <c r="L91" s="222"/>
      <c r="M91" s="223" t="s">
        <v>19</v>
      </c>
      <c r="N91" s="224" t="s">
        <v>44</v>
      </c>
      <c r="O91" s="81"/>
      <c r="P91" s="225">
        <f>O91*H91</f>
        <v>0</v>
      </c>
      <c r="Q91" s="225">
        <v>1</v>
      </c>
      <c r="R91" s="225">
        <f>Q91*H91</f>
        <v>7.9390000000000001</v>
      </c>
      <c r="S91" s="225">
        <v>0</v>
      </c>
      <c r="T91" s="226">
        <f>S91*H91</f>
        <v>0</v>
      </c>
      <c r="U91" s="35"/>
      <c r="V91" s="35"/>
      <c r="W91" s="35"/>
      <c r="X91" s="35"/>
      <c r="Y91" s="35"/>
      <c r="Z91" s="35"/>
      <c r="AA91" s="35"/>
      <c r="AB91" s="35"/>
      <c r="AC91" s="35"/>
      <c r="AD91" s="35"/>
      <c r="AE91" s="35"/>
      <c r="AR91" s="227" t="s">
        <v>216</v>
      </c>
      <c r="AT91" s="227" t="s">
        <v>184</v>
      </c>
      <c r="AU91" s="227" t="s">
        <v>83</v>
      </c>
      <c r="AY91" s="14" t="s">
        <v>183</v>
      </c>
      <c r="BE91" s="228">
        <f>IF(N91="základní",J91,0)</f>
        <v>0</v>
      </c>
      <c r="BF91" s="228">
        <f>IF(N91="snížená",J91,0)</f>
        <v>0</v>
      </c>
      <c r="BG91" s="228">
        <f>IF(N91="zákl. přenesená",J91,0)</f>
        <v>0</v>
      </c>
      <c r="BH91" s="228">
        <f>IF(N91="sníž. přenesená",J91,0)</f>
        <v>0</v>
      </c>
      <c r="BI91" s="228">
        <f>IF(N91="nulová",J91,0)</f>
        <v>0</v>
      </c>
      <c r="BJ91" s="14" t="s">
        <v>81</v>
      </c>
      <c r="BK91" s="228">
        <f>ROUND(I91*H91,2)</f>
        <v>0</v>
      </c>
      <c r="BL91" s="14" t="s">
        <v>182</v>
      </c>
      <c r="BM91" s="227" t="s">
        <v>2710</v>
      </c>
    </row>
    <row r="92" s="2" customFormat="1">
      <c r="A92" s="35"/>
      <c r="B92" s="36"/>
      <c r="C92" s="37"/>
      <c r="D92" s="229" t="s">
        <v>190</v>
      </c>
      <c r="E92" s="37"/>
      <c r="F92" s="230" t="s">
        <v>2647</v>
      </c>
      <c r="G92" s="37"/>
      <c r="H92" s="37"/>
      <c r="I92" s="143"/>
      <c r="J92" s="37"/>
      <c r="K92" s="37"/>
      <c r="L92" s="41"/>
      <c r="M92" s="231"/>
      <c r="N92" s="232"/>
      <c r="O92" s="81"/>
      <c r="P92" s="81"/>
      <c r="Q92" s="81"/>
      <c r="R92" s="81"/>
      <c r="S92" s="81"/>
      <c r="T92" s="82"/>
      <c r="U92" s="35"/>
      <c r="V92" s="35"/>
      <c r="W92" s="35"/>
      <c r="X92" s="35"/>
      <c r="Y92" s="35"/>
      <c r="Z92" s="35"/>
      <c r="AA92" s="35"/>
      <c r="AB92" s="35"/>
      <c r="AC92" s="35"/>
      <c r="AD92" s="35"/>
      <c r="AE92" s="35"/>
      <c r="AT92" s="14" t="s">
        <v>190</v>
      </c>
      <c r="AU92" s="14" t="s">
        <v>83</v>
      </c>
    </row>
    <row r="93" s="2" customFormat="1" ht="16.5" customHeight="1">
      <c r="A93" s="35"/>
      <c r="B93" s="36"/>
      <c r="C93" s="215" t="s">
        <v>204</v>
      </c>
      <c r="D93" s="215" t="s">
        <v>184</v>
      </c>
      <c r="E93" s="216" t="s">
        <v>2649</v>
      </c>
      <c r="F93" s="217" t="s">
        <v>2650</v>
      </c>
      <c r="G93" s="218" t="s">
        <v>1684</v>
      </c>
      <c r="H93" s="219">
        <v>0.374</v>
      </c>
      <c r="I93" s="220"/>
      <c r="J93" s="221">
        <f>ROUND(I93*H93,2)</f>
        <v>0</v>
      </c>
      <c r="K93" s="217" t="s">
        <v>19</v>
      </c>
      <c r="L93" s="222"/>
      <c r="M93" s="223" t="s">
        <v>19</v>
      </c>
      <c r="N93" s="224" t="s">
        <v>44</v>
      </c>
      <c r="O93" s="81"/>
      <c r="P93" s="225">
        <f>O93*H93</f>
        <v>0</v>
      </c>
      <c r="Q93" s="225">
        <v>1</v>
      </c>
      <c r="R93" s="225">
        <f>Q93*H93</f>
        <v>0.374</v>
      </c>
      <c r="S93" s="225">
        <v>0</v>
      </c>
      <c r="T93" s="226">
        <f>S93*H93</f>
        <v>0</v>
      </c>
      <c r="U93" s="35"/>
      <c r="V93" s="35"/>
      <c r="W93" s="35"/>
      <c r="X93" s="35"/>
      <c r="Y93" s="35"/>
      <c r="Z93" s="35"/>
      <c r="AA93" s="35"/>
      <c r="AB93" s="35"/>
      <c r="AC93" s="35"/>
      <c r="AD93" s="35"/>
      <c r="AE93" s="35"/>
      <c r="AR93" s="227" t="s">
        <v>216</v>
      </c>
      <c r="AT93" s="227" t="s">
        <v>184</v>
      </c>
      <c r="AU93" s="227" t="s">
        <v>83</v>
      </c>
      <c r="AY93" s="14" t="s">
        <v>183</v>
      </c>
      <c r="BE93" s="228">
        <f>IF(N93="základní",J93,0)</f>
        <v>0</v>
      </c>
      <c r="BF93" s="228">
        <f>IF(N93="snížená",J93,0)</f>
        <v>0</v>
      </c>
      <c r="BG93" s="228">
        <f>IF(N93="zákl. přenesená",J93,0)</f>
        <v>0</v>
      </c>
      <c r="BH93" s="228">
        <f>IF(N93="sníž. přenesená",J93,0)</f>
        <v>0</v>
      </c>
      <c r="BI93" s="228">
        <f>IF(N93="nulová",J93,0)</f>
        <v>0</v>
      </c>
      <c r="BJ93" s="14" t="s">
        <v>81</v>
      </c>
      <c r="BK93" s="228">
        <f>ROUND(I93*H93,2)</f>
        <v>0</v>
      </c>
      <c r="BL93" s="14" t="s">
        <v>182</v>
      </c>
      <c r="BM93" s="227" t="s">
        <v>2711</v>
      </c>
    </row>
    <row r="94" s="2" customFormat="1">
      <c r="A94" s="35"/>
      <c r="B94" s="36"/>
      <c r="C94" s="37"/>
      <c r="D94" s="229" t="s">
        <v>190</v>
      </c>
      <c r="E94" s="37"/>
      <c r="F94" s="230" t="s">
        <v>2650</v>
      </c>
      <c r="G94" s="37"/>
      <c r="H94" s="37"/>
      <c r="I94" s="143"/>
      <c r="J94" s="37"/>
      <c r="K94" s="37"/>
      <c r="L94" s="41"/>
      <c r="M94" s="231"/>
      <c r="N94" s="232"/>
      <c r="O94" s="81"/>
      <c r="P94" s="81"/>
      <c r="Q94" s="81"/>
      <c r="R94" s="81"/>
      <c r="S94" s="81"/>
      <c r="T94" s="82"/>
      <c r="U94" s="35"/>
      <c r="V94" s="35"/>
      <c r="W94" s="35"/>
      <c r="X94" s="35"/>
      <c r="Y94" s="35"/>
      <c r="Z94" s="35"/>
      <c r="AA94" s="35"/>
      <c r="AB94" s="35"/>
      <c r="AC94" s="35"/>
      <c r="AD94" s="35"/>
      <c r="AE94" s="35"/>
      <c r="AT94" s="14" t="s">
        <v>190</v>
      </c>
      <c r="AU94" s="14" t="s">
        <v>83</v>
      </c>
    </row>
    <row r="95" s="2" customFormat="1" ht="16.5" customHeight="1">
      <c r="A95" s="35"/>
      <c r="B95" s="36"/>
      <c r="C95" s="215" t="s">
        <v>208</v>
      </c>
      <c r="D95" s="215" t="s">
        <v>184</v>
      </c>
      <c r="E95" s="216" t="s">
        <v>2712</v>
      </c>
      <c r="F95" s="217" t="s">
        <v>2713</v>
      </c>
      <c r="G95" s="218" t="s">
        <v>263</v>
      </c>
      <c r="H95" s="219">
        <v>5.4199999999999999</v>
      </c>
      <c r="I95" s="220"/>
      <c r="J95" s="221">
        <f>ROUND(I95*H95,2)</f>
        <v>0</v>
      </c>
      <c r="K95" s="217" t="s">
        <v>19</v>
      </c>
      <c r="L95" s="222"/>
      <c r="M95" s="223" t="s">
        <v>19</v>
      </c>
      <c r="N95" s="224" t="s">
        <v>44</v>
      </c>
      <c r="O95" s="81"/>
      <c r="P95" s="225">
        <f>O95*H95</f>
        <v>0</v>
      </c>
      <c r="Q95" s="225">
        <v>2.4289999999999998</v>
      </c>
      <c r="R95" s="225">
        <f>Q95*H95</f>
        <v>13.165179999999999</v>
      </c>
      <c r="S95" s="225">
        <v>0</v>
      </c>
      <c r="T95" s="226">
        <f>S95*H95</f>
        <v>0</v>
      </c>
      <c r="U95" s="35"/>
      <c r="V95" s="35"/>
      <c r="W95" s="35"/>
      <c r="X95" s="35"/>
      <c r="Y95" s="35"/>
      <c r="Z95" s="35"/>
      <c r="AA95" s="35"/>
      <c r="AB95" s="35"/>
      <c r="AC95" s="35"/>
      <c r="AD95" s="35"/>
      <c r="AE95" s="35"/>
      <c r="AR95" s="227" t="s">
        <v>216</v>
      </c>
      <c r="AT95" s="227" t="s">
        <v>184</v>
      </c>
      <c r="AU95" s="227" t="s">
        <v>83</v>
      </c>
      <c r="AY95" s="14" t="s">
        <v>183</v>
      </c>
      <c r="BE95" s="228">
        <f>IF(N95="základní",J95,0)</f>
        <v>0</v>
      </c>
      <c r="BF95" s="228">
        <f>IF(N95="snížená",J95,0)</f>
        <v>0</v>
      </c>
      <c r="BG95" s="228">
        <f>IF(N95="zákl. přenesená",J95,0)</f>
        <v>0</v>
      </c>
      <c r="BH95" s="228">
        <f>IF(N95="sníž. přenesená",J95,0)</f>
        <v>0</v>
      </c>
      <c r="BI95" s="228">
        <f>IF(N95="nulová",J95,0)</f>
        <v>0</v>
      </c>
      <c r="BJ95" s="14" t="s">
        <v>81</v>
      </c>
      <c r="BK95" s="228">
        <f>ROUND(I95*H95,2)</f>
        <v>0</v>
      </c>
      <c r="BL95" s="14" t="s">
        <v>182</v>
      </c>
      <c r="BM95" s="227" t="s">
        <v>2714</v>
      </c>
    </row>
    <row r="96" s="2" customFormat="1">
      <c r="A96" s="35"/>
      <c r="B96" s="36"/>
      <c r="C96" s="37"/>
      <c r="D96" s="229" t="s">
        <v>190</v>
      </c>
      <c r="E96" s="37"/>
      <c r="F96" s="230" t="s">
        <v>2713</v>
      </c>
      <c r="G96" s="37"/>
      <c r="H96" s="37"/>
      <c r="I96" s="143"/>
      <c r="J96" s="37"/>
      <c r="K96" s="37"/>
      <c r="L96" s="41"/>
      <c r="M96" s="231"/>
      <c r="N96" s="232"/>
      <c r="O96" s="81"/>
      <c r="P96" s="81"/>
      <c r="Q96" s="81"/>
      <c r="R96" s="81"/>
      <c r="S96" s="81"/>
      <c r="T96" s="82"/>
      <c r="U96" s="35"/>
      <c r="V96" s="35"/>
      <c r="W96" s="35"/>
      <c r="X96" s="35"/>
      <c r="Y96" s="35"/>
      <c r="Z96" s="35"/>
      <c r="AA96" s="35"/>
      <c r="AB96" s="35"/>
      <c r="AC96" s="35"/>
      <c r="AD96" s="35"/>
      <c r="AE96" s="35"/>
      <c r="AT96" s="14" t="s">
        <v>190</v>
      </c>
      <c r="AU96" s="14" t="s">
        <v>83</v>
      </c>
    </row>
    <row r="97" s="2" customFormat="1" ht="16.5" customHeight="1">
      <c r="A97" s="35"/>
      <c r="B97" s="36"/>
      <c r="C97" s="215" t="s">
        <v>212</v>
      </c>
      <c r="D97" s="215" t="s">
        <v>184</v>
      </c>
      <c r="E97" s="216" t="s">
        <v>2637</v>
      </c>
      <c r="F97" s="217" t="s">
        <v>2638</v>
      </c>
      <c r="G97" s="218" t="s">
        <v>263</v>
      </c>
      <c r="H97" s="219">
        <v>0.315</v>
      </c>
      <c r="I97" s="220"/>
      <c r="J97" s="221">
        <f>ROUND(I97*H97,2)</f>
        <v>0</v>
      </c>
      <c r="K97" s="217" t="s">
        <v>19</v>
      </c>
      <c r="L97" s="222"/>
      <c r="M97" s="223" t="s">
        <v>19</v>
      </c>
      <c r="N97" s="224" t="s">
        <v>44</v>
      </c>
      <c r="O97" s="81"/>
      <c r="P97" s="225">
        <f>O97*H97</f>
        <v>0</v>
      </c>
      <c r="Q97" s="225">
        <v>2.234</v>
      </c>
      <c r="R97" s="225">
        <f>Q97*H97</f>
        <v>0.70370999999999995</v>
      </c>
      <c r="S97" s="225">
        <v>0</v>
      </c>
      <c r="T97" s="226">
        <f>S97*H97</f>
        <v>0</v>
      </c>
      <c r="U97" s="35"/>
      <c r="V97" s="35"/>
      <c r="W97" s="35"/>
      <c r="X97" s="35"/>
      <c r="Y97" s="35"/>
      <c r="Z97" s="35"/>
      <c r="AA97" s="35"/>
      <c r="AB97" s="35"/>
      <c r="AC97" s="35"/>
      <c r="AD97" s="35"/>
      <c r="AE97" s="35"/>
      <c r="AR97" s="227" t="s">
        <v>216</v>
      </c>
      <c r="AT97" s="227" t="s">
        <v>184</v>
      </c>
      <c r="AU97" s="227" t="s">
        <v>83</v>
      </c>
      <c r="AY97" s="14" t="s">
        <v>183</v>
      </c>
      <c r="BE97" s="228">
        <f>IF(N97="základní",J97,0)</f>
        <v>0</v>
      </c>
      <c r="BF97" s="228">
        <f>IF(N97="snížená",J97,0)</f>
        <v>0</v>
      </c>
      <c r="BG97" s="228">
        <f>IF(N97="zákl. přenesená",J97,0)</f>
        <v>0</v>
      </c>
      <c r="BH97" s="228">
        <f>IF(N97="sníž. přenesená",J97,0)</f>
        <v>0</v>
      </c>
      <c r="BI97" s="228">
        <f>IF(N97="nulová",J97,0)</f>
        <v>0</v>
      </c>
      <c r="BJ97" s="14" t="s">
        <v>81</v>
      </c>
      <c r="BK97" s="228">
        <f>ROUND(I97*H97,2)</f>
        <v>0</v>
      </c>
      <c r="BL97" s="14" t="s">
        <v>182</v>
      </c>
      <c r="BM97" s="227" t="s">
        <v>2715</v>
      </c>
    </row>
    <row r="98" s="2" customFormat="1">
      <c r="A98" s="35"/>
      <c r="B98" s="36"/>
      <c r="C98" s="37"/>
      <c r="D98" s="229" t="s">
        <v>190</v>
      </c>
      <c r="E98" s="37"/>
      <c r="F98" s="230" t="s">
        <v>2638</v>
      </c>
      <c r="G98" s="37"/>
      <c r="H98" s="37"/>
      <c r="I98" s="143"/>
      <c r="J98" s="37"/>
      <c r="K98" s="37"/>
      <c r="L98" s="41"/>
      <c r="M98" s="231"/>
      <c r="N98" s="232"/>
      <c r="O98" s="81"/>
      <c r="P98" s="81"/>
      <c r="Q98" s="81"/>
      <c r="R98" s="81"/>
      <c r="S98" s="81"/>
      <c r="T98" s="82"/>
      <c r="U98" s="35"/>
      <c r="V98" s="35"/>
      <c r="W98" s="35"/>
      <c r="X98" s="35"/>
      <c r="Y98" s="35"/>
      <c r="Z98" s="35"/>
      <c r="AA98" s="35"/>
      <c r="AB98" s="35"/>
      <c r="AC98" s="35"/>
      <c r="AD98" s="35"/>
      <c r="AE98" s="35"/>
      <c r="AT98" s="14" t="s">
        <v>190</v>
      </c>
      <c r="AU98" s="14" t="s">
        <v>83</v>
      </c>
    </row>
    <row r="99" s="2" customFormat="1" ht="16.5" customHeight="1">
      <c r="A99" s="35"/>
      <c r="B99" s="36"/>
      <c r="C99" s="215" t="s">
        <v>216</v>
      </c>
      <c r="D99" s="215" t="s">
        <v>184</v>
      </c>
      <c r="E99" s="216" t="s">
        <v>2716</v>
      </c>
      <c r="F99" s="217" t="s">
        <v>2717</v>
      </c>
      <c r="G99" s="218" t="s">
        <v>199</v>
      </c>
      <c r="H99" s="219">
        <v>14.699999999999999</v>
      </c>
      <c r="I99" s="220"/>
      <c r="J99" s="221">
        <f>ROUND(I99*H99,2)</f>
        <v>0</v>
      </c>
      <c r="K99" s="217" t="s">
        <v>19</v>
      </c>
      <c r="L99" s="222"/>
      <c r="M99" s="223" t="s">
        <v>19</v>
      </c>
      <c r="N99" s="224" t="s">
        <v>44</v>
      </c>
      <c r="O99" s="81"/>
      <c r="P99" s="225">
        <f>O99*H99</f>
        <v>0</v>
      </c>
      <c r="Q99" s="225">
        <v>0.058999999999999997</v>
      </c>
      <c r="R99" s="225">
        <f>Q99*H99</f>
        <v>0.86729999999999996</v>
      </c>
      <c r="S99" s="225">
        <v>0</v>
      </c>
      <c r="T99" s="226">
        <f>S99*H99</f>
        <v>0</v>
      </c>
      <c r="U99" s="35"/>
      <c r="V99" s="35"/>
      <c r="W99" s="35"/>
      <c r="X99" s="35"/>
      <c r="Y99" s="35"/>
      <c r="Z99" s="35"/>
      <c r="AA99" s="35"/>
      <c r="AB99" s="35"/>
      <c r="AC99" s="35"/>
      <c r="AD99" s="35"/>
      <c r="AE99" s="35"/>
      <c r="AR99" s="227" t="s">
        <v>216</v>
      </c>
      <c r="AT99" s="227" t="s">
        <v>184</v>
      </c>
      <c r="AU99" s="227" t="s">
        <v>83</v>
      </c>
      <c r="AY99" s="14" t="s">
        <v>183</v>
      </c>
      <c r="BE99" s="228">
        <f>IF(N99="základní",J99,0)</f>
        <v>0</v>
      </c>
      <c r="BF99" s="228">
        <f>IF(N99="snížená",J99,0)</f>
        <v>0</v>
      </c>
      <c r="BG99" s="228">
        <f>IF(N99="zákl. přenesená",J99,0)</f>
        <v>0</v>
      </c>
      <c r="BH99" s="228">
        <f>IF(N99="sníž. přenesená",J99,0)</f>
        <v>0</v>
      </c>
      <c r="BI99" s="228">
        <f>IF(N99="nulová",J99,0)</f>
        <v>0</v>
      </c>
      <c r="BJ99" s="14" t="s">
        <v>81</v>
      </c>
      <c r="BK99" s="228">
        <f>ROUND(I99*H99,2)</f>
        <v>0</v>
      </c>
      <c r="BL99" s="14" t="s">
        <v>182</v>
      </c>
      <c r="BM99" s="227" t="s">
        <v>2718</v>
      </c>
    </row>
    <row r="100" s="2" customFormat="1">
      <c r="A100" s="35"/>
      <c r="B100" s="36"/>
      <c r="C100" s="37"/>
      <c r="D100" s="229" t="s">
        <v>190</v>
      </c>
      <c r="E100" s="37"/>
      <c r="F100" s="230" t="s">
        <v>2717</v>
      </c>
      <c r="G100" s="37"/>
      <c r="H100" s="37"/>
      <c r="I100" s="143"/>
      <c r="J100" s="37"/>
      <c r="K100" s="37"/>
      <c r="L100" s="41"/>
      <c r="M100" s="231"/>
      <c r="N100" s="232"/>
      <c r="O100" s="81"/>
      <c r="P100" s="81"/>
      <c r="Q100" s="81"/>
      <c r="R100" s="81"/>
      <c r="S100" s="81"/>
      <c r="T100" s="82"/>
      <c r="U100" s="35"/>
      <c r="V100" s="35"/>
      <c r="W100" s="35"/>
      <c r="X100" s="35"/>
      <c r="Y100" s="35"/>
      <c r="Z100" s="35"/>
      <c r="AA100" s="35"/>
      <c r="AB100" s="35"/>
      <c r="AC100" s="35"/>
      <c r="AD100" s="35"/>
      <c r="AE100" s="35"/>
      <c r="AT100" s="14" t="s">
        <v>190</v>
      </c>
      <c r="AU100" s="14" t="s">
        <v>83</v>
      </c>
    </row>
    <row r="101" s="2" customFormat="1" ht="16.5" customHeight="1">
      <c r="A101" s="35"/>
      <c r="B101" s="36"/>
      <c r="C101" s="215" t="s">
        <v>220</v>
      </c>
      <c r="D101" s="215" t="s">
        <v>184</v>
      </c>
      <c r="E101" s="216" t="s">
        <v>2719</v>
      </c>
      <c r="F101" s="217" t="s">
        <v>2720</v>
      </c>
      <c r="G101" s="218" t="s">
        <v>187</v>
      </c>
      <c r="H101" s="219">
        <v>4.7999999999999998</v>
      </c>
      <c r="I101" s="220"/>
      <c r="J101" s="221">
        <f>ROUND(I101*H101,2)</f>
        <v>0</v>
      </c>
      <c r="K101" s="217" t="s">
        <v>19</v>
      </c>
      <c r="L101" s="222"/>
      <c r="M101" s="223" t="s">
        <v>19</v>
      </c>
      <c r="N101" s="224" t="s">
        <v>44</v>
      </c>
      <c r="O101" s="81"/>
      <c r="P101" s="225">
        <f>O101*H101</f>
        <v>0</v>
      </c>
      <c r="Q101" s="225">
        <v>0</v>
      </c>
      <c r="R101" s="225">
        <f>Q101*H101</f>
        <v>0</v>
      </c>
      <c r="S101" s="225">
        <v>0</v>
      </c>
      <c r="T101" s="226">
        <f>S101*H101</f>
        <v>0</v>
      </c>
      <c r="U101" s="35"/>
      <c r="V101" s="35"/>
      <c r="W101" s="35"/>
      <c r="X101" s="35"/>
      <c r="Y101" s="35"/>
      <c r="Z101" s="35"/>
      <c r="AA101" s="35"/>
      <c r="AB101" s="35"/>
      <c r="AC101" s="35"/>
      <c r="AD101" s="35"/>
      <c r="AE101" s="35"/>
      <c r="AR101" s="227" t="s">
        <v>216</v>
      </c>
      <c r="AT101" s="227" t="s">
        <v>184</v>
      </c>
      <c r="AU101" s="227" t="s">
        <v>83</v>
      </c>
      <c r="AY101" s="14" t="s">
        <v>183</v>
      </c>
      <c r="BE101" s="228">
        <f>IF(N101="základní",J101,0)</f>
        <v>0</v>
      </c>
      <c r="BF101" s="228">
        <f>IF(N101="snížená",J101,0)</f>
        <v>0</v>
      </c>
      <c r="BG101" s="228">
        <f>IF(N101="zákl. přenesená",J101,0)</f>
        <v>0</v>
      </c>
      <c r="BH101" s="228">
        <f>IF(N101="sníž. přenesená",J101,0)</f>
        <v>0</v>
      </c>
      <c r="BI101" s="228">
        <f>IF(N101="nulová",J101,0)</f>
        <v>0</v>
      </c>
      <c r="BJ101" s="14" t="s">
        <v>81</v>
      </c>
      <c r="BK101" s="228">
        <f>ROUND(I101*H101,2)</f>
        <v>0</v>
      </c>
      <c r="BL101" s="14" t="s">
        <v>182</v>
      </c>
      <c r="BM101" s="227" t="s">
        <v>2721</v>
      </c>
    </row>
    <row r="102" s="2" customFormat="1">
      <c r="A102" s="35"/>
      <c r="B102" s="36"/>
      <c r="C102" s="37"/>
      <c r="D102" s="229" t="s">
        <v>190</v>
      </c>
      <c r="E102" s="37"/>
      <c r="F102" s="230" t="s">
        <v>2720</v>
      </c>
      <c r="G102" s="37"/>
      <c r="H102" s="37"/>
      <c r="I102" s="143"/>
      <c r="J102" s="37"/>
      <c r="K102" s="37"/>
      <c r="L102" s="41"/>
      <c r="M102" s="231"/>
      <c r="N102" s="232"/>
      <c r="O102" s="81"/>
      <c r="P102" s="81"/>
      <c r="Q102" s="81"/>
      <c r="R102" s="81"/>
      <c r="S102" s="81"/>
      <c r="T102" s="82"/>
      <c r="U102" s="35"/>
      <c r="V102" s="35"/>
      <c r="W102" s="35"/>
      <c r="X102" s="35"/>
      <c r="Y102" s="35"/>
      <c r="Z102" s="35"/>
      <c r="AA102" s="35"/>
      <c r="AB102" s="35"/>
      <c r="AC102" s="35"/>
      <c r="AD102" s="35"/>
      <c r="AE102" s="35"/>
      <c r="AT102" s="14" t="s">
        <v>190</v>
      </c>
      <c r="AU102" s="14" t="s">
        <v>83</v>
      </c>
    </row>
    <row r="103" s="2" customFormat="1" ht="16.5" customHeight="1">
      <c r="A103" s="35"/>
      <c r="B103" s="36"/>
      <c r="C103" s="215" t="s">
        <v>224</v>
      </c>
      <c r="D103" s="215" t="s">
        <v>184</v>
      </c>
      <c r="E103" s="216" t="s">
        <v>2652</v>
      </c>
      <c r="F103" s="217" t="s">
        <v>2653</v>
      </c>
      <c r="G103" s="218" t="s">
        <v>187</v>
      </c>
      <c r="H103" s="219">
        <v>26.199999999999999</v>
      </c>
      <c r="I103" s="220"/>
      <c r="J103" s="221">
        <f>ROUND(I103*H103,2)</f>
        <v>0</v>
      </c>
      <c r="K103" s="217" t="s">
        <v>19</v>
      </c>
      <c r="L103" s="222"/>
      <c r="M103" s="223" t="s">
        <v>19</v>
      </c>
      <c r="N103" s="224" t="s">
        <v>44</v>
      </c>
      <c r="O103" s="81"/>
      <c r="P103" s="225">
        <f>O103*H103</f>
        <v>0</v>
      </c>
      <c r="Q103" s="225">
        <v>0.013860000000000001</v>
      </c>
      <c r="R103" s="225">
        <f>Q103*H103</f>
        <v>0.36313200000000001</v>
      </c>
      <c r="S103" s="225">
        <v>0</v>
      </c>
      <c r="T103" s="226">
        <f>S103*H103</f>
        <v>0</v>
      </c>
      <c r="U103" s="35"/>
      <c r="V103" s="35"/>
      <c r="W103" s="35"/>
      <c r="X103" s="35"/>
      <c r="Y103" s="35"/>
      <c r="Z103" s="35"/>
      <c r="AA103" s="35"/>
      <c r="AB103" s="35"/>
      <c r="AC103" s="35"/>
      <c r="AD103" s="35"/>
      <c r="AE103" s="35"/>
      <c r="AR103" s="227" t="s">
        <v>415</v>
      </c>
      <c r="AT103" s="227" t="s">
        <v>184</v>
      </c>
      <c r="AU103" s="227" t="s">
        <v>83</v>
      </c>
      <c r="AY103" s="14" t="s">
        <v>183</v>
      </c>
      <c r="BE103" s="228">
        <f>IF(N103="základní",J103,0)</f>
        <v>0</v>
      </c>
      <c r="BF103" s="228">
        <f>IF(N103="snížená",J103,0)</f>
        <v>0</v>
      </c>
      <c r="BG103" s="228">
        <f>IF(N103="zákl. přenesená",J103,0)</f>
        <v>0</v>
      </c>
      <c r="BH103" s="228">
        <f>IF(N103="sníž. přenesená",J103,0)</f>
        <v>0</v>
      </c>
      <c r="BI103" s="228">
        <f>IF(N103="nulová",J103,0)</f>
        <v>0</v>
      </c>
      <c r="BJ103" s="14" t="s">
        <v>81</v>
      </c>
      <c r="BK103" s="228">
        <f>ROUND(I103*H103,2)</f>
        <v>0</v>
      </c>
      <c r="BL103" s="14" t="s">
        <v>249</v>
      </c>
      <c r="BM103" s="227" t="s">
        <v>2722</v>
      </c>
    </row>
    <row r="104" s="2" customFormat="1">
      <c r="A104" s="35"/>
      <c r="B104" s="36"/>
      <c r="C104" s="37"/>
      <c r="D104" s="229" t="s">
        <v>190</v>
      </c>
      <c r="E104" s="37"/>
      <c r="F104" s="230" t="s">
        <v>2653</v>
      </c>
      <c r="G104" s="37"/>
      <c r="H104" s="37"/>
      <c r="I104" s="143"/>
      <c r="J104" s="37"/>
      <c r="K104" s="37"/>
      <c r="L104" s="41"/>
      <c r="M104" s="231"/>
      <c r="N104" s="232"/>
      <c r="O104" s="81"/>
      <c r="P104" s="81"/>
      <c r="Q104" s="81"/>
      <c r="R104" s="81"/>
      <c r="S104" s="81"/>
      <c r="T104" s="82"/>
      <c r="U104" s="35"/>
      <c r="V104" s="35"/>
      <c r="W104" s="35"/>
      <c r="X104" s="35"/>
      <c r="Y104" s="35"/>
      <c r="Z104" s="35"/>
      <c r="AA104" s="35"/>
      <c r="AB104" s="35"/>
      <c r="AC104" s="35"/>
      <c r="AD104" s="35"/>
      <c r="AE104" s="35"/>
      <c r="AT104" s="14" t="s">
        <v>190</v>
      </c>
      <c r="AU104" s="14" t="s">
        <v>83</v>
      </c>
    </row>
    <row r="105" s="2" customFormat="1" ht="16.5" customHeight="1">
      <c r="A105" s="35"/>
      <c r="B105" s="36"/>
      <c r="C105" s="215" t="s">
        <v>228</v>
      </c>
      <c r="D105" s="215" t="s">
        <v>184</v>
      </c>
      <c r="E105" s="216" t="s">
        <v>2723</v>
      </c>
      <c r="F105" s="217" t="s">
        <v>2724</v>
      </c>
      <c r="G105" s="218" t="s">
        <v>199</v>
      </c>
      <c r="H105" s="219">
        <v>20</v>
      </c>
      <c r="I105" s="220"/>
      <c r="J105" s="221">
        <f>ROUND(I105*H105,2)</f>
        <v>0</v>
      </c>
      <c r="K105" s="217" t="s">
        <v>19</v>
      </c>
      <c r="L105" s="222"/>
      <c r="M105" s="223" t="s">
        <v>19</v>
      </c>
      <c r="N105" s="224" t="s">
        <v>44</v>
      </c>
      <c r="O105" s="81"/>
      <c r="P105" s="225">
        <f>O105*H105</f>
        <v>0</v>
      </c>
      <c r="Q105" s="225">
        <v>1.4379999999999999</v>
      </c>
      <c r="R105" s="225">
        <f>Q105*H105</f>
        <v>28.759999999999998</v>
      </c>
      <c r="S105" s="225">
        <v>0</v>
      </c>
      <c r="T105" s="226">
        <f>S105*H105</f>
        <v>0</v>
      </c>
      <c r="U105" s="35"/>
      <c r="V105" s="35"/>
      <c r="W105" s="35"/>
      <c r="X105" s="35"/>
      <c r="Y105" s="35"/>
      <c r="Z105" s="35"/>
      <c r="AA105" s="35"/>
      <c r="AB105" s="35"/>
      <c r="AC105" s="35"/>
      <c r="AD105" s="35"/>
      <c r="AE105" s="35"/>
      <c r="AR105" s="227" t="s">
        <v>216</v>
      </c>
      <c r="AT105" s="227" t="s">
        <v>184</v>
      </c>
      <c r="AU105" s="227" t="s">
        <v>83</v>
      </c>
      <c r="AY105" s="14" t="s">
        <v>183</v>
      </c>
      <c r="BE105" s="228">
        <f>IF(N105="základní",J105,0)</f>
        <v>0</v>
      </c>
      <c r="BF105" s="228">
        <f>IF(N105="snížená",J105,0)</f>
        <v>0</v>
      </c>
      <c r="BG105" s="228">
        <f>IF(N105="zákl. přenesená",J105,0)</f>
        <v>0</v>
      </c>
      <c r="BH105" s="228">
        <f>IF(N105="sníž. přenesená",J105,0)</f>
        <v>0</v>
      </c>
      <c r="BI105" s="228">
        <f>IF(N105="nulová",J105,0)</f>
        <v>0</v>
      </c>
      <c r="BJ105" s="14" t="s">
        <v>81</v>
      </c>
      <c r="BK105" s="228">
        <f>ROUND(I105*H105,2)</f>
        <v>0</v>
      </c>
      <c r="BL105" s="14" t="s">
        <v>182</v>
      </c>
      <c r="BM105" s="227" t="s">
        <v>2725</v>
      </c>
    </row>
    <row r="106" s="2" customFormat="1">
      <c r="A106" s="35"/>
      <c r="B106" s="36"/>
      <c r="C106" s="37"/>
      <c r="D106" s="229" t="s">
        <v>190</v>
      </c>
      <c r="E106" s="37"/>
      <c r="F106" s="230" t="s">
        <v>2724</v>
      </c>
      <c r="G106" s="37"/>
      <c r="H106" s="37"/>
      <c r="I106" s="143"/>
      <c r="J106" s="37"/>
      <c r="K106" s="37"/>
      <c r="L106" s="41"/>
      <c r="M106" s="231"/>
      <c r="N106" s="232"/>
      <c r="O106" s="81"/>
      <c r="P106" s="81"/>
      <c r="Q106" s="81"/>
      <c r="R106" s="81"/>
      <c r="S106" s="81"/>
      <c r="T106" s="82"/>
      <c r="U106" s="35"/>
      <c r="V106" s="35"/>
      <c r="W106" s="35"/>
      <c r="X106" s="35"/>
      <c r="Y106" s="35"/>
      <c r="Z106" s="35"/>
      <c r="AA106" s="35"/>
      <c r="AB106" s="35"/>
      <c r="AC106" s="35"/>
      <c r="AD106" s="35"/>
      <c r="AE106" s="35"/>
      <c r="AT106" s="14" t="s">
        <v>190</v>
      </c>
      <c r="AU106" s="14" t="s">
        <v>83</v>
      </c>
    </row>
    <row r="107" s="2" customFormat="1" ht="16.5" customHeight="1">
      <c r="A107" s="35"/>
      <c r="B107" s="36"/>
      <c r="C107" s="215" t="s">
        <v>232</v>
      </c>
      <c r="D107" s="215" t="s">
        <v>184</v>
      </c>
      <c r="E107" s="216" t="s">
        <v>2364</v>
      </c>
      <c r="F107" s="217" t="s">
        <v>2365</v>
      </c>
      <c r="G107" s="218" t="s">
        <v>1684</v>
      </c>
      <c r="H107" s="219">
        <v>40.5</v>
      </c>
      <c r="I107" s="220"/>
      <c r="J107" s="221">
        <f>ROUND(I107*H107,2)</f>
        <v>0</v>
      </c>
      <c r="K107" s="217" t="s">
        <v>19</v>
      </c>
      <c r="L107" s="222"/>
      <c r="M107" s="223" t="s">
        <v>19</v>
      </c>
      <c r="N107" s="224" t="s">
        <v>44</v>
      </c>
      <c r="O107" s="81"/>
      <c r="P107" s="225">
        <f>O107*H107</f>
        <v>0</v>
      </c>
      <c r="Q107" s="225">
        <v>1</v>
      </c>
      <c r="R107" s="225">
        <f>Q107*H107</f>
        <v>40.5</v>
      </c>
      <c r="S107" s="225">
        <v>0</v>
      </c>
      <c r="T107" s="226">
        <f>S107*H107</f>
        <v>0</v>
      </c>
      <c r="U107" s="35"/>
      <c r="V107" s="35"/>
      <c r="W107" s="35"/>
      <c r="X107" s="35"/>
      <c r="Y107" s="35"/>
      <c r="Z107" s="35"/>
      <c r="AA107" s="35"/>
      <c r="AB107" s="35"/>
      <c r="AC107" s="35"/>
      <c r="AD107" s="35"/>
      <c r="AE107" s="35"/>
      <c r="AR107" s="227" t="s">
        <v>216</v>
      </c>
      <c r="AT107" s="227" t="s">
        <v>184</v>
      </c>
      <c r="AU107" s="227" t="s">
        <v>83</v>
      </c>
      <c r="AY107" s="14" t="s">
        <v>183</v>
      </c>
      <c r="BE107" s="228">
        <f>IF(N107="základní",J107,0)</f>
        <v>0</v>
      </c>
      <c r="BF107" s="228">
        <f>IF(N107="snížená",J107,0)</f>
        <v>0</v>
      </c>
      <c r="BG107" s="228">
        <f>IF(N107="zákl. přenesená",J107,0)</f>
        <v>0</v>
      </c>
      <c r="BH107" s="228">
        <f>IF(N107="sníž. přenesená",J107,0)</f>
        <v>0</v>
      </c>
      <c r="BI107" s="228">
        <f>IF(N107="nulová",J107,0)</f>
        <v>0</v>
      </c>
      <c r="BJ107" s="14" t="s">
        <v>81</v>
      </c>
      <c r="BK107" s="228">
        <f>ROUND(I107*H107,2)</f>
        <v>0</v>
      </c>
      <c r="BL107" s="14" t="s">
        <v>182</v>
      </c>
      <c r="BM107" s="227" t="s">
        <v>2726</v>
      </c>
    </row>
    <row r="108" s="2" customFormat="1">
      <c r="A108" s="35"/>
      <c r="B108" s="36"/>
      <c r="C108" s="37"/>
      <c r="D108" s="229" t="s">
        <v>190</v>
      </c>
      <c r="E108" s="37"/>
      <c r="F108" s="230" t="s">
        <v>2365</v>
      </c>
      <c r="G108" s="37"/>
      <c r="H108" s="37"/>
      <c r="I108" s="143"/>
      <c r="J108" s="37"/>
      <c r="K108" s="37"/>
      <c r="L108" s="41"/>
      <c r="M108" s="231"/>
      <c r="N108" s="232"/>
      <c r="O108" s="81"/>
      <c r="P108" s="81"/>
      <c r="Q108" s="81"/>
      <c r="R108" s="81"/>
      <c r="S108" s="81"/>
      <c r="T108" s="82"/>
      <c r="U108" s="35"/>
      <c r="V108" s="35"/>
      <c r="W108" s="35"/>
      <c r="X108" s="35"/>
      <c r="Y108" s="35"/>
      <c r="Z108" s="35"/>
      <c r="AA108" s="35"/>
      <c r="AB108" s="35"/>
      <c r="AC108" s="35"/>
      <c r="AD108" s="35"/>
      <c r="AE108" s="35"/>
      <c r="AT108" s="14" t="s">
        <v>190</v>
      </c>
      <c r="AU108" s="14" t="s">
        <v>83</v>
      </c>
    </row>
    <row r="109" s="2" customFormat="1" ht="21.75" customHeight="1">
      <c r="A109" s="35"/>
      <c r="B109" s="36"/>
      <c r="C109" s="233" t="s">
        <v>237</v>
      </c>
      <c r="D109" s="233" t="s">
        <v>191</v>
      </c>
      <c r="E109" s="234" t="s">
        <v>2727</v>
      </c>
      <c r="F109" s="235" t="s">
        <v>2728</v>
      </c>
      <c r="G109" s="236" t="s">
        <v>199</v>
      </c>
      <c r="H109" s="237">
        <v>11</v>
      </c>
      <c r="I109" s="238"/>
      <c r="J109" s="239">
        <f>ROUND(I109*H109,2)</f>
        <v>0</v>
      </c>
      <c r="K109" s="235" t="s">
        <v>19</v>
      </c>
      <c r="L109" s="41"/>
      <c r="M109" s="240" t="s">
        <v>19</v>
      </c>
      <c r="N109" s="241" t="s">
        <v>44</v>
      </c>
      <c r="O109" s="81"/>
      <c r="P109" s="225">
        <f>O109*H109</f>
        <v>0</v>
      </c>
      <c r="Q109" s="225">
        <v>0</v>
      </c>
      <c r="R109" s="225">
        <f>Q109*H109</f>
        <v>0</v>
      </c>
      <c r="S109" s="225">
        <v>0</v>
      </c>
      <c r="T109" s="226">
        <f>S109*H109</f>
        <v>0</v>
      </c>
      <c r="U109" s="35"/>
      <c r="V109" s="35"/>
      <c r="W109" s="35"/>
      <c r="X109" s="35"/>
      <c r="Y109" s="35"/>
      <c r="Z109" s="35"/>
      <c r="AA109" s="35"/>
      <c r="AB109" s="35"/>
      <c r="AC109" s="35"/>
      <c r="AD109" s="35"/>
      <c r="AE109" s="35"/>
      <c r="AR109" s="227" t="s">
        <v>182</v>
      </c>
      <c r="AT109" s="227" t="s">
        <v>191</v>
      </c>
      <c r="AU109" s="227" t="s">
        <v>83</v>
      </c>
      <c r="AY109" s="14" t="s">
        <v>183</v>
      </c>
      <c r="BE109" s="228">
        <f>IF(N109="základní",J109,0)</f>
        <v>0</v>
      </c>
      <c r="BF109" s="228">
        <f>IF(N109="snížená",J109,0)</f>
        <v>0</v>
      </c>
      <c r="BG109" s="228">
        <f>IF(N109="zákl. přenesená",J109,0)</f>
        <v>0</v>
      </c>
      <c r="BH109" s="228">
        <f>IF(N109="sníž. přenesená",J109,0)</f>
        <v>0</v>
      </c>
      <c r="BI109" s="228">
        <f>IF(N109="nulová",J109,0)</f>
        <v>0</v>
      </c>
      <c r="BJ109" s="14" t="s">
        <v>81</v>
      </c>
      <c r="BK109" s="228">
        <f>ROUND(I109*H109,2)</f>
        <v>0</v>
      </c>
      <c r="BL109" s="14" t="s">
        <v>182</v>
      </c>
      <c r="BM109" s="227" t="s">
        <v>2729</v>
      </c>
    </row>
    <row r="110" s="2" customFormat="1">
      <c r="A110" s="35"/>
      <c r="B110" s="36"/>
      <c r="C110" s="37"/>
      <c r="D110" s="229" t="s">
        <v>190</v>
      </c>
      <c r="E110" s="37"/>
      <c r="F110" s="230" t="s">
        <v>2728</v>
      </c>
      <c r="G110" s="37"/>
      <c r="H110" s="37"/>
      <c r="I110" s="143"/>
      <c r="J110" s="37"/>
      <c r="K110" s="37"/>
      <c r="L110" s="41"/>
      <c r="M110" s="231"/>
      <c r="N110" s="232"/>
      <c r="O110" s="81"/>
      <c r="P110" s="81"/>
      <c r="Q110" s="81"/>
      <c r="R110" s="81"/>
      <c r="S110" s="81"/>
      <c r="T110" s="82"/>
      <c r="U110" s="35"/>
      <c r="V110" s="35"/>
      <c r="W110" s="35"/>
      <c r="X110" s="35"/>
      <c r="Y110" s="35"/>
      <c r="Z110" s="35"/>
      <c r="AA110" s="35"/>
      <c r="AB110" s="35"/>
      <c r="AC110" s="35"/>
      <c r="AD110" s="35"/>
      <c r="AE110" s="35"/>
      <c r="AT110" s="14" t="s">
        <v>190</v>
      </c>
      <c r="AU110" s="14" t="s">
        <v>83</v>
      </c>
    </row>
    <row r="111" s="2" customFormat="1" ht="21.75" customHeight="1">
      <c r="A111" s="35"/>
      <c r="B111" s="36"/>
      <c r="C111" s="233" t="s">
        <v>242</v>
      </c>
      <c r="D111" s="233" t="s">
        <v>191</v>
      </c>
      <c r="E111" s="234" t="s">
        <v>2730</v>
      </c>
      <c r="F111" s="235" t="s">
        <v>2731</v>
      </c>
      <c r="G111" s="236" t="s">
        <v>199</v>
      </c>
      <c r="H111" s="237">
        <v>11</v>
      </c>
      <c r="I111" s="238"/>
      <c r="J111" s="239">
        <f>ROUND(I111*H111,2)</f>
        <v>0</v>
      </c>
      <c r="K111" s="235" t="s">
        <v>19</v>
      </c>
      <c r="L111" s="41"/>
      <c r="M111" s="240" t="s">
        <v>19</v>
      </c>
      <c r="N111" s="241" t="s">
        <v>44</v>
      </c>
      <c r="O111" s="81"/>
      <c r="P111" s="225">
        <f>O111*H111</f>
        <v>0</v>
      </c>
      <c r="Q111" s="225">
        <v>0</v>
      </c>
      <c r="R111" s="225">
        <f>Q111*H111</f>
        <v>0</v>
      </c>
      <c r="S111" s="225">
        <v>0</v>
      </c>
      <c r="T111" s="226">
        <f>S111*H111</f>
        <v>0</v>
      </c>
      <c r="U111" s="35"/>
      <c r="V111" s="35"/>
      <c r="W111" s="35"/>
      <c r="X111" s="35"/>
      <c r="Y111" s="35"/>
      <c r="Z111" s="35"/>
      <c r="AA111" s="35"/>
      <c r="AB111" s="35"/>
      <c r="AC111" s="35"/>
      <c r="AD111" s="35"/>
      <c r="AE111" s="35"/>
      <c r="AR111" s="227" t="s">
        <v>182</v>
      </c>
      <c r="AT111" s="227" t="s">
        <v>191</v>
      </c>
      <c r="AU111" s="227" t="s">
        <v>83</v>
      </c>
      <c r="AY111" s="14" t="s">
        <v>183</v>
      </c>
      <c r="BE111" s="228">
        <f>IF(N111="základní",J111,0)</f>
        <v>0</v>
      </c>
      <c r="BF111" s="228">
        <f>IF(N111="snížená",J111,0)</f>
        <v>0</v>
      </c>
      <c r="BG111" s="228">
        <f>IF(N111="zákl. přenesená",J111,0)</f>
        <v>0</v>
      </c>
      <c r="BH111" s="228">
        <f>IF(N111="sníž. přenesená",J111,0)</f>
        <v>0</v>
      </c>
      <c r="BI111" s="228">
        <f>IF(N111="nulová",J111,0)</f>
        <v>0</v>
      </c>
      <c r="BJ111" s="14" t="s">
        <v>81</v>
      </c>
      <c r="BK111" s="228">
        <f>ROUND(I111*H111,2)</f>
        <v>0</v>
      </c>
      <c r="BL111" s="14" t="s">
        <v>182</v>
      </c>
      <c r="BM111" s="227" t="s">
        <v>2732</v>
      </c>
    </row>
    <row r="112" s="2" customFormat="1">
      <c r="A112" s="35"/>
      <c r="B112" s="36"/>
      <c r="C112" s="37"/>
      <c r="D112" s="229" t="s">
        <v>190</v>
      </c>
      <c r="E112" s="37"/>
      <c r="F112" s="230" t="s">
        <v>2731</v>
      </c>
      <c r="G112" s="37"/>
      <c r="H112" s="37"/>
      <c r="I112" s="143"/>
      <c r="J112" s="37"/>
      <c r="K112" s="37"/>
      <c r="L112" s="41"/>
      <c r="M112" s="231"/>
      <c r="N112" s="232"/>
      <c r="O112" s="81"/>
      <c r="P112" s="81"/>
      <c r="Q112" s="81"/>
      <c r="R112" s="81"/>
      <c r="S112" s="81"/>
      <c r="T112" s="82"/>
      <c r="U112" s="35"/>
      <c r="V112" s="35"/>
      <c r="W112" s="35"/>
      <c r="X112" s="35"/>
      <c r="Y112" s="35"/>
      <c r="Z112" s="35"/>
      <c r="AA112" s="35"/>
      <c r="AB112" s="35"/>
      <c r="AC112" s="35"/>
      <c r="AD112" s="35"/>
      <c r="AE112" s="35"/>
      <c r="AT112" s="14" t="s">
        <v>190</v>
      </c>
      <c r="AU112" s="14" t="s">
        <v>83</v>
      </c>
    </row>
    <row r="113" s="2" customFormat="1" ht="21.75" customHeight="1">
      <c r="A113" s="35"/>
      <c r="B113" s="36"/>
      <c r="C113" s="233" t="s">
        <v>8</v>
      </c>
      <c r="D113" s="233" t="s">
        <v>191</v>
      </c>
      <c r="E113" s="234" t="s">
        <v>2733</v>
      </c>
      <c r="F113" s="235" t="s">
        <v>2734</v>
      </c>
      <c r="G113" s="236" t="s">
        <v>187</v>
      </c>
      <c r="H113" s="237">
        <v>4.7999999999999998</v>
      </c>
      <c r="I113" s="238"/>
      <c r="J113" s="239">
        <f>ROUND(I113*H113,2)</f>
        <v>0</v>
      </c>
      <c r="K113" s="235" t="s">
        <v>19</v>
      </c>
      <c r="L113" s="41"/>
      <c r="M113" s="240" t="s">
        <v>19</v>
      </c>
      <c r="N113" s="241" t="s">
        <v>44</v>
      </c>
      <c r="O113" s="81"/>
      <c r="P113" s="225">
        <f>O113*H113</f>
        <v>0</v>
      </c>
      <c r="Q113" s="225">
        <v>0</v>
      </c>
      <c r="R113" s="225">
        <f>Q113*H113</f>
        <v>0</v>
      </c>
      <c r="S113" s="225">
        <v>0</v>
      </c>
      <c r="T113" s="226">
        <f>S113*H113</f>
        <v>0</v>
      </c>
      <c r="U113" s="35"/>
      <c r="V113" s="35"/>
      <c r="W113" s="35"/>
      <c r="X113" s="35"/>
      <c r="Y113" s="35"/>
      <c r="Z113" s="35"/>
      <c r="AA113" s="35"/>
      <c r="AB113" s="35"/>
      <c r="AC113" s="35"/>
      <c r="AD113" s="35"/>
      <c r="AE113" s="35"/>
      <c r="AR113" s="227" t="s">
        <v>182</v>
      </c>
      <c r="AT113" s="227" t="s">
        <v>191</v>
      </c>
      <c r="AU113" s="227" t="s">
        <v>83</v>
      </c>
      <c r="AY113" s="14" t="s">
        <v>183</v>
      </c>
      <c r="BE113" s="228">
        <f>IF(N113="základní",J113,0)</f>
        <v>0</v>
      </c>
      <c r="BF113" s="228">
        <f>IF(N113="snížená",J113,0)</f>
        <v>0</v>
      </c>
      <c r="BG113" s="228">
        <f>IF(N113="zákl. přenesená",J113,0)</f>
        <v>0</v>
      </c>
      <c r="BH113" s="228">
        <f>IF(N113="sníž. přenesená",J113,0)</f>
        <v>0</v>
      </c>
      <c r="BI113" s="228">
        <f>IF(N113="nulová",J113,0)</f>
        <v>0</v>
      </c>
      <c r="BJ113" s="14" t="s">
        <v>81</v>
      </c>
      <c r="BK113" s="228">
        <f>ROUND(I113*H113,2)</f>
        <v>0</v>
      </c>
      <c r="BL113" s="14" t="s">
        <v>182</v>
      </c>
      <c r="BM113" s="227" t="s">
        <v>2735</v>
      </c>
    </row>
    <row r="114" s="2" customFormat="1">
      <c r="A114" s="35"/>
      <c r="B114" s="36"/>
      <c r="C114" s="37"/>
      <c r="D114" s="229" t="s">
        <v>190</v>
      </c>
      <c r="E114" s="37"/>
      <c r="F114" s="230" t="s">
        <v>2734</v>
      </c>
      <c r="G114" s="37"/>
      <c r="H114" s="37"/>
      <c r="I114" s="143"/>
      <c r="J114" s="37"/>
      <c r="K114" s="37"/>
      <c r="L114" s="41"/>
      <c r="M114" s="231"/>
      <c r="N114" s="232"/>
      <c r="O114" s="81"/>
      <c r="P114" s="81"/>
      <c r="Q114" s="81"/>
      <c r="R114" s="81"/>
      <c r="S114" s="81"/>
      <c r="T114" s="82"/>
      <c r="U114" s="35"/>
      <c r="V114" s="35"/>
      <c r="W114" s="35"/>
      <c r="X114" s="35"/>
      <c r="Y114" s="35"/>
      <c r="Z114" s="35"/>
      <c r="AA114" s="35"/>
      <c r="AB114" s="35"/>
      <c r="AC114" s="35"/>
      <c r="AD114" s="35"/>
      <c r="AE114" s="35"/>
      <c r="AT114" s="14" t="s">
        <v>190</v>
      </c>
      <c r="AU114" s="14" t="s">
        <v>83</v>
      </c>
    </row>
    <row r="115" s="2" customFormat="1" ht="21.75" customHeight="1">
      <c r="A115" s="35"/>
      <c r="B115" s="36"/>
      <c r="C115" s="233" t="s">
        <v>249</v>
      </c>
      <c r="D115" s="233" t="s">
        <v>191</v>
      </c>
      <c r="E115" s="234" t="s">
        <v>2665</v>
      </c>
      <c r="F115" s="235" t="s">
        <v>2666</v>
      </c>
      <c r="G115" s="236" t="s">
        <v>1380</v>
      </c>
      <c r="H115" s="237">
        <v>10</v>
      </c>
      <c r="I115" s="238"/>
      <c r="J115" s="239">
        <f>ROUND(I115*H115,2)</f>
        <v>0</v>
      </c>
      <c r="K115" s="235" t="s">
        <v>19</v>
      </c>
      <c r="L115" s="41"/>
      <c r="M115" s="240" t="s">
        <v>19</v>
      </c>
      <c r="N115" s="241" t="s">
        <v>44</v>
      </c>
      <c r="O115" s="81"/>
      <c r="P115" s="225">
        <f>O115*H115</f>
        <v>0</v>
      </c>
      <c r="Q115" s="225">
        <v>0</v>
      </c>
      <c r="R115" s="225">
        <f>Q115*H115</f>
        <v>0</v>
      </c>
      <c r="S115" s="225">
        <v>0</v>
      </c>
      <c r="T115" s="226">
        <f>S115*H115</f>
        <v>0</v>
      </c>
      <c r="U115" s="35"/>
      <c r="V115" s="35"/>
      <c r="W115" s="35"/>
      <c r="X115" s="35"/>
      <c r="Y115" s="35"/>
      <c r="Z115" s="35"/>
      <c r="AA115" s="35"/>
      <c r="AB115" s="35"/>
      <c r="AC115" s="35"/>
      <c r="AD115" s="35"/>
      <c r="AE115" s="35"/>
      <c r="AR115" s="227" t="s">
        <v>182</v>
      </c>
      <c r="AT115" s="227" t="s">
        <v>191</v>
      </c>
      <c r="AU115" s="227" t="s">
        <v>83</v>
      </c>
      <c r="AY115" s="14" t="s">
        <v>183</v>
      </c>
      <c r="BE115" s="228">
        <f>IF(N115="základní",J115,0)</f>
        <v>0</v>
      </c>
      <c r="BF115" s="228">
        <f>IF(N115="snížená",J115,0)</f>
        <v>0</v>
      </c>
      <c r="BG115" s="228">
        <f>IF(N115="zákl. přenesená",J115,0)</f>
        <v>0</v>
      </c>
      <c r="BH115" s="228">
        <f>IF(N115="sníž. přenesená",J115,0)</f>
        <v>0</v>
      </c>
      <c r="BI115" s="228">
        <f>IF(N115="nulová",J115,0)</f>
        <v>0</v>
      </c>
      <c r="BJ115" s="14" t="s">
        <v>81</v>
      </c>
      <c r="BK115" s="228">
        <f>ROUND(I115*H115,2)</f>
        <v>0</v>
      </c>
      <c r="BL115" s="14" t="s">
        <v>182</v>
      </c>
      <c r="BM115" s="227" t="s">
        <v>2736</v>
      </c>
    </row>
    <row r="116" s="2" customFormat="1">
      <c r="A116" s="35"/>
      <c r="B116" s="36"/>
      <c r="C116" s="37"/>
      <c r="D116" s="229" t="s">
        <v>190</v>
      </c>
      <c r="E116" s="37"/>
      <c r="F116" s="230" t="s">
        <v>2666</v>
      </c>
      <c r="G116" s="37"/>
      <c r="H116" s="37"/>
      <c r="I116" s="143"/>
      <c r="J116" s="37"/>
      <c r="K116" s="37"/>
      <c r="L116" s="41"/>
      <c r="M116" s="231"/>
      <c r="N116" s="232"/>
      <c r="O116" s="81"/>
      <c r="P116" s="81"/>
      <c r="Q116" s="81"/>
      <c r="R116" s="81"/>
      <c r="S116" s="81"/>
      <c r="T116" s="82"/>
      <c r="U116" s="35"/>
      <c r="V116" s="35"/>
      <c r="W116" s="35"/>
      <c r="X116" s="35"/>
      <c r="Y116" s="35"/>
      <c r="Z116" s="35"/>
      <c r="AA116" s="35"/>
      <c r="AB116" s="35"/>
      <c r="AC116" s="35"/>
      <c r="AD116" s="35"/>
      <c r="AE116" s="35"/>
      <c r="AT116" s="14" t="s">
        <v>190</v>
      </c>
      <c r="AU116" s="14" t="s">
        <v>83</v>
      </c>
    </row>
    <row r="117" s="2" customFormat="1" ht="16.5" customHeight="1">
      <c r="A117" s="35"/>
      <c r="B117" s="36"/>
      <c r="C117" s="233" t="s">
        <v>254</v>
      </c>
      <c r="D117" s="233" t="s">
        <v>191</v>
      </c>
      <c r="E117" s="234" t="s">
        <v>2668</v>
      </c>
      <c r="F117" s="235" t="s">
        <v>2669</v>
      </c>
      <c r="G117" s="236" t="s">
        <v>1380</v>
      </c>
      <c r="H117" s="237">
        <v>83.400000000000006</v>
      </c>
      <c r="I117" s="238"/>
      <c r="J117" s="239">
        <f>ROUND(I117*H117,2)</f>
        <v>0</v>
      </c>
      <c r="K117" s="235" t="s">
        <v>19</v>
      </c>
      <c r="L117" s="41"/>
      <c r="M117" s="240" t="s">
        <v>19</v>
      </c>
      <c r="N117" s="241" t="s">
        <v>44</v>
      </c>
      <c r="O117" s="81"/>
      <c r="P117" s="225">
        <f>O117*H117</f>
        <v>0</v>
      </c>
      <c r="Q117" s="225">
        <v>0</v>
      </c>
      <c r="R117" s="225">
        <f>Q117*H117</f>
        <v>0</v>
      </c>
      <c r="S117" s="225">
        <v>0</v>
      </c>
      <c r="T117" s="226">
        <f>S117*H117</f>
        <v>0</v>
      </c>
      <c r="U117" s="35"/>
      <c r="V117" s="35"/>
      <c r="W117" s="35"/>
      <c r="X117" s="35"/>
      <c r="Y117" s="35"/>
      <c r="Z117" s="35"/>
      <c r="AA117" s="35"/>
      <c r="AB117" s="35"/>
      <c r="AC117" s="35"/>
      <c r="AD117" s="35"/>
      <c r="AE117" s="35"/>
      <c r="AR117" s="227" t="s">
        <v>182</v>
      </c>
      <c r="AT117" s="227" t="s">
        <v>191</v>
      </c>
      <c r="AU117" s="227" t="s">
        <v>83</v>
      </c>
      <c r="AY117" s="14" t="s">
        <v>183</v>
      </c>
      <c r="BE117" s="228">
        <f>IF(N117="základní",J117,0)</f>
        <v>0</v>
      </c>
      <c r="BF117" s="228">
        <f>IF(N117="snížená",J117,0)</f>
        <v>0</v>
      </c>
      <c r="BG117" s="228">
        <f>IF(N117="zákl. přenesená",J117,0)</f>
        <v>0</v>
      </c>
      <c r="BH117" s="228">
        <f>IF(N117="sníž. přenesená",J117,0)</f>
        <v>0</v>
      </c>
      <c r="BI117" s="228">
        <f>IF(N117="nulová",J117,0)</f>
        <v>0</v>
      </c>
      <c r="BJ117" s="14" t="s">
        <v>81</v>
      </c>
      <c r="BK117" s="228">
        <f>ROUND(I117*H117,2)</f>
        <v>0</v>
      </c>
      <c r="BL117" s="14" t="s">
        <v>182</v>
      </c>
      <c r="BM117" s="227" t="s">
        <v>2737</v>
      </c>
    </row>
    <row r="118" s="2" customFormat="1">
      <c r="A118" s="35"/>
      <c r="B118" s="36"/>
      <c r="C118" s="37"/>
      <c r="D118" s="229" t="s">
        <v>190</v>
      </c>
      <c r="E118" s="37"/>
      <c r="F118" s="230" t="s">
        <v>2669</v>
      </c>
      <c r="G118" s="37"/>
      <c r="H118" s="37"/>
      <c r="I118" s="143"/>
      <c r="J118" s="37"/>
      <c r="K118" s="37"/>
      <c r="L118" s="41"/>
      <c r="M118" s="231"/>
      <c r="N118" s="232"/>
      <c r="O118" s="81"/>
      <c r="P118" s="81"/>
      <c r="Q118" s="81"/>
      <c r="R118" s="81"/>
      <c r="S118" s="81"/>
      <c r="T118" s="82"/>
      <c r="U118" s="35"/>
      <c r="V118" s="35"/>
      <c r="W118" s="35"/>
      <c r="X118" s="35"/>
      <c r="Y118" s="35"/>
      <c r="Z118" s="35"/>
      <c r="AA118" s="35"/>
      <c r="AB118" s="35"/>
      <c r="AC118" s="35"/>
      <c r="AD118" s="35"/>
      <c r="AE118" s="35"/>
      <c r="AT118" s="14" t="s">
        <v>190</v>
      </c>
      <c r="AU118" s="14" t="s">
        <v>83</v>
      </c>
    </row>
    <row r="119" s="2" customFormat="1" ht="16.5" customHeight="1">
      <c r="A119" s="35"/>
      <c r="B119" s="36"/>
      <c r="C119" s="233" t="s">
        <v>260</v>
      </c>
      <c r="D119" s="233" t="s">
        <v>191</v>
      </c>
      <c r="E119" s="234" t="s">
        <v>2738</v>
      </c>
      <c r="F119" s="235" t="s">
        <v>2739</v>
      </c>
      <c r="G119" s="236" t="s">
        <v>187</v>
      </c>
      <c r="H119" s="237">
        <v>14.699999999999999</v>
      </c>
      <c r="I119" s="238"/>
      <c r="J119" s="239">
        <f>ROUND(I119*H119,2)</f>
        <v>0</v>
      </c>
      <c r="K119" s="235" t="s">
        <v>19</v>
      </c>
      <c r="L119" s="41"/>
      <c r="M119" s="240" t="s">
        <v>19</v>
      </c>
      <c r="N119" s="241" t="s">
        <v>44</v>
      </c>
      <c r="O119" s="81"/>
      <c r="P119" s="225">
        <f>O119*H119</f>
        <v>0</v>
      </c>
      <c r="Q119" s="225">
        <v>0</v>
      </c>
      <c r="R119" s="225">
        <f>Q119*H119</f>
        <v>0</v>
      </c>
      <c r="S119" s="225">
        <v>0</v>
      </c>
      <c r="T119" s="226">
        <f>S119*H119</f>
        <v>0</v>
      </c>
      <c r="U119" s="35"/>
      <c r="V119" s="35"/>
      <c r="W119" s="35"/>
      <c r="X119" s="35"/>
      <c r="Y119" s="35"/>
      <c r="Z119" s="35"/>
      <c r="AA119" s="35"/>
      <c r="AB119" s="35"/>
      <c r="AC119" s="35"/>
      <c r="AD119" s="35"/>
      <c r="AE119" s="35"/>
      <c r="AR119" s="227" t="s">
        <v>182</v>
      </c>
      <c r="AT119" s="227" t="s">
        <v>191</v>
      </c>
      <c r="AU119" s="227" t="s">
        <v>83</v>
      </c>
      <c r="AY119" s="14" t="s">
        <v>183</v>
      </c>
      <c r="BE119" s="228">
        <f>IF(N119="základní",J119,0)</f>
        <v>0</v>
      </c>
      <c r="BF119" s="228">
        <f>IF(N119="snížená",J119,0)</f>
        <v>0</v>
      </c>
      <c r="BG119" s="228">
        <f>IF(N119="zákl. přenesená",J119,0)</f>
        <v>0</v>
      </c>
      <c r="BH119" s="228">
        <f>IF(N119="sníž. přenesená",J119,0)</f>
        <v>0</v>
      </c>
      <c r="BI119" s="228">
        <f>IF(N119="nulová",J119,0)</f>
        <v>0</v>
      </c>
      <c r="BJ119" s="14" t="s">
        <v>81</v>
      </c>
      <c r="BK119" s="228">
        <f>ROUND(I119*H119,2)</f>
        <v>0</v>
      </c>
      <c r="BL119" s="14" t="s">
        <v>182</v>
      </c>
      <c r="BM119" s="227" t="s">
        <v>2740</v>
      </c>
    </row>
    <row r="120" s="2" customFormat="1">
      <c r="A120" s="35"/>
      <c r="B120" s="36"/>
      <c r="C120" s="37"/>
      <c r="D120" s="229" t="s">
        <v>190</v>
      </c>
      <c r="E120" s="37"/>
      <c r="F120" s="230" t="s">
        <v>2739</v>
      </c>
      <c r="G120" s="37"/>
      <c r="H120" s="37"/>
      <c r="I120" s="143"/>
      <c r="J120" s="37"/>
      <c r="K120" s="37"/>
      <c r="L120" s="41"/>
      <c r="M120" s="231"/>
      <c r="N120" s="232"/>
      <c r="O120" s="81"/>
      <c r="P120" s="81"/>
      <c r="Q120" s="81"/>
      <c r="R120" s="81"/>
      <c r="S120" s="81"/>
      <c r="T120" s="82"/>
      <c r="U120" s="35"/>
      <c r="V120" s="35"/>
      <c r="W120" s="35"/>
      <c r="X120" s="35"/>
      <c r="Y120" s="35"/>
      <c r="Z120" s="35"/>
      <c r="AA120" s="35"/>
      <c r="AB120" s="35"/>
      <c r="AC120" s="35"/>
      <c r="AD120" s="35"/>
      <c r="AE120" s="35"/>
      <c r="AT120" s="14" t="s">
        <v>190</v>
      </c>
      <c r="AU120" s="14" t="s">
        <v>83</v>
      </c>
    </row>
    <row r="121" s="2" customFormat="1" ht="16.5" customHeight="1">
      <c r="A121" s="35"/>
      <c r="B121" s="36"/>
      <c r="C121" s="233" t="s">
        <v>265</v>
      </c>
      <c r="D121" s="233" t="s">
        <v>191</v>
      </c>
      <c r="E121" s="234" t="s">
        <v>2741</v>
      </c>
      <c r="F121" s="235" t="s">
        <v>2742</v>
      </c>
      <c r="G121" s="236" t="s">
        <v>187</v>
      </c>
      <c r="H121" s="237">
        <v>20</v>
      </c>
      <c r="I121" s="238"/>
      <c r="J121" s="239">
        <f>ROUND(I121*H121,2)</f>
        <v>0</v>
      </c>
      <c r="K121" s="235" t="s">
        <v>19</v>
      </c>
      <c r="L121" s="41"/>
      <c r="M121" s="240" t="s">
        <v>19</v>
      </c>
      <c r="N121" s="241" t="s">
        <v>44</v>
      </c>
      <c r="O121" s="81"/>
      <c r="P121" s="225">
        <f>O121*H121</f>
        <v>0</v>
      </c>
      <c r="Q121" s="225">
        <v>0</v>
      </c>
      <c r="R121" s="225">
        <f>Q121*H121</f>
        <v>0</v>
      </c>
      <c r="S121" s="225">
        <v>0</v>
      </c>
      <c r="T121" s="226">
        <f>S121*H121</f>
        <v>0</v>
      </c>
      <c r="U121" s="35"/>
      <c r="V121" s="35"/>
      <c r="W121" s="35"/>
      <c r="X121" s="35"/>
      <c r="Y121" s="35"/>
      <c r="Z121" s="35"/>
      <c r="AA121" s="35"/>
      <c r="AB121" s="35"/>
      <c r="AC121" s="35"/>
      <c r="AD121" s="35"/>
      <c r="AE121" s="35"/>
      <c r="AR121" s="227" t="s">
        <v>182</v>
      </c>
      <c r="AT121" s="227" t="s">
        <v>191</v>
      </c>
      <c r="AU121" s="227" t="s">
        <v>83</v>
      </c>
      <c r="AY121" s="14" t="s">
        <v>183</v>
      </c>
      <c r="BE121" s="228">
        <f>IF(N121="základní",J121,0)</f>
        <v>0</v>
      </c>
      <c r="BF121" s="228">
        <f>IF(N121="snížená",J121,0)</f>
        <v>0</v>
      </c>
      <c r="BG121" s="228">
        <f>IF(N121="zákl. přenesená",J121,0)</f>
        <v>0</v>
      </c>
      <c r="BH121" s="228">
        <f>IF(N121="sníž. přenesená",J121,0)</f>
        <v>0</v>
      </c>
      <c r="BI121" s="228">
        <f>IF(N121="nulová",J121,0)</f>
        <v>0</v>
      </c>
      <c r="BJ121" s="14" t="s">
        <v>81</v>
      </c>
      <c r="BK121" s="228">
        <f>ROUND(I121*H121,2)</f>
        <v>0</v>
      </c>
      <c r="BL121" s="14" t="s">
        <v>182</v>
      </c>
      <c r="BM121" s="227" t="s">
        <v>2743</v>
      </c>
    </row>
    <row r="122" s="2" customFormat="1">
      <c r="A122" s="35"/>
      <c r="B122" s="36"/>
      <c r="C122" s="37"/>
      <c r="D122" s="229" t="s">
        <v>190</v>
      </c>
      <c r="E122" s="37"/>
      <c r="F122" s="230" t="s">
        <v>2742</v>
      </c>
      <c r="G122" s="37"/>
      <c r="H122" s="37"/>
      <c r="I122" s="143"/>
      <c r="J122" s="37"/>
      <c r="K122" s="37"/>
      <c r="L122" s="41"/>
      <c r="M122" s="231"/>
      <c r="N122" s="232"/>
      <c r="O122" s="81"/>
      <c r="P122" s="81"/>
      <c r="Q122" s="81"/>
      <c r="R122" s="81"/>
      <c r="S122" s="81"/>
      <c r="T122" s="82"/>
      <c r="U122" s="35"/>
      <c r="V122" s="35"/>
      <c r="W122" s="35"/>
      <c r="X122" s="35"/>
      <c r="Y122" s="35"/>
      <c r="Z122" s="35"/>
      <c r="AA122" s="35"/>
      <c r="AB122" s="35"/>
      <c r="AC122" s="35"/>
      <c r="AD122" s="35"/>
      <c r="AE122" s="35"/>
      <c r="AT122" s="14" t="s">
        <v>190</v>
      </c>
      <c r="AU122" s="14" t="s">
        <v>83</v>
      </c>
    </row>
    <row r="123" s="2" customFormat="1" ht="16.5" customHeight="1">
      <c r="A123" s="35"/>
      <c r="B123" s="36"/>
      <c r="C123" s="233" t="s">
        <v>267</v>
      </c>
      <c r="D123" s="233" t="s">
        <v>191</v>
      </c>
      <c r="E123" s="234" t="s">
        <v>261</v>
      </c>
      <c r="F123" s="235" t="s">
        <v>262</v>
      </c>
      <c r="G123" s="236" t="s">
        <v>263</v>
      </c>
      <c r="H123" s="237">
        <v>30</v>
      </c>
      <c r="I123" s="238"/>
      <c r="J123" s="239">
        <f>ROUND(I123*H123,2)</f>
        <v>0</v>
      </c>
      <c r="K123" s="235" t="s">
        <v>19</v>
      </c>
      <c r="L123" s="41"/>
      <c r="M123" s="240" t="s">
        <v>19</v>
      </c>
      <c r="N123" s="241" t="s">
        <v>44</v>
      </c>
      <c r="O123" s="81"/>
      <c r="P123" s="225">
        <f>O123*H123</f>
        <v>0</v>
      </c>
      <c r="Q123" s="225">
        <v>0</v>
      </c>
      <c r="R123" s="225">
        <f>Q123*H123</f>
        <v>0</v>
      </c>
      <c r="S123" s="225">
        <v>0</v>
      </c>
      <c r="T123" s="226">
        <f>S123*H123</f>
        <v>0</v>
      </c>
      <c r="U123" s="35"/>
      <c r="V123" s="35"/>
      <c r="W123" s="35"/>
      <c r="X123" s="35"/>
      <c r="Y123" s="35"/>
      <c r="Z123" s="35"/>
      <c r="AA123" s="35"/>
      <c r="AB123" s="35"/>
      <c r="AC123" s="35"/>
      <c r="AD123" s="35"/>
      <c r="AE123" s="35"/>
      <c r="AR123" s="227" t="s">
        <v>182</v>
      </c>
      <c r="AT123" s="227" t="s">
        <v>191</v>
      </c>
      <c r="AU123" s="227" t="s">
        <v>83</v>
      </c>
      <c r="AY123" s="14" t="s">
        <v>183</v>
      </c>
      <c r="BE123" s="228">
        <f>IF(N123="základní",J123,0)</f>
        <v>0</v>
      </c>
      <c r="BF123" s="228">
        <f>IF(N123="snížená",J123,0)</f>
        <v>0</v>
      </c>
      <c r="BG123" s="228">
        <f>IF(N123="zákl. přenesená",J123,0)</f>
        <v>0</v>
      </c>
      <c r="BH123" s="228">
        <f>IF(N123="sníž. přenesená",J123,0)</f>
        <v>0</v>
      </c>
      <c r="BI123" s="228">
        <f>IF(N123="nulová",J123,0)</f>
        <v>0</v>
      </c>
      <c r="BJ123" s="14" t="s">
        <v>81</v>
      </c>
      <c r="BK123" s="228">
        <f>ROUND(I123*H123,2)</f>
        <v>0</v>
      </c>
      <c r="BL123" s="14" t="s">
        <v>182</v>
      </c>
      <c r="BM123" s="227" t="s">
        <v>2744</v>
      </c>
    </row>
    <row r="124" s="2" customFormat="1">
      <c r="A124" s="35"/>
      <c r="B124" s="36"/>
      <c r="C124" s="37"/>
      <c r="D124" s="229" t="s">
        <v>190</v>
      </c>
      <c r="E124" s="37"/>
      <c r="F124" s="230" t="s">
        <v>262</v>
      </c>
      <c r="G124" s="37"/>
      <c r="H124" s="37"/>
      <c r="I124" s="143"/>
      <c r="J124" s="37"/>
      <c r="K124" s="37"/>
      <c r="L124" s="41"/>
      <c r="M124" s="231"/>
      <c r="N124" s="232"/>
      <c r="O124" s="81"/>
      <c r="P124" s="81"/>
      <c r="Q124" s="81"/>
      <c r="R124" s="81"/>
      <c r="S124" s="81"/>
      <c r="T124" s="82"/>
      <c r="U124" s="35"/>
      <c r="V124" s="35"/>
      <c r="W124" s="35"/>
      <c r="X124" s="35"/>
      <c r="Y124" s="35"/>
      <c r="Z124" s="35"/>
      <c r="AA124" s="35"/>
      <c r="AB124" s="35"/>
      <c r="AC124" s="35"/>
      <c r="AD124" s="35"/>
      <c r="AE124" s="35"/>
      <c r="AT124" s="14" t="s">
        <v>190</v>
      </c>
      <c r="AU124" s="14" t="s">
        <v>83</v>
      </c>
    </row>
    <row r="125" s="2" customFormat="1" ht="21.75" customHeight="1">
      <c r="A125" s="35"/>
      <c r="B125" s="36"/>
      <c r="C125" s="233" t="s">
        <v>7</v>
      </c>
      <c r="D125" s="233" t="s">
        <v>191</v>
      </c>
      <c r="E125" s="234" t="s">
        <v>2406</v>
      </c>
      <c r="F125" s="235" t="s">
        <v>2407</v>
      </c>
      <c r="G125" s="236" t="s">
        <v>1380</v>
      </c>
      <c r="H125" s="237">
        <v>43</v>
      </c>
      <c r="I125" s="238"/>
      <c r="J125" s="239">
        <f>ROUND(I125*H125,2)</f>
        <v>0</v>
      </c>
      <c r="K125" s="235" t="s">
        <v>19</v>
      </c>
      <c r="L125" s="41"/>
      <c r="M125" s="240" t="s">
        <v>19</v>
      </c>
      <c r="N125" s="241" t="s">
        <v>44</v>
      </c>
      <c r="O125" s="81"/>
      <c r="P125" s="225">
        <f>O125*H125</f>
        <v>0</v>
      </c>
      <c r="Q125" s="225">
        <v>0</v>
      </c>
      <c r="R125" s="225">
        <f>Q125*H125</f>
        <v>0</v>
      </c>
      <c r="S125" s="225">
        <v>0</v>
      </c>
      <c r="T125" s="226">
        <f>S125*H125</f>
        <v>0</v>
      </c>
      <c r="U125" s="35"/>
      <c r="V125" s="35"/>
      <c r="W125" s="35"/>
      <c r="X125" s="35"/>
      <c r="Y125" s="35"/>
      <c r="Z125" s="35"/>
      <c r="AA125" s="35"/>
      <c r="AB125" s="35"/>
      <c r="AC125" s="35"/>
      <c r="AD125" s="35"/>
      <c r="AE125" s="35"/>
      <c r="AR125" s="227" t="s">
        <v>182</v>
      </c>
      <c r="AT125" s="227" t="s">
        <v>191</v>
      </c>
      <c r="AU125" s="227" t="s">
        <v>83</v>
      </c>
      <c r="AY125" s="14" t="s">
        <v>183</v>
      </c>
      <c r="BE125" s="228">
        <f>IF(N125="základní",J125,0)</f>
        <v>0</v>
      </c>
      <c r="BF125" s="228">
        <f>IF(N125="snížená",J125,0)</f>
        <v>0</v>
      </c>
      <c r="BG125" s="228">
        <f>IF(N125="zákl. přenesená",J125,0)</f>
        <v>0</v>
      </c>
      <c r="BH125" s="228">
        <f>IF(N125="sníž. přenesená",J125,0)</f>
        <v>0</v>
      </c>
      <c r="BI125" s="228">
        <f>IF(N125="nulová",J125,0)</f>
        <v>0</v>
      </c>
      <c r="BJ125" s="14" t="s">
        <v>81</v>
      </c>
      <c r="BK125" s="228">
        <f>ROUND(I125*H125,2)</f>
        <v>0</v>
      </c>
      <c r="BL125" s="14" t="s">
        <v>182</v>
      </c>
      <c r="BM125" s="227" t="s">
        <v>2745</v>
      </c>
    </row>
    <row r="126" s="2" customFormat="1">
      <c r="A126" s="35"/>
      <c r="B126" s="36"/>
      <c r="C126" s="37"/>
      <c r="D126" s="229" t="s">
        <v>190</v>
      </c>
      <c r="E126" s="37"/>
      <c r="F126" s="230" t="s">
        <v>2407</v>
      </c>
      <c r="G126" s="37"/>
      <c r="H126" s="37"/>
      <c r="I126" s="143"/>
      <c r="J126" s="37"/>
      <c r="K126" s="37"/>
      <c r="L126" s="41"/>
      <c r="M126" s="231"/>
      <c r="N126" s="232"/>
      <c r="O126" s="81"/>
      <c r="P126" s="81"/>
      <c r="Q126" s="81"/>
      <c r="R126" s="81"/>
      <c r="S126" s="81"/>
      <c r="T126" s="82"/>
      <c r="U126" s="35"/>
      <c r="V126" s="35"/>
      <c r="W126" s="35"/>
      <c r="X126" s="35"/>
      <c r="Y126" s="35"/>
      <c r="Z126" s="35"/>
      <c r="AA126" s="35"/>
      <c r="AB126" s="35"/>
      <c r="AC126" s="35"/>
      <c r="AD126" s="35"/>
      <c r="AE126" s="35"/>
      <c r="AT126" s="14" t="s">
        <v>190</v>
      </c>
      <c r="AU126" s="14" t="s">
        <v>83</v>
      </c>
    </row>
    <row r="127" s="2" customFormat="1" ht="21.75" customHeight="1">
      <c r="A127" s="35"/>
      <c r="B127" s="36"/>
      <c r="C127" s="233" t="s">
        <v>274</v>
      </c>
      <c r="D127" s="233" t="s">
        <v>191</v>
      </c>
      <c r="E127" s="234" t="s">
        <v>2691</v>
      </c>
      <c r="F127" s="235" t="s">
        <v>2692</v>
      </c>
      <c r="G127" s="236" t="s">
        <v>1380</v>
      </c>
      <c r="H127" s="237">
        <v>6.5</v>
      </c>
      <c r="I127" s="238"/>
      <c r="J127" s="239">
        <f>ROUND(I127*H127,2)</f>
        <v>0</v>
      </c>
      <c r="K127" s="235" t="s">
        <v>19</v>
      </c>
      <c r="L127" s="41"/>
      <c r="M127" s="240" t="s">
        <v>19</v>
      </c>
      <c r="N127" s="241" t="s">
        <v>44</v>
      </c>
      <c r="O127" s="81"/>
      <c r="P127" s="225">
        <f>O127*H127</f>
        <v>0</v>
      </c>
      <c r="Q127" s="225">
        <v>0.71545999999999998</v>
      </c>
      <c r="R127" s="225">
        <f>Q127*H127</f>
        <v>4.6504899999999996</v>
      </c>
      <c r="S127" s="225">
        <v>0</v>
      </c>
      <c r="T127" s="226">
        <f>S127*H127</f>
        <v>0</v>
      </c>
      <c r="U127" s="35"/>
      <c r="V127" s="35"/>
      <c r="W127" s="35"/>
      <c r="X127" s="35"/>
      <c r="Y127" s="35"/>
      <c r="Z127" s="35"/>
      <c r="AA127" s="35"/>
      <c r="AB127" s="35"/>
      <c r="AC127" s="35"/>
      <c r="AD127" s="35"/>
      <c r="AE127" s="35"/>
      <c r="AR127" s="227" t="s">
        <v>182</v>
      </c>
      <c r="AT127" s="227" t="s">
        <v>191</v>
      </c>
      <c r="AU127" s="227" t="s">
        <v>83</v>
      </c>
      <c r="AY127" s="14" t="s">
        <v>183</v>
      </c>
      <c r="BE127" s="228">
        <f>IF(N127="základní",J127,0)</f>
        <v>0</v>
      </c>
      <c r="BF127" s="228">
        <f>IF(N127="snížená",J127,0)</f>
        <v>0</v>
      </c>
      <c r="BG127" s="228">
        <f>IF(N127="zákl. přenesená",J127,0)</f>
        <v>0</v>
      </c>
      <c r="BH127" s="228">
        <f>IF(N127="sníž. přenesená",J127,0)</f>
        <v>0</v>
      </c>
      <c r="BI127" s="228">
        <f>IF(N127="nulová",J127,0)</f>
        <v>0</v>
      </c>
      <c r="BJ127" s="14" t="s">
        <v>81</v>
      </c>
      <c r="BK127" s="228">
        <f>ROUND(I127*H127,2)</f>
        <v>0</v>
      </c>
      <c r="BL127" s="14" t="s">
        <v>182</v>
      </c>
      <c r="BM127" s="227" t="s">
        <v>2746</v>
      </c>
    </row>
    <row r="128" s="2" customFormat="1">
      <c r="A128" s="35"/>
      <c r="B128" s="36"/>
      <c r="C128" s="37"/>
      <c r="D128" s="229" t="s">
        <v>190</v>
      </c>
      <c r="E128" s="37"/>
      <c r="F128" s="230" t="s">
        <v>2692</v>
      </c>
      <c r="G128" s="37"/>
      <c r="H128" s="37"/>
      <c r="I128" s="143"/>
      <c r="J128" s="37"/>
      <c r="K128" s="37"/>
      <c r="L128" s="41"/>
      <c r="M128" s="231"/>
      <c r="N128" s="232"/>
      <c r="O128" s="81"/>
      <c r="P128" s="81"/>
      <c r="Q128" s="81"/>
      <c r="R128" s="81"/>
      <c r="S128" s="81"/>
      <c r="T128" s="82"/>
      <c r="U128" s="35"/>
      <c r="V128" s="35"/>
      <c r="W128" s="35"/>
      <c r="X128" s="35"/>
      <c r="Y128" s="35"/>
      <c r="Z128" s="35"/>
      <c r="AA128" s="35"/>
      <c r="AB128" s="35"/>
      <c r="AC128" s="35"/>
      <c r="AD128" s="35"/>
      <c r="AE128" s="35"/>
      <c r="AT128" s="14" t="s">
        <v>190</v>
      </c>
      <c r="AU128" s="14" t="s">
        <v>83</v>
      </c>
    </row>
    <row r="129" s="2" customFormat="1" ht="16.5" customHeight="1">
      <c r="A129" s="35"/>
      <c r="B129" s="36"/>
      <c r="C129" s="233" t="s">
        <v>278</v>
      </c>
      <c r="D129" s="233" t="s">
        <v>191</v>
      </c>
      <c r="E129" s="234" t="s">
        <v>2697</v>
      </c>
      <c r="F129" s="235" t="s">
        <v>2698</v>
      </c>
      <c r="G129" s="236" t="s">
        <v>187</v>
      </c>
      <c r="H129" s="237">
        <v>26.199999999999999</v>
      </c>
      <c r="I129" s="238"/>
      <c r="J129" s="239">
        <f>ROUND(I129*H129,2)</f>
        <v>0</v>
      </c>
      <c r="K129" s="235" t="s">
        <v>19</v>
      </c>
      <c r="L129" s="41"/>
      <c r="M129" s="240" t="s">
        <v>19</v>
      </c>
      <c r="N129" s="241" t="s">
        <v>44</v>
      </c>
      <c r="O129" s="81"/>
      <c r="P129" s="225">
        <f>O129*H129</f>
        <v>0</v>
      </c>
      <c r="Q129" s="225">
        <v>0.00017000000000000001</v>
      </c>
      <c r="R129" s="225">
        <f>Q129*H129</f>
        <v>0.0044540000000000005</v>
      </c>
      <c r="S129" s="225">
        <v>0</v>
      </c>
      <c r="T129" s="226">
        <f>S129*H129</f>
        <v>0</v>
      </c>
      <c r="U129" s="35"/>
      <c r="V129" s="35"/>
      <c r="W129" s="35"/>
      <c r="X129" s="35"/>
      <c r="Y129" s="35"/>
      <c r="Z129" s="35"/>
      <c r="AA129" s="35"/>
      <c r="AB129" s="35"/>
      <c r="AC129" s="35"/>
      <c r="AD129" s="35"/>
      <c r="AE129" s="35"/>
      <c r="AR129" s="227" t="s">
        <v>249</v>
      </c>
      <c r="AT129" s="227" t="s">
        <v>191</v>
      </c>
      <c r="AU129" s="227" t="s">
        <v>83</v>
      </c>
      <c r="AY129" s="14" t="s">
        <v>183</v>
      </c>
      <c r="BE129" s="228">
        <f>IF(N129="základní",J129,0)</f>
        <v>0</v>
      </c>
      <c r="BF129" s="228">
        <f>IF(N129="snížená",J129,0)</f>
        <v>0</v>
      </c>
      <c r="BG129" s="228">
        <f>IF(N129="zákl. přenesená",J129,0)</f>
        <v>0</v>
      </c>
      <c r="BH129" s="228">
        <f>IF(N129="sníž. přenesená",J129,0)</f>
        <v>0</v>
      </c>
      <c r="BI129" s="228">
        <f>IF(N129="nulová",J129,0)</f>
        <v>0</v>
      </c>
      <c r="BJ129" s="14" t="s">
        <v>81</v>
      </c>
      <c r="BK129" s="228">
        <f>ROUND(I129*H129,2)</f>
        <v>0</v>
      </c>
      <c r="BL129" s="14" t="s">
        <v>249</v>
      </c>
      <c r="BM129" s="227" t="s">
        <v>2747</v>
      </c>
    </row>
    <row r="130" s="2" customFormat="1">
      <c r="A130" s="35"/>
      <c r="B130" s="36"/>
      <c r="C130" s="37"/>
      <c r="D130" s="229" t="s">
        <v>190</v>
      </c>
      <c r="E130" s="37"/>
      <c r="F130" s="230" t="s">
        <v>2698</v>
      </c>
      <c r="G130" s="37"/>
      <c r="H130" s="37"/>
      <c r="I130" s="143"/>
      <c r="J130" s="37"/>
      <c r="K130" s="37"/>
      <c r="L130" s="41"/>
      <c r="M130" s="231"/>
      <c r="N130" s="232"/>
      <c r="O130" s="81"/>
      <c r="P130" s="81"/>
      <c r="Q130" s="81"/>
      <c r="R130" s="81"/>
      <c r="S130" s="81"/>
      <c r="T130" s="82"/>
      <c r="U130" s="35"/>
      <c r="V130" s="35"/>
      <c r="W130" s="35"/>
      <c r="X130" s="35"/>
      <c r="Y130" s="35"/>
      <c r="Z130" s="35"/>
      <c r="AA130" s="35"/>
      <c r="AB130" s="35"/>
      <c r="AC130" s="35"/>
      <c r="AD130" s="35"/>
      <c r="AE130" s="35"/>
      <c r="AT130" s="14" t="s">
        <v>190</v>
      </c>
      <c r="AU130" s="14" t="s">
        <v>83</v>
      </c>
    </row>
    <row r="131" s="11" customFormat="1" ht="25.92" customHeight="1">
      <c r="A131" s="11"/>
      <c r="B131" s="201"/>
      <c r="C131" s="202"/>
      <c r="D131" s="203" t="s">
        <v>72</v>
      </c>
      <c r="E131" s="204" t="s">
        <v>181</v>
      </c>
      <c r="F131" s="204" t="s">
        <v>1343</v>
      </c>
      <c r="G131" s="202"/>
      <c r="H131" s="202"/>
      <c r="I131" s="205"/>
      <c r="J131" s="206">
        <f>BK131</f>
        <v>0</v>
      </c>
      <c r="K131" s="202"/>
      <c r="L131" s="207"/>
      <c r="M131" s="208"/>
      <c r="N131" s="209"/>
      <c r="O131" s="209"/>
      <c r="P131" s="210">
        <f>SUM(P132:P137)</f>
        <v>0</v>
      </c>
      <c r="Q131" s="209"/>
      <c r="R131" s="210">
        <f>SUM(R132:R137)</f>
        <v>0</v>
      </c>
      <c r="S131" s="209"/>
      <c r="T131" s="211">
        <f>SUM(T132:T137)</f>
        <v>0</v>
      </c>
      <c r="U131" s="11"/>
      <c r="V131" s="11"/>
      <c r="W131" s="11"/>
      <c r="X131" s="11"/>
      <c r="Y131" s="11"/>
      <c r="Z131" s="11"/>
      <c r="AA131" s="11"/>
      <c r="AB131" s="11"/>
      <c r="AC131" s="11"/>
      <c r="AD131" s="11"/>
      <c r="AE131" s="11"/>
      <c r="AR131" s="212" t="s">
        <v>182</v>
      </c>
      <c r="AT131" s="213" t="s">
        <v>72</v>
      </c>
      <c r="AU131" s="213" t="s">
        <v>73</v>
      </c>
      <c r="AY131" s="212" t="s">
        <v>183</v>
      </c>
      <c r="BK131" s="214">
        <f>SUM(BK132:BK137)</f>
        <v>0</v>
      </c>
    </row>
    <row r="132" s="2" customFormat="1" ht="21.75" customHeight="1">
      <c r="A132" s="35"/>
      <c r="B132" s="36"/>
      <c r="C132" s="233" t="s">
        <v>282</v>
      </c>
      <c r="D132" s="233" t="s">
        <v>191</v>
      </c>
      <c r="E132" s="234" t="s">
        <v>2457</v>
      </c>
      <c r="F132" s="235" t="s">
        <v>2458</v>
      </c>
      <c r="G132" s="236" t="s">
        <v>1684</v>
      </c>
      <c r="H132" s="237">
        <v>49.560000000000002</v>
      </c>
      <c r="I132" s="238"/>
      <c r="J132" s="239">
        <f>ROUND(I132*H132,2)</f>
        <v>0</v>
      </c>
      <c r="K132" s="235" t="s">
        <v>19</v>
      </c>
      <c r="L132" s="41"/>
      <c r="M132" s="240" t="s">
        <v>19</v>
      </c>
      <c r="N132" s="241" t="s">
        <v>44</v>
      </c>
      <c r="O132" s="81"/>
      <c r="P132" s="225">
        <f>O132*H132</f>
        <v>0</v>
      </c>
      <c r="Q132" s="225">
        <v>0</v>
      </c>
      <c r="R132" s="225">
        <f>Q132*H132</f>
        <v>0</v>
      </c>
      <c r="S132" s="225">
        <v>0</v>
      </c>
      <c r="T132" s="226">
        <f>S132*H132</f>
        <v>0</v>
      </c>
      <c r="U132" s="35"/>
      <c r="V132" s="35"/>
      <c r="W132" s="35"/>
      <c r="X132" s="35"/>
      <c r="Y132" s="35"/>
      <c r="Z132" s="35"/>
      <c r="AA132" s="35"/>
      <c r="AB132" s="35"/>
      <c r="AC132" s="35"/>
      <c r="AD132" s="35"/>
      <c r="AE132" s="35"/>
      <c r="AR132" s="227" t="s">
        <v>194</v>
      </c>
      <c r="AT132" s="227" t="s">
        <v>191</v>
      </c>
      <c r="AU132" s="227" t="s">
        <v>81</v>
      </c>
      <c r="AY132" s="14" t="s">
        <v>183</v>
      </c>
      <c r="BE132" s="228">
        <f>IF(N132="základní",J132,0)</f>
        <v>0</v>
      </c>
      <c r="BF132" s="228">
        <f>IF(N132="snížená",J132,0)</f>
        <v>0</v>
      </c>
      <c r="BG132" s="228">
        <f>IF(N132="zákl. přenesená",J132,0)</f>
        <v>0</v>
      </c>
      <c r="BH132" s="228">
        <f>IF(N132="sníž. přenesená",J132,0)</f>
        <v>0</v>
      </c>
      <c r="BI132" s="228">
        <f>IF(N132="nulová",J132,0)</f>
        <v>0</v>
      </c>
      <c r="BJ132" s="14" t="s">
        <v>81</v>
      </c>
      <c r="BK132" s="228">
        <f>ROUND(I132*H132,2)</f>
        <v>0</v>
      </c>
      <c r="BL132" s="14" t="s">
        <v>194</v>
      </c>
      <c r="BM132" s="227" t="s">
        <v>2748</v>
      </c>
    </row>
    <row r="133" s="2" customFormat="1">
      <c r="A133" s="35"/>
      <c r="B133" s="36"/>
      <c r="C133" s="37"/>
      <c r="D133" s="229" t="s">
        <v>190</v>
      </c>
      <c r="E133" s="37"/>
      <c r="F133" s="230" t="s">
        <v>2460</v>
      </c>
      <c r="G133" s="37"/>
      <c r="H133" s="37"/>
      <c r="I133" s="143"/>
      <c r="J133" s="37"/>
      <c r="K133" s="37"/>
      <c r="L133" s="41"/>
      <c r="M133" s="231"/>
      <c r="N133" s="232"/>
      <c r="O133" s="81"/>
      <c r="P133" s="81"/>
      <c r="Q133" s="81"/>
      <c r="R133" s="81"/>
      <c r="S133" s="81"/>
      <c r="T133" s="82"/>
      <c r="U133" s="35"/>
      <c r="V133" s="35"/>
      <c r="W133" s="35"/>
      <c r="X133" s="35"/>
      <c r="Y133" s="35"/>
      <c r="Z133" s="35"/>
      <c r="AA133" s="35"/>
      <c r="AB133" s="35"/>
      <c r="AC133" s="35"/>
      <c r="AD133" s="35"/>
      <c r="AE133" s="35"/>
      <c r="AT133" s="14" t="s">
        <v>190</v>
      </c>
      <c r="AU133" s="14" t="s">
        <v>81</v>
      </c>
    </row>
    <row r="134" s="2" customFormat="1" ht="33" customHeight="1">
      <c r="A134" s="35"/>
      <c r="B134" s="36"/>
      <c r="C134" s="233" t="s">
        <v>286</v>
      </c>
      <c r="D134" s="233" t="s">
        <v>191</v>
      </c>
      <c r="E134" s="234" t="s">
        <v>2465</v>
      </c>
      <c r="F134" s="235" t="s">
        <v>2466</v>
      </c>
      <c r="G134" s="236" t="s">
        <v>1684</v>
      </c>
      <c r="H134" s="237">
        <v>28.876999999999999</v>
      </c>
      <c r="I134" s="238"/>
      <c r="J134" s="239">
        <f>ROUND(I134*H134,2)</f>
        <v>0</v>
      </c>
      <c r="K134" s="235" t="s">
        <v>19</v>
      </c>
      <c r="L134" s="41"/>
      <c r="M134" s="240" t="s">
        <v>19</v>
      </c>
      <c r="N134" s="241" t="s">
        <v>44</v>
      </c>
      <c r="O134" s="81"/>
      <c r="P134" s="225">
        <f>O134*H134</f>
        <v>0</v>
      </c>
      <c r="Q134" s="225">
        <v>0</v>
      </c>
      <c r="R134" s="225">
        <f>Q134*H134</f>
        <v>0</v>
      </c>
      <c r="S134" s="225">
        <v>0</v>
      </c>
      <c r="T134" s="226">
        <f>S134*H134</f>
        <v>0</v>
      </c>
      <c r="U134" s="35"/>
      <c r="V134" s="35"/>
      <c r="W134" s="35"/>
      <c r="X134" s="35"/>
      <c r="Y134" s="35"/>
      <c r="Z134" s="35"/>
      <c r="AA134" s="35"/>
      <c r="AB134" s="35"/>
      <c r="AC134" s="35"/>
      <c r="AD134" s="35"/>
      <c r="AE134" s="35"/>
      <c r="AR134" s="227" t="s">
        <v>194</v>
      </c>
      <c r="AT134" s="227" t="s">
        <v>191</v>
      </c>
      <c r="AU134" s="227" t="s">
        <v>81</v>
      </c>
      <c r="AY134" s="14" t="s">
        <v>183</v>
      </c>
      <c r="BE134" s="228">
        <f>IF(N134="základní",J134,0)</f>
        <v>0</v>
      </c>
      <c r="BF134" s="228">
        <f>IF(N134="snížená",J134,0)</f>
        <v>0</v>
      </c>
      <c r="BG134" s="228">
        <f>IF(N134="zákl. přenesená",J134,0)</f>
        <v>0</v>
      </c>
      <c r="BH134" s="228">
        <f>IF(N134="sníž. přenesená",J134,0)</f>
        <v>0</v>
      </c>
      <c r="BI134" s="228">
        <f>IF(N134="nulová",J134,0)</f>
        <v>0</v>
      </c>
      <c r="BJ134" s="14" t="s">
        <v>81</v>
      </c>
      <c r="BK134" s="228">
        <f>ROUND(I134*H134,2)</f>
        <v>0</v>
      </c>
      <c r="BL134" s="14" t="s">
        <v>194</v>
      </c>
      <c r="BM134" s="227" t="s">
        <v>2749</v>
      </c>
    </row>
    <row r="135" s="2" customFormat="1">
      <c r="A135" s="35"/>
      <c r="B135" s="36"/>
      <c r="C135" s="37"/>
      <c r="D135" s="229" t="s">
        <v>190</v>
      </c>
      <c r="E135" s="37"/>
      <c r="F135" s="230" t="s">
        <v>2466</v>
      </c>
      <c r="G135" s="37"/>
      <c r="H135" s="37"/>
      <c r="I135" s="143"/>
      <c r="J135" s="37"/>
      <c r="K135" s="37"/>
      <c r="L135" s="41"/>
      <c r="M135" s="231"/>
      <c r="N135" s="232"/>
      <c r="O135" s="81"/>
      <c r="P135" s="81"/>
      <c r="Q135" s="81"/>
      <c r="R135" s="81"/>
      <c r="S135" s="81"/>
      <c r="T135" s="82"/>
      <c r="U135" s="35"/>
      <c r="V135" s="35"/>
      <c r="W135" s="35"/>
      <c r="X135" s="35"/>
      <c r="Y135" s="35"/>
      <c r="Z135" s="35"/>
      <c r="AA135" s="35"/>
      <c r="AB135" s="35"/>
      <c r="AC135" s="35"/>
      <c r="AD135" s="35"/>
      <c r="AE135" s="35"/>
      <c r="AT135" s="14" t="s">
        <v>190</v>
      </c>
      <c r="AU135" s="14" t="s">
        <v>81</v>
      </c>
    </row>
    <row r="136" s="2" customFormat="1" ht="16.5" customHeight="1">
      <c r="A136" s="35"/>
      <c r="B136" s="36"/>
      <c r="C136" s="233" t="s">
        <v>290</v>
      </c>
      <c r="D136" s="233" t="s">
        <v>191</v>
      </c>
      <c r="E136" s="234" t="s">
        <v>2449</v>
      </c>
      <c r="F136" s="235" t="s">
        <v>2450</v>
      </c>
      <c r="G136" s="236" t="s">
        <v>1684</v>
      </c>
      <c r="H136" s="237">
        <v>54</v>
      </c>
      <c r="I136" s="238"/>
      <c r="J136" s="239">
        <f>ROUND(I136*H136,2)</f>
        <v>0</v>
      </c>
      <c r="K136" s="235" t="s">
        <v>19</v>
      </c>
      <c r="L136" s="41"/>
      <c r="M136" s="240" t="s">
        <v>19</v>
      </c>
      <c r="N136" s="241" t="s">
        <v>44</v>
      </c>
      <c r="O136" s="81"/>
      <c r="P136" s="225">
        <f>O136*H136</f>
        <v>0</v>
      </c>
      <c r="Q136" s="225">
        <v>0</v>
      </c>
      <c r="R136" s="225">
        <f>Q136*H136</f>
        <v>0</v>
      </c>
      <c r="S136" s="225">
        <v>0</v>
      </c>
      <c r="T136" s="226">
        <f>S136*H136</f>
        <v>0</v>
      </c>
      <c r="U136" s="35"/>
      <c r="V136" s="35"/>
      <c r="W136" s="35"/>
      <c r="X136" s="35"/>
      <c r="Y136" s="35"/>
      <c r="Z136" s="35"/>
      <c r="AA136" s="35"/>
      <c r="AB136" s="35"/>
      <c r="AC136" s="35"/>
      <c r="AD136" s="35"/>
      <c r="AE136" s="35"/>
      <c r="AR136" s="227" t="s">
        <v>194</v>
      </c>
      <c r="AT136" s="227" t="s">
        <v>191</v>
      </c>
      <c r="AU136" s="227" t="s">
        <v>81</v>
      </c>
      <c r="AY136" s="14" t="s">
        <v>183</v>
      </c>
      <c r="BE136" s="228">
        <f>IF(N136="základní",J136,0)</f>
        <v>0</v>
      </c>
      <c r="BF136" s="228">
        <f>IF(N136="snížená",J136,0)</f>
        <v>0</v>
      </c>
      <c r="BG136" s="228">
        <f>IF(N136="zákl. přenesená",J136,0)</f>
        <v>0</v>
      </c>
      <c r="BH136" s="228">
        <f>IF(N136="sníž. přenesená",J136,0)</f>
        <v>0</v>
      </c>
      <c r="BI136" s="228">
        <f>IF(N136="nulová",J136,0)</f>
        <v>0</v>
      </c>
      <c r="BJ136" s="14" t="s">
        <v>81</v>
      </c>
      <c r="BK136" s="228">
        <f>ROUND(I136*H136,2)</f>
        <v>0</v>
      </c>
      <c r="BL136" s="14" t="s">
        <v>194</v>
      </c>
      <c r="BM136" s="227" t="s">
        <v>2750</v>
      </c>
    </row>
    <row r="137" s="2" customFormat="1">
      <c r="A137" s="35"/>
      <c r="B137" s="36"/>
      <c r="C137" s="37"/>
      <c r="D137" s="229" t="s">
        <v>190</v>
      </c>
      <c r="E137" s="37"/>
      <c r="F137" s="230" t="s">
        <v>2452</v>
      </c>
      <c r="G137" s="37"/>
      <c r="H137" s="37"/>
      <c r="I137" s="143"/>
      <c r="J137" s="37"/>
      <c r="K137" s="37"/>
      <c r="L137" s="41"/>
      <c r="M137" s="242"/>
      <c r="N137" s="243"/>
      <c r="O137" s="244"/>
      <c r="P137" s="244"/>
      <c r="Q137" s="244"/>
      <c r="R137" s="244"/>
      <c r="S137" s="244"/>
      <c r="T137" s="245"/>
      <c r="U137" s="35"/>
      <c r="V137" s="35"/>
      <c r="W137" s="35"/>
      <c r="X137" s="35"/>
      <c r="Y137" s="35"/>
      <c r="Z137" s="35"/>
      <c r="AA137" s="35"/>
      <c r="AB137" s="35"/>
      <c r="AC137" s="35"/>
      <c r="AD137" s="35"/>
      <c r="AE137" s="35"/>
      <c r="AT137" s="14" t="s">
        <v>190</v>
      </c>
      <c r="AU137" s="14" t="s">
        <v>81</v>
      </c>
    </row>
    <row r="138" s="2" customFormat="1" ht="6.96" customHeight="1">
      <c r="A138" s="35"/>
      <c r="B138" s="56"/>
      <c r="C138" s="57"/>
      <c r="D138" s="57"/>
      <c r="E138" s="57"/>
      <c r="F138" s="57"/>
      <c r="G138" s="57"/>
      <c r="H138" s="57"/>
      <c r="I138" s="172"/>
      <c r="J138" s="57"/>
      <c r="K138" s="57"/>
      <c r="L138" s="41"/>
      <c r="M138" s="35"/>
      <c r="O138" s="35"/>
      <c r="P138" s="35"/>
      <c r="Q138" s="35"/>
      <c r="R138" s="35"/>
      <c r="S138" s="35"/>
      <c r="T138" s="35"/>
      <c r="U138" s="35"/>
      <c r="V138" s="35"/>
      <c r="W138" s="35"/>
      <c r="X138" s="35"/>
      <c r="Y138" s="35"/>
      <c r="Z138" s="35"/>
      <c r="AA138" s="35"/>
      <c r="AB138" s="35"/>
      <c r="AC138" s="35"/>
      <c r="AD138" s="35"/>
      <c r="AE138" s="35"/>
    </row>
  </sheetData>
  <sheetProtection sheet="1" autoFilter="0" formatColumns="0" formatRows="0" objects="1" scenarios="1" spinCount="100000" saltValue="ZXHJ7BSh/RW8DTAaOidVMDSh+KXPJJmfjfv/KW8T6HfrNwKjth4WPpoj4Ll6CNaC539CBHAYoiwwQ3OWLjqR/A==" hashValue="GYgNnJzlyXi7MmIakTdkBXgQL3iVIZqs//3a7HDqbTm0CMCWRrFdv6SnfrSHFss0fw8FrUjx/UuyTdiK8BNZfQ==" algorithmName="SHA-512" password="CC35"/>
  <autoFilter ref="C81:K137"/>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131</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2" customFormat="1" ht="12" customHeight="1">
      <c r="A8" s="35"/>
      <c r="B8" s="41"/>
      <c r="C8" s="35"/>
      <c r="D8" s="141" t="s">
        <v>160</v>
      </c>
      <c r="E8" s="35"/>
      <c r="F8" s="35"/>
      <c r="G8" s="35"/>
      <c r="H8" s="35"/>
      <c r="I8" s="143"/>
      <c r="J8" s="35"/>
      <c r="K8" s="35"/>
      <c r="L8" s="144"/>
      <c r="S8" s="35"/>
      <c r="T8" s="35"/>
      <c r="U8" s="35"/>
      <c r="V8" s="35"/>
      <c r="W8" s="35"/>
      <c r="X8" s="35"/>
      <c r="Y8" s="35"/>
      <c r="Z8" s="35"/>
      <c r="AA8" s="35"/>
      <c r="AB8" s="35"/>
      <c r="AC8" s="35"/>
      <c r="AD8" s="35"/>
      <c r="AE8" s="35"/>
    </row>
    <row r="9" hidden="1" s="2" customFormat="1" ht="16.5" customHeight="1">
      <c r="A9" s="35"/>
      <c r="B9" s="41"/>
      <c r="C9" s="35"/>
      <c r="D9" s="35"/>
      <c r="E9" s="145" t="s">
        <v>2751</v>
      </c>
      <c r="F9" s="35"/>
      <c r="G9" s="35"/>
      <c r="H9" s="35"/>
      <c r="I9" s="143"/>
      <c r="J9" s="35"/>
      <c r="K9" s="35"/>
      <c r="L9" s="144"/>
      <c r="S9" s="35"/>
      <c r="T9" s="35"/>
      <c r="U9" s="35"/>
      <c r="V9" s="35"/>
      <c r="W9" s="35"/>
      <c r="X9" s="35"/>
      <c r="Y9" s="35"/>
      <c r="Z9" s="35"/>
      <c r="AA9" s="35"/>
      <c r="AB9" s="35"/>
      <c r="AC9" s="35"/>
      <c r="AD9" s="35"/>
      <c r="AE9" s="35"/>
    </row>
    <row r="10" hidden="1" s="2" customFormat="1">
      <c r="A10" s="35"/>
      <c r="B10" s="41"/>
      <c r="C10" s="35"/>
      <c r="D10" s="35"/>
      <c r="E10" s="35"/>
      <c r="F10" s="35"/>
      <c r="G10" s="35"/>
      <c r="H10" s="35"/>
      <c r="I10" s="143"/>
      <c r="J10" s="35"/>
      <c r="K10" s="35"/>
      <c r="L10" s="144"/>
      <c r="S10" s="35"/>
      <c r="T10" s="35"/>
      <c r="U10" s="35"/>
      <c r="V10" s="35"/>
      <c r="W10" s="35"/>
      <c r="X10" s="35"/>
      <c r="Y10" s="35"/>
      <c r="Z10" s="35"/>
      <c r="AA10" s="35"/>
      <c r="AB10" s="35"/>
      <c r="AC10" s="35"/>
      <c r="AD10" s="35"/>
      <c r="AE10" s="35"/>
    </row>
    <row r="11" hidden="1" s="2" customFormat="1" ht="12" customHeight="1">
      <c r="A11" s="35"/>
      <c r="B11" s="41"/>
      <c r="C11" s="35"/>
      <c r="D11" s="141" t="s">
        <v>18</v>
      </c>
      <c r="E11" s="35"/>
      <c r="F11" s="130" t="s">
        <v>19</v>
      </c>
      <c r="G11" s="35"/>
      <c r="H11" s="35"/>
      <c r="I11" s="146" t="s">
        <v>20</v>
      </c>
      <c r="J11" s="130" t="s">
        <v>19</v>
      </c>
      <c r="K11" s="35"/>
      <c r="L11" s="144"/>
      <c r="S11" s="35"/>
      <c r="T11" s="35"/>
      <c r="U11" s="35"/>
      <c r="V11" s="35"/>
      <c r="W11" s="35"/>
      <c r="X11" s="35"/>
      <c r="Y11" s="35"/>
      <c r="Z11" s="35"/>
      <c r="AA11" s="35"/>
      <c r="AB11" s="35"/>
      <c r="AC11" s="35"/>
      <c r="AD11" s="35"/>
      <c r="AE11" s="35"/>
    </row>
    <row r="12" hidden="1" s="2" customFormat="1" ht="12" customHeight="1">
      <c r="A12" s="35"/>
      <c r="B12" s="41"/>
      <c r="C12" s="35"/>
      <c r="D12" s="141" t="s">
        <v>21</v>
      </c>
      <c r="E12" s="35"/>
      <c r="F12" s="130" t="s">
        <v>22</v>
      </c>
      <c r="G12" s="35"/>
      <c r="H12" s="35"/>
      <c r="I12" s="146" t="s">
        <v>23</v>
      </c>
      <c r="J12" s="147" t="str">
        <f>'Rekapitulace stavby'!AN8</f>
        <v>11. 2. 2020</v>
      </c>
      <c r="K12" s="35"/>
      <c r="L12" s="144"/>
      <c r="S12" s="35"/>
      <c r="T12" s="35"/>
      <c r="U12" s="35"/>
      <c r="V12" s="35"/>
      <c r="W12" s="35"/>
      <c r="X12" s="35"/>
      <c r="Y12" s="35"/>
      <c r="Z12" s="35"/>
      <c r="AA12" s="35"/>
      <c r="AB12" s="35"/>
      <c r="AC12" s="35"/>
      <c r="AD12" s="35"/>
      <c r="AE12" s="35"/>
    </row>
    <row r="13" hidden="1" s="2" customFormat="1" ht="10.8" customHeight="1">
      <c r="A13" s="35"/>
      <c r="B13" s="41"/>
      <c r="C13" s="35"/>
      <c r="D13" s="35"/>
      <c r="E13" s="35"/>
      <c r="F13" s="35"/>
      <c r="G13" s="35"/>
      <c r="H13" s="35"/>
      <c r="I13" s="143"/>
      <c r="J13" s="35"/>
      <c r="K13" s="35"/>
      <c r="L13" s="144"/>
      <c r="S13" s="35"/>
      <c r="T13" s="35"/>
      <c r="U13" s="35"/>
      <c r="V13" s="35"/>
      <c r="W13" s="35"/>
      <c r="X13" s="35"/>
      <c r="Y13" s="35"/>
      <c r="Z13" s="35"/>
      <c r="AA13" s="35"/>
      <c r="AB13" s="35"/>
      <c r="AC13" s="35"/>
      <c r="AD13" s="35"/>
      <c r="AE13" s="35"/>
    </row>
    <row r="14" hidden="1" s="2" customFormat="1" ht="12" customHeight="1">
      <c r="A14" s="35"/>
      <c r="B14" s="41"/>
      <c r="C14" s="35"/>
      <c r="D14" s="141" t="s">
        <v>25</v>
      </c>
      <c r="E14" s="35"/>
      <c r="F14" s="35"/>
      <c r="G14" s="35"/>
      <c r="H14" s="35"/>
      <c r="I14" s="146" t="s">
        <v>26</v>
      </c>
      <c r="J14" s="130" t="s">
        <v>27</v>
      </c>
      <c r="K14" s="35"/>
      <c r="L14" s="144"/>
      <c r="S14" s="35"/>
      <c r="T14" s="35"/>
      <c r="U14" s="35"/>
      <c r="V14" s="35"/>
      <c r="W14" s="35"/>
      <c r="X14" s="35"/>
      <c r="Y14" s="35"/>
      <c r="Z14" s="35"/>
      <c r="AA14" s="35"/>
      <c r="AB14" s="35"/>
      <c r="AC14" s="35"/>
      <c r="AD14" s="35"/>
      <c r="AE14" s="35"/>
    </row>
    <row r="15" hidden="1" s="2" customFormat="1" ht="18" customHeight="1">
      <c r="A15" s="35"/>
      <c r="B15" s="41"/>
      <c r="C15" s="35"/>
      <c r="D15" s="35"/>
      <c r="E15" s="130" t="s">
        <v>28</v>
      </c>
      <c r="F15" s="35"/>
      <c r="G15" s="35"/>
      <c r="H15" s="35"/>
      <c r="I15" s="146" t="s">
        <v>29</v>
      </c>
      <c r="J15" s="130" t="s">
        <v>30</v>
      </c>
      <c r="K15" s="35"/>
      <c r="L15" s="144"/>
      <c r="S15" s="35"/>
      <c r="T15" s="35"/>
      <c r="U15" s="35"/>
      <c r="V15" s="35"/>
      <c r="W15" s="35"/>
      <c r="X15" s="35"/>
      <c r="Y15" s="35"/>
      <c r="Z15" s="35"/>
      <c r="AA15" s="35"/>
      <c r="AB15" s="35"/>
      <c r="AC15" s="35"/>
      <c r="AD15" s="35"/>
      <c r="AE15" s="35"/>
    </row>
    <row r="16" hidden="1" s="2" customFormat="1" ht="6.96" customHeight="1">
      <c r="A16" s="35"/>
      <c r="B16" s="41"/>
      <c r="C16" s="35"/>
      <c r="D16" s="35"/>
      <c r="E16" s="35"/>
      <c r="F16" s="35"/>
      <c r="G16" s="35"/>
      <c r="H16" s="35"/>
      <c r="I16" s="143"/>
      <c r="J16" s="35"/>
      <c r="K16" s="35"/>
      <c r="L16" s="144"/>
      <c r="S16" s="35"/>
      <c r="T16" s="35"/>
      <c r="U16" s="35"/>
      <c r="V16" s="35"/>
      <c r="W16" s="35"/>
      <c r="X16" s="35"/>
      <c r="Y16" s="35"/>
      <c r="Z16" s="35"/>
      <c r="AA16" s="35"/>
      <c r="AB16" s="35"/>
      <c r="AC16" s="35"/>
      <c r="AD16" s="35"/>
      <c r="AE16" s="35"/>
    </row>
    <row r="17" hidden="1" s="2" customFormat="1" ht="12" customHeight="1">
      <c r="A17" s="35"/>
      <c r="B17" s="41"/>
      <c r="C17" s="35"/>
      <c r="D17" s="141" t="s">
        <v>31</v>
      </c>
      <c r="E17" s="35"/>
      <c r="F17" s="35"/>
      <c r="G17" s="35"/>
      <c r="H17" s="35"/>
      <c r="I17" s="146" t="s">
        <v>26</v>
      </c>
      <c r="J17" s="30" t="str">
        <f>'Rekapitulace stavby'!AN13</f>
        <v>Vyplň údaj</v>
      </c>
      <c r="K17" s="35"/>
      <c r="L17" s="144"/>
      <c r="S17" s="35"/>
      <c r="T17" s="35"/>
      <c r="U17" s="35"/>
      <c r="V17" s="35"/>
      <c r="W17" s="35"/>
      <c r="X17" s="35"/>
      <c r="Y17" s="35"/>
      <c r="Z17" s="35"/>
      <c r="AA17" s="35"/>
      <c r="AB17" s="35"/>
      <c r="AC17" s="35"/>
      <c r="AD17" s="35"/>
      <c r="AE17" s="35"/>
    </row>
    <row r="18" hidden="1" s="2" customFormat="1" ht="18" customHeight="1">
      <c r="A18" s="35"/>
      <c r="B18" s="41"/>
      <c r="C18" s="35"/>
      <c r="D18" s="35"/>
      <c r="E18" s="30" t="str">
        <f>'Rekapitulace stavby'!E14</f>
        <v>Vyplň údaj</v>
      </c>
      <c r="F18" s="130"/>
      <c r="G18" s="130"/>
      <c r="H18" s="130"/>
      <c r="I18" s="146" t="s">
        <v>29</v>
      </c>
      <c r="J18" s="30" t="str">
        <f>'Rekapitulace stavby'!AN14</f>
        <v>Vyplň údaj</v>
      </c>
      <c r="K18" s="35"/>
      <c r="L18" s="144"/>
      <c r="S18" s="35"/>
      <c r="T18" s="35"/>
      <c r="U18" s="35"/>
      <c r="V18" s="35"/>
      <c r="W18" s="35"/>
      <c r="X18" s="35"/>
      <c r="Y18" s="35"/>
      <c r="Z18" s="35"/>
      <c r="AA18" s="35"/>
      <c r="AB18" s="35"/>
      <c r="AC18" s="35"/>
      <c r="AD18" s="35"/>
      <c r="AE18" s="35"/>
    </row>
    <row r="19" hidden="1" s="2" customFormat="1" ht="6.96" customHeight="1">
      <c r="A19" s="35"/>
      <c r="B19" s="41"/>
      <c r="C19" s="35"/>
      <c r="D19" s="35"/>
      <c r="E19" s="35"/>
      <c r="F19" s="35"/>
      <c r="G19" s="35"/>
      <c r="H19" s="35"/>
      <c r="I19" s="143"/>
      <c r="J19" s="35"/>
      <c r="K19" s="35"/>
      <c r="L19" s="144"/>
      <c r="S19" s="35"/>
      <c r="T19" s="35"/>
      <c r="U19" s="35"/>
      <c r="V19" s="35"/>
      <c r="W19" s="35"/>
      <c r="X19" s="35"/>
      <c r="Y19" s="35"/>
      <c r="Z19" s="35"/>
      <c r="AA19" s="35"/>
      <c r="AB19" s="35"/>
      <c r="AC19" s="35"/>
      <c r="AD19" s="35"/>
      <c r="AE19" s="35"/>
    </row>
    <row r="20" hidden="1" s="2" customFormat="1" ht="12" customHeight="1">
      <c r="A20" s="35"/>
      <c r="B20" s="41"/>
      <c r="C20" s="35"/>
      <c r="D20" s="141" t="s">
        <v>33</v>
      </c>
      <c r="E20" s="35"/>
      <c r="F20" s="35"/>
      <c r="G20" s="35"/>
      <c r="H20" s="35"/>
      <c r="I20" s="146" t="s">
        <v>26</v>
      </c>
      <c r="J20" s="130" t="s">
        <v>19</v>
      </c>
      <c r="K20" s="35"/>
      <c r="L20" s="144"/>
      <c r="S20" s="35"/>
      <c r="T20" s="35"/>
      <c r="U20" s="35"/>
      <c r="V20" s="35"/>
      <c r="W20" s="35"/>
      <c r="X20" s="35"/>
      <c r="Y20" s="35"/>
      <c r="Z20" s="35"/>
      <c r="AA20" s="35"/>
      <c r="AB20" s="35"/>
      <c r="AC20" s="35"/>
      <c r="AD20" s="35"/>
      <c r="AE20" s="35"/>
    </row>
    <row r="21" hidden="1" s="2" customFormat="1" ht="18" customHeight="1">
      <c r="A21" s="35"/>
      <c r="B21" s="41"/>
      <c r="C21" s="35"/>
      <c r="D21" s="35"/>
      <c r="E21" s="130" t="s">
        <v>34</v>
      </c>
      <c r="F21" s="35"/>
      <c r="G21" s="35"/>
      <c r="H21" s="35"/>
      <c r="I21" s="146" t="s">
        <v>29</v>
      </c>
      <c r="J21" s="130" t="s">
        <v>19</v>
      </c>
      <c r="K21" s="35"/>
      <c r="L21" s="144"/>
      <c r="S21" s="35"/>
      <c r="T21" s="35"/>
      <c r="U21" s="35"/>
      <c r="V21" s="35"/>
      <c r="W21" s="35"/>
      <c r="X21" s="35"/>
      <c r="Y21" s="35"/>
      <c r="Z21" s="35"/>
      <c r="AA21" s="35"/>
      <c r="AB21" s="35"/>
      <c r="AC21" s="35"/>
      <c r="AD21" s="35"/>
      <c r="AE21" s="35"/>
    </row>
    <row r="22" hidden="1" s="2" customFormat="1" ht="6.96" customHeight="1">
      <c r="A22" s="35"/>
      <c r="B22" s="41"/>
      <c r="C22" s="35"/>
      <c r="D22" s="35"/>
      <c r="E22" s="35"/>
      <c r="F22" s="35"/>
      <c r="G22" s="35"/>
      <c r="H22" s="35"/>
      <c r="I22" s="143"/>
      <c r="J22" s="35"/>
      <c r="K22" s="35"/>
      <c r="L22" s="144"/>
      <c r="S22" s="35"/>
      <c r="T22" s="35"/>
      <c r="U22" s="35"/>
      <c r="V22" s="35"/>
      <c r="W22" s="35"/>
      <c r="X22" s="35"/>
      <c r="Y22" s="35"/>
      <c r="Z22" s="35"/>
      <c r="AA22" s="35"/>
      <c r="AB22" s="35"/>
      <c r="AC22" s="35"/>
      <c r="AD22" s="35"/>
      <c r="AE22" s="35"/>
    </row>
    <row r="23" hidden="1" s="2" customFormat="1" ht="12" customHeight="1">
      <c r="A23" s="35"/>
      <c r="B23" s="41"/>
      <c r="C23" s="35"/>
      <c r="D23" s="141" t="s">
        <v>36</v>
      </c>
      <c r="E23" s="35"/>
      <c r="F23" s="35"/>
      <c r="G23" s="35"/>
      <c r="H23" s="35"/>
      <c r="I23" s="146" t="s">
        <v>26</v>
      </c>
      <c r="J23" s="130" t="s">
        <v>19</v>
      </c>
      <c r="K23" s="35"/>
      <c r="L23" s="144"/>
      <c r="S23" s="35"/>
      <c r="T23" s="35"/>
      <c r="U23" s="35"/>
      <c r="V23" s="35"/>
      <c r="W23" s="35"/>
      <c r="X23" s="35"/>
      <c r="Y23" s="35"/>
      <c r="Z23" s="35"/>
      <c r="AA23" s="35"/>
      <c r="AB23" s="35"/>
      <c r="AC23" s="35"/>
      <c r="AD23" s="35"/>
      <c r="AE23" s="35"/>
    </row>
    <row r="24" hidden="1" s="2" customFormat="1" ht="18" customHeight="1">
      <c r="A24" s="35"/>
      <c r="B24" s="41"/>
      <c r="C24" s="35"/>
      <c r="D24" s="35"/>
      <c r="E24" s="130" t="s">
        <v>34</v>
      </c>
      <c r="F24" s="35"/>
      <c r="G24" s="35"/>
      <c r="H24" s="35"/>
      <c r="I24" s="146" t="s">
        <v>29</v>
      </c>
      <c r="J24" s="130" t="s">
        <v>19</v>
      </c>
      <c r="K24" s="35"/>
      <c r="L24" s="144"/>
      <c r="S24" s="35"/>
      <c r="T24" s="35"/>
      <c r="U24" s="35"/>
      <c r="V24" s="35"/>
      <c r="W24" s="35"/>
      <c r="X24" s="35"/>
      <c r="Y24" s="35"/>
      <c r="Z24" s="35"/>
      <c r="AA24" s="35"/>
      <c r="AB24" s="35"/>
      <c r="AC24" s="35"/>
      <c r="AD24" s="35"/>
      <c r="AE24" s="35"/>
    </row>
    <row r="25" hidden="1" s="2" customFormat="1" ht="6.96" customHeight="1">
      <c r="A25" s="35"/>
      <c r="B25" s="41"/>
      <c r="C25" s="35"/>
      <c r="D25" s="35"/>
      <c r="E25" s="35"/>
      <c r="F25" s="35"/>
      <c r="G25" s="35"/>
      <c r="H25" s="35"/>
      <c r="I25" s="143"/>
      <c r="J25" s="35"/>
      <c r="K25" s="35"/>
      <c r="L25" s="144"/>
      <c r="S25" s="35"/>
      <c r="T25" s="35"/>
      <c r="U25" s="35"/>
      <c r="V25" s="35"/>
      <c r="W25" s="35"/>
      <c r="X25" s="35"/>
      <c r="Y25" s="35"/>
      <c r="Z25" s="35"/>
      <c r="AA25" s="35"/>
      <c r="AB25" s="35"/>
      <c r="AC25" s="35"/>
      <c r="AD25" s="35"/>
      <c r="AE25" s="35"/>
    </row>
    <row r="26" hidden="1" s="2" customFormat="1" ht="12" customHeight="1">
      <c r="A26" s="35"/>
      <c r="B26" s="41"/>
      <c r="C26" s="35"/>
      <c r="D26" s="141" t="s">
        <v>37</v>
      </c>
      <c r="E26" s="35"/>
      <c r="F26" s="35"/>
      <c r="G26" s="35"/>
      <c r="H26" s="35"/>
      <c r="I26" s="143"/>
      <c r="J26" s="35"/>
      <c r="K26" s="35"/>
      <c r="L26" s="144"/>
      <c r="S26" s="35"/>
      <c r="T26" s="35"/>
      <c r="U26" s="35"/>
      <c r="V26" s="35"/>
      <c r="W26" s="35"/>
      <c r="X26" s="35"/>
      <c r="Y26" s="35"/>
      <c r="Z26" s="35"/>
      <c r="AA26" s="35"/>
      <c r="AB26" s="35"/>
      <c r="AC26" s="35"/>
      <c r="AD26" s="35"/>
      <c r="AE26" s="35"/>
    </row>
    <row r="27" hidden="1" s="8" customFormat="1" ht="83.25" customHeight="1">
      <c r="A27" s="148"/>
      <c r="B27" s="149"/>
      <c r="C27" s="148"/>
      <c r="D27" s="148"/>
      <c r="E27" s="150" t="s">
        <v>38</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5"/>
      <c r="B28" s="41"/>
      <c r="C28" s="35"/>
      <c r="D28" s="35"/>
      <c r="E28" s="35"/>
      <c r="F28" s="35"/>
      <c r="G28" s="35"/>
      <c r="H28" s="35"/>
      <c r="I28" s="143"/>
      <c r="J28" s="35"/>
      <c r="K28" s="35"/>
      <c r="L28" s="144"/>
      <c r="S28" s="35"/>
      <c r="T28" s="35"/>
      <c r="U28" s="35"/>
      <c r="V28" s="35"/>
      <c r="W28" s="35"/>
      <c r="X28" s="35"/>
      <c r="Y28" s="35"/>
      <c r="Z28" s="35"/>
      <c r="AA28" s="35"/>
      <c r="AB28" s="35"/>
      <c r="AC28" s="35"/>
      <c r="AD28" s="35"/>
      <c r="AE28" s="35"/>
    </row>
    <row r="29" hidden="1" s="2" customFormat="1" ht="6.96" customHeight="1">
      <c r="A29" s="35"/>
      <c r="B29" s="41"/>
      <c r="C29" s="35"/>
      <c r="D29" s="153"/>
      <c r="E29" s="153"/>
      <c r="F29" s="153"/>
      <c r="G29" s="153"/>
      <c r="H29" s="153"/>
      <c r="I29" s="154"/>
      <c r="J29" s="153"/>
      <c r="K29" s="153"/>
      <c r="L29" s="144"/>
      <c r="S29" s="35"/>
      <c r="T29" s="35"/>
      <c r="U29" s="35"/>
      <c r="V29" s="35"/>
      <c r="W29" s="35"/>
      <c r="X29" s="35"/>
      <c r="Y29" s="35"/>
      <c r="Z29" s="35"/>
      <c r="AA29" s="35"/>
      <c r="AB29" s="35"/>
      <c r="AC29" s="35"/>
      <c r="AD29" s="35"/>
      <c r="AE29" s="35"/>
    </row>
    <row r="30" hidden="1" s="2" customFormat="1" ht="25.44" customHeight="1">
      <c r="A30" s="35"/>
      <c r="B30" s="41"/>
      <c r="C30" s="35"/>
      <c r="D30" s="155" t="s">
        <v>39</v>
      </c>
      <c r="E30" s="35"/>
      <c r="F30" s="35"/>
      <c r="G30" s="35"/>
      <c r="H30" s="35"/>
      <c r="I30" s="143"/>
      <c r="J30" s="156">
        <f>ROUND(J81, 2)</f>
        <v>0</v>
      </c>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14.4" customHeight="1">
      <c r="A32" s="35"/>
      <c r="B32" s="41"/>
      <c r="C32" s="35"/>
      <c r="D32" s="35"/>
      <c r="E32" s="35"/>
      <c r="F32" s="157" t="s">
        <v>41</v>
      </c>
      <c r="G32" s="35"/>
      <c r="H32" s="35"/>
      <c r="I32" s="158" t="s">
        <v>40</v>
      </c>
      <c r="J32" s="157" t="s">
        <v>42</v>
      </c>
      <c r="K32" s="35"/>
      <c r="L32" s="144"/>
      <c r="S32" s="35"/>
      <c r="T32" s="35"/>
      <c r="U32" s="35"/>
      <c r="V32" s="35"/>
      <c r="W32" s="35"/>
      <c r="X32" s="35"/>
      <c r="Y32" s="35"/>
      <c r="Z32" s="35"/>
      <c r="AA32" s="35"/>
      <c r="AB32" s="35"/>
      <c r="AC32" s="35"/>
      <c r="AD32" s="35"/>
      <c r="AE32" s="35"/>
    </row>
    <row r="33" hidden="1" s="2" customFormat="1" ht="14.4" customHeight="1">
      <c r="A33" s="35"/>
      <c r="B33" s="41"/>
      <c r="C33" s="35"/>
      <c r="D33" s="159" t="s">
        <v>43</v>
      </c>
      <c r="E33" s="141" t="s">
        <v>44</v>
      </c>
      <c r="F33" s="160">
        <f>ROUND((SUM(BE81:BE101)),  2)</f>
        <v>0</v>
      </c>
      <c r="G33" s="35"/>
      <c r="H33" s="35"/>
      <c r="I33" s="161">
        <v>0.20999999999999999</v>
      </c>
      <c r="J33" s="160">
        <f>ROUND(((SUM(BE81:BE101))*I33),  2)</f>
        <v>0</v>
      </c>
      <c r="K33" s="35"/>
      <c r="L33" s="144"/>
      <c r="S33" s="35"/>
      <c r="T33" s="35"/>
      <c r="U33" s="35"/>
      <c r="V33" s="35"/>
      <c r="W33" s="35"/>
      <c r="X33" s="35"/>
      <c r="Y33" s="35"/>
      <c r="Z33" s="35"/>
      <c r="AA33" s="35"/>
      <c r="AB33" s="35"/>
      <c r="AC33" s="35"/>
      <c r="AD33" s="35"/>
      <c r="AE33" s="35"/>
    </row>
    <row r="34" hidden="1" s="2" customFormat="1" ht="14.4" customHeight="1">
      <c r="A34" s="35"/>
      <c r="B34" s="41"/>
      <c r="C34" s="35"/>
      <c r="D34" s="35"/>
      <c r="E34" s="141" t="s">
        <v>45</v>
      </c>
      <c r="F34" s="160">
        <f>ROUND((SUM(BF81:BF101)),  2)</f>
        <v>0</v>
      </c>
      <c r="G34" s="35"/>
      <c r="H34" s="35"/>
      <c r="I34" s="161">
        <v>0.14999999999999999</v>
      </c>
      <c r="J34" s="160">
        <f>ROUND(((SUM(BF81:BF101))*I34),  2)</f>
        <v>0</v>
      </c>
      <c r="K34" s="35"/>
      <c r="L34" s="144"/>
      <c r="S34" s="35"/>
      <c r="T34" s="35"/>
      <c r="U34" s="35"/>
      <c r="V34" s="35"/>
      <c r="W34" s="35"/>
      <c r="X34" s="35"/>
      <c r="Y34" s="35"/>
      <c r="Z34" s="35"/>
      <c r="AA34" s="35"/>
      <c r="AB34" s="35"/>
      <c r="AC34" s="35"/>
      <c r="AD34" s="35"/>
      <c r="AE34" s="35"/>
    </row>
    <row r="35" hidden="1" s="2" customFormat="1" ht="14.4" customHeight="1">
      <c r="A35" s="35"/>
      <c r="B35" s="41"/>
      <c r="C35" s="35"/>
      <c r="D35" s="35"/>
      <c r="E35" s="141" t="s">
        <v>46</v>
      </c>
      <c r="F35" s="160">
        <f>ROUND((SUM(BG81:BG101)),  2)</f>
        <v>0</v>
      </c>
      <c r="G35" s="35"/>
      <c r="H35" s="35"/>
      <c r="I35" s="161">
        <v>0.20999999999999999</v>
      </c>
      <c r="J35" s="160">
        <f>0</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47</v>
      </c>
      <c r="F36" s="160">
        <f>ROUND((SUM(BH81:BH101)),  2)</f>
        <v>0</v>
      </c>
      <c r="G36" s="35"/>
      <c r="H36" s="35"/>
      <c r="I36" s="161">
        <v>0.14999999999999999</v>
      </c>
      <c r="J36" s="160">
        <f>0</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48</v>
      </c>
      <c r="F37" s="160">
        <f>ROUND((SUM(BI81:BI101)),  2)</f>
        <v>0</v>
      </c>
      <c r="G37" s="35"/>
      <c r="H37" s="35"/>
      <c r="I37" s="161">
        <v>0</v>
      </c>
      <c r="J37" s="160">
        <f>0</f>
        <v>0</v>
      </c>
      <c r="K37" s="35"/>
      <c r="L37" s="144"/>
      <c r="S37" s="35"/>
      <c r="T37" s="35"/>
      <c r="U37" s="35"/>
      <c r="V37" s="35"/>
      <c r="W37" s="35"/>
      <c r="X37" s="35"/>
      <c r="Y37" s="35"/>
      <c r="Z37" s="35"/>
      <c r="AA37" s="35"/>
      <c r="AB37" s="35"/>
      <c r="AC37" s="35"/>
      <c r="AD37" s="35"/>
      <c r="AE37" s="35"/>
    </row>
    <row r="38" hidden="1" s="2" customFormat="1" ht="6.96" customHeight="1">
      <c r="A38" s="35"/>
      <c r="B38" s="41"/>
      <c r="C38" s="35"/>
      <c r="D38" s="35"/>
      <c r="E38" s="35"/>
      <c r="F38" s="35"/>
      <c r="G38" s="35"/>
      <c r="H38" s="35"/>
      <c r="I38" s="143"/>
      <c r="J38" s="35"/>
      <c r="K38" s="35"/>
      <c r="L38" s="144"/>
      <c r="S38" s="35"/>
      <c r="T38" s="35"/>
      <c r="U38" s="35"/>
      <c r="V38" s="35"/>
      <c r="W38" s="35"/>
      <c r="X38" s="35"/>
      <c r="Y38" s="35"/>
      <c r="Z38" s="35"/>
      <c r="AA38" s="35"/>
      <c r="AB38" s="35"/>
      <c r="AC38" s="35"/>
      <c r="AD38" s="35"/>
      <c r="AE38" s="35"/>
    </row>
    <row r="39" hidden="1" s="2" customFormat="1" ht="25.44" customHeight="1">
      <c r="A39" s="35"/>
      <c r="B39" s="41"/>
      <c r="C39" s="162"/>
      <c r="D39" s="163" t="s">
        <v>49</v>
      </c>
      <c r="E39" s="164"/>
      <c r="F39" s="164"/>
      <c r="G39" s="165" t="s">
        <v>50</v>
      </c>
      <c r="H39" s="166" t="s">
        <v>51</v>
      </c>
      <c r="I39" s="167"/>
      <c r="J39" s="168">
        <f>SUM(J30:J37)</f>
        <v>0</v>
      </c>
      <c r="K39" s="169"/>
      <c r="L39" s="144"/>
      <c r="S39" s="35"/>
      <c r="T39" s="35"/>
      <c r="U39" s="35"/>
      <c r="V39" s="35"/>
      <c r="W39" s="35"/>
      <c r="X39" s="35"/>
      <c r="Y39" s="35"/>
      <c r="Z39" s="35"/>
      <c r="AA39" s="35"/>
      <c r="AB39" s="35"/>
      <c r="AC39" s="35"/>
      <c r="AD39" s="35"/>
      <c r="AE39" s="35"/>
    </row>
    <row r="40" hidden="1" s="2" customFormat="1" ht="14.4" customHeight="1">
      <c r="A40" s="35"/>
      <c r="B40" s="170"/>
      <c r="C40" s="171"/>
      <c r="D40" s="171"/>
      <c r="E40" s="171"/>
      <c r="F40" s="171"/>
      <c r="G40" s="171"/>
      <c r="H40" s="171"/>
      <c r="I40" s="172"/>
      <c r="J40" s="171"/>
      <c r="K40" s="171"/>
      <c r="L40" s="144"/>
      <c r="S40" s="35"/>
      <c r="T40" s="35"/>
      <c r="U40" s="35"/>
      <c r="V40" s="35"/>
      <c r="W40" s="35"/>
      <c r="X40" s="35"/>
      <c r="Y40" s="35"/>
      <c r="Z40" s="35"/>
      <c r="AA40" s="35"/>
      <c r="AB40" s="35"/>
      <c r="AC40" s="35"/>
      <c r="AD40" s="35"/>
      <c r="AE40" s="35"/>
    </row>
    <row r="41" hidden="1"/>
    <row r="42" hidden="1"/>
    <row r="43" hidden="1"/>
    <row r="44" hidden="1" s="2" customFormat="1" ht="6.96" customHeight="1">
      <c r="A44" s="35"/>
      <c r="B44" s="173"/>
      <c r="C44" s="174"/>
      <c r="D44" s="174"/>
      <c r="E44" s="174"/>
      <c r="F44" s="174"/>
      <c r="G44" s="174"/>
      <c r="H44" s="174"/>
      <c r="I44" s="175"/>
      <c r="J44" s="174"/>
      <c r="K44" s="174"/>
      <c r="L44" s="144"/>
      <c r="S44" s="35"/>
      <c r="T44" s="35"/>
      <c r="U44" s="35"/>
      <c r="V44" s="35"/>
      <c r="W44" s="35"/>
      <c r="X44" s="35"/>
      <c r="Y44" s="35"/>
      <c r="Z44" s="35"/>
      <c r="AA44" s="35"/>
      <c r="AB44" s="35"/>
      <c r="AC44" s="35"/>
      <c r="AD44" s="35"/>
      <c r="AE44" s="35"/>
    </row>
    <row r="45" hidden="1" s="2" customFormat="1" ht="24.96" customHeight="1">
      <c r="A45" s="35"/>
      <c r="B45" s="36"/>
      <c r="C45" s="20" t="s">
        <v>162</v>
      </c>
      <c r="D45" s="37"/>
      <c r="E45" s="37"/>
      <c r="F45" s="37"/>
      <c r="G45" s="37"/>
      <c r="H45" s="37"/>
      <c r="I45" s="143"/>
      <c r="J45" s="37"/>
      <c r="K45" s="37"/>
      <c r="L45" s="144"/>
      <c r="S45" s="35"/>
      <c r="T45" s="35"/>
      <c r="U45" s="35"/>
      <c r="V45" s="35"/>
      <c r="W45" s="35"/>
      <c r="X45" s="35"/>
      <c r="Y45" s="35"/>
      <c r="Z45" s="35"/>
      <c r="AA45" s="35"/>
      <c r="AB45" s="35"/>
      <c r="AC45" s="35"/>
      <c r="AD45" s="35"/>
      <c r="AE45" s="35"/>
    </row>
    <row r="46" hidden="1" s="2" customFormat="1" ht="6.96" customHeight="1">
      <c r="A46" s="35"/>
      <c r="B46" s="36"/>
      <c r="C46" s="37"/>
      <c r="D46" s="37"/>
      <c r="E46" s="37"/>
      <c r="F46" s="37"/>
      <c r="G46" s="37"/>
      <c r="H46" s="37"/>
      <c r="I46" s="143"/>
      <c r="J46" s="37"/>
      <c r="K46" s="37"/>
      <c r="L46" s="144"/>
      <c r="S46" s="35"/>
      <c r="T46" s="35"/>
      <c r="U46" s="35"/>
      <c r="V46" s="35"/>
      <c r="W46" s="35"/>
      <c r="X46" s="35"/>
      <c r="Y46" s="35"/>
      <c r="Z46" s="35"/>
      <c r="AA46" s="35"/>
      <c r="AB46" s="35"/>
      <c r="AC46" s="35"/>
      <c r="AD46" s="35"/>
      <c r="AE46" s="35"/>
    </row>
    <row r="47" hidden="1" s="2" customFormat="1" ht="12" customHeight="1">
      <c r="A47" s="35"/>
      <c r="B47" s="36"/>
      <c r="C47" s="29" t="s">
        <v>16</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23.25" customHeight="1">
      <c r="A48" s="35"/>
      <c r="B48" s="36"/>
      <c r="C48" s="37"/>
      <c r="D48" s="37"/>
      <c r="E48" s="176" t="str">
        <f>E7</f>
        <v xml:space="preserve">Oprava staničních kolejí 1 - 8  a výhybek v žst. Bečov nad Teplou (2. část)</v>
      </c>
      <c r="F48" s="29"/>
      <c r="G48" s="29"/>
      <c r="H48" s="29"/>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160</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16.5" customHeight="1">
      <c r="A50" s="35"/>
      <c r="B50" s="36"/>
      <c r="C50" s="37"/>
      <c r="D50" s="37"/>
      <c r="E50" s="66" t="str">
        <f>E9</f>
        <v>SO 104 - Orientační systém</v>
      </c>
      <c r="F50" s="37"/>
      <c r="G50" s="37"/>
      <c r="H50" s="37"/>
      <c r="I50" s="143"/>
      <c r="J50" s="37"/>
      <c r="K50" s="37"/>
      <c r="L50" s="144"/>
      <c r="S50" s="35"/>
      <c r="T50" s="35"/>
      <c r="U50" s="35"/>
      <c r="V50" s="35"/>
      <c r="W50" s="35"/>
      <c r="X50" s="35"/>
      <c r="Y50" s="35"/>
      <c r="Z50" s="35"/>
      <c r="AA50" s="35"/>
      <c r="AB50" s="35"/>
      <c r="AC50" s="35"/>
      <c r="AD50" s="35"/>
      <c r="AE50" s="35"/>
    </row>
    <row r="51" hidden="1" s="2" customFormat="1" ht="6.96" customHeight="1">
      <c r="A51" s="35"/>
      <c r="B51" s="36"/>
      <c r="C51" s="37"/>
      <c r="D51" s="37"/>
      <c r="E51" s="37"/>
      <c r="F51" s="37"/>
      <c r="G51" s="37"/>
      <c r="H51" s="37"/>
      <c r="I51" s="143"/>
      <c r="J51" s="37"/>
      <c r="K51" s="37"/>
      <c r="L51" s="144"/>
      <c r="S51" s="35"/>
      <c r="T51" s="35"/>
      <c r="U51" s="35"/>
      <c r="V51" s="35"/>
      <c r="W51" s="35"/>
      <c r="X51" s="35"/>
      <c r="Y51" s="35"/>
      <c r="Z51" s="35"/>
      <c r="AA51" s="35"/>
      <c r="AB51" s="35"/>
      <c r="AC51" s="35"/>
      <c r="AD51" s="35"/>
      <c r="AE51" s="35"/>
    </row>
    <row r="52" hidden="1" s="2" customFormat="1" ht="12" customHeight="1">
      <c r="A52" s="35"/>
      <c r="B52" s="36"/>
      <c r="C52" s="29" t="s">
        <v>21</v>
      </c>
      <c r="D52" s="37"/>
      <c r="E52" s="37"/>
      <c r="F52" s="24" t="str">
        <f>F12</f>
        <v>žst. Bečov nad Teplou</v>
      </c>
      <c r="G52" s="37"/>
      <c r="H52" s="37"/>
      <c r="I52" s="146" t="s">
        <v>23</v>
      </c>
      <c r="J52" s="69" t="str">
        <f>IF(J12="","",J12)</f>
        <v>11. 2. 2020</v>
      </c>
      <c r="K52" s="37"/>
      <c r="L52" s="144"/>
      <c r="S52" s="35"/>
      <c r="T52" s="35"/>
      <c r="U52" s="35"/>
      <c r="V52" s="35"/>
      <c r="W52" s="35"/>
      <c r="X52" s="35"/>
      <c r="Y52" s="35"/>
      <c r="Z52" s="35"/>
      <c r="AA52" s="35"/>
      <c r="AB52" s="35"/>
      <c r="AC52" s="35"/>
      <c r="AD52" s="35"/>
      <c r="AE52" s="35"/>
    </row>
    <row r="53" hidden="1" s="2" customFormat="1" ht="6.96" customHeight="1">
      <c r="A53" s="35"/>
      <c r="B53" s="36"/>
      <c r="C53" s="37"/>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5.15" customHeight="1">
      <c r="A54" s="35"/>
      <c r="B54" s="36"/>
      <c r="C54" s="29" t="s">
        <v>25</v>
      </c>
      <c r="D54" s="37"/>
      <c r="E54" s="37"/>
      <c r="F54" s="24" t="str">
        <f>E15</f>
        <v xml:space="preserve"> Správa železnic, OŘ ÚNL</v>
      </c>
      <c r="G54" s="37"/>
      <c r="H54" s="37"/>
      <c r="I54" s="146" t="s">
        <v>33</v>
      </c>
      <c r="J54" s="33" t="str">
        <f>E21</f>
        <v xml:space="preserve"> </v>
      </c>
      <c r="K54" s="37"/>
      <c r="L54" s="144"/>
      <c r="S54" s="35"/>
      <c r="T54" s="35"/>
      <c r="U54" s="35"/>
      <c r="V54" s="35"/>
      <c r="W54" s="35"/>
      <c r="X54" s="35"/>
      <c r="Y54" s="35"/>
      <c r="Z54" s="35"/>
      <c r="AA54" s="35"/>
      <c r="AB54" s="35"/>
      <c r="AC54" s="35"/>
      <c r="AD54" s="35"/>
      <c r="AE54" s="35"/>
    </row>
    <row r="55" hidden="1" s="2" customFormat="1" ht="15.15" customHeight="1">
      <c r="A55" s="35"/>
      <c r="B55" s="36"/>
      <c r="C55" s="29" t="s">
        <v>31</v>
      </c>
      <c r="D55" s="37"/>
      <c r="E55" s="37"/>
      <c r="F55" s="24" t="str">
        <f>IF(E18="","",E18)</f>
        <v>Vyplň údaj</v>
      </c>
      <c r="G55" s="37"/>
      <c r="H55" s="37"/>
      <c r="I55" s="146" t="s">
        <v>36</v>
      </c>
      <c r="J55" s="33" t="str">
        <f>E24</f>
        <v xml:space="preserve"> </v>
      </c>
      <c r="K55" s="37"/>
      <c r="L55" s="144"/>
      <c r="S55" s="35"/>
      <c r="T55" s="35"/>
      <c r="U55" s="35"/>
      <c r="V55" s="35"/>
      <c r="W55" s="35"/>
      <c r="X55" s="35"/>
      <c r="Y55" s="35"/>
      <c r="Z55" s="35"/>
      <c r="AA55" s="35"/>
      <c r="AB55" s="35"/>
      <c r="AC55" s="35"/>
      <c r="AD55" s="35"/>
      <c r="AE55" s="35"/>
    </row>
    <row r="56" hidden="1" s="2" customFormat="1" ht="10.32" customHeight="1">
      <c r="A56" s="35"/>
      <c r="B56" s="36"/>
      <c r="C56" s="37"/>
      <c r="D56" s="37"/>
      <c r="E56" s="37"/>
      <c r="F56" s="37"/>
      <c r="G56" s="37"/>
      <c r="H56" s="37"/>
      <c r="I56" s="143"/>
      <c r="J56" s="37"/>
      <c r="K56" s="37"/>
      <c r="L56" s="144"/>
      <c r="S56" s="35"/>
      <c r="T56" s="35"/>
      <c r="U56" s="35"/>
      <c r="V56" s="35"/>
      <c r="W56" s="35"/>
      <c r="X56" s="35"/>
      <c r="Y56" s="35"/>
      <c r="Z56" s="35"/>
      <c r="AA56" s="35"/>
      <c r="AB56" s="35"/>
      <c r="AC56" s="35"/>
      <c r="AD56" s="35"/>
      <c r="AE56" s="35"/>
    </row>
    <row r="57" hidden="1" s="2" customFormat="1" ht="29.28" customHeight="1">
      <c r="A57" s="35"/>
      <c r="B57" s="36"/>
      <c r="C57" s="177" t="s">
        <v>163</v>
      </c>
      <c r="D57" s="178"/>
      <c r="E57" s="178"/>
      <c r="F57" s="178"/>
      <c r="G57" s="178"/>
      <c r="H57" s="178"/>
      <c r="I57" s="179"/>
      <c r="J57" s="180" t="s">
        <v>164</v>
      </c>
      <c r="K57" s="178"/>
      <c r="L57" s="144"/>
      <c r="S57" s="35"/>
      <c r="T57" s="35"/>
      <c r="U57" s="35"/>
      <c r="V57" s="35"/>
      <c r="W57" s="35"/>
      <c r="X57" s="35"/>
      <c r="Y57" s="35"/>
      <c r="Z57" s="35"/>
      <c r="AA57" s="35"/>
      <c r="AB57" s="35"/>
      <c r="AC57" s="35"/>
      <c r="AD57" s="35"/>
      <c r="AE57" s="35"/>
    </row>
    <row r="58" hidden="1" s="2" customFormat="1" ht="10.32" customHeight="1">
      <c r="A58" s="35"/>
      <c r="B58" s="36"/>
      <c r="C58" s="37"/>
      <c r="D58" s="37"/>
      <c r="E58" s="37"/>
      <c r="F58" s="37"/>
      <c r="G58" s="37"/>
      <c r="H58" s="37"/>
      <c r="I58" s="143"/>
      <c r="J58" s="37"/>
      <c r="K58" s="37"/>
      <c r="L58" s="144"/>
      <c r="S58" s="35"/>
      <c r="T58" s="35"/>
      <c r="U58" s="35"/>
      <c r="V58" s="35"/>
      <c r="W58" s="35"/>
      <c r="X58" s="35"/>
      <c r="Y58" s="35"/>
      <c r="Z58" s="35"/>
      <c r="AA58" s="35"/>
      <c r="AB58" s="35"/>
      <c r="AC58" s="35"/>
      <c r="AD58" s="35"/>
      <c r="AE58" s="35"/>
    </row>
    <row r="59" hidden="1" s="2" customFormat="1" ht="22.8" customHeight="1">
      <c r="A59" s="35"/>
      <c r="B59" s="36"/>
      <c r="C59" s="181" t="s">
        <v>71</v>
      </c>
      <c r="D59" s="37"/>
      <c r="E59" s="37"/>
      <c r="F59" s="37"/>
      <c r="G59" s="37"/>
      <c r="H59" s="37"/>
      <c r="I59" s="143"/>
      <c r="J59" s="99">
        <f>J81</f>
        <v>0</v>
      </c>
      <c r="K59" s="37"/>
      <c r="L59" s="144"/>
      <c r="S59" s="35"/>
      <c r="T59" s="35"/>
      <c r="U59" s="35"/>
      <c r="V59" s="35"/>
      <c r="W59" s="35"/>
      <c r="X59" s="35"/>
      <c r="Y59" s="35"/>
      <c r="Z59" s="35"/>
      <c r="AA59" s="35"/>
      <c r="AB59" s="35"/>
      <c r="AC59" s="35"/>
      <c r="AD59" s="35"/>
      <c r="AE59" s="35"/>
      <c r="AU59" s="14" t="s">
        <v>165</v>
      </c>
    </row>
    <row r="60" hidden="1" s="9" customFormat="1" ht="24.96" customHeight="1">
      <c r="A60" s="9"/>
      <c r="B60" s="182"/>
      <c r="C60" s="183"/>
      <c r="D60" s="184" t="s">
        <v>2105</v>
      </c>
      <c r="E60" s="185"/>
      <c r="F60" s="185"/>
      <c r="G60" s="185"/>
      <c r="H60" s="185"/>
      <c r="I60" s="186"/>
      <c r="J60" s="187">
        <f>J96</f>
        <v>0</v>
      </c>
      <c r="K60" s="183"/>
      <c r="L60" s="188"/>
      <c r="S60" s="9"/>
      <c r="T60" s="9"/>
      <c r="U60" s="9"/>
      <c r="V60" s="9"/>
      <c r="W60" s="9"/>
      <c r="X60" s="9"/>
      <c r="Y60" s="9"/>
      <c r="Z60" s="9"/>
      <c r="AA60" s="9"/>
      <c r="AB60" s="9"/>
      <c r="AC60" s="9"/>
      <c r="AD60" s="9"/>
      <c r="AE60" s="9"/>
    </row>
    <row r="61" hidden="1" s="12" customFormat="1" ht="19.92" customHeight="1">
      <c r="A61" s="12"/>
      <c r="B61" s="247"/>
      <c r="C61" s="122"/>
      <c r="D61" s="248" t="s">
        <v>2106</v>
      </c>
      <c r="E61" s="249"/>
      <c r="F61" s="249"/>
      <c r="G61" s="249"/>
      <c r="H61" s="249"/>
      <c r="I61" s="250"/>
      <c r="J61" s="251">
        <f>J97</f>
        <v>0</v>
      </c>
      <c r="K61" s="122"/>
      <c r="L61" s="252"/>
      <c r="S61" s="12"/>
      <c r="T61" s="12"/>
      <c r="U61" s="12"/>
      <c r="V61" s="12"/>
      <c r="W61" s="12"/>
      <c r="X61" s="12"/>
      <c r="Y61" s="12"/>
      <c r="Z61" s="12"/>
      <c r="AA61" s="12"/>
      <c r="AB61" s="12"/>
      <c r="AC61" s="12"/>
      <c r="AD61" s="12"/>
      <c r="AE61" s="12"/>
    </row>
    <row r="62" hidden="1" s="2" customFormat="1" ht="21.84"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6.96" customHeight="1">
      <c r="A63" s="35"/>
      <c r="B63" s="56"/>
      <c r="C63" s="57"/>
      <c r="D63" s="57"/>
      <c r="E63" s="57"/>
      <c r="F63" s="57"/>
      <c r="G63" s="57"/>
      <c r="H63" s="57"/>
      <c r="I63" s="172"/>
      <c r="J63" s="57"/>
      <c r="K63" s="57"/>
      <c r="L63" s="144"/>
      <c r="S63" s="35"/>
      <c r="T63" s="35"/>
      <c r="U63" s="35"/>
      <c r="V63" s="35"/>
      <c r="W63" s="35"/>
      <c r="X63" s="35"/>
      <c r="Y63" s="35"/>
      <c r="Z63" s="35"/>
      <c r="AA63" s="35"/>
      <c r="AB63" s="35"/>
      <c r="AC63" s="35"/>
      <c r="AD63" s="35"/>
      <c r="AE63" s="35"/>
    </row>
    <row r="64" hidden="1"/>
    <row r="65" hidden="1"/>
    <row r="66" hidden="1"/>
    <row r="67" s="2" customFormat="1" ht="6.96" customHeight="1">
      <c r="A67" s="35"/>
      <c r="B67" s="58"/>
      <c r="C67" s="59"/>
      <c r="D67" s="59"/>
      <c r="E67" s="59"/>
      <c r="F67" s="59"/>
      <c r="G67" s="59"/>
      <c r="H67" s="59"/>
      <c r="I67" s="175"/>
      <c r="J67" s="59"/>
      <c r="K67" s="59"/>
      <c r="L67" s="144"/>
      <c r="S67" s="35"/>
      <c r="T67" s="35"/>
      <c r="U67" s="35"/>
      <c r="V67" s="35"/>
      <c r="W67" s="35"/>
      <c r="X67" s="35"/>
      <c r="Y67" s="35"/>
      <c r="Z67" s="35"/>
      <c r="AA67" s="35"/>
      <c r="AB67" s="35"/>
      <c r="AC67" s="35"/>
      <c r="AD67" s="35"/>
      <c r="AE67" s="35"/>
    </row>
    <row r="68" s="2" customFormat="1" ht="24.96" customHeight="1">
      <c r="A68" s="35"/>
      <c r="B68" s="36"/>
      <c r="C68" s="20" t="s">
        <v>168</v>
      </c>
      <c r="D68" s="37"/>
      <c r="E68" s="37"/>
      <c r="F68" s="37"/>
      <c r="G68" s="37"/>
      <c r="H68" s="37"/>
      <c r="I68" s="143"/>
      <c r="J68" s="37"/>
      <c r="K68" s="37"/>
      <c r="L68" s="144"/>
      <c r="S68" s="35"/>
      <c r="T68" s="35"/>
      <c r="U68" s="35"/>
      <c r="V68" s="35"/>
      <c r="W68" s="35"/>
      <c r="X68" s="35"/>
      <c r="Y68" s="35"/>
      <c r="Z68" s="35"/>
      <c r="AA68" s="35"/>
      <c r="AB68" s="35"/>
      <c r="AC68" s="35"/>
      <c r="AD68" s="35"/>
      <c r="AE68" s="35"/>
    </row>
    <row r="69" s="2" customFormat="1" ht="6.96" customHeight="1">
      <c r="A69" s="35"/>
      <c r="B69" s="36"/>
      <c r="C69" s="37"/>
      <c r="D69" s="37"/>
      <c r="E69" s="37"/>
      <c r="F69" s="37"/>
      <c r="G69" s="37"/>
      <c r="H69" s="37"/>
      <c r="I69" s="143"/>
      <c r="J69" s="37"/>
      <c r="K69" s="37"/>
      <c r="L69" s="144"/>
      <c r="S69" s="35"/>
      <c r="T69" s="35"/>
      <c r="U69" s="35"/>
      <c r="V69" s="35"/>
      <c r="W69" s="35"/>
      <c r="X69" s="35"/>
      <c r="Y69" s="35"/>
      <c r="Z69" s="35"/>
      <c r="AA69" s="35"/>
      <c r="AB69" s="35"/>
      <c r="AC69" s="35"/>
      <c r="AD69" s="35"/>
      <c r="AE69" s="35"/>
    </row>
    <row r="70" s="2" customFormat="1" ht="12" customHeight="1">
      <c r="A70" s="35"/>
      <c r="B70" s="36"/>
      <c r="C70" s="29" t="s">
        <v>16</v>
      </c>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23.25" customHeight="1">
      <c r="A71" s="35"/>
      <c r="B71" s="36"/>
      <c r="C71" s="37"/>
      <c r="D71" s="37"/>
      <c r="E71" s="176" t="str">
        <f>E7</f>
        <v xml:space="preserve">Oprava staničních kolejí 1 - 8  a výhybek v žst. Bečov nad Teplou (2. část)</v>
      </c>
      <c r="F71" s="29"/>
      <c r="G71" s="29"/>
      <c r="H71" s="29"/>
      <c r="I71" s="143"/>
      <c r="J71" s="37"/>
      <c r="K71" s="37"/>
      <c r="L71" s="144"/>
      <c r="S71" s="35"/>
      <c r="T71" s="35"/>
      <c r="U71" s="35"/>
      <c r="V71" s="35"/>
      <c r="W71" s="35"/>
      <c r="X71" s="35"/>
      <c r="Y71" s="35"/>
      <c r="Z71" s="35"/>
      <c r="AA71" s="35"/>
      <c r="AB71" s="35"/>
      <c r="AC71" s="35"/>
      <c r="AD71" s="35"/>
      <c r="AE71" s="35"/>
    </row>
    <row r="72" s="2" customFormat="1" ht="12" customHeight="1">
      <c r="A72" s="35"/>
      <c r="B72" s="36"/>
      <c r="C72" s="29" t="s">
        <v>160</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16.5" customHeight="1">
      <c r="A73" s="35"/>
      <c r="B73" s="36"/>
      <c r="C73" s="37"/>
      <c r="D73" s="37"/>
      <c r="E73" s="66" t="str">
        <f>E9</f>
        <v>SO 104 - Orientační systém</v>
      </c>
      <c r="F73" s="37"/>
      <c r="G73" s="37"/>
      <c r="H73" s="37"/>
      <c r="I73" s="143"/>
      <c r="J73" s="37"/>
      <c r="K73" s="37"/>
      <c r="L73" s="144"/>
      <c r="S73" s="35"/>
      <c r="T73" s="35"/>
      <c r="U73" s="35"/>
      <c r="V73" s="35"/>
      <c r="W73" s="35"/>
      <c r="X73" s="35"/>
      <c r="Y73" s="35"/>
      <c r="Z73" s="35"/>
      <c r="AA73" s="35"/>
      <c r="AB73" s="35"/>
      <c r="AC73" s="35"/>
      <c r="AD73" s="35"/>
      <c r="AE73" s="35"/>
    </row>
    <row r="74" s="2" customFormat="1" ht="6.96" customHeight="1">
      <c r="A74" s="35"/>
      <c r="B74" s="36"/>
      <c r="C74" s="37"/>
      <c r="D74" s="37"/>
      <c r="E74" s="37"/>
      <c r="F74" s="37"/>
      <c r="G74" s="37"/>
      <c r="H74" s="37"/>
      <c r="I74" s="143"/>
      <c r="J74" s="37"/>
      <c r="K74" s="37"/>
      <c r="L74" s="144"/>
      <c r="S74" s="35"/>
      <c r="T74" s="35"/>
      <c r="U74" s="35"/>
      <c r="V74" s="35"/>
      <c r="W74" s="35"/>
      <c r="X74" s="35"/>
      <c r="Y74" s="35"/>
      <c r="Z74" s="35"/>
      <c r="AA74" s="35"/>
      <c r="AB74" s="35"/>
      <c r="AC74" s="35"/>
      <c r="AD74" s="35"/>
      <c r="AE74" s="35"/>
    </row>
    <row r="75" s="2" customFormat="1" ht="12" customHeight="1">
      <c r="A75" s="35"/>
      <c r="B75" s="36"/>
      <c r="C75" s="29" t="s">
        <v>21</v>
      </c>
      <c r="D75" s="37"/>
      <c r="E75" s="37"/>
      <c r="F75" s="24" t="str">
        <f>F12</f>
        <v>žst. Bečov nad Teplou</v>
      </c>
      <c r="G75" s="37"/>
      <c r="H75" s="37"/>
      <c r="I75" s="146" t="s">
        <v>23</v>
      </c>
      <c r="J75" s="69" t="str">
        <f>IF(J12="","",J12)</f>
        <v>11. 2. 2020</v>
      </c>
      <c r="K75" s="37"/>
      <c r="L75" s="144"/>
      <c r="S75" s="35"/>
      <c r="T75" s="35"/>
      <c r="U75" s="35"/>
      <c r="V75" s="35"/>
      <c r="W75" s="35"/>
      <c r="X75" s="35"/>
      <c r="Y75" s="35"/>
      <c r="Z75" s="35"/>
      <c r="AA75" s="35"/>
      <c r="AB75" s="35"/>
      <c r="AC75" s="35"/>
      <c r="AD75" s="35"/>
      <c r="AE75" s="35"/>
    </row>
    <row r="76" s="2" customFormat="1" ht="6.96" customHeight="1">
      <c r="A76" s="35"/>
      <c r="B76" s="36"/>
      <c r="C76" s="37"/>
      <c r="D76" s="37"/>
      <c r="E76" s="37"/>
      <c r="F76" s="37"/>
      <c r="G76" s="37"/>
      <c r="H76" s="37"/>
      <c r="I76" s="143"/>
      <c r="J76" s="37"/>
      <c r="K76" s="37"/>
      <c r="L76" s="144"/>
      <c r="S76" s="35"/>
      <c r="T76" s="35"/>
      <c r="U76" s="35"/>
      <c r="V76" s="35"/>
      <c r="W76" s="35"/>
      <c r="X76" s="35"/>
      <c r="Y76" s="35"/>
      <c r="Z76" s="35"/>
      <c r="AA76" s="35"/>
      <c r="AB76" s="35"/>
      <c r="AC76" s="35"/>
      <c r="AD76" s="35"/>
      <c r="AE76" s="35"/>
    </row>
    <row r="77" s="2" customFormat="1" ht="15.15" customHeight="1">
      <c r="A77" s="35"/>
      <c r="B77" s="36"/>
      <c r="C77" s="29" t="s">
        <v>25</v>
      </c>
      <c r="D77" s="37"/>
      <c r="E77" s="37"/>
      <c r="F77" s="24" t="str">
        <f>E15</f>
        <v xml:space="preserve"> Správa železnic, OŘ ÚNL</v>
      </c>
      <c r="G77" s="37"/>
      <c r="H77" s="37"/>
      <c r="I77" s="146" t="s">
        <v>33</v>
      </c>
      <c r="J77" s="33" t="str">
        <f>E21</f>
        <v xml:space="preserve"> </v>
      </c>
      <c r="K77" s="37"/>
      <c r="L77" s="144"/>
      <c r="S77" s="35"/>
      <c r="T77" s="35"/>
      <c r="U77" s="35"/>
      <c r="V77" s="35"/>
      <c r="W77" s="35"/>
      <c r="X77" s="35"/>
      <c r="Y77" s="35"/>
      <c r="Z77" s="35"/>
      <c r="AA77" s="35"/>
      <c r="AB77" s="35"/>
      <c r="AC77" s="35"/>
      <c r="AD77" s="35"/>
      <c r="AE77" s="35"/>
    </row>
    <row r="78" s="2" customFormat="1" ht="15.15" customHeight="1">
      <c r="A78" s="35"/>
      <c r="B78" s="36"/>
      <c r="C78" s="29" t="s">
        <v>31</v>
      </c>
      <c r="D78" s="37"/>
      <c r="E78" s="37"/>
      <c r="F78" s="24" t="str">
        <f>IF(E18="","",E18)</f>
        <v>Vyplň údaj</v>
      </c>
      <c r="G78" s="37"/>
      <c r="H78" s="37"/>
      <c r="I78" s="146" t="s">
        <v>36</v>
      </c>
      <c r="J78" s="33" t="str">
        <f>E24</f>
        <v xml:space="preserve"> </v>
      </c>
      <c r="K78" s="37"/>
      <c r="L78" s="144"/>
      <c r="S78" s="35"/>
      <c r="T78" s="35"/>
      <c r="U78" s="35"/>
      <c r="V78" s="35"/>
      <c r="W78" s="35"/>
      <c r="X78" s="35"/>
      <c r="Y78" s="35"/>
      <c r="Z78" s="35"/>
      <c r="AA78" s="35"/>
      <c r="AB78" s="35"/>
      <c r="AC78" s="35"/>
      <c r="AD78" s="35"/>
      <c r="AE78" s="35"/>
    </row>
    <row r="79" s="2" customFormat="1" ht="10.32" customHeight="1">
      <c r="A79" s="35"/>
      <c r="B79" s="36"/>
      <c r="C79" s="37"/>
      <c r="D79" s="37"/>
      <c r="E79" s="37"/>
      <c r="F79" s="37"/>
      <c r="G79" s="37"/>
      <c r="H79" s="37"/>
      <c r="I79" s="143"/>
      <c r="J79" s="37"/>
      <c r="K79" s="37"/>
      <c r="L79" s="144"/>
      <c r="S79" s="35"/>
      <c r="T79" s="35"/>
      <c r="U79" s="35"/>
      <c r="V79" s="35"/>
      <c r="W79" s="35"/>
      <c r="X79" s="35"/>
      <c r="Y79" s="35"/>
      <c r="Z79" s="35"/>
      <c r="AA79" s="35"/>
      <c r="AB79" s="35"/>
      <c r="AC79" s="35"/>
      <c r="AD79" s="35"/>
      <c r="AE79" s="35"/>
    </row>
    <row r="80" s="10" customFormat="1" ht="29.28" customHeight="1">
      <c r="A80" s="189"/>
      <c r="B80" s="190"/>
      <c r="C80" s="191" t="s">
        <v>169</v>
      </c>
      <c r="D80" s="192" t="s">
        <v>58</v>
      </c>
      <c r="E80" s="192" t="s">
        <v>54</v>
      </c>
      <c r="F80" s="192" t="s">
        <v>55</v>
      </c>
      <c r="G80" s="192" t="s">
        <v>170</v>
      </c>
      <c r="H80" s="192" t="s">
        <v>171</v>
      </c>
      <c r="I80" s="193" t="s">
        <v>172</v>
      </c>
      <c r="J80" s="192" t="s">
        <v>164</v>
      </c>
      <c r="K80" s="194" t="s">
        <v>173</v>
      </c>
      <c r="L80" s="195"/>
      <c r="M80" s="89" t="s">
        <v>19</v>
      </c>
      <c r="N80" s="90" t="s">
        <v>43</v>
      </c>
      <c r="O80" s="90" t="s">
        <v>174</v>
      </c>
      <c r="P80" s="90" t="s">
        <v>175</v>
      </c>
      <c r="Q80" s="90" t="s">
        <v>176</v>
      </c>
      <c r="R80" s="90" t="s">
        <v>177</v>
      </c>
      <c r="S80" s="90" t="s">
        <v>178</v>
      </c>
      <c r="T80" s="91" t="s">
        <v>179</v>
      </c>
      <c r="U80" s="189"/>
      <c r="V80" s="189"/>
      <c r="W80" s="189"/>
      <c r="X80" s="189"/>
      <c r="Y80" s="189"/>
      <c r="Z80" s="189"/>
      <c r="AA80" s="189"/>
      <c r="AB80" s="189"/>
      <c r="AC80" s="189"/>
      <c r="AD80" s="189"/>
      <c r="AE80" s="189"/>
    </row>
    <row r="81" s="2" customFormat="1" ht="22.8" customHeight="1">
      <c r="A81" s="35"/>
      <c r="B81" s="36"/>
      <c r="C81" s="96" t="s">
        <v>180</v>
      </c>
      <c r="D81" s="37"/>
      <c r="E81" s="37"/>
      <c r="F81" s="37"/>
      <c r="G81" s="37"/>
      <c r="H81" s="37"/>
      <c r="I81" s="143"/>
      <c r="J81" s="196">
        <f>BK81</f>
        <v>0</v>
      </c>
      <c r="K81" s="37"/>
      <c r="L81" s="41"/>
      <c r="M81" s="92"/>
      <c r="N81" s="197"/>
      <c r="O81" s="93"/>
      <c r="P81" s="198">
        <f>P82+SUM(P83:P96)</f>
        <v>0</v>
      </c>
      <c r="Q81" s="93"/>
      <c r="R81" s="198">
        <f>R82+SUM(R83:R96)</f>
        <v>0</v>
      </c>
      <c r="S81" s="93"/>
      <c r="T81" s="199">
        <f>T82+SUM(T83:T96)</f>
        <v>0</v>
      </c>
      <c r="U81" s="35"/>
      <c r="V81" s="35"/>
      <c r="W81" s="35"/>
      <c r="X81" s="35"/>
      <c r="Y81" s="35"/>
      <c r="Z81" s="35"/>
      <c r="AA81" s="35"/>
      <c r="AB81" s="35"/>
      <c r="AC81" s="35"/>
      <c r="AD81" s="35"/>
      <c r="AE81" s="35"/>
      <c r="AT81" s="14" t="s">
        <v>72</v>
      </c>
      <c r="AU81" s="14" t="s">
        <v>165</v>
      </c>
      <c r="BK81" s="200">
        <f>BK82+SUM(BK83:BK96)</f>
        <v>0</v>
      </c>
    </row>
    <row r="82" s="2" customFormat="1" ht="16.5" customHeight="1">
      <c r="A82" s="35"/>
      <c r="B82" s="36"/>
      <c r="C82" s="215" t="s">
        <v>81</v>
      </c>
      <c r="D82" s="215" t="s">
        <v>184</v>
      </c>
      <c r="E82" s="216" t="s">
        <v>2752</v>
      </c>
      <c r="F82" s="217" t="s">
        <v>2753</v>
      </c>
      <c r="G82" s="218" t="s">
        <v>1380</v>
      </c>
      <c r="H82" s="219">
        <v>7.8920000000000003</v>
      </c>
      <c r="I82" s="220"/>
      <c r="J82" s="221">
        <f>ROUND(I82*H82,2)</f>
        <v>0</v>
      </c>
      <c r="K82" s="217" t="s">
        <v>19</v>
      </c>
      <c r="L82" s="222"/>
      <c r="M82" s="223" t="s">
        <v>19</v>
      </c>
      <c r="N82" s="224" t="s">
        <v>44</v>
      </c>
      <c r="O82" s="81"/>
      <c r="P82" s="225">
        <f>O82*H82</f>
        <v>0</v>
      </c>
      <c r="Q82" s="225">
        <v>0</v>
      </c>
      <c r="R82" s="225">
        <f>Q82*H82</f>
        <v>0</v>
      </c>
      <c r="S82" s="225">
        <v>0</v>
      </c>
      <c r="T82" s="226">
        <f>S82*H82</f>
        <v>0</v>
      </c>
      <c r="U82" s="35"/>
      <c r="V82" s="35"/>
      <c r="W82" s="35"/>
      <c r="X82" s="35"/>
      <c r="Y82" s="35"/>
      <c r="Z82" s="35"/>
      <c r="AA82" s="35"/>
      <c r="AB82" s="35"/>
      <c r="AC82" s="35"/>
      <c r="AD82" s="35"/>
      <c r="AE82" s="35"/>
      <c r="AR82" s="227" t="s">
        <v>216</v>
      </c>
      <c r="AT82" s="227" t="s">
        <v>184</v>
      </c>
      <c r="AU82" s="227" t="s">
        <v>73</v>
      </c>
      <c r="AY82" s="14" t="s">
        <v>183</v>
      </c>
      <c r="BE82" s="228">
        <f>IF(N82="základní",J82,0)</f>
        <v>0</v>
      </c>
      <c r="BF82" s="228">
        <f>IF(N82="snížená",J82,0)</f>
        <v>0</v>
      </c>
      <c r="BG82" s="228">
        <f>IF(N82="zákl. přenesená",J82,0)</f>
        <v>0</v>
      </c>
      <c r="BH82" s="228">
        <f>IF(N82="sníž. přenesená",J82,0)</f>
        <v>0</v>
      </c>
      <c r="BI82" s="228">
        <f>IF(N82="nulová",J82,0)</f>
        <v>0</v>
      </c>
      <c r="BJ82" s="14" t="s">
        <v>81</v>
      </c>
      <c r="BK82" s="228">
        <f>ROUND(I82*H82,2)</f>
        <v>0</v>
      </c>
      <c r="BL82" s="14" t="s">
        <v>182</v>
      </c>
      <c r="BM82" s="227" t="s">
        <v>2754</v>
      </c>
    </row>
    <row r="83" s="2" customFormat="1">
      <c r="A83" s="35"/>
      <c r="B83" s="36"/>
      <c r="C83" s="37"/>
      <c r="D83" s="229" t="s">
        <v>190</v>
      </c>
      <c r="E83" s="37"/>
      <c r="F83" s="230" t="s">
        <v>2753</v>
      </c>
      <c r="G83" s="37"/>
      <c r="H83" s="37"/>
      <c r="I83" s="143"/>
      <c r="J83" s="37"/>
      <c r="K83" s="37"/>
      <c r="L83" s="41"/>
      <c r="M83" s="231"/>
      <c r="N83" s="232"/>
      <c r="O83" s="81"/>
      <c r="P83" s="81"/>
      <c r="Q83" s="81"/>
      <c r="R83" s="81"/>
      <c r="S83" s="81"/>
      <c r="T83" s="82"/>
      <c r="U83" s="35"/>
      <c r="V83" s="35"/>
      <c r="W83" s="35"/>
      <c r="X83" s="35"/>
      <c r="Y83" s="35"/>
      <c r="Z83" s="35"/>
      <c r="AA83" s="35"/>
      <c r="AB83" s="35"/>
      <c r="AC83" s="35"/>
      <c r="AD83" s="35"/>
      <c r="AE83" s="35"/>
      <c r="AT83" s="14" t="s">
        <v>190</v>
      </c>
      <c r="AU83" s="14" t="s">
        <v>73</v>
      </c>
    </row>
    <row r="84" s="2" customFormat="1" ht="16.5" customHeight="1">
      <c r="A84" s="35"/>
      <c r="B84" s="36"/>
      <c r="C84" s="215" t="s">
        <v>83</v>
      </c>
      <c r="D84" s="215" t="s">
        <v>184</v>
      </c>
      <c r="E84" s="216" t="s">
        <v>2755</v>
      </c>
      <c r="F84" s="217" t="s">
        <v>2756</v>
      </c>
      <c r="G84" s="218" t="s">
        <v>199</v>
      </c>
      <c r="H84" s="219">
        <v>2</v>
      </c>
      <c r="I84" s="220"/>
      <c r="J84" s="221">
        <f>ROUND(I84*H84,2)</f>
        <v>0</v>
      </c>
      <c r="K84" s="217" t="s">
        <v>19</v>
      </c>
      <c r="L84" s="222"/>
      <c r="M84" s="223" t="s">
        <v>19</v>
      </c>
      <c r="N84" s="224" t="s">
        <v>44</v>
      </c>
      <c r="O84" s="81"/>
      <c r="P84" s="225">
        <f>O84*H84</f>
        <v>0</v>
      </c>
      <c r="Q84" s="225">
        <v>0</v>
      </c>
      <c r="R84" s="225">
        <f>Q84*H84</f>
        <v>0</v>
      </c>
      <c r="S84" s="225">
        <v>0</v>
      </c>
      <c r="T84" s="226">
        <f>S84*H84</f>
        <v>0</v>
      </c>
      <c r="U84" s="35"/>
      <c r="V84" s="35"/>
      <c r="W84" s="35"/>
      <c r="X84" s="35"/>
      <c r="Y84" s="35"/>
      <c r="Z84" s="35"/>
      <c r="AA84" s="35"/>
      <c r="AB84" s="35"/>
      <c r="AC84" s="35"/>
      <c r="AD84" s="35"/>
      <c r="AE84" s="35"/>
      <c r="AR84" s="227" t="s">
        <v>216</v>
      </c>
      <c r="AT84" s="227" t="s">
        <v>184</v>
      </c>
      <c r="AU84" s="227" t="s">
        <v>73</v>
      </c>
      <c r="AY84" s="14" t="s">
        <v>183</v>
      </c>
      <c r="BE84" s="228">
        <f>IF(N84="základní",J84,0)</f>
        <v>0</v>
      </c>
      <c r="BF84" s="228">
        <f>IF(N84="snížená",J84,0)</f>
        <v>0</v>
      </c>
      <c r="BG84" s="228">
        <f>IF(N84="zákl. přenesená",J84,0)</f>
        <v>0</v>
      </c>
      <c r="BH84" s="228">
        <f>IF(N84="sníž. přenesená",J84,0)</f>
        <v>0</v>
      </c>
      <c r="BI84" s="228">
        <f>IF(N84="nulová",J84,0)</f>
        <v>0</v>
      </c>
      <c r="BJ84" s="14" t="s">
        <v>81</v>
      </c>
      <c r="BK84" s="228">
        <f>ROUND(I84*H84,2)</f>
        <v>0</v>
      </c>
      <c r="BL84" s="14" t="s">
        <v>182</v>
      </c>
      <c r="BM84" s="227" t="s">
        <v>2757</v>
      </c>
    </row>
    <row r="85" s="2" customFormat="1">
      <c r="A85" s="35"/>
      <c r="B85" s="36"/>
      <c r="C85" s="37"/>
      <c r="D85" s="229" t="s">
        <v>190</v>
      </c>
      <c r="E85" s="37"/>
      <c r="F85" s="230" t="s">
        <v>2756</v>
      </c>
      <c r="G85" s="37"/>
      <c r="H85" s="37"/>
      <c r="I85" s="143"/>
      <c r="J85" s="37"/>
      <c r="K85" s="37"/>
      <c r="L85" s="41"/>
      <c r="M85" s="231"/>
      <c r="N85" s="232"/>
      <c r="O85" s="81"/>
      <c r="P85" s="81"/>
      <c r="Q85" s="81"/>
      <c r="R85" s="81"/>
      <c r="S85" s="81"/>
      <c r="T85" s="82"/>
      <c r="U85" s="35"/>
      <c r="V85" s="35"/>
      <c r="W85" s="35"/>
      <c r="X85" s="35"/>
      <c r="Y85" s="35"/>
      <c r="Z85" s="35"/>
      <c r="AA85" s="35"/>
      <c r="AB85" s="35"/>
      <c r="AC85" s="35"/>
      <c r="AD85" s="35"/>
      <c r="AE85" s="35"/>
      <c r="AT85" s="14" t="s">
        <v>190</v>
      </c>
      <c r="AU85" s="14" t="s">
        <v>73</v>
      </c>
    </row>
    <row r="86" s="2" customFormat="1" ht="16.5" customHeight="1">
      <c r="A86" s="35"/>
      <c r="B86" s="36"/>
      <c r="C86" s="215" t="s">
        <v>196</v>
      </c>
      <c r="D86" s="215" t="s">
        <v>184</v>
      </c>
      <c r="E86" s="216" t="s">
        <v>2758</v>
      </c>
      <c r="F86" s="217" t="s">
        <v>2759</v>
      </c>
      <c r="G86" s="218" t="s">
        <v>199</v>
      </c>
      <c r="H86" s="219">
        <v>3</v>
      </c>
      <c r="I86" s="220"/>
      <c r="J86" s="221">
        <f>ROUND(I86*H86,2)</f>
        <v>0</v>
      </c>
      <c r="K86" s="217" t="s">
        <v>19</v>
      </c>
      <c r="L86" s="222"/>
      <c r="M86" s="223" t="s">
        <v>19</v>
      </c>
      <c r="N86" s="224" t="s">
        <v>44</v>
      </c>
      <c r="O86" s="81"/>
      <c r="P86" s="225">
        <f>O86*H86</f>
        <v>0</v>
      </c>
      <c r="Q86" s="225">
        <v>0</v>
      </c>
      <c r="R86" s="225">
        <f>Q86*H86</f>
        <v>0</v>
      </c>
      <c r="S86" s="225">
        <v>0</v>
      </c>
      <c r="T86" s="226">
        <f>S86*H86</f>
        <v>0</v>
      </c>
      <c r="U86" s="35"/>
      <c r="V86" s="35"/>
      <c r="W86" s="35"/>
      <c r="X86" s="35"/>
      <c r="Y86" s="35"/>
      <c r="Z86" s="35"/>
      <c r="AA86" s="35"/>
      <c r="AB86" s="35"/>
      <c r="AC86" s="35"/>
      <c r="AD86" s="35"/>
      <c r="AE86" s="35"/>
      <c r="AR86" s="227" t="s">
        <v>216</v>
      </c>
      <c r="AT86" s="227" t="s">
        <v>184</v>
      </c>
      <c r="AU86" s="227" t="s">
        <v>73</v>
      </c>
      <c r="AY86" s="14" t="s">
        <v>183</v>
      </c>
      <c r="BE86" s="228">
        <f>IF(N86="základní",J86,0)</f>
        <v>0</v>
      </c>
      <c r="BF86" s="228">
        <f>IF(N86="snížená",J86,0)</f>
        <v>0</v>
      </c>
      <c r="BG86" s="228">
        <f>IF(N86="zákl. přenesená",J86,0)</f>
        <v>0</v>
      </c>
      <c r="BH86" s="228">
        <f>IF(N86="sníž. přenesená",J86,0)</f>
        <v>0</v>
      </c>
      <c r="BI86" s="228">
        <f>IF(N86="nulová",J86,0)</f>
        <v>0</v>
      </c>
      <c r="BJ86" s="14" t="s">
        <v>81</v>
      </c>
      <c r="BK86" s="228">
        <f>ROUND(I86*H86,2)</f>
        <v>0</v>
      </c>
      <c r="BL86" s="14" t="s">
        <v>182</v>
      </c>
      <c r="BM86" s="227" t="s">
        <v>2760</v>
      </c>
    </row>
    <row r="87" s="2" customFormat="1">
      <c r="A87" s="35"/>
      <c r="B87" s="36"/>
      <c r="C87" s="37"/>
      <c r="D87" s="229" t="s">
        <v>190</v>
      </c>
      <c r="E87" s="37"/>
      <c r="F87" s="230" t="s">
        <v>2759</v>
      </c>
      <c r="G87" s="37"/>
      <c r="H87" s="37"/>
      <c r="I87" s="143"/>
      <c r="J87" s="37"/>
      <c r="K87" s="37"/>
      <c r="L87" s="41"/>
      <c r="M87" s="231"/>
      <c r="N87" s="232"/>
      <c r="O87" s="81"/>
      <c r="P87" s="81"/>
      <c r="Q87" s="81"/>
      <c r="R87" s="81"/>
      <c r="S87" s="81"/>
      <c r="T87" s="82"/>
      <c r="U87" s="35"/>
      <c r="V87" s="35"/>
      <c r="W87" s="35"/>
      <c r="X87" s="35"/>
      <c r="Y87" s="35"/>
      <c r="Z87" s="35"/>
      <c r="AA87" s="35"/>
      <c r="AB87" s="35"/>
      <c r="AC87" s="35"/>
      <c r="AD87" s="35"/>
      <c r="AE87" s="35"/>
      <c r="AT87" s="14" t="s">
        <v>190</v>
      </c>
      <c r="AU87" s="14" t="s">
        <v>73</v>
      </c>
    </row>
    <row r="88" s="2" customFormat="1" ht="16.5" customHeight="1">
      <c r="A88" s="35"/>
      <c r="B88" s="36"/>
      <c r="C88" s="215" t="s">
        <v>182</v>
      </c>
      <c r="D88" s="215" t="s">
        <v>184</v>
      </c>
      <c r="E88" s="216" t="s">
        <v>2761</v>
      </c>
      <c r="F88" s="217" t="s">
        <v>2762</v>
      </c>
      <c r="G88" s="218" t="s">
        <v>199</v>
      </c>
      <c r="H88" s="219">
        <v>1</v>
      </c>
      <c r="I88" s="220"/>
      <c r="J88" s="221">
        <f>ROUND(I88*H88,2)</f>
        <v>0</v>
      </c>
      <c r="K88" s="217" t="s">
        <v>19</v>
      </c>
      <c r="L88" s="222"/>
      <c r="M88" s="223" t="s">
        <v>19</v>
      </c>
      <c r="N88" s="224" t="s">
        <v>44</v>
      </c>
      <c r="O88" s="81"/>
      <c r="P88" s="225">
        <f>O88*H88</f>
        <v>0</v>
      </c>
      <c r="Q88" s="225">
        <v>0</v>
      </c>
      <c r="R88" s="225">
        <f>Q88*H88</f>
        <v>0</v>
      </c>
      <c r="S88" s="225">
        <v>0</v>
      </c>
      <c r="T88" s="226">
        <f>S88*H88</f>
        <v>0</v>
      </c>
      <c r="U88" s="35"/>
      <c r="V88" s="35"/>
      <c r="W88" s="35"/>
      <c r="X88" s="35"/>
      <c r="Y88" s="35"/>
      <c r="Z88" s="35"/>
      <c r="AA88" s="35"/>
      <c r="AB88" s="35"/>
      <c r="AC88" s="35"/>
      <c r="AD88" s="35"/>
      <c r="AE88" s="35"/>
      <c r="AR88" s="227" t="s">
        <v>216</v>
      </c>
      <c r="AT88" s="227" t="s">
        <v>184</v>
      </c>
      <c r="AU88" s="227" t="s">
        <v>73</v>
      </c>
      <c r="AY88" s="14" t="s">
        <v>183</v>
      </c>
      <c r="BE88" s="228">
        <f>IF(N88="základní",J88,0)</f>
        <v>0</v>
      </c>
      <c r="BF88" s="228">
        <f>IF(N88="snížená",J88,0)</f>
        <v>0</v>
      </c>
      <c r="BG88" s="228">
        <f>IF(N88="zákl. přenesená",J88,0)</f>
        <v>0</v>
      </c>
      <c r="BH88" s="228">
        <f>IF(N88="sníž. přenesená",J88,0)</f>
        <v>0</v>
      </c>
      <c r="BI88" s="228">
        <f>IF(N88="nulová",J88,0)</f>
        <v>0</v>
      </c>
      <c r="BJ88" s="14" t="s">
        <v>81</v>
      </c>
      <c r="BK88" s="228">
        <f>ROUND(I88*H88,2)</f>
        <v>0</v>
      </c>
      <c r="BL88" s="14" t="s">
        <v>182</v>
      </c>
      <c r="BM88" s="227" t="s">
        <v>2763</v>
      </c>
    </row>
    <row r="89" s="2" customFormat="1">
      <c r="A89" s="35"/>
      <c r="B89" s="36"/>
      <c r="C89" s="37"/>
      <c r="D89" s="229" t="s">
        <v>190</v>
      </c>
      <c r="E89" s="37"/>
      <c r="F89" s="230" t="s">
        <v>2762</v>
      </c>
      <c r="G89" s="37"/>
      <c r="H89" s="37"/>
      <c r="I89" s="143"/>
      <c r="J89" s="37"/>
      <c r="K89" s="37"/>
      <c r="L89" s="41"/>
      <c r="M89" s="231"/>
      <c r="N89" s="232"/>
      <c r="O89" s="81"/>
      <c r="P89" s="81"/>
      <c r="Q89" s="81"/>
      <c r="R89" s="81"/>
      <c r="S89" s="81"/>
      <c r="T89" s="82"/>
      <c r="U89" s="35"/>
      <c r="V89" s="35"/>
      <c r="W89" s="35"/>
      <c r="X89" s="35"/>
      <c r="Y89" s="35"/>
      <c r="Z89" s="35"/>
      <c r="AA89" s="35"/>
      <c r="AB89" s="35"/>
      <c r="AC89" s="35"/>
      <c r="AD89" s="35"/>
      <c r="AE89" s="35"/>
      <c r="AT89" s="14" t="s">
        <v>190</v>
      </c>
      <c r="AU89" s="14" t="s">
        <v>73</v>
      </c>
    </row>
    <row r="90" s="2" customFormat="1" ht="16.5" customHeight="1">
      <c r="A90" s="35"/>
      <c r="B90" s="36"/>
      <c r="C90" s="215" t="s">
        <v>204</v>
      </c>
      <c r="D90" s="215" t="s">
        <v>184</v>
      </c>
      <c r="E90" s="216" t="s">
        <v>2764</v>
      </c>
      <c r="F90" s="217" t="s">
        <v>2765</v>
      </c>
      <c r="G90" s="218" t="s">
        <v>199</v>
      </c>
      <c r="H90" s="219">
        <v>1</v>
      </c>
      <c r="I90" s="220"/>
      <c r="J90" s="221">
        <f>ROUND(I90*H90,2)</f>
        <v>0</v>
      </c>
      <c r="K90" s="217" t="s">
        <v>19</v>
      </c>
      <c r="L90" s="222"/>
      <c r="M90" s="223" t="s">
        <v>19</v>
      </c>
      <c r="N90" s="224" t="s">
        <v>44</v>
      </c>
      <c r="O90" s="81"/>
      <c r="P90" s="225">
        <f>O90*H90</f>
        <v>0</v>
      </c>
      <c r="Q90" s="225">
        <v>0</v>
      </c>
      <c r="R90" s="225">
        <f>Q90*H90</f>
        <v>0</v>
      </c>
      <c r="S90" s="225">
        <v>0</v>
      </c>
      <c r="T90" s="226">
        <f>S90*H90</f>
        <v>0</v>
      </c>
      <c r="U90" s="35"/>
      <c r="V90" s="35"/>
      <c r="W90" s="35"/>
      <c r="X90" s="35"/>
      <c r="Y90" s="35"/>
      <c r="Z90" s="35"/>
      <c r="AA90" s="35"/>
      <c r="AB90" s="35"/>
      <c r="AC90" s="35"/>
      <c r="AD90" s="35"/>
      <c r="AE90" s="35"/>
      <c r="AR90" s="227" t="s">
        <v>216</v>
      </c>
      <c r="AT90" s="227" t="s">
        <v>184</v>
      </c>
      <c r="AU90" s="227" t="s">
        <v>73</v>
      </c>
      <c r="AY90" s="14" t="s">
        <v>183</v>
      </c>
      <c r="BE90" s="228">
        <f>IF(N90="základní",J90,0)</f>
        <v>0</v>
      </c>
      <c r="BF90" s="228">
        <f>IF(N90="snížená",J90,0)</f>
        <v>0</v>
      </c>
      <c r="BG90" s="228">
        <f>IF(N90="zákl. přenesená",J90,0)</f>
        <v>0</v>
      </c>
      <c r="BH90" s="228">
        <f>IF(N90="sníž. přenesená",J90,0)</f>
        <v>0</v>
      </c>
      <c r="BI90" s="228">
        <f>IF(N90="nulová",J90,0)</f>
        <v>0</v>
      </c>
      <c r="BJ90" s="14" t="s">
        <v>81</v>
      </c>
      <c r="BK90" s="228">
        <f>ROUND(I90*H90,2)</f>
        <v>0</v>
      </c>
      <c r="BL90" s="14" t="s">
        <v>182</v>
      </c>
      <c r="BM90" s="227" t="s">
        <v>2766</v>
      </c>
    </row>
    <row r="91" s="2" customFormat="1">
      <c r="A91" s="35"/>
      <c r="B91" s="36"/>
      <c r="C91" s="37"/>
      <c r="D91" s="229" t="s">
        <v>190</v>
      </c>
      <c r="E91" s="37"/>
      <c r="F91" s="230" t="s">
        <v>2765</v>
      </c>
      <c r="G91" s="37"/>
      <c r="H91" s="37"/>
      <c r="I91" s="143"/>
      <c r="J91" s="37"/>
      <c r="K91" s="37"/>
      <c r="L91" s="41"/>
      <c r="M91" s="231"/>
      <c r="N91" s="232"/>
      <c r="O91" s="81"/>
      <c r="P91" s="81"/>
      <c r="Q91" s="81"/>
      <c r="R91" s="81"/>
      <c r="S91" s="81"/>
      <c r="T91" s="82"/>
      <c r="U91" s="35"/>
      <c r="V91" s="35"/>
      <c r="W91" s="35"/>
      <c r="X91" s="35"/>
      <c r="Y91" s="35"/>
      <c r="Z91" s="35"/>
      <c r="AA91" s="35"/>
      <c r="AB91" s="35"/>
      <c r="AC91" s="35"/>
      <c r="AD91" s="35"/>
      <c r="AE91" s="35"/>
      <c r="AT91" s="14" t="s">
        <v>190</v>
      </c>
      <c r="AU91" s="14" t="s">
        <v>73</v>
      </c>
    </row>
    <row r="92" s="2" customFormat="1" ht="16.5" customHeight="1">
      <c r="A92" s="35"/>
      <c r="B92" s="36"/>
      <c r="C92" s="215" t="s">
        <v>208</v>
      </c>
      <c r="D92" s="215" t="s">
        <v>184</v>
      </c>
      <c r="E92" s="216" t="s">
        <v>2146</v>
      </c>
      <c r="F92" s="217" t="s">
        <v>2147</v>
      </c>
      <c r="G92" s="218" t="s">
        <v>199</v>
      </c>
      <c r="H92" s="219">
        <v>6</v>
      </c>
      <c r="I92" s="220"/>
      <c r="J92" s="221">
        <f>ROUND(I92*H92,2)</f>
        <v>0</v>
      </c>
      <c r="K92" s="217" t="s">
        <v>19</v>
      </c>
      <c r="L92" s="222"/>
      <c r="M92" s="223" t="s">
        <v>19</v>
      </c>
      <c r="N92" s="224" t="s">
        <v>44</v>
      </c>
      <c r="O92" s="81"/>
      <c r="P92" s="225">
        <f>O92*H92</f>
        <v>0</v>
      </c>
      <c r="Q92" s="225">
        <v>0</v>
      </c>
      <c r="R92" s="225">
        <f>Q92*H92</f>
        <v>0</v>
      </c>
      <c r="S92" s="225">
        <v>0</v>
      </c>
      <c r="T92" s="226">
        <f>S92*H92</f>
        <v>0</v>
      </c>
      <c r="U92" s="35"/>
      <c r="V92" s="35"/>
      <c r="W92" s="35"/>
      <c r="X92" s="35"/>
      <c r="Y92" s="35"/>
      <c r="Z92" s="35"/>
      <c r="AA92" s="35"/>
      <c r="AB92" s="35"/>
      <c r="AC92" s="35"/>
      <c r="AD92" s="35"/>
      <c r="AE92" s="35"/>
      <c r="AR92" s="227" t="s">
        <v>216</v>
      </c>
      <c r="AT92" s="227" t="s">
        <v>184</v>
      </c>
      <c r="AU92" s="227" t="s">
        <v>73</v>
      </c>
      <c r="AY92" s="14" t="s">
        <v>183</v>
      </c>
      <c r="BE92" s="228">
        <f>IF(N92="základní",J92,0)</f>
        <v>0</v>
      </c>
      <c r="BF92" s="228">
        <f>IF(N92="snížená",J92,0)</f>
        <v>0</v>
      </c>
      <c r="BG92" s="228">
        <f>IF(N92="zákl. přenesená",J92,0)</f>
        <v>0</v>
      </c>
      <c r="BH92" s="228">
        <f>IF(N92="sníž. přenesená",J92,0)</f>
        <v>0</v>
      </c>
      <c r="BI92" s="228">
        <f>IF(N92="nulová",J92,0)</f>
        <v>0</v>
      </c>
      <c r="BJ92" s="14" t="s">
        <v>81</v>
      </c>
      <c r="BK92" s="228">
        <f>ROUND(I92*H92,2)</f>
        <v>0</v>
      </c>
      <c r="BL92" s="14" t="s">
        <v>182</v>
      </c>
      <c r="BM92" s="227" t="s">
        <v>2767</v>
      </c>
    </row>
    <row r="93" s="2" customFormat="1">
      <c r="A93" s="35"/>
      <c r="B93" s="36"/>
      <c r="C93" s="37"/>
      <c r="D93" s="229" t="s">
        <v>190</v>
      </c>
      <c r="E93" s="37"/>
      <c r="F93" s="230" t="s">
        <v>2147</v>
      </c>
      <c r="G93" s="37"/>
      <c r="H93" s="37"/>
      <c r="I93" s="143"/>
      <c r="J93" s="37"/>
      <c r="K93" s="37"/>
      <c r="L93" s="41"/>
      <c r="M93" s="231"/>
      <c r="N93" s="232"/>
      <c r="O93" s="81"/>
      <c r="P93" s="81"/>
      <c r="Q93" s="81"/>
      <c r="R93" s="81"/>
      <c r="S93" s="81"/>
      <c r="T93" s="82"/>
      <c r="U93" s="35"/>
      <c r="V93" s="35"/>
      <c r="W93" s="35"/>
      <c r="X93" s="35"/>
      <c r="Y93" s="35"/>
      <c r="Z93" s="35"/>
      <c r="AA93" s="35"/>
      <c r="AB93" s="35"/>
      <c r="AC93" s="35"/>
      <c r="AD93" s="35"/>
      <c r="AE93" s="35"/>
      <c r="AT93" s="14" t="s">
        <v>190</v>
      </c>
      <c r="AU93" s="14" t="s">
        <v>73</v>
      </c>
    </row>
    <row r="94" s="2" customFormat="1" ht="16.5" customHeight="1">
      <c r="A94" s="35"/>
      <c r="B94" s="36"/>
      <c r="C94" s="215" t="s">
        <v>212</v>
      </c>
      <c r="D94" s="215" t="s">
        <v>184</v>
      </c>
      <c r="E94" s="216" t="s">
        <v>2768</v>
      </c>
      <c r="F94" s="217" t="s">
        <v>2769</v>
      </c>
      <c r="G94" s="218" t="s">
        <v>187</v>
      </c>
      <c r="H94" s="219">
        <v>2</v>
      </c>
      <c r="I94" s="220"/>
      <c r="J94" s="221">
        <f>ROUND(I94*H94,2)</f>
        <v>0</v>
      </c>
      <c r="K94" s="217" t="s">
        <v>19</v>
      </c>
      <c r="L94" s="222"/>
      <c r="M94" s="223" t="s">
        <v>19</v>
      </c>
      <c r="N94" s="224" t="s">
        <v>44</v>
      </c>
      <c r="O94" s="81"/>
      <c r="P94" s="225">
        <f>O94*H94</f>
        <v>0</v>
      </c>
      <c r="Q94" s="225">
        <v>0</v>
      </c>
      <c r="R94" s="225">
        <f>Q94*H94</f>
        <v>0</v>
      </c>
      <c r="S94" s="225">
        <v>0</v>
      </c>
      <c r="T94" s="226">
        <f>S94*H94</f>
        <v>0</v>
      </c>
      <c r="U94" s="35"/>
      <c r="V94" s="35"/>
      <c r="W94" s="35"/>
      <c r="X94" s="35"/>
      <c r="Y94" s="35"/>
      <c r="Z94" s="35"/>
      <c r="AA94" s="35"/>
      <c r="AB94" s="35"/>
      <c r="AC94" s="35"/>
      <c r="AD94" s="35"/>
      <c r="AE94" s="35"/>
      <c r="AR94" s="227" t="s">
        <v>216</v>
      </c>
      <c r="AT94" s="227" t="s">
        <v>184</v>
      </c>
      <c r="AU94" s="227" t="s">
        <v>73</v>
      </c>
      <c r="AY94" s="14" t="s">
        <v>183</v>
      </c>
      <c r="BE94" s="228">
        <f>IF(N94="základní",J94,0)</f>
        <v>0</v>
      </c>
      <c r="BF94" s="228">
        <f>IF(N94="snížená",J94,0)</f>
        <v>0</v>
      </c>
      <c r="BG94" s="228">
        <f>IF(N94="zákl. přenesená",J94,0)</f>
        <v>0</v>
      </c>
      <c r="BH94" s="228">
        <f>IF(N94="sníž. přenesená",J94,0)</f>
        <v>0</v>
      </c>
      <c r="BI94" s="228">
        <f>IF(N94="nulová",J94,0)</f>
        <v>0</v>
      </c>
      <c r="BJ94" s="14" t="s">
        <v>81</v>
      </c>
      <c r="BK94" s="228">
        <f>ROUND(I94*H94,2)</f>
        <v>0</v>
      </c>
      <c r="BL94" s="14" t="s">
        <v>182</v>
      </c>
      <c r="BM94" s="227" t="s">
        <v>2770</v>
      </c>
    </row>
    <row r="95" s="2" customFormat="1">
      <c r="A95" s="35"/>
      <c r="B95" s="36"/>
      <c r="C95" s="37"/>
      <c r="D95" s="229" t="s">
        <v>190</v>
      </c>
      <c r="E95" s="37"/>
      <c r="F95" s="230" t="s">
        <v>2769</v>
      </c>
      <c r="G95" s="37"/>
      <c r="H95" s="37"/>
      <c r="I95" s="143"/>
      <c r="J95" s="37"/>
      <c r="K95" s="37"/>
      <c r="L95" s="41"/>
      <c r="M95" s="231"/>
      <c r="N95" s="232"/>
      <c r="O95" s="81"/>
      <c r="P95" s="81"/>
      <c r="Q95" s="81"/>
      <c r="R95" s="81"/>
      <c r="S95" s="81"/>
      <c r="T95" s="82"/>
      <c r="U95" s="35"/>
      <c r="V95" s="35"/>
      <c r="W95" s="35"/>
      <c r="X95" s="35"/>
      <c r="Y95" s="35"/>
      <c r="Z95" s="35"/>
      <c r="AA95" s="35"/>
      <c r="AB95" s="35"/>
      <c r="AC95" s="35"/>
      <c r="AD95" s="35"/>
      <c r="AE95" s="35"/>
      <c r="AT95" s="14" t="s">
        <v>190</v>
      </c>
      <c r="AU95" s="14" t="s">
        <v>73</v>
      </c>
    </row>
    <row r="96" s="11" customFormat="1" ht="25.92" customHeight="1">
      <c r="A96" s="11"/>
      <c r="B96" s="201"/>
      <c r="C96" s="202"/>
      <c r="D96" s="203" t="s">
        <v>72</v>
      </c>
      <c r="E96" s="204" t="s">
        <v>2107</v>
      </c>
      <c r="F96" s="204" t="s">
        <v>2108</v>
      </c>
      <c r="G96" s="202"/>
      <c r="H96" s="202"/>
      <c r="I96" s="205"/>
      <c r="J96" s="206">
        <f>BK96</f>
        <v>0</v>
      </c>
      <c r="K96" s="202"/>
      <c r="L96" s="207"/>
      <c r="M96" s="208"/>
      <c r="N96" s="209"/>
      <c r="O96" s="209"/>
      <c r="P96" s="210">
        <f>P97</f>
        <v>0</v>
      </c>
      <c r="Q96" s="209"/>
      <c r="R96" s="210">
        <f>R97</f>
        <v>0</v>
      </c>
      <c r="S96" s="209"/>
      <c r="T96" s="211">
        <f>T97</f>
        <v>0</v>
      </c>
      <c r="U96" s="11"/>
      <c r="V96" s="11"/>
      <c r="W96" s="11"/>
      <c r="X96" s="11"/>
      <c r="Y96" s="11"/>
      <c r="Z96" s="11"/>
      <c r="AA96" s="11"/>
      <c r="AB96" s="11"/>
      <c r="AC96" s="11"/>
      <c r="AD96" s="11"/>
      <c r="AE96" s="11"/>
      <c r="AR96" s="212" t="s">
        <v>81</v>
      </c>
      <c r="AT96" s="213" t="s">
        <v>72</v>
      </c>
      <c r="AU96" s="213" t="s">
        <v>73</v>
      </c>
      <c r="AY96" s="212" t="s">
        <v>183</v>
      </c>
      <c r="BK96" s="214">
        <f>BK97</f>
        <v>0</v>
      </c>
    </row>
    <row r="97" s="11" customFormat="1" ht="22.8" customHeight="1">
      <c r="A97" s="11"/>
      <c r="B97" s="201"/>
      <c r="C97" s="202"/>
      <c r="D97" s="203" t="s">
        <v>72</v>
      </c>
      <c r="E97" s="253" t="s">
        <v>204</v>
      </c>
      <c r="F97" s="253" t="s">
        <v>2109</v>
      </c>
      <c r="G97" s="202"/>
      <c r="H97" s="202"/>
      <c r="I97" s="205"/>
      <c r="J97" s="254">
        <f>BK97</f>
        <v>0</v>
      </c>
      <c r="K97" s="202"/>
      <c r="L97" s="207"/>
      <c r="M97" s="208"/>
      <c r="N97" s="209"/>
      <c r="O97" s="209"/>
      <c r="P97" s="210">
        <f>SUM(P98:P101)</f>
        <v>0</v>
      </c>
      <c r="Q97" s="209"/>
      <c r="R97" s="210">
        <f>SUM(R98:R101)</f>
        <v>0</v>
      </c>
      <c r="S97" s="209"/>
      <c r="T97" s="211">
        <f>SUM(T98:T101)</f>
        <v>0</v>
      </c>
      <c r="U97" s="11"/>
      <c r="V97" s="11"/>
      <c r="W97" s="11"/>
      <c r="X97" s="11"/>
      <c r="Y97" s="11"/>
      <c r="Z97" s="11"/>
      <c r="AA97" s="11"/>
      <c r="AB97" s="11"/>
      <c r="AC97" s="11"/>
      <c r="AD97" s="11"/>
      <c r="AE97" s="11"/>
      <c r="AR97" s="212" t="s">
        <v>81</v>
      </c>
      <c r="AT97" s="213" t="s">
        <v>72</v>
      </c>
      <c r="AU97" s="213" t="s">
        <v>81</v>
      </c>
      <c r="AY97" s="212" t="s">
        <v>183</v>
      </c>
      <c r="BK97" s="214">
        <f>SUM(BK98:BK101)</f>
        <v>0</v>
      </c>
    </row>
    <row r="98" s="2" customFormat="1" ht="16.5" customHeight="1">
      <c r="A98" s="35"/>
      <c r="B98" s="36"/>
      <c r="C98" s="233" t="s">
        <v>216</v>
      </c>
      <c r="D98" s="233" t="s">
        <v>191</v>
      </c>
      <c r="E98" s="234" t="s">
        <v>2771</v>
      </c>
      <c r="F98" s="235" t="s">
        <v>2772</v>
      </c>
      <c r="G98" s="236" t="s">
        <v>199</v>
      </c>
      <c r="H98" s="237">
        <v>21</v>
      </c>
      <c r="I98" s="238"/>
      <c r="J98" s="239">
        <f>ROUND(I98*H98,2)</f>
        <v>0</v>
      </c>
      <c r="K98" s="235" t="s">
        <v>19</v>
      </c>
      <c r="L98" s="41"/>
      <c r="M98" s="240" t="s">
        <v>19</v>
      </c>
      <c r="N98" s="241" t="s">
        <v>44</v>
      </c>
      <c r="O98" s="81"/>
      <c r="P98" s="225">
        <f>O98*H98</f>
        <v>0</v>
      </c>
      <c r="Q98" s="225">
        <v>0</v>
      </c>
      <c r="R98" s="225">
        <f>Q98*H98</f>
        <v>0</v>
      </c>
      <c r="S98" s="225">
        <v>0</v>
      </c>
      <c r="T98" s="226">
        <f>S98*H98</f>
        <v>0</v>
      </c>
      <c r="U98" s="35"/>
      <c r="V98" s="35"/>
      <c r="W98" s="35"/>
      <c r="X98" s="35"/>
      <c r="Y98" s="35"/>
      <c r="Z98" s="35"/>
      <c r="AA98" s="35"/>
      <c r="AB98" s="35"/>
      <c r="AC98" s="35"/>
      <c r="AD98" s="35"/>
      <c r="AE98" s="35"/>
      <c r="AR98" s="227" t="s">
        <v>182</v>
      </c>
      <c r="AT98" s="227" t="s">
        <v>191</v>
      </c>
      <c r="AU98" s="227" t="s">
        <v>83</v>
      </c>
      <c r="AY98" s="14" t="s">
        <v>183</v>
      </c>
      <c r="BE98" s="228">
        <f>IF(N98="základní",J98,0)</f>
        <v>0</v>
      </c>
      <c r="BF98" s="228">
        <f>IF(N98="snížená",J98,0)</f>
        <v>0</v>
      </c>
      <c r="BG98" s="228">
        <f>IF(N98="zákl. přenesená",J98,0)</f>
        <v>0</v>
      </c>
      <c r="BH98" s="228">
        <f>IF(N98="sníž. přenesená",J98,0)</f>
        <v>0</v>
      </c>
      <c r="BI98" s="228">
        <f>IF(N98="nulová",J98,0)</f>
        <v>0</v>
      </c>
      <c r="BJ98" s="14" t="s">
        <v>81</v>
      </c>
      <c r="BK98" s="228">
        <f>ROUND(I98*H98,2)</f>
        <v>0</v>
      </c>
      <c r="BL98" s="14" t="s">
        <v>182</v>
      </c>
      <c r="BM98" s="227" t="s">
        <v>2773</v>
      </c>
    </row>
    <row r="99" s="2" customFormat="1">
      <c r="A99" s="35"/>
      <c r="B99" s="36"/>
      <c r="C99" s="37"/>
      <c r="D99" s="229" t="s">
        <v>190</v>
      </c>
      <c r="E99" s="37"/>
      <c r="F99" s="230" t="s">
        <v>2772</v>
      </c>
      <c r="G99" s="37"/>
      <c r="H99" s="37"/>
      <c r="I99" s="143"/>
      <c r="J99" s="37"/>
      <c r="K99" s="37"/>
      <c r="L99" s="41"/>
      <c r="M99" s="231"/>
      <c r="N99" s="232"/>
      <c r="O99" s="81"/>
      <c r="P99" s="81"/>
      <c r="Q99" s="81"/>
      <c r="R99" s="81"/>
      <c r="S99" s="81"/>
      <c r="T99" s="82"/>
      <c r="U99" s="35"/>
      <c r="V99" s="35"/>
      <c r="W99" s="35"/>
      <c r="X99" s="35"/>
      <c r="Y99" s="35"/>
      <c r="Z99" s="35"/>
      <c r="AA99" s="35"/>
      <c r="AB99" s="35"/>
      <c r="AC99" s="35"/>
      <c r="AD99" s="35"/>
      <c r="AE99" s="35"/>
      <c r="AT99" s="14" t="s">
        <v>190</v>
      </c>
      <c r="AU99" s="14" t="s">
        <v>83</v>
      </c>
    </row>
    <row r="100" s="2" customFormat="1" ht="21.75" customHeight="1">
      <c r="A100" s="35"/>
      <c r="B100" s="36"/>
      <c r="C100" s="233" t="s">
        <v>220</v>
      </c>
      <c r="D100" s="233" t="s">
        <v>191</v>
      </c>
      <c r="E100" s="234" t="s">
        <v>2774</v>
      </c>
      <c r="F100" s="235" t="s">
        <v>2775</v>
      </c>
      <c r="G100" s="236" t="s">
        <v>199</v>
      </c>
      <c r="H100" s="237">
        <v>6</v>
      </c>
      <c r="I100" s="238"/>
      <c r="J100" s="239">
        <f>ROUND(I100*H100,2)</f>
        <v>0</v>
      </c>
      <c r="K100" s="235" t="s">
        <v>19</v>
      </c>
      <c r="L100" s="41"/>
      <c r="M100" s="240" t="s">
        <v>19</v>
      </c>
      <c r="N100" s="241" t="s">
        <v>44</v>
      </c>
      <c r="O100" s="81"/>
      <c r="P100" s="225">
        <f>O100*H100</f>
        <v>0</v>
      </c>
      <c r="Q100" s="225">
        <v>0</v>
      </c>
      <c r="R100" s="225">
        <f>Q100*H100</f>
        <v>0</v>
      </c>
      <c r="S100" s="225">
        <v>0</v>
      </c>
      <c r="T100" s="226">
        <f>S100*H100</f>
        <v>0</v>
      </c>
      <c r="U100" s="35"/>
      <c r="V100" s="35"/>
      <c r="W100" s="35"/>
      <c r="X100" s="35"/>
      <c r="Y100" s="35"/>
      <c r="Z100" s="35"/>
      <c r="AA100" s="35"/>
      <c r="AB100" s="35"/>
      <c r="AC100" s="35"/>
      <c r="AD100" s="35"/>
      <c r="AE100" s="35"/>
      <c r="AR100" s="227" t="s">
        <v>182</v>
      </c>
      <c r="AT100" s="227" t="s">
        <v>191</v>
      </c>
      <c r="AU100" s="227" t="s">
        <v>83</v>
      </c>
      <c r="AY100" s="14" t="s">
        <v>183</v>
      </c>
      <c r="BE100" s="228">
        <f>IF(N100="základní",J100,0)</f>
        <v>0</v>
      </c>
      <c r="BF100" s="228">
        <f>IF(N100="snížená",J100,0)</f>
        <v>0</v>
      </c>
      <c r="BG100" s="228">
        <f>IF(N100="zákl. přenesená",J100,0)</f>
        <v>0</v>
      </c>
      <c r="BH100" s="228">
        <f>IF(N100="sníž. přenesená",J100,0)</f>
        <v>0</v>
      </c>
      <c r="BI100" s="228">
        <f>IF(N100="nulová",J100,0)</f>
        <v>0</v>
      </c>
      <c r="BJ100" s="14" t="s">
        <v>81</v>
      </c>
      <c r="BK100" s="228">
        <f>ROUND(I100*H100,2)</f>
        <v>0</v>
      </c>
      <c r="BL100" s="14" t="s">
        <v>182</v>
      </c>
      <c r="BM100" s="227" t="s">
        <v>2776</v>
      </c>
    </row>
    <row r="101" s="2" customFormat="1">
      <c r="A101" s="35"/>
      <c r="B101" s="36"/>
      <c r="C101" s="37"/>
      <c r="D101" s="229" t="s">
        <v>190</v>
      </c>
      <c r="E101" s="37"/>
      <c r="F101" s="230" t="s">
        <v>2775</v>
      </c>
      <c r="G101" s="37"/>
      <c r="H101" s="37"/>
      <c r="I101" s="143"/>
      <c r="J101" s="37"/>
      <c r="K101" s="37"/>
      <c r="L101" s="41"/>
      <c r="M101" s="242"/>
      <c r="N101" s="243"/>
      <c r="O101" s="244"/>
      <c r="P101" s="244"/>
      <c r="Q101" s="244"/>
      <c r="R101" s="244"/>
      <c r="S101" s="244"/>
      <c r="T101" s="245"/>
      <c r="U101" s="35"/>
      <c r="V101" s="35"/>
      <c r="W101" s="35"/>
      <c r="X101" s="35"/>
      <c r="Y101" s="35"/>
      <c r="Z101" s="35"/>
      <c r="AA101" s="35"/>
      <c r="AB101" s="35"/>
      <c r="AC101" s="35"/>
      <c r="AD101" s="35"/>
      <c r="AE101" s="35"/>
      <c r="AT101" s="14" t="s">
        <v>190</v>
      </c>
      <c r="AU101" s="14" t="s">
        <v>83</v>
      </c>
    </row>
    <row r="102" s="2" customFormat="1" ht="6.96" customHeight="1">
      <c r="A102" s="35"/>
      <c r="B102" s="56"/>
      <c r="C102" s="57"/>
      <c r="D102" s="57"/>
      <c r="E102" s="57"/>
      <c r="F102" s="57"/>
      <c r="G102" s="57"/>
      <c r="H102" s="57"/>
      <c r="I102" s="172"/>
      <c r="J102" s="57"/>
      <c r="K102" s="57"/>
      <c r="L102" s="41"/>
      <c r="M102" s="35"/>
      <c r="O102" s="35"/>
      <c r="P102" s="35"/>
      <c r="Q102" s="35"/>
      <c r="R102" s="35"/>
      <c r="S102" s="35"/>
      <c r="T102" s="35"/>
      <c r="U102" s="35"/>
      <c r="V102" s="35"/>
      <c r="W102" s="35"/>
      <c r="X102" s="35"/>
      <c r="Y102" s="35"/>
      <c r="Z102" s="35"/>
      <c r="AA102" s="35"/>
      <c r="AB102" s="35"/>
      <c r="AC102" s="35"/>
      <c r="AD102" s="35"/>
      <c r="AE102" s="35"/>
    </row>
  </sheetData>
  <sheetProtection sheet="1" autoFilter="0" formatColumns="0" formatRows="0" objects="1" scenarios="1" spinCount="100000" saltValue="I3CmjeaxTE17atvVgbAhTMkRdczrUcSeTx7AAm5RGsyur9FXC+0D779/9q/eqiyxwEderTdWAnge9l4LJY96Uw==" hashValue="L6aEBXRzK3XkRk0T3d3rUMMajaZTEDrDcWJ3+CoOPcQ+M0AwZ/hmtGZjrhdi0cyJpDSJyuK4eJ2N/HwNUTulNg==" algorithmName="SHA-512" password="CC35"/>
  <autoFilter ref="C80:K101"/>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134</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2" customFormat="1" ht="12" customHeight="1">
      <c r="A8" s="35"/>
      <c r="B8" s="41"/>
      <c r="C8" s="35"/>
      <c r="D8" s="141" t="s">
        <v>160</v>
      </c>
      <c r="E8" s="35"/>
      <c r="F8" s="35"/>
      <c r="G8" s="35"/>
      <c r="H8" s="35"/>
      <c r="I8" s="143"/>
      <c r="J8" s="35"/>
      <c r="K8" s="35"/>
      <c r="L8" s="144"/>
      <c r="S8" s="35"/>
      <c r="T8" s="35"/>
      <c r="U8" s="35"/>
      <c r="V8" s="35"/>
      <c r="W8" s="35"/>
      <c r="X8" s="35"/>
      <c r="Y8" s="35"/>
      <c r="Z8" s="35"/>
      <c r="AA8" s="35"/>
      <c r="AB8" s="35"/>
      <c r="AC8" s="35"/>
      <c r="AD8" s="35"/>
      <c r="AE8" s="35"/>
    </row>
    <row r="9" hidden="1" s="2" customFormat="1" ht="16.5" customHeight="1">
      <c r="A9" s="35"/>
      <c r="B9" s="41"/>
      <c r="C9" s="35"/>
      <c r="D9" s="35"/>
      <c r="E9" s="145" t="s">
        <v>2777</v>
      </c>
      <c r="F9" s="35"/>
      <c r="G9" s="35"/>
      <c r="H9" s="35"/>
      <c r="I9" s="143"/>
      <c r="J9" s="35"/>
      <c r="K9" s="35"/>
      <c r="L9" s="144"/>
      <c r="S9" s="35"/>
      <c r="T9" s="35"/>
      <c r="U9" s="35"/>
      <c r="V9" s="35"/>
      <c r="W9" s="35"/>
      <c r="X9" s="35"/>
      <c r="Y9" s="35"/>
      <c r="Z9" s="35"/>
      <c r="AA9" s="35"/>
      <c r="AB9" s="35"/>
      <c r="AC9" s="35"/>
      <c r="AD9" s="35"/>
      <c r="AE9" s="35"/>
    </row>
    <row r="10" hidden="1" s="2" customFormat="1">
      <c r="A10" s="35"/>
      <c r="B10" s="41"/>
      <c r="C10" s="35"/>
      <c r="D10" s="35"/>
      <c r="E10" s="35"/>
      <c r="F10" s="35"/>
      <c r="G10" s="35"/>
      <c r="H10" s="35"/>
      <c r="I10" s="143"/>
      <c r="J10" s="35"/>
      <c r="K10" s="35"/>
      <c r="L10" s="144"/>
      <c r="S10" s="35"/>
      <c r="T10" s="35"/>
      <c r="U10" s="35"/>
      <c r="V10" s="35"/>
      <c r="W10" s="35"/>
      <c r="X10" s="35"/>
      <c r="Y10" s="35"/>
      <c r="Z10" s="35"/>
      <c r="AA10" s="35"/>
      <c r="AB10" s="35"/>
      <c r="AC10" s="35"/>
      <c r="AD10" s="35"/>
      <c r="AE10" s="35"/>
    </row>
    <row r="11" hidden="1" s="2" customFormat="1" ht="12" customHeight="1">
      <c r="A11" s="35"/>
      <c r="B11" s="41"/>
      <c r="C11" s="35"/>
      <c r="D11" s="141" t="s">
        <v>18</v>
      </c>
      <c r="E11" s="35"/>
      <c r="F11" s="130" t="s">
        <v>19</v>
      </c>
      <c r="G11" s="35"/>
      <c r="H11" s="35"/>
      <c r="I11" s="146" t="s">
        <v>20</v>
      </c>
      <c r="J11" s="130" t="s">
        <v>19</v>
      </c>
      <c r="K11" s="35"/>
      <c r="L11" s="144"/>
      <c r="S11" s="35"/>
      <c r="T11" s="35"/>
      <c r="U11" s="35"/>
      <c r="V11" s="35"/>
      <c r="W11" s="35"/>
      <c r="X11" s="35"/>
      <c r="Y11" s="35"/>
      <c r="Z11" s="35"/>
      <c r="AA11" s="35"/>
      <c r="AB11" s="35"/>
      <c r="AC11" s="35"/>
      <c r="AD11" s="35"/>
      <c r="AE11" s="35"/>
    </row>
    <row r="12" hidden="1" s="2" customFormat="1" ht="12" customHeight="1">
      <c r="A12" s="35"/>
      <c r="B12" s="41"/>
      <c r="C12" s="35"/>
      <c r="D12" s="141" t="s">
        <v>21</v>
      </c>
      <c r="E12" s="35"/>
      <c r="F12" s="130" t="s">
        <v>22</v>
      </c>
      <c r="G12" s="35"/>
      <c r="H12" s="35"/>
      <c r="I12" s="146" t="s">
        <v>23</v>
      </c>
      <c r="J12" s="147" t="str">
        <f>'Rekapitulace stavby'!AN8</f>
        <v>11. 2. 2020</v>
      </c>
      <c r="K12" s="35"/>
      <c r="L12" s="144"/>
      <c r="S12" s="35"/>
      <c r="T12" s="35"/>
      <c r="U12" s="35"/>
      <c r="V12" s="35"/>
      <c r="W12" s="35"/>
      <c r="X12" s="35"/>
      <c r="Y12" s="35"/>
      <c r="Z12" s="35"/>
      <c r="AA12" s="35"/>
      <c r="AB12" s="35"/>
      <c r="AC12" s="35"/>
      <c r="AD12" s="35"/>
      <c r="AE12" s="35"/>
    </row>
    <row r="13" hidden="1" s="2" customFormat="1" ht="10.8" customHeight="1">
      <c r="A13" s="35"/>
      <c r="B13" s="41"/>
      <c r="C13" s="35"/>
      <c r="D13" s="35"/>
      <c r="E13" s="35"/>
      <c r="F13" s="35"/>
      <c r="G13" s="35"/>
      <c r="H13" s="35"/>
      <c r="I13" s="143"/>
      <c r="J13" s="35"/>
      <c r="K13" s="35"/>
      <c r="L13" s="144"/>
      <c r="S13" s="35"/>
      <c r="T13" s="35"/>
      <c r="U13" s="35"/>
      <c r="V13" s="35"/>
      <c r="W13" s="35"/>
      <c r="X13" s="35"/>
      <c r="Y13" s="35"/>
      <c r="Z13" s="35"/>
      <c r="AA13" s="35"/>
      <c r="AB13" s="35"/>
      <c r="AC13" s="35"/>
      <c r="AD13" s="35"/>
      <c r="AE13" s="35"/>
    </row>
    <row r="14" hidden="1" s="2" customFormat="1" ht="12" customHeight="1">
      <c r="A14" s="35"/>
      <c r="B14" s="41"/>
      <c r="C14" s="35"/>
      <c r="D14" s="141" t="s">
        <v>25</v>
      </c>
      <c r="E14" s="35"/>
      <c r="F14" s="35"/>
      <c r="G14" s="35"/>
      <c r="H14" s="35"/>
      <c r="I14" s="146" t="s">
        <v>26</v>
      </c>
      <c r="J14" s="130" t="s">
        <v>27</v>
      </c>
      <c r="K14" s="35"/>
      <c r="L14" s="144"/>
      <c r="S14" s="35"/>
      <c r="T14" s="35"/>
      <c r="U14" s="35"/>
      <c r="V14" s="35"/>
      <c r="W14" s="35"/>
      <c r="X14" s="35"/>
      <c r="Y14" s="35"/>
      <c r="Z14" s="35"/>
      <c r="AA14" s="35"/>
      <c r="AB14" s="35"/>
      <c r="AC14" s="35"/>
      <c r="AD14" s="35"/>
      <c r="AE14" s="35"/>
    </row>
    <row r="15" hidden="1" s="2" customFormat="1" ht="18" customHeight="1">
      <c r="A15" s="35"/>
      <c r="B15" s="41"/>
      <c r="C15" s="35"/>
      <c r="D15" s="35"/>
      <c r="E15" s="130" t="s">
        <v>28</v>
      </c>
      <c r="F15" s="35"/>
      <c r="G15" s="35"/>
      <c r="H15" s="35"/>
      <c r="I15" s="146" t="s">
        <v>29</v>
      </c>
      <c r="J15" s="130" t="s">
        <v>30</v>
      </c>
      <c r="K15" s="35"/>
      <c r="L15" s="144"/>
      <c r="S15" s="35"/>
      <c r="T15" s="35"/>
      <c r="U15" s="35"/>
      <c r="V15" s="35"/>
      <c r="W15" s="35"/>
      <c r="X15" s="35"/>
      <c r="Y15" s="35"/>
      <c r="Z15" s="35"/>
      <c r="AA15" s="35"/>
      <c r="AB15" s="35"/>
      <c r="AC15" s="35"/>
      <c r="AD15" s="35"/>
      <c r="AE15" s="35"/>
    </row>
    <row r="16" hidden="1" s="2" customFormat="1" ht="6.96" customHeight="1">
      <c r="A16" s="35"/>
      <c r="B16" s="41"/>
      <c r="C16" s="35"/>
      <c r="D16" s="35"/>
      <c r="E16" s="35"/>
      <c r="F16" s="35"/>
      <c r="G16" s="35"/>
      <c r="H16" s="35"/>
      <c r="I16" s="143"/>
      <c r="J16" s="35"/>
      <c r="K16" s="35"/>
      <c r="L16" s="144"/>
      <c r="S16" s="35"/>
      <c r="T16" s="35"/>
      <c r="U16" s="35"/>
      <c r="V16" s="35"/>
      <c r="W16" s="35"/>
      <c r="X16" s="35"/>
      <c r="Y16" s="35"/>
      <c r="Z16" s="35"/>
      <c r="AA16" s="35"/>
      <c r="AB16" s="35"/>
      <c r="AC16" s="35"/>
      <c r="AD16" s="35"/>
      <c r="AE16" s="35"/>
    </row>
    <row r="17" hidden="1" s="2" customFormat="1" ht="12" customHeight="1">
      <c r="A17" s="35"/>
      <c r="B17" s="41"/>
      <c r="C17" s="35"/>
      <c r="D17" s="141" t="s">
        <v>31</v>
      </c>
      <c r="E17" s="35"/>
      <c r="F17" s="35"/>
      <c r="G17" s="35"/>
      <c r="H17" s="35"/>
      <c r="I17" s="146" t="s">
        <v>26</v>
      </c>
      <c r="J17" s="30" t="str">
        <f>'Rekapitulace stavby'!AN13</f>
        <v>Vyplň údaj</v>
      </c>
      <c r="K17" s="35"/>
      <c r="L17" s="144"/>
      <c r="S17" s="35"/>
      <c r="T17" s="35"/>
      <c r="U17" s="35"/>
      <c r="V17" s="35"/>
      <c r="W17" s="35"/>
      <c r="X17" s="35"/>
      <c r="Y17" s="35"/>
      <c r="Z17" s="35"/>
      <c r="AA17" s="35"/>
      <c r="AB17" s="35"/>
      <c r="AC17" s="35"/>
      <c r="AD17" s="35"/>
      <c r="AE17" s="35"/>
    </row>
    <row r="18" hidden="1" s="2" customFormat="1" ht="18" customHeight="1">
      <c r="A18" s="35"/>
      <c r="B18" s="41"/>
      <c r="C18" s="35"/>
      <c r="D18" s="35"/>
      <c r="E18" s="30" t="str">
        <f>'Rekapitulace stavby'!E14</f>
        <v>Vyplň údaj</v>
      </c>
      <c r="F18" s="130"/>
      <c r="G18" s="130"/>
      <c r="H18" s="130"/>
      <c r="I18" s="146" t="s">
        <v>29</v>
      </c>
      <c r="J18" s="30" t="str">
        <f>'Rekapitulace stavby'!AN14</f>
        <v>Vyplň údaj</v>
      </c>
      <c r="K18" s="35"/>
      <c r="L18" s="144"/>
      <c r="S18" s="35"/>
      <c r="T18" s="35"/>
      <c r="U18" s="35"/>
      <c r="V18" s="35"/>
      <c r="W18" s="35"/>
      <c r="X18" s="35"/>
      <c r="Y18" s="35"/>
      <c r="Z18" s="35"/>
      <c r="AA18" s="35"/>
      <c r="AB18" s="35"/>
      <c r="AC18" s="35"/>
      <c r="AD18" s="35"/>
      <c r="AE18" s="35"/>
    </row>
    <row r="19" hidden="1" s="2" customFormat="1" ht="6.96" customHeight="1">
      <c r="A19" s="35"/>
      <c r="B19" s="41"/>
      <c r="C19" s="35"/>
      <c r="D19" s="35"/>
      <c r="E19" s="35"/>
      <c r="F19" s="35"/>
      <c r="G19" s="35"/>
      <c r="H19" s="35"/>
      <c r="I19" s="143"/>
      <c r="J19" s="35"/>
      <c r="K19" s="35"/>
      <c r="L19" s="144"/>
      <c r="S19" s="35"/>
      <c r="T19" s="35"/>
      <c r="U19" s="35"/>
      <c r="V19" s="35"/>
      <c r="W19" s="35"/>
      <c r="X19" s="35"/>
      <c r="Y19" s="35"/>
      <c r="Z19" s="35"/>
      <c r="AA19" s="35"/>
      <c r="AB19" s="35"/>
      <c r="AC19" s="35"/>
      <c r="AD19" s="35"/>
      <c r="AE19" s="35"/>
    </row>
    <row r="20" hidden="1" s="2" customFormat="1" ht="12" customHeight="1">
      <c r="A20" s="35"/>
      <c r="B20" s="41"/>
      <c r="C20" s="35"/>
      <c r="D20" s="141" t="s">
        <v>33</v>
      </c>
      <c r="E20" s="35"/>
      <c r="F20" s="35"/>
      <c r="G20" s="35"/>
      <c r="H20" s="35"/>
      <c r="I20" s="146" t="s">
        <v>26</v>
      </c>
      <c r="J20" s="130" t="s">
        <v>19</v>
      </c>
      <c r="K20" s="35"/>
      <c r="L20" s="144"/>
      <c r="S20" s="35"/>
      <c r="T20" s="35"/>
      <c r="U20" s="35"/>
      <c r="V20" s="35"/>
      <c r="W20" s="35"/>
      <c r="X20" s="35"/>
      <c r="Y20" s="35"/>
      <c r="Z20" s="35"/>
      <c r="AA20" s="35"/>
      <c r="AB20" s="35"/>
      <c r="AC20" s="35"/>
      <c r="AD20" s="35"/>
      <c r="AE20" s="35"/>
    </row>
    <row r="21" hidden="1" s="2" customFormat="1" ht="18" customHeight="1">
      <c r="A21" s="35"/>
      <c r="B21" s="41"/>
      <c r="C21" s="35"/>
      <c r="D21" s="35"/>
      <c r="E21" s="130" t="s">
        <v>34</v>
      </c>
      <c r="F21" s="35"/>
      <c r="G21" s="35"/>
      <c r="H21" s="35"/>
      <c r="I21" s="146" t="s">
        <v>29</v>
      </c>
      <c r="J21" s="130" t="s">
        <v>19</v>
      </c>
      <c r="K21" s="35"/>
      <c r="L21" s="144"/>
      <c r="S21" s="35"/>
      <c r="T21" s="35"/>
      <c r="U21" s="35"/>
      <c r="V21" s="35"/>
      <c r="W21" s="35"/>
      <c r="X21" s="35"/>
      <c r="Y21" s="35"/>
      <c r="Z21" s="35"/>
      <c r="AA21" s="35"/>
      <c r="AB21" s="35"/>
      <c r="AC21" s="35"/>
      <c r="AD21" s="35"/>
      <c r="AE21" s="35"/>
    </row>
    <row r="22" hidden="1" s="2" customFormat="1" ht="6.96" customHeight="1">
      <c r="A22" s="35"/>
      <c r="B22" s="41"/>
      <c r="C22" s="35"/>
      <c r="D22" s="35"/>
      <c r="E22" s="35"/>
      <c r="F22" s="35"/>
      <c r="G22" s="35"/>
      <c r="H22" s="35"/>
      <c r="I22" s="143"/>
      <c r="J22" s="35"/>
      <c r="K22" s="35"/>
      <c r="L22" s="144"/>
      <c r="S22" s="35"/>
      <c r="T22" s="35"/>
      <c r="U22" s="35"/>
      <c r="V22" s="35"/>
      <c r="W22" s="35"/>
      <c r="X22" s="35"/>
      <c r="Y22" s="35"/>
      <c r="Z22" s="35"/>
      <c r="AA22" s="35"/>
      <c r="AB22" s="35"/>
      <c r="AC22" s="35"/>
      <c r="AD22" s="35"/>
      <c r="AE22" s="35"/>
    </row>
    <row r="23" hidden="1" s="2" customFormat="1" ht="12" customHeight="1">
      <c r="A23" s="35"/>
      <c r="B23" s="41"/>
      <c r="C23" s="35"/>
      <c r="D23" s="141" t="s">
        <v>36</v>
      </c>
      <c r="E23" s="35"/>
      <c r="F23" s="35"/>
      <c r="G23" s="35"/>
      <c r="H23" s="35"/>
      <c r="I23" s="146" t="s">
        <v>26</v>
      </c>
      <c r="J23" s="130" t="s">
        <v>19</v>
      </c>
      <c r="K23" s="35"/>
      <c r="L23" s="144"/>
      <c r="S23" s="35"/>
      <c r="T23" s="35"/>
      <c r="U23" s="35"/>
      <c r="V23" s="35"/>
      <c r="W23" s="35"/>
      <c r="X23" s="35"/>
      <c r="Y23" s="35"/>
      <c r="Z23" s="35"/>
      <c r="AA23" s="35"/>
      <c r="AB23" s="35"/>
      <c r="AC23" s="35"/>
      <c r="AD23" s="35"/>
      <c r="AE23" s="35"/>
    </row>
    <row r="24" hidden="1" s="2" customFormat="1" ht="18" customHeight="1">
      <c r="A24" s="35"/>
      <c r="B24" s="41"/>
      <c r="C24" s="35"/>
      <c r="D24" s="35"/>
      <c r="E24" s="130" t="s">
        <v>34</v>
      </c>
      <c r="F24" s="35"/>
      <c r="G24" s="35"/>
      <c r="H24" s="35"/>
      <c r="I24" s="146" t="s">
        <v>29</v>
      </c>
      <c r="J24" s="130" t="s">
        <v>19</v>
      </c>
      <c r="K24" s="35"/>
      <c r="L24" s="144"/>
      <c r="S24" s="35"/>
      <c r="T24" s="35"/>
      <c r="U24" s="35"/>
      <c r="V24" s="35"/>
      <c r="W24" s="35"/>
      <c r="X24" s="35"/>
      <c r="Y24" s="35"/>
      <c r="Z24" s="35"/>
      <c r="AA24" s="35"/>
      <c r="AB24" s="35"/>
      <c r="AC24" s="35"/>
      <c r="AD24" s="35"/>
      <c r="AE24" s="35"/>
    </row>
    <row r="25" hidden="1" s="2" customFormat="1" ht="6.96" customHeight="1">
      <c r="A25" s="35"/>
      <c r="B25" s="41"/>
      <c r="C25" s="35"/>
      <c r="D25" s="35"/>
      <c r="E25" s="35"/>
      <c r="F25" s="35"/>
      <c r="G25" s="35"/>
      <c r="H25" s="35"/>
      <c r="I25" s="143"/>
      <c r="J25" s="35"/>
      <c r="K25" s="35"/>
      <c r="L25" s="144"/>
      <c r="S25" s="35"/>
      <c r="T25" s="35"/>
      <c r="U25" s="35"/>
      <c r="V25" s="35"/>
      <c r="W25" s="35"/>
      <c r="X25" s="35"/>
      <c r="Y25" s="35"/>
      <c r="Z25" s="35"/>
      <c r="AA25" s="35"/>
      <c r="AB25" s="35"/>
      <c r="AC25" s="35"/>
      <c r="AD25" s="35"/>
      <c r="AE25" s="35"/>
    </row>
    <row r="26" hidden="1" s="2" customFormat="1" ht="12" customHeight="1">
      <c r="A26" s="35"/>
      <c r="B26" s="41"/>
      <c r="C26" s="35"/>
      <c r="D26" s="141" t="s">
        <v>37</v>
      </c>
      <c r="E26" s="35"/>
      <c r="F26" s="35"/>
      <c r="G26" s="35"/>
      <c r="H26" s="35"/>
      <c r="I26" s="143"/>
      <c r="J26" s="35"/>
      <c r="K26" s="35"/>
      <c r="L26" s="144"/>
      <c r="S26" s="35"/>
      <c r="T26" s="35"/>
      <c r="U26" s="35"/>
      <c r="V26" s="35"/>
      <c r="W26" s="35"/>
      <c r="X26" s="35"/>
      <c r="Y26" s="35"/>
      <c r="Z26" s="35"/>
      <c r="AA26" s="35"/>
      <c r="AB26" s="35"/>
      <c r="AC26" s="35"/>
      <c r="AD26" s="35"/>
      <c r="AE26" s="35"/>
    </row>
    <row r="27" hidden="1" s="8" customFormat="1" ht="83.25" customHeight="1">
      <c r="A27" s="148"/>
      <c r="B27" s="149"/>
      <c r="C27" s="148"/>
      <c r="D27" s="148"/>
      <c r="E27" s="150" t="s">
        <v>38</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5"/>
      <c r="B28" s="41"/>
      <c r="C28" s="35"/>
      <c r="D28" s="35"/>
      <c r="E28" s="35"/>
      <c r="F28" s="35"/>
      <c r="G28" s="35"/>
      <c r="H28" s="35"/>
      <c r="I28" s="143"/>
      <c r="J28" s="35"/>
      <c r="K28" s="35"/>
      <c r="L28" s="144"/>
      <c r="S28" s="35"/>
      <c r="T28" s="35"/>
      <c r="U28" s="35"/>
      <c r="V28" s="35"/>
      <c r="W28" s="35"/>
      <c r="X28" s="35"/>
      <c r="Y28" s="35"/>
      <c r="Z28" s="35"/>
      <c r="AA28" s="35"/>
      <c r="AB28" s="35"/>
      <c r="AC28" s="35"/>
      <c r="AD28" s="35"/>
      <c r="AE28" s="35"/>
    </row>
    <row r="29" hidden="1" s="2" customFormat="1" ht="6.96" customHeight="1">
      <c r="A29" s="35"/>
      <c r="B29" s="41"/>
      <c r="C29" s="35"/>
      <c r="D29" s="153"/>
      <c r="E29" s="153"/>
      <c r="F29" s="153"/>
      <c r="G29" s="153"/>
      <c r="H29" s="153"/>
      <c r="I29" s="154"/>
      <c r="J29" s="153"/>
      <c r="K29" s="153"/>
      <c r="L29" s="144"/>
      <c r="S29" s="35"/>
      <c r="T29" s="35"/>
      <c r="U29" s="35"/>
      <c r="V29" s="35"/>
      <c r="W29" s="35"/>
      <c r="X29" s="35"/>
      <c r="Y29" s="35"/>
      <c r="Z29" s="35"/>
      <c r="AA29" s="35"/>
      <c r="AB29" s="35"/>
      <c r="AC29" s="35"/>
      <c r="AD29" s="35"/>
      <c r="AE29" s="35"/>
    </row>
    <row r="30" hidden="1" s="2" customFormat="1" ht="25.44" customHeight="1">
      <c r="A30" s="35"/>
      <c r="B30" s="41"/>
      <c r="C30" s="35"/>
      <c r="D30" s="155" t="s">
        <v>39</v>
      </c>
      <c r="E30" s="35"/>
      <c r="F30" s="35"/>
      <c r="G30" s="35"/>
      <c r="H30" s="35"/>
      <c r="I30" s="143"/>
      <c r="J30" s="156">
        <f>ROUND(J81, 2)</f>
        <v>0</v>
      </c>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14.4" customHeight="1">
      <c r="A32" s="35"/>
      <c r="B32" s="41"/>
      <c r="C32" s="35"/>
      <c r="D32" s="35"/>
      <c r="E32" s="35"/>
      <c r="F32" s="157" t="s">
        <v>41</v>
      </c>
      <c r="G32" s="35"/>
      <c r="H32" s="35"/>
      <c r="I32" s="158" t="s">
        <v>40</v>
      </c>
      <c r="J32" s="157" t="s">
        <v>42</v>
      </c>
      <c r="K32" s="35"/>
      <c r="L32" s="144"/>
      <c r="S32" s="35"/>
      <c r="T32" s="35"/>
      <c r="U32" s="35"/>
      <c r="V32" s="35"/>
      <c r="W32" s="35"/>
      <c r="X32" s="35"/>
      <c r="Y32" s="35"/>
      <c r="Z32" s="35"/>
      <c r="AA32" s="35"/>
      <c r="AB32" s="35"/>
      <c r="AC32" s="35"/>
      <c r="AD32" s="35"/>
      <c r="AE32" s="35"/>
    </row>
    <row r="33" hidden="1" s="2" customFormat="1" ht="14.4" customHeight="1">
      <c r="A33" s="35"/>
      <c r="B33" s="41"/>
      <c r="C33" s="35"/>
      <c r="D33" s="159" t="s">
        <v>43</v>
      </c>
      <c r="E33" s="141" t="s">
        <v>44</v>
      </c>
      <c r="F33" s="160">
        <f>ROUND((SUM(BE81:BE117)),  2)</f>
        <v>0</v>
      </c>
      <c r="G33" s="35"/>
      <c r="H33" s="35"/>
      <c r="I33" s="161">
        <v>0.20999999999999999</v>
      </c>
      <c r="J33" s="160">
        <f>ROUND(((SUM(BE81:BE117))*I33),  2)</f>
        <v>0</v>
      </c>
      <c r="K33" s="35"/>
      <c r="L33" s="144"/>
      <c r="S33" s="35"/>
      <c r="T33" s="35"/>
      <c r="U33" s="35"/>
      <c r="V33" s="35"/>
      <c r="W33" s="35"/>
      <c r="X33" s="35"/>
      <c r="Y33" s="35"/>
      <c r="Z33" s="35"/>
      <c r="AA33" s="35"/>
      <c r="AB33" s="35"/>
      <c r="AC33" s="35"/>
      <c r="AD33" s="35"/>
      <c r="AE33" s="35"/>
    </row>
    <row r="34" hidden="1" s="2" customFormat="1" ht="14.4" customHeight="1">
      <c r="A34" s="35"/>
      <c r="B34" s="41"/>
      <c r="C34" s="35"/>
      <c r="D34" s="35"/>
      <c r="E34" s="141" t="s">
        <v>45</v>
      </c>
      <c r="F34" s="160">
        <f>ROUND((SUM(BF81:BF117)),  2)</f>
        <v>0</v>
      </c>
      <c r="G34" s="35"/>
      <c r="H34" s="35"/>
      <c r="I34" s="161">
        <v>0.14999999999999999</v>
      </c>
      <c r="J34" s="160">
        <f>ROUND(((SUM(BF81:BF117))*I34),  2)</f>
        <v>0</v>
      </c>
      <c r="K34" s="35"/>
      <c r="L34" s="144"/>
      <c r="S34" s="35"/>
      <c r="T34" s="35"/>
      <c r="U34" s="35"/>
      <c r="V34" s="35"/>
      <c r="W34" s="35"/>
      <c r="X34" s="35"/>
      <c r="Y34" s="35"/>
      <c r="Z34" s="35"/>
      <c r="AA34" s="35"/>
      <c r="AB34" s="35"/>
      <c r="AC34" s="35"/>
      <c r="AD34" s="35"/>
      <c r="AE34" s="35"/>
    </row>
    <row r="35" hidden="1" s="2" customFormat="1" ht="14.4" customHeight="1">
      <c r="A35" s="35"/>
      <c r="B35" s="41"/>
      <c r="C35" s="35"/>
      <c r="D35" s="35"/>
      <c r="E35" s="141" t="s">
        <v>46</v>
      </c>
      <c r="F35" s="160">
        <f>ROUND((SUM(BG81:BG117)),  2)</f>
        <v>0</v>
      </c>
      <c r="G35" s="35"/>
      <c r="H35" s="35"/>
      <c r="I35" s="161">
        <v>0.20999999999999999</v>
      </c>
      <c r="J35" s="160">
        <f>0</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47</v>
      </c>
      <c r="F36" s="160">
        <f>ROUND((SUM(BH81:BH117)),  2)</f>
        <v>0</v>
      </c>
      <c r="G36" s="35"/>
      <c r="H36" s="35"/>
      <c r="I36" s="161">
        <v>0.14999999999999999</v>
      </c>
      <c r="J36" s="160">
        <f>0</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48</v>
      </c>
      <c r="F37" s="160">
        <f>ROUND((SUM(BI81:BI117)),  2)</f>
        <v>0</v>
      </c>
      <c r="G37" s="35"/>
      <c r="H37" s="35"/>
      <c r="I37" s="161">
        <v>0</v>
      </c>
      <c r="J37" s="160">
        <f>0</f>
        <v>0</v>
      </c>
      <c r="K37" s="35"/>
      <c r="L37" s="144"/>
      <c r="S37" s="35"/>
      <c r="T37" s="35"/>
      <c r="U37" s="35"/>
      <c r="V37" s="35"/>
      <c r="W37" s="35"/>
      <c r="X37" s="35"/>
      <c r="Y37" s="35"/>
      <c r="Z37" s="35"/>
      <c r="AA37" s="35"/>
      <c r="AB37" s="35"/>
      <c r="AC37" s="35"/>
      <c r="AD37" s="35"/>
      <c r="AE37" s="35"/>
    </row>
    <row r="38" hidden="1" s="2" customFormat="1" ht="6.96" customHeight="1">
      <c r="A38" s="35"/>
      <c r="B38" s="41"/>
      <c r="C38" s="35"/>
      <c r="D38" s="35"/>
      <c r="E38" s="35"/>
      <c r="F38" s="35"/>
      <c r="G38" s="35"/>
      <c r="H38" s="35"/>
      <c r="I38" s="143"/>
      <c r="J38" s="35"/>
      <c r="K38" s="35"/>
      <c r="L38" s="144"/>
      <c r="S38" s="35"/>
      <c r="T38" s="35"/>
      <c r="U38" s="35"/>
      <c r="V38" s="35"/>
      <c r="W38" s="35"/>
      <c r="X38" s="35"/>
      <c r="Y38" s="35"/>
      <c r="Z38" s="35"/>
      <c r="AA38" s="35"/>
      <c r="AB38" s="35"/>
      <c r="AC38" s="35"/>
      <c r="AD38" s="35"/>
      <c r="AE38" s="35"/>
    </row>
    <row r="39" hidden="1" s="2" customFormat="1" ht="25.44" customHeight="1">
      <c r="A39" s="35"/>
      <c r="B39" s="41"/>
      <c r="C39" s="162"/>
      <c r="D39" s="163" t="s">
        <v>49</v>
      </c>
      <c r="E39" s="164"/>
      <c r="F39" s="164"/>
      <c r="G39" s="165" t="s">
        <v>50</v>
      </c>
      <c r="H39" s="166" t="s">
        <v>51</v>
      </c>
      <c r="I39" s="167"/>
      <c r="J39" s="168">
        <f>SUM(J30:J37)</f>
        <v>0</v>
      </c>
      <c r="K39" s="169"/>
      <c r="L39" s="144"/>
      <c r="S39" s="35"/>
      <c r="T39" s="35"/>
      <c r="U39" s="35"/>
      <c r="V39" s="35"/>
      <c r="W39" s="35"/>
      <c r="X39" s="35"/>
      <c r="Y39" s="35"/>
      <c r="Z39" s="35"/>
      <c r="AA39" s="35"/>
      <c r="AB39" s="35"/>
      <c r="AC39" s="35"/>
      <c r="AD39" s="35"/>
      <c r="AE39" s="35"/>
    </row>
    <row r="40" hidden="1" s="2" customFormat="1" ht="14.4" customHeight="1">
      <c r="A40" s="35"/>
      <c r="B40" s="170"/>
      <c r="C40" s="171"/>
      <c r="D40" s="171"/>
      <c r="E40" s="171"/>
      <c r="F40" s="171"/>
      <c r="G40" s="171"/>
      <c r="H40" s="171"/>
      <c r="I40" s="172"/>
      <c r="J40" s="171"/>
      <c r="K40" s="171"/>
      <c r="L40" s="144"/>
      <c r="S40" s="35"/>
      <c r="T40" s="35"/>
      <c r="U40" s="35"/>
      <c r="V40" s="35"/>
      <c r="W40" s="35"/>
      <c r="X40" s="35"/>
      <c r="Y40" s="35"/>
      <c r="Z40" s="35"/>
      <c r="AA40" s="35"/>
      <c r="AB40" s="35"/>
      <c r="AC40" s="35"/>
      <c r="AD40" s="35"/>
      <c r="AE40" s="35"/>
    </row>
    <row r="41" hidden="1"/>
    <row r="42" hidden="1"/>
    <row r="43" hidden="1"/>
    <row r="44" hidden="1" s="2" customFormat="1" ht="6.96" customHeight="1">
      <c r="A44" s="35"/>
      <c r="B44" s="173"/>
      <c r="C44" s="174"/>
      <c r="D44" s="174"/>
      <c r="E44" s="174"/>
      <c r="F44" s="174"/>
      <c r="G44" s="174"/>
      <c r="H44" s="174"/>
      <c r="I44" s="175"/>
      <c r="J44" s="174"/>
      <c r="K44" s="174"/>
      <c r="L44" s="144"/>
      <c r="S44" s="35"/>
      <c r="T44" s="35"/>
      <c r="U44" s="35"/>
      <c r="V44" s="35"/>
      <c r="W44" s="35"/>
      <c r="X44" s="35"/>
      <c r="Y44" s="35"/>
      <c r="Z44" s="35"/>
      <c r="AA44" s="35"/>
      <c r="AB44" s="35"/>
      <c r="AC44" s="35"/>
      <c r="AD44" s="35"/>
      <c r="AE44" s="35"/>
    </row>
    <row r="45" hidden="1" s="2" customFormat="1" ht="24.96" customHeight="1">
      <c r="A45" s="35"/>
      <c r="B45" s="36"/>
      <c r="C45" s="20" t="s">
        <v>162</v>
      </c>
      <c r="D45" s="37"/>
      <c r="E45" s="37"/>
      <c r="F45" s="37"/>
      <c r="G45" s="37"/>
      <c r="H45" s="37"/>
      <c r="I45" s="143"/>
      <c r="J45" s="37"/>
      <c r="K45" s="37"/>
      <c r="L45" s="144"/>
      <c r="S45" s="35"/>
      <c r="T45" s="35"/>
      <c r="U45" s="35"/>
      <c r="V45" s="35"/>
      <c r="W45" s="35"/>
      <c r="X45" s="35"/>
      <c r="Y45" s="35"/>
      <c r="Z45" s="35"/>
      <c r="AA45" s="35"/>
      <c r="AB45" s="35"/>
      <c r="AC45" s="35"/>
      <c r="AD45" s="35"/>
      <c r="AE45" s="35"/>
    </row>
    <row r="46" hidden="1" s="2" customFormat="1" ht="6.96" customHeight="1">
      <c r="A46" s="35"/>
      <c r="B46" s="36"/>
      <c r="C46" s="37"/>
      <c r="D46" s="37"/>
      <c r="E46" s="37"/>
      <c r="F46" s="37"/>
      <c r="G46" s="37"/>
      <c r="H46" s="37"/>
      <c r="I46" s="143"/>
      <c r="J46" s="37"/>
      <c r="K46" s="37"/>
      <c r="L46" s="144"/>
      <c r="S46" s="35"/>
      <c r="T46" s="35"/>
      <c r="U46" s="35"/>
      <c r="V46" s="35"/>
      <c r="W46" s="35"/>
      <c r="X46" s="35"/>
      <c r="Y46" s="35"/>
      <c r="Z46" s="35"/>
      <c r="AA46" s="35"/>
      <c r="AB46" s="35"/>
      <c r="AC46" s="35"/>
      <c r="AD46" s="35"/>
      <c r="AE46" s="35"/>
    </row>
    <row r="47" hidden="1" s="2" customFormat="1" ht="12" customHeight="1">
      <c r="A47" s="35"/>
      <c r="B47" s="36"/>
      <c r="C47" s="29" t="s">
        <v>16</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23.25" customHeight="1">
      <c r="A48" s="35"/>
      <c r="B48" s="36"/>
      <c r="C48" s="37"/>
      <c r="D48" s="37"/>
      <c r="E48" s="176" t="str">
        <f>E7</f>
        <v xml:space="preserve">Oprava staničních kolejí 1 - 8  a výhybek v žst. Bečov nad Teplou (2. část)</v>
      </c>
      <c r="F48" s="29"/>
      <c r="G48" s="29"/>
      <c r="H48" s="29"/>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160</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16.5" customHeight="1">
      <c r="A50" s="35"/>
      <c r="B50" s="36"/>
      <c r="C50" s="37"/>
      <c r="D50" s="37"/>
      <c r="E50" s="66" t="str">
        <f>E9</f>
        <v>SO 105 - Služební přechod</v>
      </c>
      <c r="F50" s="37"/>
      <c r="G50" s="37"/>
      <c r="H50" s="37"/>
      <c r="I50" s="143"/>
      <c r="J50" s="37"/>
      <c r="K50" s="37"/>
      <c r="L50" s="144"/>
      <c r="S50" s="35"/>
      <c r="T50" s="35"/>
      <c r="U50" s="35"/>
      <c r="V50" s="35"/>
      <c r="W50" s="35"/>
      <c r="X50" s="35"/>
      <c r="Y50" s="35"/>
      <c r="Z50" s="35"/>
      <c r="AA50" s="35"/>
      <c r="AB50" s="35"/>
      <c r="AC50" s="35"/>
      <c r="AD50" s="35"/>
      <c r="AE50" s="35"/>
    </row>
    <row r="51" hidden="1" s="2" customFormat="1" ht="6.96" customHeight="1">
      <c r="A51" s="35"/>
      <c r="B51" s="36"/>
      <c r="C51" s="37"/>
      <c r="D51" s="37"/>
      <c r="E51" s="37"/>
      <c r="F51" s="37"/>
      <c r="G51" s="37"/>
      <c r="H51" s="37"/>
      <c r="I51" s="143"/>
      <c r="J51" s="37"/>
      <c r="K51" s="37"/>
      <c r="L51" s="144"/>
      <c r="S51" s="35"/>
      <c r="T51" s="35"/>
      <c r="U51" s="35"/>
      <c r="V51" s="35"/>
      <c r="W51" s="35"/>
      <c r="X51" s="35"/>
      <c r="Y51" s="35"/>
      <c r="Z51" s="35"/>
      <c r="AA51" s="35"/>
      <c r="AB51" s="35"/>
      <c r="AC51" s="35"/>
      <c r="AD51" s="35"/>
      <c r="AE51" s="35"/>
    </row>
    <row r="52" hidden="1" s="2" customFormat="1" ht="12" customHeight="1">
      <c r="A52" s="35"/>
      <c r="B52" s="36"/>
      <c r="C52" s="29" t="s">
        <v>21</v>
      </c>
      <c r="D52" s="37"/>
      <c r="E52" s="37"/>
      <c r="F52" s="24" t="str">
        <f>F12</f>
        <v>žst. Bečov nad Teplou</v>
      </c>
      <c r="G52" s="37"/>
      <c r="H52" s="37"/>
      <c r="I52" s="146" t="s">
        <v>23</v>
      </c>
      <c r="J52" s="69" t="str">
        <f>IF(J12="","",J12)</f>
        <v>11. 2. 2020</v>
      </c>
      <c r="K52" s="37"/>
      <c r="L52" s="144"/>
      <c r="S52" s="35"/>
      <c r="T52" s="35"/>
      <c r="U52" s="35"/>
      <c r="V52" s="35"/>
      <c r="W52" s="35"/>
      <c r="X52" s="35"/>
      <c r="Y52" s="35"/>
      <c r="Z52" s="35"/>
      <c r="AA52" s="35"/>
      <c r="AB52" s="35"/>
      <c r="AC52" s="35"/>
      <c r="AD52" s="35"/>
      <c r="AE52" s="35"/>
    </row>
    <row r="53" hidden="1" s="2" customFormat="1" ht="6.96" customHeight="1">
      <c r="A53" s="35"/>
      <c r="B53" s="36"/>
      <c r="C53" s="37"/>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5.15" customHeight="1">
      <c r="A54" s="35"/>
      <c r="B54" s="36"/>
      <c r="C54" s="29" t="s">
        <v>25</v>
      </c>
      <c r="D54" s="37"/>
      <c r="E54" s="37"/>
      <c r="F54" s="24" t="str">
        <f>E15</f>
        <v xml:space="preserve"> Správa železnic, OŘ ÚNL</v>
      </c>
      <c r="G54" s="37"/>
      <c r="H54" s="37"/>
      <c r="I54" s="146" t="s">
        <v>33</v>
      </c>
      <c r="J54" s="33" t="str">
        <f>E21</f>
        <v xml:space="preserve"> </v>
      </c>
      <c r="K54" s="37"/>
      <c r="L54" s="144"/>
      <c r="S54" s="35"/>
      <c r="T54" s="35"/>
      <c r="U54" s="35"/>
      <c r="V54" s="35"/>
      <c r="W54" s="35"/>
      <c r="X54" s="35"/>
      <c r="Y54" s="35"/>
      <c r="Z54" s="35"/>
      <c r="AA54" s="35"/>
      <c r="AB54" s="35"/>
      <c r="AC54" s="35"/>
      <c r="AD54" s="35"/>
      <c r="AE54" s="35"/>
    </row>
    <row r="55" hidden="1" s="2" customFormat="1" ht="15.15" customHeight="1">
      <c r="A55" s="35"/>
      <c r="B55" s="36"/>
      <c r="C55" s="29" t="s">
        <v>31</v>
      </c>
      <c r="D55" s="37"/>
      <c r="E55" s="37"/>
      <c r="F55" s="24" t="str">
        <f>IF(E18="","",E18)</f>
        <v>Vyplň údaj</v>
      </c>
      <c r="G55" s="37"/>
      <c r="H55" s="37"/>
      <c r="I55" s="146" t="s">
        <v>36</v>
      </c>
      <c r="J55" s="33" t="str">
        <f>E24</f>
        <v xml:space="preserve"> </v>
      </c>
      <c r="K55" s="37"/>
      <c r="L55" s="144"/>
      <c r="S55" s="35"/>
      <c r="T55" s="35"/>
      <c r="U55" s="35"/>
      <c r="V55" s="35"/>
      <c r="W55" s="35"/>
      <c r="X55" s="35"/>
      <c r="Y55" s="35"/>
      <c r="Z55" s="35"/>
      <c r="AA55" s="35"/>
      <c r="AB55" s="35"/>
      <c r="AC55" s="35"/>
      <c r="AD55" s="35"/>
      <c r="AE55" s="35"/>
    </row>
    <row r="56" hidden="1" s="2" customFormat="1" ht="10.32" customHeight="1">
      <c r="A56" s="35"/>
      <c r="B56" s="36"/>
      <c r="C56" s="37"/>
      <c r="D56" s="37"/>
      <c r="E56" s="37"/>
      <c r="F56" s="37"/>
      <c r="G56" s="37"/>
      <c r="H56" s="37"/>
      <c r="I56" s="143"/>
      <c r="J56" s="37"/>
      <c r="K56" s="37"/>
      <c r="L56" s="144"/>
      <c r="S56" s="35"/>
      <c r="T56" s="35"/>
      <c r="U56" s="35"/>
      <c r="V56" s="35"/>
      <c r="W56" s="35"/>
      <c r="X56" s="35"/>
      <c r="Y56" s="35"/>
      <c r="Z56" s="35"/>
      <c r="AA56" s="35"/>
      <c r="AB56" s="35"/>
      <c r="AC56" s="35"/>
      <c r="AD56" s="35"/>
      <c r="AE56" s="35"/>
    </row>
    <row r="57" hidden="1" s="2" customFormat="1" ht="29.28" customHeight="1">
      <c r="A57" s="35"/>
      <c r="B57" s="36"/>
      <c r="C57" s="177" t="s">
        <v>163</v>
      </c>
      <c r="D57" s="178"/>
      <c r="E57" s="178"/>
      <c r="F57" s="178"/>
      <c r="G57" s="178"/>
      <c r="H57" s="178"/>
      <c r="I57" s="179"/>
      <c r="J57" s="180" t="s">
        <v>164</v>
      </c>
      <c r="K57" s="178"/>
      <c r="L57" s="144"/>
      <c r="S57" s="35"/>
      <c r="T57" s="35"/>
      <c r="U57" s="35"/>
      <c r="V57" s="35"/>
      <c r="W57" s="35"/>
      <c r="X57" s="35"/>
      <c r="Y57" s="35"/>
      <c r="Z57" s="35"/>
      <c r="AA57" s="35"/>
      <c r="AB57" s="35"/>
      <c r="AC57" s="35"/>
      <c r="AD57" s="35"/>
      <c r="AE57" s="35"/>
    </row>
    <row r="58" hidden="1" s="2" customFormat="1" ht="10.32" customHeight="1">
      <c r="A58" s="35"/>
      <c r="B58" s="36"/>
      <c r="C58" s="37"/>
      <c r="D58" s="37"/>
      <c r="E58" s="37"/>
      <c r="F58" s="37"/>
      <c r="G58" s="37"/>
      <c r="H58" s="37"/>
      <c r="I58" s="143"/>
      <c r="J58" s="37"/>
      <c r="K58" s="37"/>
      <c r="L58" s="144"/>
      <c r="S58" s="35"/>
      <c r="T58" s="35"/>
      <c r="U58" s="35"/>
      <c r="V58" s="35"/>
      <c r="W58" s="35"/>
      <c r="X58" s="35"/>
      <c r="Y58" s="35"/>
      <c r="Z58" s="35"/>
      <c r="AA58" s="35"/>
      <c r="AB58" s="35"/>
      <c r="AC58" s="35"/>
      <c r="AD58" s="35"/>
      <c r="AE58" s="35"/>
    </row>
    <row r="59" hidden="1" s="2" customFormat="1" ht="22.8" customHeight="1">
      <c r="A59" s="35"/>
      <c r="B59" s="36"/>
      <c r="C59" s="181" t="s">
        <v>71</v>
      </c>
      <c r="D59" s="37"/>
      <c r="E59" s="37"/>
      <c r="F59" s="37"/>
      <c r="G59" s="37"/>
      <c r="H59" s="37"/>
      <c r="I59" s="143"/>
      <c r="J59" s="99">
        <f>J81</f>
        <v>0</v>
      </c>
      <c r="K59" s="37"/>
      <c r="L59" s="144"/>
      <c r="S59" s="35"/>
      <c r="T59" s="35"/>
      <c r="U59" s="35"/>
      <c r="V59" s="35"/>
      <c r="W59" s="35"/>
      <c r="X59" s="35"/>
      <c r="Y59" s="35"/>
      <c r="Z59" s="35"/>
      <c r="AA59" s="35"/>
      <c r="AB59" s="35"/>
      <c r="AC59" s="35"/>
      <c r="AD59" s="35"/>
      <c r="AE59" s="35"/>
      <c r="AU59" s="14" t="s">
        <v>165</v>
      </c>
    </row>
    <row r="60" hidden="1" s="9" customFormat="1" ht="24.96" customHeight="1">
      <c r="A60" s="9"/>
      <c r="B60" s="182"/>
      <c r="C60" s="183"/>
      <c r="D60" s="184" t="s">
        <v>2778</v>
      </c>
      <c r="E60" s="185"/>
      <c r="F60" s="185"/>
      <c r="G60" s="185"/>
      <c r="H60" s="185"/>
      <c r="I60" s="186"/>
      <c r="J60" s="187">
        <f>J82</f>
        <v>0</v>
      </c>
      <c r="K60" s="183"/>
      <c r="L60" s="188"/>
      <c r="S60" s="9"/>
      <c r="T60" s="9"/>
      <c r="U60" s="9"/>
      <c r="V60" s="9"/>
      <c r="W60" s="9"/>
      <c r="X60" s="9"/>
      <c r="Y60" s="9"/>
      <c r="Z60" s="9"/>
      <c r="AA60" s="9"/>
      <c r="AB60" s="9"/>
      <c r="AC60" s="9"/>
      <c r="AD60" s="9"/>
      <c r="AE60" s="9"/>
    </row>
    <row r="61" hidden="1" s="9" customFormat="1" ht="24.96" customHeight="1">
      <c r="A61" s="9"/>
      <c r="B61" s="182"/>
      <c r="C61" s="183"/>
      <c r="D61" s="184" t="s">
        <v>315</v>
      </c>
      <c r="E61" s="185"/>
      <c r="F61" s="185"/>
      <c r="G61" s="185"/>
      <c r="H61" s="185"/>
      <c r="I61" s="186"/>
      <c r="J61" s="187">
        <f>J109</f>
        <v>0</v>
      </c>
      <c r="K61" s="183"/>
      <c r="L61" s="188"/>
      <c r="S61" s="9"/>
      <c r="T61" s="9"/>
      <c r="U61" s="9"/>
      <c r="V61" s="9"/>
      <c r="W61" s="9"/>
      <c r="X61" s="9"/>
      <c r="Y61" s="9"/>
      <c r="Z61" s="9"/>
      <c r="AA61" s="9"/>
      <c r="AB61" s="9"/>
      <c r="AC61" s="9"/>
      <c r="AD61" s="9"/>
      <c r="AE61" s="9"/>
    </row>
    <row r="62" hidden="1" s="2" customFormat="1" ht="21.84"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6.96" customHeight="1">
      <c r="A63" s="35"/>
      <c r="B63" s="56"/>
      <c r="C63" s="57"/>
      <c r="D63" s="57"/>
      <c r="E63" s="57"/>
      <c r="F63" s="57"/>
      <c r="G63" s="57"/>
      <c r="H63" s="57"/>
      <c r="I63" s="172"/>
      <c r="J63" s="57"/>
      <c r="K63" s="57"/>
      <c r="L63" s="144"/>
      <c r="S63" s="35"/>
      <c r="T63" s="35"/>
      <c r="U63" s="35"/>
      <c r="V63" s="35"/>
      <c r="W63" s="35"/>
      <c r="X63" s="35"/>
      <c r="Y63" s="35"/>
      <c r="Z63" s="35"/>
      <c r="AA63" s="35"/>
      <c r="AB63" s="35"/>
      <c r="AC63" s="35"/>
      <c r="AD63" s="35"/>
      <c r="AE63" s="35"/>
    </row>
    <row r="64" hidden="1"/>
    <row r="65" hidden="1"/>
    <row r="66" hidden="1"/>
    <row r="67" s="2" customFormat="1" ht="6.96" customHeight="1">
      <c r="A67" s="35"/>
      <c r="B67" s="58"/>
      <c r="C67" s="59"/>
      <c r="D67" s="59"/>
      <c r="E67" s="59"/>
      <c r="F67" s="59"/>
      <c r="G67" s="59"/>
      <c r="H67" s="59"/>
      <c r="I67" s="175"/>
      <c r="J67" s="59"/>
      <c r="K67" s="59"/>
      <c r="L67" s="144"/>
      <c r="S67" s="35"/>
      <c r="T67" s="35"/>
      <c r="U67" s="35"/>
      <c r="V67" s="35"/>
      <c r="W67" s="35"/>
      <c r="X67" s="35"/>
      <c r="Y67" s="35"/>
      <c r="Z67" s="35"/>
      <c r="AA67" s="35"/>
      <c r="AB67" s="35"/>
      <c r="AC67" s="35"/>
      <c r="AD67" s="35"/>
      <c r="AE67" s="35"/>
    </row>
    <row r="68" s="2" customFormat="1" ht="24.96" customHeight="1">
      <c r="A68" s="35"/>
      <c r="B68" s="36"/>
      <c r="C68" s="20" t="s">
        <v>168</v>
      </c>
      <c r="D68" s="37"/>
      <c r="E68" s="37"/>
      <c r="F68" s="37"/>
      <c r="G68" s="37"/>
      <c r="H68" s="37"/>
      <c r="I68" s="143"/>
      <c r="J68" s="37"/>
      <c r="K68" s="37"/>
      <c r="L68" s="144"/>
      <c r="S68" s="35"/>
      <c r="T68" s="35"/>
      <c r="U68" s="35"/>
      <c r="V68" s="35"/>
      <c r="W68" s="35"/>
      <c r="X68" s="35"/>
      <c r="Y68" s="35"/>
      <c r="Z68" s="35"/>
      <c r="AA68" s="35"/>
      <c r="AB68" s="35"/>
      <c r="AC68" s="35"/>
      <c r="AD68" s="35"/>
      <c r="AE68" s="35"/>
    </row>
    <row r="69" s="2" customFormat="1" ht="6.96" customHeight="1">
      <c r="A69" s="35"/>
      <c r="B69" s="36"/>
      <c r="C69" s="37"/>
      <c r="D69" s="37"/>
      <c r="E69" s="37"/>
      <c r="F69" s="37"/>
      <c r="G69" s="37"/>
      <c r="H69" s="37"/>
      <c r="I69" s="143"/>
      <c r="J69" s="37"/>
      <c r="K69" s="37"/>
      <c r="L69" s="144"/>
      <c r="S69" s="35"/>
      <c r="T69" s="35"/>
      <c r="U69" s="35"/>
      <c r="V69" s="35"/>
      <c r="W69" s="35"/>
      <c r="X69" s="35"/>
      <c r="Y69" s="35"/>
      <c r="Z69" s="35"/>
      <c r="AA69" s="35"/>
      <c r="AB69" s="35"/>
      <c r="AC69" s="35"/>
      <c r="AD69" s="35"/>
      <c r="AE69" s="35"/>
    </row>
    <row r="70" s="2" customFormat="1" ht="12" customHeight="1">
      <c r="A70" s="35"/>
      <c r="B70" s="36"/>
      <c r="C70" s="29" t="s">
        <v>16</v>
      </c>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23.25" customHeight="1">
      <c r="A71" s="35"/>
      <c r="B71" s="36"/>
      <c r="C71" s="37"/>
      <c r="D71" s="37"/>
      <c r="E71" s="176" t="str">
        <f>E7</f>
        <v xml:space="preserve">Oprava staničních kolejí 1 - 8  a výhybek v žst. Bečov nad Teplou (2. část)</v>
      </c>
      <c r="F71" s="29"/>
      <c r="G71" s="29"/>
      <c r="H71" s="29"/>
      <c r="I71" s="143"/>
      <c r="J71" s="37"/>
      <c r="K71" s="37"/>
      <c r="L71" s="144"/>
      <c r="S71" s="35"/>
      <c r="T71" s="35"/>
      <c r="U71" s="35"/>
      <c r="V71" s="35"/>
      <c r="W71" s="35"/>
      <c r="X71" s="35"/>
      <c r="Y71" s="35"/>
      <c r="Z71" s="35"/>
      <c r="AA71" s="35"/>
      <c r="AB71" s="35"/>
      <c r="AC71" s="35"/>
      <c r="AD71" s="35"/>
      <c r="AE71" s="35"/>
    </row>
    <row r="72" s="2" customFormat="1" ht="12" customHeight="1">
      <c r="A72" s="35"/>
      <c r="B72" s="36"/>
      <c r="C72" s="29" t="s">
        <v>160</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16.5" customHeight="1">
      <c r="A73" s="35"/>
      <c r="B73" s="36"/>
      <c r="C73" s="37"/>
      <c r="D73" s="37"/>
      <c r="E73" s="66" t="str">
        <f>E9</f>
        <v>SO 105 - Služební přechod</v>
      </c>
      <c r="F73" s="37"/>
      <c r="G73" s="37"/>
      <c r="H73" s="37"/>
      <c r="I73" s="143"/>
      <c r="J73" s="37"/>
      <c r="K73" s="37"/>
      <c r="L73" s="144"/>
      <c r="S73" s="35"/>
      <c r="T73" s="35"/>
      <c r="U73" s="35"/>
      <c r="V73" s="35"/>
      <c r="W73" s="35"/>
      <c r="X73" s="35"/>
      <c r="Y73" s="35"/>
      <c r="Z73" s="35"/>
      <c r="AA73" s="35"/>
      <c r="AB73" s="35"/>
      <c r="AC73" s="35"/>
      <c r="AD73" s="35"/>
      <c r="AE73" s="35"/>
    </row>
    <row r="74" s="2" customFormat="1" ht="6.96" customHeight="1">
      <c r="A74" s="35"/>
      <c r="B74" s="36"/>
      <c r="C74" s="37"/>
      <c r="D74" s="37"/>
      <c r="E74" s="37"/>
      <c r="F74" s="37"/>
      <c r="G74" s="37"/>
      <c r="H74" s="37"/>
      <c r="I74" s="143"/>
      <c r="J74" s="37"/>
      <c r="K74" s="37"/>
      <c r="L74" s="144"/>
      <c r="S74" s="35"/>
      <c r="T74" s="35"/>
      <c r="U74" s="35"/>
      <c r="V74" s="35"/>
      <c r="W74" s="35"/>
      <c r="X74" s="35"/>
      <c r="Y74" s="35"/>
      <c r="Z74" s="35"/>
      <c r="AA74" s="35"/>
      <c r="AB74" s="35"/>
      <c r="AC74" s="35"/>
      <c r="AD74" s="35"/>
      <c r="AE74" s="35"/>
    </row>
    <row r="75" s="2" customFormat="1" ht="12" customHeight="1">
      <c r="A75" s="35"/>
      <c r="B75" s="36"/>
      <c r="C75" s="29" t="s">
        <v>21</v>
      </c>
      <c r="D75" s="37"/>
      <c r="E75" s="37"/>
      <c r="F75" s="24" t="str">
        <f>F12</f>
        <v>žst. Bečov nad Teplou</v>
      </c>
      <c r="G75" s="37"/>
      <c r="H75" s="37"/>
      <c r="I75" s="146" t="s">
        <v>23</v>
      </c>
      <c r="J75" s="69" t="str">
        <f>IF(J12="","",J12)</f>
        <v>11. 2. 2020</v>
      </c>
      <c r="K75" s="37"/>
      <c r="L75" s="144"/>
      <c r="S75" s="35"/>
      <c r="T75" s="35"/>
      <c r="U75" s="35"/>
      <c r="V75" s="35"/>
      <c r="W75" s="35"/>
      <c r="X75" s="35"/>
      <c r="Y75" s="35"/>
      <c r="Z75" s="35"/>
      <c r="AA75" s="35"/>
      <c r="AB75" s="35"/>
      <c r="AC75" s="35"/>
      <c r="AD75" s="35"/>
      <c r="AE75" s="35"/>
    </row>
    <row r="76" s="2" customFormat="1" ht="6.96" customHeight="1">
      <c r="A76" s="35"/>
      <c r="B76" s="36"/>
      <c r="C76" s="37"/>
      <c r="D76" s="37"/>
      <c r="E76" s="37"/>
      <c r="F76" s="37"/>
      <c r="G76" s="37"/>
      <c r="H76" s="37"/>
      <c r="I76" s="143"/>
      <c r="J76" s="37"/>
      <c r="K76" s="37"/>
      <c r="L76" s="144"/>
      <c r="S76" s="35"/>
      <c r="T76" s="35"/>
      <c r="U76" s="35"/>
      <c r="V76" s="35"/>
      <c r="W76" s="35"/>
      <c r="X76" s="35"/>
      <c r="Y76" s="35"/>
      <c r="Z76" s="35"/>
      <c r="AA76" s="35"/>
      <c r="AB76" s="35"/>
      <c r="AC76" s="35"/>
      <c r="AD76" s="35"/>
      <c r="AE76" s="35"/>
    </row>
    <row r="77" s="2" customFormat="1" ht="15.15" customHeight="1">
      <c r="A77" s="35"/>
      <c r="B77" s="36"/>
      <c r="C77" s="29" t="s">
        <v>25</v>
      </c>
      <c r="D77" s="37"/>
      <c r="E77" s="37"/>
      <c r="F77" s="24" t="str">
        <f>E15</f>
        <v xml:space="preserve"> Správa železnic, OŘ ÚNL</v>
      </c>
      <c r="G77" s="37"/>
      <c r="H77" s="37"/>
      <c r="I77" s="146" t="s">
        <v>33</v>
      </c>
      <c r="J77" s="33" t="str">
        <f>E21</f>
        <v xml:space="preserve"> </v>
      </c>
      <c r="K77" s="37"/>
      <c r="L77" s="144"/>
      <c r="S77" s="35"/>
      <c r="T77" s="35"/>
      <c r="U77" s="35"/>
      <c r="V77" s="35"/>
      <c r="W77" s="35"/>
      <c r="X77" s="35"/>
      <c r="Y77" s="35"/>
      <c r="Z77" s="35"/>
      <c r="AA77" s="35"/>
      <c r="AB77" s="35"/>
      <c r="AC77" s="35"/>
      <c r="AD77" s="35"/>
      <c r="AE77" s="35"/>
    </row>
    <row r="78" s="2" customFormat="1" ht="15.15" customHeight="1">
      <c r="A78" s="35"/>
      <c r="B78" s="36"/>
      <c r="C78" s="29" t="s">
        <v>31</v>
      </c>
      <c r="D78" s="37"/>
      <c r="E78" s="37"/>
      <c r="F78" s="24" t="str">
        <f>IF(E18="","",E18)</f>
        <v>Vyplň údaj</v>
      </c>
      <c r="G78" s="37"/>
      <c r="H78" s="37"/>
      <c r="I78" s="146" t="s">
        <v>36</v>
      </c>
      <c r="J78" s="33" t="str">
        <f>E24</f>
        <v xml:space="preserve"> </v>
      </c>
      <c r="K78" s="37"/>
      <c r="L78" s="144"/>
      <c r="S78" s="35"/>
      <c r="T78" s="35"/>
      <c r="U78" s="35"/>
      <c r="V78" s="35"/>
      <c r="W78" s="35"/>
      <c r="X78" s="35"/>
      <c r="Y78" s="35"/>
      <c r="Z78" s="35"/>
      <c r="AA78" s="35"/>
      <c r="AB78" s="35"/>
      <c r="AC78" s="35"/>
      <c r="AD78" s="35"/>
      <c r="AE78" s="35"/>
    </row>
    <row r="79" s="2" customFormat="1" ht="10.32" customHeight="1">
      <c r="A79" s="35"/>
      <c r="B79" s="36"/>
      <c r="C79" s="37"/>
      <c r="D79" s="37"/>
      <c r="E79" s="37"/>
      <c r="F79" s="37"/>
      <c r="G79" s="37"/>
      <c r="H79" s="37"/>
      <c r="I79" s="143"/>
      <c r="J79" s="37"/>
      <c r="K79" s="37"/>
      <c r="L79" s="144"/>
      <c r="S79" s="35"/>
      <c r="T79" s="35"/>
      <c r="U79" s="35"/>
      <c r="V79" s="35"/>
      <c r="W79" s="35"/>
      <c r="X79" s="35"/>
      <c r="Y79" s="35"/>
      <c r="Z79" s="35"/>
      <c r="AA79" s="35"/>
      <c r="AB79" s="35"/>
      <c r="AC79" s="35"/>
      <c r="AD79" s="35"/>
      <c r="AE79" s="35"/>
    </row>
    <row r="80" s="10" customFormat="1" ht="29.28" customHeight="1">
      <c r="A80" s="189"/>
      <c r="B80" s="190"/>
      <c r="C80" s="191" t="s">
        <v>169</v>
      </c>
      <c r="D80" s="192" t="s">
        <v>58</v>
      </c>
      <c r="E80" s="192" t="s">
        <v>54</v>
      </c>
      <c r="F80" s="192" t="s">
        <v>55</v>
      </c>
      <c r="G80" s="192" t="s">
        <v>170</v>
      </c>
      <c r="H80" s="192" t="s">
        <v>171</v>
      </c>
      <c r="I80" s="193" t="s">
        <v>172</v>
      </c>
      <c r="J80" s="192" t="s">
        <v>164</v>
      </c>
      <c r="K80" s="194" t="s">
        <v>173</v>
      </c>
      <c r="L80" s="195"/>
      <c r="M80" s="89" t="s">
        <v>19</v>
      </c>
      <c r="N80" s="90" t="s">
        <v>43</v>
      </c>
      <c r="O80" s="90" t="s">
        <v>174</v>
      </c>
      <c r="P80" s="90" t="s">
        <v>175</v>
      </c>
      <c r="Q80" s="90" t="s">
        <v>176</v>
      </c>
      <c r="R80" s="90" t="s">
        <v>177</v>
      </c>
      <c r="S80" s="90" t="s">
        <v>178</v>
      </c>
      <c r="T80" s="91" t="s">
        <v>179</v>
      </c>
      <c r="U80" s="189"/>
      <c r="V80" s="189"/>
      <c r="W80" s="189"/>
      <c r="X80" s="189"/>
      <c r="Y80" s="189"/>
      <c r="Z80" s="189"/>
      <c r="AA80" s="189"/>
      <c r="AB80" s="189"/>
      <c r="AC80" s="189"/>
      <c r="AD80" s="189"/>
      <c r="AE80" s="189"/>
    </row>
    <row r="81" s="2" customFormat="1" ht="22.8" customHeight="1">
      <c r="A81" s="35"/>
      <c r="B81" s="36"/>
      <c r="C81" s="96" t="s">
        <v>180</v>
      </c>
      <c r="D81" s="37"/>
      <c r="E81" s="37"/>
      <c r="F81" s="37"/>
      <c r="G81" s="37"/>
      <c r="H81" s="37"/>
      <c r="I81" s="143"/>
      <c r="J81" s="196">
        <f>BK81</f>
        <v>0</v>
      </c>
      <c r="K81" s="37"/>
      <c r="L81" s="41"/>
      <c r="M81" s="92"/>
      <c r="N81" s="197"/>
      <c r="O81" s="93"/>
      <c r="P81" s="198">
        <f>P82+P109</f>
        <v>0</v>
      </c>
      <c r="Q81" s="93"/>
      <c r="R81" s="198">
        <f>R82+R109</f>
        <v>60.492719999999998</v>
      </c>
      <c r="S81" s="93"/>
      <c r="T81" s="199">
        <f>T82+T109</f>
        <v>0</v>
      </c>
      <c r="U81" s="35"/>
      <c r="V81" s="35"/>
      <c r="W81" s="35"/>
      <c r="X81" s="35"/>
      <c r="Y81" s="35"/>
      <c r="Z81" s="35"/>
      <c r="AA81" s="35"/>
      <c r="AB81" s="35"/>
      <c r="AC81" s="35"/>
      <c r="AD81" s="35"/>
      <c r="AE81" s="35"/>
      <c r="AT81" s="14" t="s">
        <v>72</v>
      </c>
      <c r="AU81" s="14" t="s">
        <v>165</v>
      </c>
      <c r="BK81" s="200">
        <f>BK82+BK109</f>
        <v>0</v>
      </c>
    </row>
    <row r="82" s="11" customFormat="1" ht="25.92" customHeight="1">
      <c r="A82" s="11"/>
      <c r="B82" s="201"/>
      <c r="C82" s="202"/>
      <c r="D82" s="203" t="s">
        <v>72</v>
      </c>
      <c r="E82" s="204" t="s">
        <v>204</v>
      </c>
      <c r="F82" s="204" t="s">
        <v>2109</v>
      </c>
      <c r="G82" s="202"/>
      <c r="H82" s="202"/>
      <c r="I82" s="205"/>
      <c r="J82" s="206">
        <f>BK82</f>
        <v>0</v>
      </c>
      <c r="K82" s="202"/>
      <c r="L82" s="207"/>
      <c r="M82" s="208"/>
      <c r="N82" s="209"/>
      <c r="O82" s="209"/>
      <c r="P82" s="210">
        <f>SUM(P83:P108)</f>
        <v>0</v>
      </c>
      <c r="Q82" s="209"/>
      <c r="R82" s="210">
        <f>SUM(R83:R108)</f>
        <v>60.492719999999998</v>
      </c>
      <c r="S82" s="209"/>
      <c r="T82" s="211">
        <f>SUM(T83:T108)</f>
        <v>0</v>
      </c>
      <c r="U82" s="11"/>
      <c r="V82" s="11"/>
      <c r="W82" s="11"/>
      <c r="X82" s="11"/>
      <c r="Y82" s="11"/>
      <c r="Z82" s="11"/>
      <c r="AA82" s="11"/>
      <c r="AB82" s="11"/>
      <c r="AC82" s="11"/>
      <c r="AD82" s="11"/>
      <c r="AE82" s="11"/>
      <c r="AR82" s="212" t="s">
        <v>81</v>
      </c>
      <c r="AT82" s="213" t="s">
        <v>72</v>
      </c>
      <c r="AU82" s="213" t="s">
        <v>73</v>
      </c>
      <c r="AY82" s="212" t="s">
        <v>183</v>
      </c>
      <c r="BK82" s="214">
        <f>SUM(BK83:BK108)</f>
        <v>0</v>
      </c>
    </row>
    <row r="83" s="2" customFormat="1" ht="16.5" customHeight="1">
      <c r="A83" s="35"/>
      <c r="B83" s="36"/>
      <c r="C83" s="215" t="s">
        <v>81</v>
      </c>
      <c r="D83" s="215" t="s">
        <v>184</v>
      </c>
      <c r="E83" s="216" t="s">
        <v>2779</v>
      </c>
      <c r="F83" s="217" t="s">
        <v>2780</v>
      </c>
      <c r="G83" s="218" t="s">
        <v>187</v>
      </c>
      <c r="H83" s="219">
        <v>21.600000000000001</v>
      </c>
      <c r="I83" s="220"/>
      <c r="J83" s="221">
        <f>ROUND(I83*H83,2)</f>
        <v>0</v>
      </c>
      <c r="K83" s="217" t="s">
        <v>19</v>
      </c>
      <c r="L83" s="222"/>
      <c r="M83" s="223" t="s">
        <v>19</v>
      </c>
      <c r="N83" s="224" t="s">
        <v>44</v>
      </c>
      <c r="O83" s="81"/>
      <c r="P83" s="225">
        <f>O83*H83</f>
        <v>0</v>
      </c>
      <c r="Q83" s="225">
        <v>0</v>
      </c>
      <c r="R83" s="225">
        <f>Q83*H83</f>
        <v>0</v>
      </c>
      <c r="S83" s="225">
        <v>0</v>
      </c>
      <c r="T83" s="226">
        <f>S83*H83</f>
        <v>0</v>
      </c>
      <c r="U83" s="35"/>
      <c r="V83" s="35"/>
      <c r="W83" s="35"/>
      <c r="X83" s="35"/>
      <c r="Y83" s="35"/>
      <c r="Z83" s="35"/>
      <c r="AA83" s="35"/>
      <c r="AB83" s="35"/>
      <c r="AC83" s="35"/>
      <c r="AD83" s="35"/>
      <c r="AE83" s="35"/>
      <c r="AR83" s="227" t="s">
        <v>216</v>
      </c>
      <c r="AT83" s="227" t="s">
        <v>184</v>
      </c>
      <c r="AU83" s="227" t="s">
        <v>81</v>
      </c>
      <c r="AY83" s="14" t="s">
        <v>183</v>
      </c>
      <c r="BE83" s="228">
        <f>IF(N83="základní",J83,0)</f>
        <v>0</v>
      </c>
      <c r="BF83" s="228">
        <f>IF(N83="snížená",J83,0)</f>
        <v>0</v>
      </c>
      <c r="BG83" s="228">
        <f>IF(N83="zákl. přenesená",J83,0)</f>
        <v>0</v>
      </c>
      <c r="BH83" s="228">
        <f>IF(N83="sníž. přenesená",J83,0)</f>
        <v>0</v>
      </c>
      <c r="BI83" s="228">
        <f>IF(N83="nulová",J83,0)</f>
        <v>0</v>
      </c>
      <c r="BJ83" s="14" t="s">
        <v>81</v>
      </c>
      <c r="BK83" s="228">
        <f>ROUND(I83*H83,2)</f>
        <v>0</v>
      </c>
      <c r="BL83" s="14" t="s">
        <v>182</v>
      </c>
      <c r="BM83" s="227" t="s">
        <v>2781</v>
      </c>
    </row>
    <row r="84" s="2" customFormat="1">
      <c r="A84" s="35"/>
      <c r="B84" s="36"/>
      <c r="C84" s="37"/>
      <c r="D84" s="229" t="s">
        <v>190</v>
      </c>
      <c r="E84" s="37"/>
      <c r="F84" s="230" t="s">
        <v>2780</v>
      </c>
      <c r="G84" s="37"/>
      <c r="H84" s="37"/>
      <c r="I84" s="143"/>
      <c r="J84" s="37"/>
      <c r="K84" s="37"/>
      <c r="L84" s="41"/>
      <c r="M84" s="231"/>
      <c r="N84" s="232"/>
      <c r="O84" s="81"/>
      <c r="P84" s="81"/>
      <c r="Q84" s="81"/>
      <c r="R84" s="81"/>
      <c r="S84" s="81"/>
      <c r="T84" s="82"/>
      <c r="U84" s="35"/>
      <c r="V84" s="35"/>
      <c r="W84" s="35"/>
      <c r="X84" s="35"/>
      <c r="Y84" s="35"/>
      <c r="Z84" s="35"/>
      <c r="AA84" s="35"/>
      <c r="AB84" s="35"/>
      <c r="AC84" s="35"/>
      <c r="AD84" s="35"/>
      <c r="AE84" s="35"/>
      <c r="AT84" s="14" t="s">
        <v>190</v>
      </c>
      <c r="AU84" s="14" t="s">
        <v>81</v>
      </c>
    </row>
    <row r="85" s="2" customFormat="1" ht="16.5" customHeight="1">
      <c r="A85" s="35"/>
      <c r="B85" s="36"/>
      <c r="C85" s="215" t="s">
        <v>83</v>
      </c>
      <c r="D85" s="215" t="s">
        <v>184</v>
      </c>
      <c r="E85" s="216" t="s">
        <v>2782</v>
      </c>
      <c r="F85" s="217" t="s">
        <v>2783</v>
      </c>
      <c r="G85" s="218" t="s">
        <v>199</v>
      </c>
      <c r="H85" s="219">
        <v>7.2000000000000002</v>
      </c>
      <c r="I85" s="220"/>
      <c r="J85" s="221">
        <f>ROUND(I85*H85,2)</f>
        <v>0</v>
      </c>
      <c r="K85" s="217" t="s">
        <v>19</v>
      </c>
      <c r="L85" s="222"/>
      <c r="M85" s="223" t="s">
        <v>19</v>
      </c>
      <c r="N85" s="224" t="s">
        <v>44</v>
      </c>
      <c r="O85" s="81"/>
      <c r="P85" s="225">
        <f>O85*H85</f>
        <v>0</v>
      </c>
      <c r="Q85" s="225">
        <v>0.068599999999999994</v>
      </c>
      <c r="R85" s="225">
        <f>Q85*H85</f>
        <v>0.49391999999999997</v>
      </c>
      <c r="S85" s="225">
        <v>0</v>
      </c>
      <c r="T85" s="226">
        <f>S85*H85</f>
        <v>0</v>
      </c>
      <c r="U85" s="35"/>
      <c r="V85" s="35"/>
      <c r="W85" s="35"/>
      <c r="X85" s="35"/>
      <c r="Y85" s="35"/>
      <c r="Z85" s="35"/>
      <c r="AA85" s="35"/>
      <c r="AB85" s="35"/>
      <c r="AC85" s="35"/>
      <c r="AD85" s="35"/>
      <c r="AE85" s="35"/>
      <c r="AR85" s="227" t="s">
        <v>216</v>
      </c>
      <c r="AT85" s="227" t="s">
        <v>184</v>
      </c>
      <c r="AU85" s="227" t="s">
        <v>81</v>
      </c>
      <c r="AY85" s="14" t="s">
        <v>183</v>
      </c>
      <c r="BE85" s="228">
        <f>IF(N85="základní",J85,0)</f>
        <v>0</v>
      </c>
      <c r="BF85" s="228">
        <f>IF(N85="snížená",J85,0)</f>
        <v>0</v>
      </c>
      <c r="BG85" s="228">
        <f>IF(N85="zákl. přenesená",J85,0)</f>
        <v>0</v>
      </c>
      <c r="BH85" s="228">
        <f>IF(N85="sníž. přenesená",J85,0)</f>
        <v>0</v>
      </c>
      <c r="BI85" s="228">
        <f>IF(N85="nulová",J85,0)</f>
        <v>0</v>
      </c>
      <c r="BJ85" s="14" t="s">
        <v>81</v>
      </c>
      <c r="BK85" s="228">
        <f>ROUND(I85*H85,2)</f>
        <v>0</v>
      </c>
      <c r="BL85" s="14" t="s">
        <v>182</v>
      </c>
      <c r="BM85" s="227" t="s">
        <v>2784</v>
      </c>
    </row>
    <row r="86" s="2" customFormat="1">
      <c r="A86" s="35"/>
      <c r="B86" s="36"/>
      <c r="C86" s="37"/>
      <c r="D86" s="229" t="s">
        <v>190</v>
      </c>
      <c r="E86" s="37"/>
      <c r="F86" s="230" t="s">
        <v>2783</v>
      </c>
      <c r="G86" s="37"/>
      <c r="H86" s="37"/>
      <c r="I86" s="143"/>
      <c r="J86" s="37"/>
      <c r="K86" s="37"/>
      <c r="L86" s="41"/>
      <c r="M86" s="231"/>
      <c r="N86" s="232"/>
      <c r="O86" s="81"/>
      <c r="P86" s="81"/>
      <c r="Q86" s="81"/>
      <c r="R86" s="81"/>
      <c r="S86" s="81"/>
      <c r="T86" s="82"/>
      <c r="U86" s="35"/>
      <c r="V86" s="35"/>
      <c r="W86" s="35"/>
      <c r="X86" s="35"/>
      <c r="Y86" s="35"/>
      <c r="Z86" s="35"/>
      <c r="AA86" s="35"/>
      <c r="AB86" s="35"/>
      <c r="AC86" s="35"/>
      <c r="AD86" s="35"/>
      <c r="AE86" s="35"/>
      <c r="AT86" s="14" t="s">
        <v>190</v>
      </c>
      <c r="AU86" s="14" t="s">
        <v>81</v>
      </c>
    </row>
    <row r="87" s="2" customFormat="1" ht="16.5" customHeight="1">
      <c r="A87" s="35"/>
      <c r="B87" s="36"/>
      <c r="C87" s="215" t="s">
        <v>196</v>
      </c>
      <c r="D87" s="215" t="s">
        <v>184</v>
      </c>
      <c r="E87" s="216" t="s">
        <v>2712</v>
      </c>
      <c r="F87" s="217" t="s">
        <v>2713</v>
      </c>
      <c r="G87" s="218" t="s">
        <v>263</v>
      </c>
      <c r="H87" s="219">
        <v>7.2000000000000002</v>
      </c>
      <c r="I87" s="220"/>
      <c r="J87" s="221">
        <f>ROUND(I87*H87,2)</f>
        <v>0</v>
      </c>
      <c r="K87" s="217" t="s">
        <v>19</v>
      </c>
      <c r="L87" s="222"/>
      <c r="M87" s="223" t="s">
        <v>19</v>
      </c>
      <c r="N87" s="224" t="s">
        <v>44</v>
      </c>
      <c r="O87" s="81"/>
      <c r="P87" s="225">
        <f>O87*H87</f>
        <v>0</v>
      </c>
      <c r="Q87" s="225">
        <v>2.4289999999999998</v>
      </c>
      <c r="R87" s="225">
        <f>Q87*H87</f>
        <v>17.488799999999998</v>
      </c>
      <c r="S87" s="225">
        <v>0</v>
      </c>
      <c r="T87" s="226">
        <f>S87*H87</f>
        <v>0</v>
      </c>
      <c r="U87" s="35"/>
      <c r="V87" s="35"/>
      <c r="W87" s="35"/>
      <c r="X87" s="35"/>
      <c r="Y87" s="35"/>
      <c r="Z87" s="35"/>
      <c r="AA87" s="35"/>
      <c r="AB87" s="35"/>
      <c r="AC87" s="35"/>
      <c r="AD87" s="35"/>
      <c r="AE87" s="35"/>
      <c r="AR87" s="227" t="s">
        <v>216</v>
      </c>
      <c r="AT87" s="227" t="s">
        <v>184</v>
      </c>
      <c r="AU87" s="227" t="s">
        <v>81</v>
      </c>
      <c r="AY87" s="14" t="s">
        <v>183</v>
      </c>
      <c r="BE87" s="228">
        <f>IF(N87="základní",J87,0)</f>
        <v>0</v>
      </c>
      <c r="BF87" s="228">
        <f>IF(N87="snížená",J87,0)</f>
        <v>0</v>
      </c>
      <c r="BG87" s="228">
        <f>IF(N87="zákl. přenesená",J87,0)</f>
        <v>0</v>
      </c>
      <c r="BH87" s="228">
        <f>IF(N87="sníž. přenesená",J87,0)</f>
        <v>0</v>
      </c>
      <c r="BI87" s="228">
        <f>IF(N87="nulová",J87,0)</f>
        <v>0</v>
      </c>
      <c r="BJ87" s="14" t="s">
        <v>81</v>
      </c>
      <c r="BK87" s="228">
        <f>ROUND(I87*H87,2)</f>
        <v>0</v>
      </c>
      <c r="BL87" s="14" t="s">
        <v>182</v>
      </c>
      <c r="BM87" s="227" t="s">
        <v>2785</v>
      </c>
    </row>
    <row r="88" s="2" customFormat="1">
      <c r="A88" s="35"/>
      <c r="B88" s="36"/>
      <c r="C88" s="37"/>
      <c r="D88" s="229" t="s">
        <v>190</v>
      </c>
      <c r="E88" s="37"/>
      <c r="F88" s="230" t="s">
        <v>2713</v>
      </c>
      <c r="G88" s="37"/>
      <c r="H88" s="37"/>
      <c r="I88" s="143"/>
      <c r="J88" s="37"/>
      <c r="K88" s="37"/>
      <c r="L88" s="41"/>
      <c r="M88" s="231"/>
      <c r="N88" s="232"/>
      <c r="O88" s="81"/>
      <c r="P88" s="81"/>
      <c r="Q88" s="81"/>
      <c r="R88" s="81"/>
      <c r="S88" s="81"/>
      <c r="T88" s="82"/>
      <c r="U88" s="35"/>
      <c r="V88" s="35"/>
      <c r="W88" s="35"/>
      <c r="X88" s="35"/>
      <c r="Y88" s="35"/>
      <c r="Z88" s="35"/>
      <c r="AA88" s="35"/>
      <c r="AB88" s="35"/>
      <c r="AC88" s="35"/>
      <c r="AD88" s="35"/>
      <c r="AE88" s="35"/>
      <c r="AT88" s="14" t="s">
        <v>190</v>
      </c>
      <c r="AU88" s="14" t="s">
        <v>81</v>
      </c>
    </row>
    <row r="89" s="2" customFormat="1" ht="21.75" customHeight="1">
      <c r="A89" s="35"/>
      <c r="B89" s="36"/>
      <c r="C89" s="215" t="s">
        <v>182</v>
      </c>
      <c r="D89" s="215" t="s">
        <v>184</v>
      </c>
      <c r="E89" s="216" t="s">
        <v>2786</v>
      </c>
      <c r="F89" s="217" t="s">
        <v>2787</v>
      </c>
      <c r="G89" s="218" t="s">
        <v>1684</v>
      </c>
      <c r="H89" s="219">
        <v>8.9700000000000006</v>
      </c>
      <c r="I89" s="220"/>
      <c r="J89" s="221">
        <f>ROUND(I89*H89,2)</f>
        <v>0</v>
      </c>
      <c r="K89" s="217" t="s">
        <v>19</v>
      </c>
      <c r="L89" s="222"/>
      <c r="M89" s="223" t="s">
        <v>19</v>
      </c>
      <c r="N89" s="224" t="s">
        <v>44</v>
      </c>
      <c r="O89" s="81"/>
      <c r="P89" s="225">
        <f>O89*H89</f>
        <v>0</v>
      </c>
      <c r="Q89" s="225">
        <v>1</v>
      </c>
      <c r="R89" s="225">
        <f>Q89*H89</f>
        <v>8.9700000000000006</v>
      </c>
      <c r="S89" s="225">
        <v>0</v>
      </c>
      <c r="T89" s="226">
        <f>S89*H89</f>
        <v>0</v>
      </c>
      <c r="U89" s="35"/>
      <c r="V89" s="35"/>
      <c r="W89" s="35"/>
      <c r="X89" s="35"/>
      <c r="Y89" s="35"/>
      <c r="Z89" s="35"/>
      <c r="AA89" s="35"/>
      <c r="AB89" s="35"/>
      <c r="AC89" s="35"/>
      <c r="AD89" s="35"/>
      <c r="AE89" s="35"/>
      <c r="AR89" s="227" t="s">
        <v>216</v>
      </c>
      <c r="AT89" s="227" t="s">
        <v>184</v>
      </c>
      <c r="AU89" s="227" t="s">
        <v>81</v>
      </c>
      <c r="AY89" s="14" t="s">
        <v>183</v>
      </c>
      <c r="BE89" s="228">
        <f>IF(N89="základní",J89,0)</f>
        <v>0</v>
      </c>
      <c r="BF89" s="228">
        <f>IF(N89="snížená",J89,0)</f>
        <v>0</v>
      </c>
      <c r="BG89" s="228">
        <f>IF(N89="zákl. přenesená",J89,0)</f>
        <v>0</v>
      </c>
      <c r="BH89" s="228">
        <f>IF(N89="sníž. přenesená",J89,0)</f>
        <v>0</v>
      </c>
      <c r="BI89" s="228">
        <f>IF(N89="nulová",J89,0)</f>
        <v>0</v>
      </c>
      <c r="BJ89" s="14" t="s">
        <v>81</v>
      </c>
      <c r="BK89" s="228">
        <f>ROUND(I89*H89,2)</f>
        <v>0</v>
      </c>
      <c r="BL89" s="14" t="s">
        <v>182</v>
      </c>
      <c r="BM89" s="227" t="s">
        <v>2788</v>
      </c>
    </row>
    <row r="90" s="2" customFormat="1">
      <c r="A90" s="35"/>
      <c r="B90" s="36"/>
      <c r="C90" s="37"/>
      <c r="D90" s="229" t="s">
        <v>190</v>
      </c>
      <c r="E90" s="37"/>
      <c r="F90" s="230" t="s">
        <v>2787</v>
      </c>
      <c r="G90" s="37"/>
      <c r="H90" s="37"/>
      <c r="I90" s="143"/>
      <c r="J90" s="37"/>
      <c r="K90" s="37"/>
      <c r="L90" s="41"/>
      <c r="M90" s="231"/>
      <c r="N90" s="232"/>
      <c r="O90" s="81"/>
      <c r="P90" s="81"/>
      <c r="Q90" s="81"/>
      <c r="R90" s="81"/>
      <c r="S90" s="81"/>
      <c r="T90" s="82"/>
      <c r="U90" s="35"/>
      <c r="V90" s="35"/>
      <c r="W90" s="35"/>
      <c r="X90" s="35"/>
      <c r="Y90" s="35"/>
      <c r="Z90" s="35"/>
      <c r="AA90" s="35"/>
      <c r="AB90" s="35"/>
      <c r="AC90" s="35"/>
      <c r="AD90" s="35"/>
      <c r="AE90" s="35"/>
      <c r="AT90" s="14" t="s">
        <v>190</v>
      </c>
      <c r="AU90" s="14" t="s">
        <v>81</v>
      </c>
    </row>
    <row r="91" s="2" customFormat="1" ht="16.5" customHeight="1">
      <c r="A91" s="35"/>
      <c r="B91" s="36"/>
      <c r="C91" s="215" t="s">
        <v>204</v>
      </c>
      <c r="D91" s="215" t="s">
        <v>184</v>
      </c>
      <c r="E91" s="216" t="s">
        <v>2367</v>
      </c>
      <c r="F91" s="217" t="s">
        <v>2368</v>
      </c>
      <c r="G91" s="218" t="s">
        <v>1684</v>
      </c>
      <c r="H91" s="219">
        <v>7.0199999999999996</v>
      </c>
      <c r="I91" s="220"/>
      <c r="J91" s="221">
        <f>ROUND(I91*H91,2)</f>
        <v>0</v>
      </c>
      <c r="K91" s="217" t="s">
        <v>19</v>
      </c>
      <c r="L91" s="222"/>
      <c r="M91" s="223" t="s">
        <v>19</v>
      </c>
      <c r="N91" s="224" t="s">
        <v>44</v>
      </c>
      <c r="O91" s="81"/>
      <c r="P91" s="225">
        <f>O91*H91</f>
        <v>0</v>
      </c>
      <c r="Q91" s="225">
        <v>1</v>
      </c>
      <c r="R91" s="225">
        <f>Q91*H91</f>
        <v>7.0199999999999996</v>
      </c>
      <c r="S91" s="225">
        <v>0</v>
      </c>
      <c r="T91" s="226">
        <f>S91*H91</f>
        <v>0</v>
      </c>
      <c r="U91" s="35"/>
      <c r="V91" s="35"/>
      <c r="W91" s="35"/>
      <c r="X91" s="35"/>
      <c r="Y91" s="35"/>
      <c r="Z91" s="35"/>
      <c r="AA91" s="35"/>
      <c r="AB91" s="35"/>
      <c r="AC91" s="35"/>
      <c r="AD91" s="35"/>
      <c r="AE91" s="35"/>
      <c r="AR91" s="227" t="s">
        <v>216</v>
      </c>
      <c r="AT91" s="227" t="s">
        <v>184</v>
      </c>
      <c r="AU91" s="227" t="s">
        <v>81</v>
      </c>
      <c r="AY91" s="14" t="s">
        <v>183</v>
      </c>
      <c r="BE91" s="228">
        <f>IF(N91="základní",J91,0)</f>
        <v>0</v>
      </c>
      <c r="BF91" s="228">
        <f>IF(N91="snížená",J91,0)</f>
        <v>0</v>
      </c>
      <c r="BG91" s="228">
        <f>IF(N91="zákl. přenesená",J91,0)</f>
        <v>0</v>
      </c>
      <c r="BH91" s="228">
        <f>IF(N91="sníž. přenesená",J91,0)</f>
        <v>0</v>
      </c>
      <c r="BI91" s="228">
        <f>IF(N91="nulová",J91,0)</f>
        <v>0</v>
      </c>
      <c r="BJ91" s="14" t="s">
        <v>81</v>
      </c>
      <c r="BK91" s="228">
        <f>ROUND(I91*H91,2)</f>
        <v>0</v>
      </c>
      <c r="BL91" s="14" t="s">
        <v>182</v>
      </c>
      <c r="BM91" s="227" t="s">
        <v>2789</v>
      </c>
    </row>
    <row r="92" s="2" customFormat="1">
      <c r="A92" s="35"/>
      <c r="B92" s="36"/>
      <c r="C92" s="37"/>
      <c r="D92" s="229" t="s">
        <v>190</v>
      </c>
      <c r="E92" s="37"/>
      <c r="F92" s="230" t="s">
        <v>2368</v>
      </c>
      <c r="G92" s="37"/>
      <c r="H92" s="37"/>
      <c r="I92" s="143"/>
      <c r="J92" s="37"/>
      <c r="K92" s="37"/>
      <c r="L92" s="41"/>
      <c r="M92" s="231"/>
      <c r="N92" s="232"/>
      <c r="O92" s="81"/>
      <c r="P92" s="81"/>
      <c r="Q92" s="81"/>
      <c r="R92" s="81"/>
      <c r="S92" s="81"/>
      <c r="T92" s="82"/>
      <c r="U92" s="35"/>
      <c r="V92" s="35"/>
      <c r="W92" s="35"/>
      <c r="X92" s="35"/>
      <c r="Y92" s="35"/>
      <c r="Z92" s="35"/>
      <c r="AA92" s="35"/>
      <c r="AB92" s="35"/>
      <c r="AC92" s="35"/>
      <c r="AD92" s="35"/>
      <c r="AE92" s="35"/>
      <c r="AT92" s="14" t="s">
        <v>190</v>
      </c>
      <c r="AU92" s="14" t="s">
        <v>81</v>
      </c>
    </row>
    <row r="93" s="2" customFormat="1" ht="16.5" customHeight="1">
      <c r="A93" s="35"/>
      <c r="B93" s="36"/>
      <c r="C93" s="215" t="s">
        <v>208</v>
      </c>
      <c r="D93" s="215" t="s">
        <v>184</v>
      </c>
      <c r="E93" s="216" t="s">
        <v>2364</v>
      </c>
      <c r="F93" s="217" t="s">
        <v>2365</v>
      </c>
      <c r="G93" s="218" t="s">
        <v>1684</v>
      </c>
      <c r="H93" s="219">
        <v>26.52</v>
      </c>
      <c r="I93" s="220"/>
      <c r="J93" s="221">
        <f>ROUND(I93*H93,2)</f>
        <v>0</v>
      </c>
      <c r="K93" s="217" t="s">
        <v>19</v>
      </c>
      <c r="L93" s="222"/>
      <c r="M93" s="223" t="s">
        <v>19</v>
      </c>
      <c r="N93" s="224" t="s">
        <v>44</v>
      </c>
      <c r="O93" s="81"/>
      <c r="P93" s="225">
        <f>O93*H93</f>
        <v>0</v>
      </c>
      <c r="Q93" s="225">
        <v>1</v>
      </c>
      <c r="R93" s="225">
        <f>Q93*H93</f>
        <v>26.52</v>
      </c>
      <c r="S93" s="225">
        <v>0</v>
      </c>
      <c r="T93" s="226">
        <f>S93*H93</f>
        <v>0</v>
      </c>
      <c r="U93" s="35"/>
      <c r="V93" s="35"/>
      <c r="W93" s="35"/>
      <c r="X93" s="35"/>
      <c r="Y93" s="35"/>
      <c r="Z93" s="35"/>
      <c r="AA93" s="35"/>
      <c r="AB93" s="35"/>
      <c r="AC93" s="35"/>
      <c r="AD93" s="35"/>
      <c r="AE93" s="35"/>
      <c r="AR93" s="227" t="s">
        <v>216</v>
      </c>
      <c r="AT93" s="227" t="s">
        <v>184</v>
      </c>
      <c r="AU93" s="227" t="s">
        <v>81</v>
      </c>
      <c r="AY93" s="14" t="s">
        <v>183</v>
      </c>
      <c r="BE93" s="228">
        <f>IF(N93="základní",J93,0)</f>
        <v>0</v>
      </c>
      <c r="BF93" s="228">
        <f>IF(N93="snížená",J93,0)</f>
        <v>0</v>
      </c>
      <c r="BG93" s="228">
        <f>IF(N93="zákl. přenesená",J93,0)</f>
        <v>0</v>
      </c>
      <c r="BH93" s="228">
        <f>IF(N93="sníž. přenesená",J93,0)</f>
        <v>0</v>
      </c>
      <c r="BI93" s="228">
        <f>IF(N93="nulová",J93,0)</f>
        <v>0</v>
      </c>
      <c r="BJ93" s="14" t="s">
        <v>81</v>
      </c>
      <c r="BK93" s="228">
        <f>ROUND(I93*H93,2)</f>
        <v>0</v>
      </c>
      <c r="BL93" s="14" t="s">
        <v>182</v>
      </c>
      <c r="BM93" s="227" t="s">
        <v>2790</v>
      </c>
    </row>
    <row r="94" s="2" customFormat="1">
      <c r="A94" s="35"/>
      <c r="B94" s="36"/>
      <c r="C94" s="37"/>
      <c r="D94" s="229" t="s">
        <v>190</v>
      </c>
      <c r="E94" s="37"/>
      <c r="F94" s="230" t="s">
        <v>2365</v>
      </c>
      <c r="G94" s="37"/>
      <c r="H94" s="37"/>
      <c r="I94" s="143"/>
      <c r="J94" s="37"/>
      <c r="K94" s="37"/>
      <c r="L94" s="41"/>
      <c r="M94" s="231"/>
      <c r="N94" s="232"/>
      <c r="O94" s="81"/>
      <c r="P94" s="81"/>
      <c r="Q94" s="81"/>
      <c r="R94" s="81"/>
      <c r="S94" s="81"/>
      <c r="T94" s="82"/>
      <c r="U94" s="35"/>
      <c r="V94" s="35"/>
      <c r="W94" s="35"/>
      <c r="X94" s="35"/>
      <c r="Y94" s="35"/>
      <c r="Z94" s="35"/>
      <c r="AA94" s="35"/>
      <c r="AB94" s="35"/>
      <c r="AC94" s="35"/>
      <c r="AD94" s="35"/>
      <c r="AE94" s="35"/>
      <c r="AT94" s="14" t="s">
        <v>190</v>
      </c>
      <c r="AU94" s="14" t="s">
        <v>81</v>
      </c>
    </row>
    <row r="95" s="2" customFormat="1" ht="33" customHeight="1">
      <c r="A95" s="35"/>
      <c r="B95" s="36"/>
      <c r="C95" s="233" t="s">
        <v>212</v>
      </c>
      <c r="D95" s="233" t="s">
        <v>191</v>
      </c>
      <c r="E95" s="234" t="s">
        <v>2791</v>
      </c>
      <c r="F95" s="235" t="s">
        <v>2792</v>
      </c>
      <c r="G95" s="236" t="s">
        <v>187</v>
      </c>
      <c r="H95" s="237">
        <v>21.600000000000001</v>
      </c>
      <c r="I95" s="238"/>
      <c r="J95" s="239">
        <f>ROUND(I95*H95,2)</f>
        <v>0</v>
      </c>
      <c r="K95" s="235" t="s">
        <v>19</v>
      </c>
      <c r="L95" s="41"/>
      <c r="M95" s="240" t="s">
        <v>19</v>
      </c>
      <c r="N95" s="241" t="s">
        <v>44</v>
      </c>
      <c r="O95" s="81"/>
      <c r="P95" s="225">
        <f>O95*H95</f>
        <v>0</v>
      </c>
      <c r="Q95" s="225">
        <v>0</v>
      </c>
      <c r="R95" s="225">
        <f>Q95*H95</f>
        <v>0</v>
      </c>
      <c r="S95" s="225">
        <v>0</v>
      </c>
      <c r="T95" s="226">
        <f>S95*H95</f>
        <v>0</v>
      </c>
      <c r="U95" s="35"/>
      <c r="V95" s="35"/>
      <c r="W95" s="35"/>
      <c r="X95" s="35"/>
      <c r="Y95" s="35"/>
      <c r="Z95" s="35"/>
      <c r="AA95" s="35"/>
      <c r="AB95" s="35"/>
      <c r="AC95" s="35"/>
      <c r="AD95" s="35"/>
      <c r="AE95" s="35"/>
      <c r="AR95" s="227" t="s">
        <v>182</v>
      </c>
      <c r="AT95" s="227" t="s">
        <v>191</v>
      </c>
      <c r="AU95" s="227" t="s">
        <v>81</v>
      </c>
      <c r="AY95" s="14" t="s">
        <v>183</v>
      </c>
      <c r="BE95" s="228">
        <f>IF(N95="základní",J95,0)</f>
        <v>0</v>
      </c>
      <c r="BF95" s="228">
        <f>IF(N95="snížená",J95,0)</f>
        <v>0</v>
      </c>
      <c r="BG95" s="228">
        <f>IF(N95="zákl. přenesená",J95,0)</f>
        <v>0</v>
      </c>
      <c r="BH95" s="228">
        <f>IF(N95="sníž. přenesená",J95,0)</f>
        <v>0</v>
      </c>
      <c r="BI95" s="228">
        <f>IF(N95="nulová",J95,0)</f>
        <v>0</v>
      </c>
      <c r="BJ95" s="14" t="s">
        <v>81</v>
      </c>
      <c r="BK95" s="228">
        <f>ROUND(I95*H95,2)</f>
        <v>0</v>
      </c>
      <c r="BL95" s="14" t="s">
        <v>182</v>
      </c>
      <c r="BM95" s="227" t="s">
        <v>2793</v>
      </c>
    </row>
    <row r="96" s="2" customFormat="1">
      <c r="A96" s="35"/>
      <c r="B96" s="36"/>
      <c r="C96" s="37"/>
      <c r="D96" s="229" t="s">
        <v>190</v>
      </c>
      <c r="E96" s="37"/>
      <c r="F96" s="230" t="s">
        <v>2792</v>
      </c>
      <c r="G96" s="37"/>
      <c r="H96" s="37"/>
      <c r="I96" s="143"/>
      <c r="J96" s="37"/>
      <c r="K96" s="37"/>
      <c r="L96" s="41"/>
      <c r="M96" s="231"/>
      <c r="N96" s="232"/>
      <c r="O96" s="81"/>
      <c r="P96" s="81"/>
      <c r="Q96" s="81"/>
      <c r="R96" s="81"/>
      <c r="S96" s="81"/>
      <c r="T96" s="82"/>
      <c r="U96" s="35"/>
      <c r="V96" s="35"/>
      <c r="W96" s="35"/>
      <c r="X96" s="35"/>
      <c r="Y96" s="35"/>
      <c r="Z96" s="35"/>
      <c r="AA96" s="35"/>
      <c r="AB96" s="35"/>
      <c r="AC96" s="35"/>
      <c r="AD96" s="35"/>
      <c r="AE96" s="35"/>
      <c r="AT96" s="14" t="s">
        <v>190</v>
      </c>
      <c r="AU96" s="14" t="s">
        <v>81</v>
      </c>
    </row>
    <row r="97" s="2" customFormat="1" ht="21.75" customHeight="1">
      <c r="A97" s="35"/>
      <c r="B97" s="36"/>
      <c r="C97" s="233" t="s">
        <v>216</v>
      </c>
      <c r="D97" s="233" t="s">
        <v>191</v>
      </c>
      <c r="E97" s="234" t="s">
        <v>2794</v>
      </c>
      <c r="F97" s="235" t="s">
        <v>2795</v>
      </c>
      <c r="G97" s="236" t="s">
        <v>187</v>
      </c>
      <c r="H97" s="237">
        <v>50.399999999999999</v>
      </c>
      <c r="I97" s="238"/>
      <c r="J97" s="239">
        <f>ROUND(I97*H97,2)</f>
        <v>0</v>
      </c>
      <c r="K97" s="235" t="s">
        <v>19</v>
      </c>
      <c r="L97" s="41"/>
      <c r="M97" s="240" t="s">
        <v>19</v>
      </c>
      <c r="N97" s="241" t="s">
        <v>44</v>
      </c>
      <c r="O97" s="81"/>
      <c r="P97" s="225">
        <f>O97*H97</f>
        <v>0</v>
      </c>
      <c r="Q97" s="225">
        <v>0</v>
      </c>
      <c r="R97" s="225">
        <f>Q97*H97</f>
        <v>0</v>
      </c>
      <c r="S97" s="225">
        <v>0</v>
      </c>
      <c r="T97" s="226">
        <f>S97*H97</f>
        <v>0</v>
      </c>
      <c r="U97" s="35"/>
      <c r="V97" s="35"/>
      <c r="W97" s="35"/>
      <c r="X97" s="35"/>
      <c r="Y97" s="35"/>
      <c r="Z97" s="35"/>
      <c r="AA97" s="35"/>
      <c r="AB97" s="35"/>
      <c r="AC97" s="35"/>
      <c r="AD97" s="35"/>
      <c r="AE97" s="35"/>
      <c r="AR97" s="227" t="s">
        <v>182</v>
      </c>
      <c r="AT97" s="227" t="s">
        <v>191</v>
      </c>
      <c r="AU97" s="227" t="s">
        <v>81</v>
      </c>
      <c r="AY97" s="14" t="s">
        <v>183</v>
      </c>
      <c r="BE97" s="228">
        <f>IF(N97="základní",J97,0)</f>
        <v>0</v>
      </c>
      <c r="BF97" s="228">
        <f>IF(N97="snížená",J97,0)</f>
        <v>0</v>
      </c>
      <c r="BG97" s="228">
        <f>IF(N97="zákl. přenesená",J97,0)</f>
        <v>0</v>
      </c>
      <c r="BH97" s="228">
        <f>IF(N97="sníž. přenesená",J97,0)</f>
        <v>0</v>
      </c>
      <c r="BI97" s="228">
        <f>IF(N97="nulová",J97,0)</f>
        <v>0</v>
      </c>
      <c r="BJ97" s="14" t="s">
        <v>81</v>
      </c>
      <c r="BK97" s="228">
        <f>ROUND(I97*H97,2)</f>
        <v>0</v>
      </c>
      <c r="BL97" s="14" t="s">
        <v>182</v>
      </c>
      <c r="BM97" s="227" t="s">
        <v>2796</v>
      </c>
    </row>
    <row r="98" s="2" customFormat="1">
      <c r="A98" s="35"/>
      <c r="B98" s="36"/>
      <c r="C98" s="37"/>
      <c r="D98" s="229" t="s">
        <v>190</v>
      </c>
      <c r="E98" s="37"/>
      <c r="F98" s="230" t="s">
        <v>2795</v>
      </c>
      <c r="G98" s="37"/>
      <c r="H98" s="37"/>
      <c r="I98" s="143"/>
      <c r="J98" s="37"/>
      <c r="K98" s="37"/>
      <c r="L98" s="41"/>
      <c r="M98" s="231"/>
      <c r="N98" s="232"/>
      <c r="O98" s="81"/>
      <c r="P98" s="81"/>
      <c r="Q98" s="81"/>
      <c r="R98" s="81"/>
      <c r="S98" s="81"/>
      <c r="T98" s="82"/>
      <c r="U98" s="35"/>
      <c r="V98" s="35"/>
      <c r="W98" s="35"/>
      <c r="X98" s="35"/>
      <c r="Y98" s="35"/>
      <c r="Z98" s="35"/>
      <c r="AA98" s="35"/>
      <c r="AB98" s="35"/>
      <c r="AC98" s="35"/>
      <c r="AD98" s="35"/>
      <c r="AE98" s="35"/>
      <c r="AT98" s="14" t="s">
        <v>190</v>
      </c>
      <c r="AU98" s="14" t="s">
        <v>81</v>
      </c>
    </row>
    <row r="99" s="2" customFormat="1" ht="21.75" customHeight="1">
      <c r="A99" s="35"/>
      <c r="B99" s="36"/>
      <c r="C99" s="233" t="s">
        <v>220</v>
      </c>
      <c r="D99" s="233" t="s">
        <v>191</v>
      </c>
      <c r="E99" s="234" t="s">
        <v>2797</v>
      </c>
      <c r="F99" s="235" t="s">
        <v>2798</v>
      </c>
      <c r="G99" s="236" t="s">
        <v>1380</v>
      </c>
      <c r="H99" s="237">
        <v>78</v>
      </c>
      <c r="I99" s="238"/>
      <c r="J99" s="239">
        <f>ROUND(I99*H99,2)</f>
        <v>0</v>
      </c>
      <c r="K99" s="235" t="s">
        <v>19</v>
      </c>
      <c r="L99" s="41"/>
      <c r="M99" s="240" t="s">
        <v>19</v>
      </c>
      <c r="N99" s="241" t="s">
        <v>44</v>
      </c>
      <c r="O99" s="81"/>
      <c r="P99" s="225">
        <f>O99*H99</f>
        <v>0</v>
      </c>
      <c r="Q99" s="225">
        <v>0</v>
      </c>
      <c r="R99" s="225">
        <f>Q99*H99</f>
        <v>0</v>
      </c>
      <c r="S99" s="225">
        <v>0</v>
      </c>
      <c r="T99" s="226">
        <f>S99*H99</f>
        <v>0</v>
      </c>
      <c r="U99" s="35"/>
      <c r="V99" s="35"/>
      <c r="W99" s="35"/>
      <c r="X99" s="35"/>
      <c r="Y99" s="35"/>
      <c r="Z99" s="35"/>
      <c r="AA99" s="35"/>
      <c r="AB99" s="35"/>
      <c r="AC99" s="35"/>
      <c r="AD99" s="35"/>
      <c r="AE99" s="35"/>
      <c r="AR99" s="227" t="s">
        <v>182</v>
      </c>
      <c r="AT99" s="227" t="s">
        <v>191</v>
      </c>
      <c r="AU99" s="227" t="s">
        <v>81</v>
      </c>
      <c r="AY99" s="14" t="s">
        <v>183</v>
      </c>
      <c r="BE99" s="228">
        <f>IF(N99="základní",J99,0)</f>
        <v>0</v>
      </c>
      <c r="BF99" s="228">
        <f>IF(N99="snížená",J99,0)</f>
        <v>0</v>
      </c>
      <c r="BG99" s="228">
        <f>IF(N99="zákl. přenesená",J99,0)</f>
        <v>0</v>
      </c>
      <c r="BH99" s="228">
        <f>IF(N99="sníž. přenesená",J99,0)</f>
        <v>0</v>
      </c>
      <c r="BI99" s="228">
        <f>IF(N99="nulová",J99,0)</f>
        <v>0</v>
      </c>
      <c r="BJ99" s="14" t="s">
        <v>81</v>
      </c>
      <c r="BK99" s="228">
        <f>ROUND(I99*H99,2)</f>
        <v>0</v>
      </c>
      <c r="BL99" s="14" t="s">
        <v>182</v>
      </c>
      <c r="BM99" s="227" t="s">
        <v>2799</v>
      </c>
    </row>
    <row r="100" s="2" customFormat="1">
      <c r="A100" s="35"/>
      <c r="B100" s="36"/>
      <c r="C100" s="37"/>
      <c r="D100" s="229" t="s">
        <v>190</v>
      </c>
      <c r="E100" s="37"/>
      <c r="F100" s="230" t="s">
        <v>2798</v>
      </c>
      <c r="G100" s="37"/>
      <c r="H100" s="37"/>
      <c r="I100" s="143"/>
      <c r="J100" s="37"/>
      <c r="K100" s="37"/>
      <c r="L100" s="41"/>
      <c r="M100" s="231"/>
      <c r="N100" s="232"/>
      <c r="O100" s="81"/>
      <c r="P100" s="81"/>
      <c r="Q100" s="81"/>
      <c r="R100" s="81"/>
      <c r="S100" s="81"/>
      <c r="T100" s="82"/>
      <c r="U100" s="35"/>
      <c r="V100" s="35"/>
      <c r="W100" s="35"/>
      <c r="X100" s="35"/>
      <c r="Y100" s="35"/>
      <c r="Z100" s="35"/>
      <c r="AA100" s="35"/>
      <c r="AB100" s="35"/>
      <c r="AC100" s="35"/>
      <c r="AD100" s="35"/>
      <c r="AE100" s="35"/>
      <c r="AT100" s="14" t="s">
        <v>190</v>
      </c>
      <c r="AU100" s="14" t="s">
        <v>81</v>
      </c>
    </row>
    <row r="101" s="2" customFormat="1" ht="16.5" customHeight="1">
      <c r="A101" s="35"/>
      <c r="B101" s="36"/>
      <c r="C101" s="233" t="s">
        <v>224</v>
      </c>
      <c r="D101" s="233" t="s">
        <v>191</v>
      </c>
      <c r="E101" s="234" t="s">
        <v>2738</v>
      </c>
      <c r="F101" s="235" t="s">
        <v>2739</v>
      </c>
      <c r="G101" s="236" t="s">
        <v>187</v>
      </c>
      <c r="H101" s="237">
        <v>7.2000000000000002</v>
      </c>
      <c r="I101" s="238"/>
      <c r="J101" s="239">
        <f>ROUND(I101*H101,2)</f>
        <v>0</v>
      </c>
      <c r="K101" s="235" t="s">
        <v>19</v>
      </c>
      <c r="L101" s="41"/>
      <c r="M101" s="240" t="s">
        <v>19</v>
      </c>
      <c r="N101" s="241" t="s">
        <v>44</v>
      </c>
      <c r="O101" s="81"/>
      <c r="P101" s="225">
        <f>O101*H101</f>
        <v>0</v>
      </c>
      <c r="Q101" s="225">
        <v>0</v>
      </c>
      <c r="R101" s="225">
        <f>Q101*H101</f>
        <v>0</v>
      </c>
      <c r="S101" s="225">
        <v>0</v>
      </c>
      <c r="T101" s="226">
        <f>S101*H101</f>
        <v>0</v>
      </c>
      <c r="U101" s="35"/>
      <c r="V101" s="35"/>
      <c r="W101" s="35"/>
      <c r="X101" s="35"/>
      <c r="Y101" s="35"/>
      <c r="Z101" s="35"/>
      <c r="AA101" s="35"/>
      <c r="AB101" s="35"/>
      <c r="AC101" s="35"/>
      <c r="AD101" s="35"/>
      <c r="AE101" s="35"/>
      <c r="AR101" s="227" t="s">
        <v>182</v>
      </c>
      <c r="AT101" s="227" t="s">
        <v>191</v>
      </c>
      <c r="AU101" s="227" t="s">
        <v>81</v>
      </c>
      <c r="AY101" s="14" t="s">
        <v>183</v>
      </c>
      <c r="BE101" s="228">
        <f>IF(N101="základní",J101,0)</f>
        <v>0</v>
      </c>
      <c r="BF101" s="228">
        <f>IF(N101="snížená",J101,0)</f>
        <v>0</v>
      </c>
      <c r="BG101" s="228">
        <f>IF(N101="zákl. přenesená",J101,0)</f>
        <v>0</v>
      </c>
      <c r="BH101" s="228">
        <f>IF(N101="sníž. přenesená",J101,0)</f>
        <v>0</v>
      </c>
      <c r="BI101" s="228">
        <f>IF(N101="nulová",J101,0)</f>
        <v>0</v>
      </c>
      <c r="BJ101" s="14" t="s">
        <v>81</v>
      </c>
      <c r="BK101" s="228">
        <f>ROUND(I101*H101,2)</f>
        <v>0</v>
      </c>
      <c r="BL101" s="14" t="s">
        <v>182</v>
      </c>
      <c r="BM101" s="227" t="s">
        <v>2800</v>
      </c>
    </row>
    <row r="102" s="2" customFormat="1">
      <c r="A102" s="35"/>
      <c r="B102" s="36"/>
      <c r="C102" s="37"/>
      <c r="D102" s="229" t="s">
        <v>190</v>
      </c>
      <c r="E102" s="37"/>
      <c r="F102" s="230" t="s">
        <v>2739</v>
      </c>
      <c r="G102" s="37"/>
      <c r="H102" s="37"/>
      <c r="I102" s="143"/>
      <c r="J102" s="37"/>
      <c r="K102" s="37"/>
      <c r="L102" s="41"/>
      <c r="M102" s="231"/>
      <c r="N102" s="232"/>
      <c r="O102" s="81"/>
      <c r="P102" s="81"/>
      <c r="Q102" s="81"/>
      <c r="R102" s="81"/>
      <c r="S102" s="81"/>
      <c r="T102" s="82"/>
      <c r="U102" s="35"/>
      <c r="V102" s="35"/>
      <c r="W102" s="35"/>
      <c r="X102" s="35"/>
      <c r="Y102" s="35"/>
      <c r="Z102" s="35"/>
      <c r="AA102" s="35"/>
      <c r="AB102" s="35"/>
      <c r="AC102" s="35"/>
      <c r="AD102" s="35"/>
      <c r="AE102" s="35"/>
      <c r="AT102" s="14" t="s">
        <v>190</v>
      </c>
      <c r="AU102" s="14" t="s">
        <v>81</v>
      </c>
    </row>
    <row r="103" s="2" customFormat="1" ht="21.75" customHeight="1">
      <c r="A103" s="35"/>
      <c r="B103" s="36"/>
      <c r="C103" s="233" t="s">
        <v>228</v>
      </c>
      <c r="D103" s="233" t="s">
        <v>191</v>
      </c>
      <c r="E103" s="234" t="s">
        <v>2801</v>
      </c>
      <c r="F103" s="235" t="s">
        <v>2802</v>
      </c>
      <c r="G103" s="236" t="s">
        <v>1380</v>
      </c>
      <c r="H103" s="237">
        <v>78</v>
      </c>
      <c r="I103" s="238"/>
      <c r="J103" s="239">
        <f>ROUND(I103*H103,2)</f>
        <v>0</v>
      </c>
      <c r="K103" s="235" t="s">
        <v>19</v>
      </c>
      <c r="L103" s="41"/>
      <c r="M103" s="240" t="s">
        <v>19</v>
      </c>
      <c r="N103" s="241" t="s">
        <v>44</v>
      </c>
      <c r="O103" s="81"/>
      <c r="P103" s="225">
        <f>O103*H103</f>
        <v>0</v>
      </c>
      <c r="Q103" s="225">
        <v>0</v>
      </c>
      <c r="R103" s="225">
        <f>Q103*H103</f>
        <v>0</v>
      </c>
      <c r="S103" s="225">
        <v>0</v>
      </c>
      <c r="T103" s="226">
        <f>S103*H103</f>
        <v>0</v>
      </c>
      <c r="U103" s="35"/>
      <c r="V103" s="35"/>
      <c r="W103" s="35"/>
      <c r="X103" s="35"/>
      <c r="Y103" s="35"/>
      <c r="Z103" s="35"/>
      <c r="AA103" s="35"/>
      <c r="AB103" s="35"/>
      <c r="AC103" s="35"/>
      <c r="AD103" s="35"/>
      <c r="AE103" s="35"/>
      <c r="AR103" s="227" t="s">
        <v>182</v>
      </c>
      <c r="AT103" s="227" t="s">
        <v>191</v>
      </c>
      <c r="AU103" s="227" t="s">
        <v>81</v>
      </c>
      <c r="AY103" s="14" t="s">
        <v>183</v>
      </c>
      <c r="BE103" s="228">
        <f>IF(N103="základní",J103,0)</f>
        <v>0</v>
      </c>
      <c r="BF103" s="228">
        <f>IF(N103="snížená",J103,0)</f>
        <v>0</v>
      </c>
      <c r="BG103" s="228">
        <f>IF(N103="zákl. přenesená",J103,0)</f>
        <v>0</v>
      </c>
      <c r="BH103" s="228">
        <f>IF(N103="sníž. přenesená",J103,0)</f>
        <v>0</v>
      </c>
      <c r="BI103" s="228">
        <f>IF(N103="nulová",J103,0)</f>
        <v>0</v>
      </c>
      <c r="BJ103" s="14" t="s">
        <v>81</v>
      </c>
      <c r="BK103" s="228">
        <f>ROUND(I103*H103,2)</f>
        <v>0</v>
      </c>
      <c r="BL103" s="14" t="s">
        <v>182</v>
      </c>
      <c r="BM103" s="227" t="s">
        <v>2803</v>
      </c>
    </row>
    <row r="104" s="2" customFormat="1">
      <c r="A104" s="35"/>
      <c r="B104" s="36"/>
      <c r="C104" s="37"/>
      <c r="D104" s="229" t="s">
        <v>190</v>
      </c>
      <c r="E104" s="37"/>
      <c r="F104" s="230" t="s">
        <v>2802</v>
      </c>
      <c r="G104" s="37"/>
      <c r="H104" s="37"/>
      <c r="I104" s="143"/>
      <c r="J104" s="37"/>
      <c r="K104" s="37"/>
      <c r="L104" s="41"/>
      <c r="M104" s="231"/>
      <c r="N104" s="232"/>
      <c r="O104" s="81"/>
      <c r="P104" s="81"/>
      <c r="Q104" s="81"/>
      <c r="R104" s="81"/>
      <c r="S104" s="81"/>
      <c r="T104" s="82"/>
      <c r="U104" s="35"/>
      <c r="V104" s="35"/>
      <c r="W104" s="35"/>
      <c r="X104" s="35"/>
      <c r="Y104" s="35"/>
      <c r="Z104" s="35"/>
      <c r="AA104" s="35"/>
      <c r="AB104" s="35"/>
      <c r="AC104" s="35"/>
      <c r="AD104" s="35"/>
      <c r="AE104" s="35"/>
      <c r="AT104" s="14" t="s">
        <v>190</v>
      </c>
      <c r="AU104" s="14" t="s">
        <v>81</v>
      </c>
    </row>
    <row r="105" s="2" customFormat="1" ht="21.75" customHeight="1">
      <c r="A105" s="35"/>
      <c r="B105" s="36"/>
      <c r="C105" s="233" t="s">
        <v>232</v>
      </c>
      <c r="D105" s="233" t="s">
        <v>191</v>
      </c>
      <c r="E105" s="234" t="s">
        <v>2804</v>
      </c>
      <c r="F105" s="235" t="s">
        <v>2805</v>
      </c>
      <c r="G105" s="236" t="s">
        <v>1380</v>
      </c>
      <c r="H105" s="237">
        <v>78</v>
      </c>
      <c r="I105" s="238"/>
      <c r="J105" s="239">
        <f>ROUND(I105*H105,2)</f>
        <v>0</v>
      </c>
      <c r="K105" s="235" t="s">
        <v>19</v>
      </c>
      <c r="L105" s="41"/>
      <c r="M105" s="240" t="s">
        <v>19</v>
      </c>
      <c r="N105" s="241" t="s">
        <v>44</v>
      </c>
      <c r="O105" s="81"/>
      <c r="P105" s="225">
        <f>O105*H105</f>
        <v>0</v>
      </c>
      <c r="Q105" s="225">
        <v>0</v>
      </c>
      <c r="R105" s="225">
        <f>Q105*H105</f>
        <v>0</v>
      </c>
      <c r="S105" s="225">
        <v>0</v>
      </c>
      <c r="T105" s="226">
        <f>S105*H105</f>
        <v>0</v>
      </c>
      <c r="U105" s="35"/>
      <c r="V105" s="35"/>
      <c r="W105" s="35"/>
      <c r="X105" s="35"/>
      <c r="Y105" s="35"/>
      <c r="Z105" s="35"/>
      <c r="AA105" s="35"/>
      <c r="AB105" s="35"/>
      <c r="AC105" s="35"/>
      <c r="AD105" s="35"/>
      <c r="AE105" s="35"/>
      <c r="AR105" s="227" t="s">
        <v>182</v>
      </c>
      <c r="AT105" s="227" t="s">
        <v>191</v>
      </c>
      <c r="AU105" s="227" t="s">
        <v>81</v>
      </c>
      <c r="AY105" s="14" t="s">
        <v>183</v>
      </c>
      <c r="BE105" s="228">
        <f>IF(N105="základní",J105,0)</f>
        <v>0</v>
      </c>
      <c r="BF105" s="228">
        <f>IF(N105="snížená",J105,0)</f>
        <v>0</v>
      </c>
      <c r="BG105" s="228">
        <f>IF(N105="zákl. přenesená",J105,0)</f>
        <v>0</v>
      </c>
      <c r="BH105" s="228">
        <f>IF(N105="sníž. přenesená",J105,0)</f>
        <v>0</v>
      </c>
      <c r="BI105" s="228">
        <f>IF(N105="nulová",J105,0)</f>
        <v>0</v>
      </c>
      <c r="BJ105" s="14" t="s">
        <v>81</v>
      </c>
      <c r="BK105" s="228">
        <f>ROUND(I105*H105,2)</f>
        <v>0</v>
      </c>
      <c r="BL105" s="14" t="s">
        <v>182</v>
      </c>
      <c r="BM105" s="227" t="s">
        <v>2806</v>
      </c>
    </row>
    <row r="106" s="2" customFormat="1">
      <c r="A106" s="35"/>
      <c r="B106" s="36"/>
      <c r="C106" s="37"/>
      <c r="D106" s="229" t="s">
        <v>190</v>
      </c>
      <c r="E106" s="37"/>
      <c r="F106" s="230" t="s">
        <v>2805</v>
      </c>
      <c r="G106" s="37"/>
      <c r="H106" s="37"/>
      <c r="I106" s="143"/>
      <c r="J106" s="37"/>
      <c r="K106" s="37"/>
      <c r="L106" s="41"/>
      <c r="M106" s="231"/>
      <c r="N106" s="232"/>
      <c r="O106" s="81"/>
      <c r="P106" s="81"/>
      <c r="Q106" s="81"/>
      <c r="R106" s="81"/>
      <c r="S106" s="81"/>
      <c r="T106" s="82"/>
      <c r="U106" s="35"/>
      <c r="V106" s="35"/>
      <c r="W106" s="35"/>
      <c r="X106" s="35"/>
      <c r="Y106" s="35"/>
      <c r="Z106" s="35"/>
      <c r="AA106" s="35"/>
      <c r="AB106" s="35"/>
      <c r="AC106" s="35"/>
      <c r="AD106" s="35"/>
      <c r="AE106" s="35"/>
      <c r="AT106" s="14" t="s">
        <v>190</v>
      </c>
      <c r="AU106" s="14" t="s">
        <v>81</v>
      </c>
    </row>
    <row r="107" s="2" customFormat="1" ht="21.75" customHeight="1">
      <c r="A107" s="35"/>
      <c r="B107" s="36"/>
      <c r="C107" s="233" t="s">
        <v>237</v>
      </c>
      <c r="D107" s="233" t="s">
        <v>191</v>
      </c>
      <c r="E107" s="234" t="s">
        <v>2413</v>
      </c>
      <c r="F107" s="235" t="s">
        <v>2414</v>
      </c>
      <c r="G107" s="236" t="s">
        <v>263</v>
      </c>
      <c r="H107" s="237">
        <v>9.8000000000000007</v>
      </c>
      <c r="I107" s="238"/>
      <c r="J107" s="239">
        <f>ROUND(I107*H107,2)</f>
        <v>0</v>
      </c>
      <c r="K107" s="235" t="s">
        <v>19</v>
      </c>
      <c r="L107" s="41"/>
      <c r="M107" s="240" t="s">
        <v>19</v>
      </c>
      <c r="N107" s="241" t="s">
        <v>44</v>
      </c>
      <c r="O107" s="81"/>
      <c r="P107" s="225">
        <f>O107*H107</f>
        <v>0</v>
      </c>
      <c r="Q107" s="225">
        <v>0</v>
      </c>
      <c r="R107" s="225">
        <f>Q107*H107</f>
        <v>0</v>
      </c>
      <c r="S107" s="225">
        <v>0</v>
      </c>
      <c r="T107" s="226">
        <f>S107*H107</f>
        <v>0</v>
      </c>
      <c r="U107" s="35"/>
      <c r="V107" s="35"/>
      <c r="W107" s="35"/>
      <c r="X107" s="35"/>
      <c r="Y107" s="35"/>
      <c r="Z107" s="35"/>
      <c r="AA107" s="35"/>
      <c r="AB107" s="35"/>
      <c r="AC107" s="35"/>
      <c r="AD107" s="35"/>
      <c r="AE107" s="35"/>
      <c r="AR107" s="227" t="s">
        <v>182</v>
      </c>
      <c r="AT107" s="227" t="s">
        <v>191</v>
      </c>
      <c r="AU107" s="227" t="s">
        <v>81</v>
      </c>
      <c r="AY107" s="14" t="s">
        <v>183</v>
      </c>
      <c r="BE107" s="228">
        <f>IF(N107="základní",J107,0)</f>
        <v>0</v>
      </c>
      <c r="BF107" s="228">
        <f>IF(N107="snížená",J107,0)</f>
        <v>0</v>
      </c>
      <c r="BG107" s="228">
        <f>IF(N107="zákl. přenesená",J107,0)</f>
        <v>0</v>
      </c>
      <c r="BH107" s="228">
        <f>IF(N107="sníž. přenesená",J107,0)</f>
        <v>0</v>
      </c>
      <c r="BI107" s="228">
        <f>IF(N107="nulová",J107,0)</f>
        <v>0</v>
      </c>
      <c r="BJ107" s="14" t="s">
        <v>81</v>
      </c>
      <c r="BK107" s="228">
        <f>ROUND(I107*H107,2)</f>
        <v>0</v>
      </c>
      <c r="BL107" s="14" t="s">
        <v>182</v>
      </c>
      <c r="BM107" s="227" t="s">
        <v>2807</v>
      </c>
    </row>
    <row r="108" s="2" customFormat="1">
      <c r="A108" s="35"/>
      <c r="B108" s="36"/>
      <c r="C108" s="37"/>
      <c r="D108" s="229" t="s">
        <v>190</v>
      </c>
      <c r="E108" s="37"/>
      <c r="F108" s="230" t="s">
        <v>2414</v>
      </c>
      <c r="G108" s="37"/>
      <c r="H108" s="37"/>
      <c r="I108" s="143"/>
      <c r="J108" s="37"/>
      <c r="K108" s="37"/>
      <c r="L108" s="41"/>
      <c r="M108" s="231"/>
      <c r="N108" s="232"/>
      <c r="O108" s="81"/>
      <c r="P108" s="81"/>
      <c r="Q108" s="81"/>
      <c r="R108" s="81"/>
      <c r="S108" s="81"/>
      <c r="T108" s="82"/>
      <c r="U108" s="35"/>
      <c r="V108" s="35"/>
      <c r="W108" s="35"/>
      <c r="X108" s="35"/>
      <c r="Y108" s="35"/>
      <c r="Z108" s="35"/>
      <c r="AA108" s="35"/>
      <c r="AB108" s="35"/>
      <c r="AC108" s="35"/>
      <c r="AD108" s="35"/>
      <c r="AE108" s="35"/>
      <c r="AT108" s="14" t="s">
        <v>190</v>
      </c>
      <c r="AU108" s="14" t="s">
        <v>81</v>
      </c>
    </row>
    <row r="109" s="11" customFormat="1" ht="25.92" customHeight="1">
      <c r="A109" s="11"/>
      <c r="B109" s="201"/>
      <c r="C109" s="202"/>
      <c r="D109" s="203" t="s">
        <v>72</v>
      </c>
      <c r="E109" s="204" t="s">
        <v>181</v>
      </c>
      <c r="F109" s="204" t="s">
        <v>1343</v>
      </c>
      <c r="G109" s="202"/>
      <c r="H109" s="202"/>
      <c r="I109" s="205"/>
      <c r="J109" s="206">
        <f>BK109</f>
        <v>0</v>
      </c>
      <c r="K109" s="202"/>
      <c r="L109" s="207"/>
      <c r="M109" s="208"/>
      <c r="N109" s="209"/>
      <c r="O109" s="209"/>
      <c r="P109" s="210">
        <f>SUM(P110:P117)</f>
        <v>0</v>
      </c>
      <c r="Q109" s="209"/>
      <c r="R109" s="210">
        <f>SUM(R110:R117)</f>
        <v>0</v>
      </c>
      <c r="S109" s="209"/>
      <c r="T109" s="211">
        <f>SUM(T110:T117)</f>
        <v>0</v>
      </c>
      <c r="U109" s="11"/>
      <c r="V109" s="11"/>
      <c r="W109" s="11"/>
      <c r="X109" s="11"/>
      <c r="Y109" s="11"/>
      <c r="Z109" s="11"/>
      <c r="AA109" s="11"/>
      <c r="AB109" s="11"/>
      <c r="AC109" s="11"/>
      <c r="AD109" s="11"/>
      <c r="AE109" s="11"/>
      <c r="AR109" s="212" t="s">
        <v>182</v>
      </c>
      <c r="AT109" s="213" t="s">
        <v>72</v>
      </c>
      <c r="AU109" s="213" t="s">
        <v>73</v>
      </c>
      <c r="AY109" s="212" t="s">
        <v>183</v>
      </c>
      <c r="BK109" s="214">
        <f>SUM(BK110:BK117)</f>
        <v>0</v>
      </c>
    </row>
    <row r="110" s="2" customFormat="1" ht="21.75" customHeight="1">
      <c r="A110" s="35"/>
      <c r="B110" s="36"/>
      <c r="C110" s="233" t="s">
        <v>242</v>
      </c>
      <c r="D110" s="233" t="s">
        <v>191</v>
      </c>
      <c r="E110" s="234" t="s">
        <v>2453</v>
      </c>
      <c r="F110" s="235" t="s">
        <v>2454</v>
      </c>
      <c r="G110" s="236" t="s">
        <v>1684</v>
      </c>
      <c r="H110" s="237">
        <v>41.234000000000002</v>
      </c>
      <c r="I110" s="238"/>
      <c r="J110" s="239">
        <f>ROUND(I110*H110,2)</f>
        <v>0</v>
      </c>
      <c r="K110" s="235" t="s">
        <v>19</v>
      </c>
      <c r="L110" s="41"/>
      <c r="M110" s="240" t="s">
        <v>19</v>
      </c>
      <c r="N110" s="241" t="s">
        <v>44</v>
      </c>
      <c r="O110" s="81"/>
      <c r="P110" s="225">
        <f>O110*H110</f>
        <v>0</v>
      </c>
      <c r="Q110" s="225">
        <v>0</v>
      </c>
      <c r="R110" s="225">
        <f>Q110*H110</f>
        <v>0</v>
      </c>
      <c r="S110" s="225">
        <v>0</v>
      </c>
      <c r="T110" s="226">
        <f>S110*H110</f>
        <v>0</v>
      </c>
      <c r="U110" s="35"/>
      <c r="V110" s="35"/>
      <c r="W110" s="35"/>
      <c r="X110" s="35"/>
      <c r="Y110" s="35"/>
      <c r="Z110" s="35"/>
      <c r="AA110" s="35"/>
      <c r="AB110" s="35"/>
      <c r="AC110" s="35"/>
      <c r="AD110" s="35"/>
      <c r="AE110" s="35"/>
      <c r="AR110" s="227" t="s">
        <v>194</v>
      </c>
      <c r="AT110" s="227" t="s">
        <v>191</v>
      </c>
      <c r="AU110" s="227" t="s">
        <v>81</v>
      </c>
      <c r="AY110" s="14" t="s">
        <v>183</v>
      </c>
      <c r="BE110" s="228">
        <f>IF(N110="základní",J110,0)</f>
        <v>0</v>
      </c>
      <c r="BF110" s="228">
        <f>IF(N110="snížená",J110,0)</f>
        <v>0</v>
      </c>
      <c r="BG110" s="228">
        <f>IF(N110="zákl. přenesená",J110,0)</f>
        <v>0</v>
      </c>
      <c r="BH110" s="228">
        <f>IF(N110="sníž. přenesená",J110,0)</f>
        <v>0</v>
      </c>
      <c r="BI110" s="228">
        <f>IF(N110="nulová",J110,0)</f>
        <v>0</v>
      </c>
      <c r="BJ110" s="14" t="s">
        <v>81</v>
      </c>
      <c r="BK110" s="228">
        <f>ROUND(I110*H110,2)</f>
        <v>0</v>
      </c>
      <c r="BL110" s="14" t="s">
        <v>194</v>
      </c>
      <c r="BM110" s="227" t="s">
        <v>2808</v>
      </c>
    </row>
    <row r="111" s="2" customFormat="1">
      <c r="A111" s="35"/>
      <c r="B111" s="36"/>
      <c r="C111" s="37"/>
      <c r="D111" s="229" t="s">
        <v>190</v>
      </c>
      <c r="E111" s="37"/>
      <c r="F111" s="230" t="s">
        <v>2456</v>
      </c>
      <c r="G111" s="37"/>
      <c r="H111" s="37"/>
      <c r="I111" s="143"/>
      <c r="J111" s="37"/>
      <c r="K111" s="37"/>
      <c r="L111" s="41"/>
      <c r="M111" s="231"/>
      <c r="N111" s="232"/>
      <c r="O111" s="81"/>
      <c r="P111" s="81"/>
      <c r="Q111" s="81"/>
      <c r="R111" s="81"/>
      <c r="S111" s="81"/>
      <c r="T111" s="82"/>
      <c r="U111" s="35"/>
      <c r="V111" s="35"/>
      <c r="W111" s="35"/>
      <c r="X111" s="35"/>
      <c r="Y111" s="35"/>
      <c r="Z111" s="35"/>
      <c r="AA111" s="35"/>
      <c r="AB111" s="35"/>
      <c r="AC111" s="35"/>
      <c r="AD111" s="35"/>
      <c r="AE111" s="35"/>
      <c r="AT111" s="14" t="s">
        <v>190</v>
      </c>
      <c r="AU111" s="14" t="s">
        <v>81</v>
      </c>
    </row>
    <row r="112" s="2" customFormat="1" ht="21.75" customHeight="1">
      <c r="A112" s="35"/>
      <c r="B112" s="36"/>
      <c r="C112" s="233" t="s">
        <v>8</v>
      </c>
      <c r="D112" s="233" t="s">
        <v>191</v>
      </c>
      <c r="E112" s="234" t="s">
        <v>2457</v>
      </c>
      <c r="F112" s="235" t="s">
        <v>2458</v>
      </c>
      <c r="G112" s="236" t="s">
        <v>1684</v>
      </c>
      <c r="H112" s="237">
        <v>18.77</v>
      </c>
      <c r="I112" s="238"/>
      <c r="J112" s="239">
        <f>ROUND(I112*H112,2)</f>
        <v>0</v>
      </c>
      <c r="K112" s="235" t="s">
        <v>19</v>
      </c>
      <c r="L112" s="41"/>
      <c r="M112" s="240" t="s">
        <v>19</v>
      </c>
      <c r="N112" s="241" t="s">
        <v>44</v>
      </c>
      <c r="O112" s="81"/>
      <c r="P112" s="225">
        <f>O112*H112</f>
        <v>0</v>
      </c>
      <c r="Q112" s="225">
        <v>0</v>
      </c>
      <c r="R112" s="225">
        <f>Q112*H112</f>
        <v>0</v>
      </c>
      <c r="S112" s="225">
        <v>0</v>
      </c>
      <c r="T112" s="226">
        <f>S112*H112</f>
        <v>0</v>
      </c>
      <c r="U112" s="35"/>
      <c r="V112" s="35"/>
      <c r="W112" s="35"/>
      <c r="X112" s="35"/>
      <c r="Y112" s="35"/>
      <c r="Z112" s="35"/>
      <c r="AA112" s="35"/>
      <c r="AB112" s="35"/>
      <c r="AC112" s="35"/>
      <c r="AD112" s="35"/>
      <c r="AE112" s="35"/>
      <c r="AR112" s="227" t="s">
        <v>194</v>
      </c>
      <c r="AT112" s="227" t="s">
        <v>191</v>
      </c>
      <c r="AU112" s="227" t="s">
        <v>81</v>
      </c>
      <c r="AY112" s="14" t="s">
        <v>183</v>
      </c>
      <c r="BE112" s="228">
        <f>IF(N112="základní",J112,0)</f>
        <v>0</v>
      </c>
      <c r="BF112" s="228">
        <f>IF(N112="snížená",J112,0)</f>
        <v>0</v>
      </c>
      <c r="BG112" s="228">
        <f>IF(N112="zákl. přenesená",J112,0)</f>
        <v>0</v>
      </c>
      <c r="BH112" s="228">
        <f>IF(N112="sníž. přenesená",J112,0)</f>
        <v>0</v>
      </c>
      <c r="BI112" s="228">
        <f>IF(N112="nulová",J112,0)</f>
        <v>0</v>
      </c>
      <c r="BJ112" s="14" t="s">
        <v>81</v>
      </c>
      <c r="BK112" s="228">
        <f>ROUND(I112*H112,2)</f>
        <v>0</v>
      </c>
      <c r="BL112" s="14" t="s">
        <v>194</v>
      </c>
      <c r="BM112" s="227" t="s">
        <v>2809</v>
      </c>
    </row>
    <row r="113" s="2" customFormat="1">
      <c r="A113" s="35"/>
      <c r="B113" s="36"/>
      <c r="C113" s="37"/>
      <c r="D113" s="229" t="s">
        <v>190</v>
      </c>
      <c r="E113" s="37"/>
      <c r="F113" s="230" t="s">
        <v>2460</v>
      </c>
      <c r="G113" s="37"/>
      <c r="H113" s="37"/>
      <c r="I113" s="143"/>
      <c r="J113" s="37"/>
      <c r="K113" s="37"/>
      <c r="L113" s="41"/>
      <c r="M113" s="231"/>
      <c r="N113" s="232"/>
      <c r="O113" s="81"/>
      <c r="P113" s="81"/>
      <c r="Q113" s="81"/>
      <c r="R113" s="81"/>
      <c r="S113" s="81"/>
      <c r="T113" s="82"/>
      <c r="U113" s="35"/>
      <c r="V113" s="35"/>
      <c r="W113" s="35"/>
      <c r="X113" s="35"/>
      <c r="Y113" s="35"/>
      <c r="Z113" s="35"/>
      <c r="AA113" s="35"/>
      <c r="AB113" s="35"/>
      <c r="AC113" s="35"/>
      <c r="AD113" s="35"/>
      <c r="AE113" s="35"/>
      <c r="AT113" s="14" t="s">
        <v>190</v>
      </c>
      <c r="AU113" s="14" t="s">
        <v>81</v>
      </c>
    </row>
    <row r="114" s="2" customFormat="1" ht="33" customHeight="1">
      <c r="A114" s="35"/>
      <c r="B114" s="36"/>
      <c r="C114" s="233" t="s">
        <v>249</v>
      </c>
      <c r="D114" s="233" t="s">
        <v>191</v>
      </c>
      <c r="E114" s="234" t="s">
        <v>2465</v>
      </c>
      <c r="F114" s="235" t="s">
        <v>2466</v>
      </c>
      <c r="G114" s="236" t="s">
        <v>1684</v>
      </c>
      <c r="H114" s="237">
        <v>20</v>
      </c>
      <c r="I114" s="238"/>
      <c r="J114" s="239">
        <f>ROUND(I114*H114,2)</f>
        <v>0</v>
      </c>
      <c r="K114" s="235" t="s">
        <v>19</v>
      </c>
      <c r="L114" s="41"/>
      <c r="M114" s="240" t="s">
        <v>19</v>
      </c>
      <c r="N114" s="241" t="s">
        <v>44</v>
      </c>
      <c r="O114" s="81"/>
      <c r="P114" s="225">
        <f>O114*H114</f>
        <v>0</v>
      </c>
      <c r="Q114" s="225">
        <v>0</v>
      </c>
      <c r="R114" s="225">
        <f>Q114*H114</f>
        <v>0</v>
      </c>
      <c r="S114" s="225">
        <v>0</v>
      </c>
      <c r="T114" s="226">
        <f>S114*H114</f>
        <v>0</v>
      </c>
      <c r="U114" s="35"/>
      <c r="V114" s="35"/>
      <c r="W114" s="35"/>
      <c r="X114" s="35"/>
      <c r="Y114" s="35"/>
      <c r="Z114" s="35"/>
      <c r="AA114" s="35"/>
      <c r="AB114" s="35"/>
      <c r="AC114" s="35"/>
      <c r="AD114" s="35"/>
      <c r="AE114" s="35"/>
      <c r="AR114" s="227" t="s">
        <v>194</v>
      </c>
      <c r="AT114" s="227" t="s">
        <v>191</v>
      </c>
      <c r="AU114" s="227" t="s">
        <v>81</v>
      </c>
      <c r="AY114" s="14" t="s">
        <v>183</v>
      </c>
      <c r="BE114" s="228">
        <f>IF(N114="základní",J114,0)</f>
        <v>0</v>
      </c>
      <c r="BF114" s="228">
        <f>IF(N114="snížená",J114,0)</f>
        <v>0</v>
      </c>
      <c r="BG114" s="228">
        <f>IF(N114="zákl. přenesená",J114,0)</f>
        <v>0</v>
      </c>
      <c r="BH114" s="228">
        <f>IF(N114="sníž. přenesená",J114,0)</f>
        <v>0</v>
      </c>
      <c r="BI114" s="228">
        <f>IF(N114="nulová",J114,0)</f>
        <v>0</v>
      </c>
      <c r="BJ114" s="14" t="s">
        <v>81</v>
      </c>
      <c r="BK114" s="228">
        <f>ROUND(I114*H114,2)</f>
        <v>0</v>
      </c>
      <c r="BL114" s="14" t="s">
        <v>194</v>
      </c>
      <c r="BM114" s="227" t="s">
        <v>2810</v>
      </c>
    </row>
    <row r="115" s="2" customFormat="1">
      <c r="A115" s="35"/>
      <c r="B115" s="36"/>
      <c r="C115" s="37"/>
      <c r="D115" s="229" t="s">
        <v>190</v>
      </c>
      <c r="E115" s="37"/>
      <c r="F115" s="230" t="s">
        <v>2466</v>
      </c>
      <c r="G115" s="37"/>
      <c r="H115" s="37"/>
      <c r="I115" s="143"/>
      <c r="J115" s="37"/>
      <c r="K115" s="37"/>
      <c r="L115" s="41"/>
      <c r="M115" s="231"/>
      <c r="N115" s="232"/>
      <c r="O115" s="81"/>
      <c r="P115" s="81"/>
      <c r="Q115" s="81"/>
      <c r="R115" s="81"/>
      <c r="S115" s="81"/>
      <c r="T115" s="82"/>
      <c r="U115" s="35"/>
      <c r="V115" s="35"/>
      <c r="W115" s="35"/>
      <c r="X115" s="35"/>
      <c r="Y115" s="35"/>
      <c r="Z115" s="35"/>
      <c r="AA115" s="35"/>
      <c r="AB115" s="35"/>
      <c r="AC115" s="35"/>
      <c r="AD115" s="35"/>
      <c r="AE115" s="35"/>
      <c r="AT115" s="14" t="s">
        <v>190</v>
      </c>
      <c r="AU115" s="14" t="s">
        <v>81</v>
      </c>
    </row>
    <row r="116" s="2" customFormat="1" ht="16.5" customHeight="1">
      <c r="A116" s="35"/>
      <c r="B116" s="36"/>
      <c r="C116" s="233" t="s">
        <v>254</v>
      </c>
      <c r="D116" s="233" t="s">
        <v>191</v>
      </c>
      <c r="E116" s="234" t="s">
        <v>2477</v>
      </c>
      <c r="F116" s="235" t="s">
        <v>2478</v>
      </c>
      <c r="G116" s="236" t="s">
        <v>1684</v>
      </c>
      <c r="H116" s="237">
        <v>9.8000000000000007</v>
      </c>
      <c r="I116" s="238"/>
      <c r="J116" s="239">
        <f>ROUND(I116*H116,2)</f>
        <v>0</v>
      </c>
      <c r="K116" s="235" t="s">
        <v>19</v>
      </c>
      <c r="L116" s="41"/>
      <c r="M116" s="240" t="s">
        <v>19</v>
      </c>
      <c r="N116" s="241" t="s">
        <v>44</v>
      </c>
      <c r="O116" s="81"/>
      <c r="P116" s="225">
        <f>O116*H116</f>
        <v>0</v>
      </c>
      <c r="Q116" s="225">
        <v>0</v>
      </c>
      <c r="R116" s="225">
        <f>Q116*H116</f>
        <v>0</v>
      </c>
      <c r="S116" s="225">
        <v>0</v>
      </c>
      <c r="T116" s="226">
        <f>S116*H116</f>
        <v>0</v>
      </c>
      <c r="U116" s="35"/>
      <c r="V116" s="35"/>
      <c r="W116" s="35"/>
      <c r="X116" s="35"/>
      <c r="Y116" s="35"/>
      <c r="Z116" s="35"/>
      <c r="AA116" s="35"/>
      <c r="AB116" s="35"/>
      <c r="AC116" s="35"/>
      <c r="AD116" s="35"/>
      <c r="AE116" s="35"/>
      <c r="AR116" s="227" t="s">
        <v>194</v>
      </c>
      <c r="AT116" s="227" t="s">
        <v>191</v>
      </c>
      <c r="AU116" s="227" t="s">
        <v>81</v>
      </c>
      <c r="AY116" s="14" t="s">
        <v>183</v>
      </c>
      <c r="BE116" s="228">
        <f>IF(N116="základní",J116,0)</f>
        <v>0</v>
      </c>
      <c r="BF116" s="228">
        <f>IF(N116="snížená",J116,0)</f>
        <v>0</v>
      </c>
      <c r="BG116" s="228">
        <f>IF(N116="zákl. přenesená",J116,0)</f>
        <v>0</v>
      </c>
      <c r="BH116" s="228">
        <f>IF(N116="sníž. přenesená",J116,0)</f>
        <v>0</v>
      </c>
      <c r="BI116" s="228">
        <f>IF(N116="nulová",J116,0)</f>
        <v>0</v>
      </c>
      <c r="BJ116" s="14" t="s">
        <v>81</v>
      </c>
      <c r="BK116" s="228">
        <f>ROUND(I116*H116,2)</f>
        <v>0</v>
      </c>
      <c r="BL116" s="14" t="s">
        <v>194</v>
      </c>
      <c r="BM116" s="227" t="s">
        <v>2811</v>
      </c>
    </row>
    <row r="117" s="2" customFormat="1">
      <c r="A117" s="35"/>
      <c r="B117" s="36"/>
      <c r="C117" s="37"/>
      <c r="D117" s="229" t="s">
        <v>190</v>
      </c>
      <c r="E117" s="37"/>
      <c r="F117" s="230" t="s">
        <v>2478</v>
      </c>
      <c r="G117" s="37"/>
      <c r="H117" s="37"/>
      <c r="I117" s="143"/>
      <c r="J117" s="37"/>
      <c r="K117" s="37"/>
      <c r="L117" s="41"/>
      <c r="M117" s="242"/>
      <c r="N117" s="243"/>
      <c r="O117" s="244"/>
      <c r="P117" s="244"/>
      <c r="Q117" s="244"/>
      <c r="R117" s="244"/>
      <c r="S117" s="244"/>
      <c r="T117" s="245"/>
      <c r="U117" s="35"/>
      <c r="V117" s="35"/>
      <c r="W117" s="35"/>
      <c r="X117" s="35"/>
      <c r="Y117" s="35"/>
      <c r="Z117" s="35"/>
      <c r="AA117" s="35"/>
      <c r="AB117" s="35"/>
      <c r="AC117" s="35"/>
      <c r="AD117" s="35"/>
      <c r="AE117" s="35"/>
      <c r="AT117" s="14" t="s">
        <v>190</v>
      </c>
      <c r="AU117" s="14" t="s">
        <v>81</v>
      </c>
    </row>
    <row r="118" s="2" customFormat="1" ht="6.96" customHeight="1">
      <c r="A118" s="35"/>
      <c r="B118" s="56"/>
      <c r="C118" s="57"/>
      <c r="D118" s="57"/>
      <c r="E118" s="57"/>
      <c r="F118" s="57"/>
      <c r="G118" s="57"/>
      <c r="H118" s="57"/>
      <c r="I118" s="172"/>
      <c r="J118" s="57"/>
      <c r="K118" s="57"/>
      <c r="L118" s="41"/>
      <c r="M118" s="35"/>
      <c r="O118" s="35"/>
      <c r="P118" s="35"/>
      <c r="Q118" s="35"/>
      <c r="R118" s="35"/>
      <c r="S118" s="35"/>
      <c r="T118" s="35"/>
      <c r="U118" s="35"/>
      <c r="V118" s="35"/>
      <c r="W118" s="35"/>
      <c r="X118" s="35"/>
      <c r="Y118" s="35"/>
      <c r="Z118" s="35"/>
      <c r="AA118" s="35"/>
      <c r="AB118" s="35"/>
      <c r="AC118" s="35"/>
      <c r="AD118" s="35"/>
      <c r="AE118" s="35"/>
    </row>
  </sheetData>
  <sheetProtection sheet="1" autoFilter="0" formatColumns="0" formatRows="0" objects="1" scenarios="1" spinCount="100000" saltValue="RmB7WUaAw2toF/pRFTzd4y/Mfts7Q5hl+PFs0Op5KHKjcrh8qrJhM1kCSjNMwOWwbCqX0ChOYx1EM6IOVgdGuw==" hashValue="SrtEiyNfR+Rf4NDgZ1GTKAanSDKst9vaBSDxWs4YrD4F4DHjGSWxPvi0WQsxMK7Un+5LD6Q5OrnbS2Y/cRnvoQ==" algorithmName="SHA-512" password="CC35"/>
  <autoFilter ref="C80:K117"/>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140</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1" customFormat="1" ht="12" customHeight="1">
      <c r="B8" s="17"/>
      <c r="D8" s="141" t="s">
        <v>160</v>
      </c>
      <c r="I8" s="135"/>
      <c r="L8" s="17"/>
    </row>
    <row r="9" hidden="1" s="2" customFormat="1" ht="16.5" customHeight="1">
      <c r="A9" s="35"/>
      <c r="B9" s="41"/>
      <c r="C9" s="35"/>
      <c r="D9" s="35"/>
      <c r="E9" s="142" t="s">
        <v>2812</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309</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16.5" customHeight="1">
      <c r="A11" s="35"/>
      <c r="B11" s="41"/>
      <c r="C11" s="35"/>
      <c r="D11" s="35"/>
      <c r="E11" s="145" t="s">
        <v>2813</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11. 2. 2020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34</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37</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38</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39</v>
      </c>
      <c r="E32" s="35"/>
      <c r="F32" s="35"/>
      <c r="G32" s="35"/>
      <c r="H32" s="35"/>
      <c r="I32" s="143"/>
      <c r="J32" s="156">
        <f>ROUND(J86,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41</v>
      </c>
      <c r="G34" s="35"/>
      <c r="H34" s="35"/>
      <c r="I34" s="158" t="s">
        <v>40</v>
      </c>
      <c r="J34" s="157" t="s">
        <v>42</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43</v>
      </c>
      <c r="E35" s="141" t="s">
        <v>44</v>
      </c>
      <c r="F35" s="160">
        <f>ROUND((SUM(BE86:BE147)),  2)</f>
        <v>0</v>
      </c>
      <c r="G35" s="35"/>
      <c r="H35" s="35"/>
      <c r="I35" s="161">
        <v>0.20999999999999999</v>
      </c>
      <c r="J35" s="160">
        <f>ROUND(((SUM(BE86:BE147))*I35),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45</v>
      </c>
      <c r="F36" s="160">
        <f>ROUND((SUM(BF86:BF147)),  2)</f>
        <v>0</v>
      </c>
      <c r="G36" s="35"/>
      <c r="H36" s="35"/>
      <c r="I36" s="161">
        <v>0.14999999999999999</v>
      </c>
      <c r="J36" s="160">
        <f>ROUND(((SUM(BF86:BF147))*I36),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46</v>
      </c>
      <c r="F37" s="160">
        <f>ROUND((SUM(BG86:BG147)),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47</v>
      </c>
      <c r="F38" s="160">
        <f>ROUND((SUM(BH86:BH147)),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48</v>
      </c>
      <c r="F39" s="160">
        <f>ROUND((SUM(BI86:BI147)),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49</v>
      </c>
      <c r="E41" s="164"/>
      <c r="F41" s="164"/>
      <c r="G41" s="165" t="s">
        <v>50</v>
      </c>
      <c r="H41" s="166" t="s">
        <v>51</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162</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23.25" customHeight="1">
      <c r="A50" s="35"/>
      <c r="B50" s="36"/>
      <c r="C50" s="37"/>
      <c r="D50" s="37"/>
      <c r="E50" s="176" t="str">
        <f>E7</f>
        <v xml:space="preserve">Oprava staničních kolejí 1 - 8  a výhybek v žst. Bečov nad Teplou (2. část)</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160</v>
      </c>
      <c r="D51" s="19"/>
      <c r="E51" s="19"/>
      <c r="F51" s="19"/>
      <c r="G51" s="19"/>
      <c r="H51" s="19"/>
      <c r="I51" s="135"/>
      <c r="J51" s="19"/>
      <c r="K51" s="19"/>
      <c r="L51" s="17"/>
    </row>
    <row r="52" hidden="1" s="2" customFormat="1" ht="16.5" customHeight="1">
      <c r="A52" s="35"/>
      <c r="B52" s="36"/>
      <c r="C52" s="37"/>
      <c r="D52" s="37"/>
      <c r="E52" s="176" t="s">
        <v>2812</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309</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6.5" customHeight="1">
      <c r="A54" s="35"/>
      <c r="B54" s="36"/>
      <c r="C54" s="37"/>
      <c r="D54" s="37"/>
      <c r="E54" s="66" t="str">
        <f>E11</f>
        <v>01 - Rozvody VO</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žst. Bečov nad Teplou</v>
      </c>
      <c r="G56" s="37"/>
      <c r="H56" s="37"/>
      <c r="I56" s="146" t="s">
        <v>23</v>
      </c>
      <c r="J56" s="69" t="str">
        <f>IF(J14="","",J14)</f>
        <v>11. 2. 2020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 xml:space="preserve"> Správa železnic, OŘ ÚNL</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 xml:space="preserve"> </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163</v>
      </c>
      <c r="D61" s="178"/>
      <c r="E61" s="178"/>
      <c r="F61" s="178"/>
      <c r="G61" s="178"/>
      <c r="H61" s="178"/>
      <c r="I61" s="179"/>
      <c r="J61" s="180" t="s">
        <v>164</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71</v>
      </c>
      <c r="D63" s="37"/>
      <c r="E63" s="37"/>
      <c r="F63" s="37"/>
      <c r="G63" s="37"/>
      <c r="H63" s="37"/>
      <c r="I63" s="143"/>
      <c r="J63" s="99">
        <f>J86</f>
        <v>0</v>
      </c>
      <c r="K63" s="37"/>
      <c r="L63" s="144"/>
      <c r="S63" s="35"/>
      <c r="T63" s="35"/>
      <c r="U63" s="35"/>
      <c r="V63" s="35"/>
      <c r="W63" s="35"/>
      <c r="X63" s="35"/>
      <c r="Y63" s="35"/>
      <c r="Z63" s="35"/>
      <c r="AA63" s="35"/>
      <c r="AB63" s="35"/>
      <c r="AC63" s="35"/>
      <c r="AD63" s="35"/>
      <c r="AE63" s="35"/>
      <c r="AU63" s="14" t="s">
        <v>165</v>
      </c>
    </row>
    <row r="64" hidden="1" s="9" customFormat="1" ht="24.96" customHeight="1">
      <c r="A64" s="9"/>
      <c r="B64" s="182"/>
      <c r="C64" s="183"/>
      <c r="D64" s="184" t="s">
        <v>315</v>
      </c>
      <c r="E64" s="185"/>
      <c r="F64" s="185"/>
      <c r="G64" s="185"/>
      <c r="H64" s="185"/>
      <c r="I64" s="186"/>
      <c r="J64" s="187">
        <f>J87</f>
        <v>0</v>
      </c>
      <c r="K64" s="183"/>
      <c r="L64" s="188"/>
      <c r="S64" s="9"/>
      <c r="T64" s="9"/>
      <c r="U64" s="9"/>
      <c r="V64" s="9"/>
      <c r="W64" s="9"/>
      <c r="X64" s="9"/>
      <c r="Y64" s="9"/>
      <c r="Z64" s="9"/>
      <c r="AA64" s="9"/>
      <c r="AB64" s="9"/>
      <c r="AC64" s="9"/>
      <c r="AD64" s="9"/>
      <c r="AE64" s="9"/>
    </row>
    <row r="65" hidden="1" s="2" customFormat="1" ht="21.84" customHeight="1">
      <c r="A65" s="35"/>
      <c r="B65" s="36"/>
      <c r="C65" s="37"/>
      <c r="D65" s="37"/>
      <c r="E65" s="37"/>
      <c r="F65" s="37"/>
      <c r="G65" s="37"/>
      <c r="H65" s="37"/>
      <c r="I65" s="143"/>
      <c r="J65" s="37"/>
      <c r="K65" s="37"/>
      <c r="L65" s="144"/>
      <c r="S65" s="35"/>
      <c r="T65" s="35"/>
      <c r="U65" s="35"/>
      <c r="V65" s="35"/>
      <c r="W65" s="35"/>
      <c r="X65" s="35"/>
      <c r="Y65" s="35"/>
      <c r="Z65" s="35"/>
      <c r="AA65" s="35"/>
      <c r="AB65" s="35"/>
      <c r="AC65" s="35"/>
      <c r="AD65" s="35"/>
      <c r="AE65" s="35"/>
    </row>
    <row r="66" hidden="1" s="2" customFormat="1" ht="6.96" customHeight="1">
      <c r="A66" s="35"/>
      <c r="B66" s="56"/>
      <c r="C66" s="57"/>
      <c r="D66" s="57"/>
      <c r="E66" s="57"/>
      <c r="F66" s="57"/>
      <c r="G66" s="57"/>
      <c r="H66" s="57"/>
      <c r="I66" s="172"/>
      <c r="J66" s="57"/>
      <c r="K66" s="57"/>
      <c r="L66" s="144"/>
      <c r="S66" s="35"/>
      <c r="T66" s="35"/>
      <c r="U66" s="35"/>
      <c r="V66" s="35"/>
      <c r="W66" s="35"/>
      <c r="X66" s="35"/>
      <c r="Y66" s="35"/>
      <c r="Z66" s="35"/>
      <c r="AA66" s="35"/>
      <c r="AB66" s="35"/>
      <c r="AC66" s="35"/>
      <c r="AD66" s="35"/>
      <c r="AE66" s="35"/>
    </row>
    <row r="67" hidden="1"/>
    <row r="68" hidden="1"/>
    <row r="69" hidden="1"/>
    <row r="70" s="2" customFormat="1" ht="6.96" customHeight="1">
      <c r="A70" s="35"/>
      <c r="B70" s="58"/>
      <c r="C70" s="59"/>
      <c r="D70" s="59"/>
      <c r="E70" s="59"/>
      <c r="F70" s="59"/>
      <c r="G70" s="59"/>
      <c r="H70" s="59"/>
      <c r="I70" s="175"/>
      <c r="J70" s="59"/>
      <c r="K70" s="59"/>
      <c r="L70" s="144"/>
      <c r="S70" s="35"/>
      <c r="T70" s="35"/>
      <c r="U70" s="35"/>
      <c r="V70" s="35"/>
      <c r="W70" s="35"/>
      <c r="X70" s="35"/>
      <c r="Y70" s="35"/>
      <c r="Z70" s="35"/>
      <c r="AA70" s="35"/>
      <c r="AB70" s="35"/>
      <c r="AC70" s="35"/>
      <c r="AD70" s="35"/>
      <c r="AE70" s="35"/>
    </row>
    <row r="71" s="2" customFormat="1" ht="24.96" customHeight="1">
      <c r="A71" s="35"/>
      <c r="B71" s="36"/>
      <c r="C71" s="20" t="s">
        <v>168</v>
      </c>
      <c r="D71" s="37"/>
      <c r="E71" s="37"/>
      <c r="F71" s="37"/>
      <c r="G71" s="37"/>
      <c r="H71" s="37"/>
      <c r="I71" s="143"/>
      <c r="J71" s="37"/>
      <c r="K71" s="37"/>
      <c r="L71" s="144"/>
      <c r="S71" s="35"/>
      <c r="T71" s="35"/>
      <c r="U71" s="35"/>
      <c r="V71" s="35"/>
      <c r="W71" s="35"/>
      <c r="X71" s="35"/>
      <c r="Y71" s="35"/>
      <c r="Z71" s="35"/>
      <c r="AA71" s="35"/>
      <c r="AB71" s="35"/>
      <c r="AC71" s="35"/>
      <c r="AD71" s="35"/>
      <c r="AE71" s="35"/>
    </row>
    <row r="72" s="2" customFormat="1" ht="6.96" customHeight="1">
      <c r="A72" s="35"/>
      <c r="B72" s="36"/>
      <c r="C72" s="37"/>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12" customHeight="1">
      <c r="A73" s="35"/>
      <c r="B73" s="36"/>
      <c r="C73" s="29" t="s">
        <v>16</v>
      </c>
      <c r="D73" s="37"/>
      <c r="E73" s="37"/>
      <c r="F73" s="37"/>
      <c r="G73" s="37"/>
      <c r="H73" s="37"/>
      <c r="I73" s="143"/>
      <c r="J73" s="37"/>
      <c r="K73" s="37"/>
      <c r="L73" s="144"/>
      <c r="S73" s="35"/>
      <c r="T73" s="35"/>
      <c r="U73" s="35"/>
      <c r="V73" s="35"/>
      <c r="W73" s="35"/>
      <c r="X73" s="35"/>
      <c r="Y73" s="35"/>
      <c r="Z73" s="35"/>
      <c r="AA73" s="35"/>
      <c r="AB73" s="35"/>
      <c r="AC73" s="35"/>
      <c r="AD73" s="35"/>
      <c r="AE73" s="35"/>
    </row>
    <row r="74" s="2" customFormat="1" ht="23.25" customHeight="1">
      <c r="A74" s="35"/>
      <c r="B74" s="36"/>
      <c r="C74" s="37"/>
      <c r="D74" s="37"/>
      <c r="E74" s="176" t="str">
        <f>E7</f>
        <v xml:space="preserve">Oprava staničních kolejí 1 - 8  a výhybek v žst. Bečov nad Teplou (2. část)</v>
      </c>
      <c r="F74" s="29"/>
      <c r="G74" s="29"/>
      <c r="H74" s="29"/>
      <c r="I74" s="143"/>
      <c r="J74" s="37"/>
      <c r="K74" s="37"/>
      <c r="L74" s="144"/>
      <c r="S74" s="35"/>
      <c r="T74" s="35"/>
      <c r="U74" s="35"/>
      <c r="V74" s="35"/>
      <c r="W74" s="35"/>
      <c r="X74" s="35"/>
      <c r="Y74" s="35"/>
      <c r="Z74" s="35"/>
      <c r="AA74" s="35"/>
      <c r="AB74" s="35"/>
      <c r="AC74" s="35"/>
      <c r="AD74" s="35"/>
      <c r="AE74" s="35"/>
    </row>
    <row r="75" s="1" customFormat="1" ht="12" customHeight="1">
      <c r="B75" s="18"/>
      <c r="C75" s="29" t="s">
        <v>160</v>
      </c>
      <c r="D75" s="19"/>
      <c r="E75" s="19"/>
      <c r="F75" s="19"/>
      <c r="G75" s="19"/>
      <c r="H75" s="19"/>
      <c r="I75" s="135"/>
      <c r="J75" s="19"/>
      <c r="K75" s="19"/>
      <c r="L75" s="17"/>
    </row>
    <row r="76" s="2" customFormat="1" ht="16.5" customHeight="1">
      <c r="A76" s="35"/>
      <c r="B76" s="36"/>
      <c r="C76" s="37"/>
      <c r="D76" s="37"/>
      <c r="E76" s="176" t="s">
        <v>2812</v>
      </c>
      <c r="F76" s="37"/>
      <c r="G76" s="37"/>
      <c r="H76" s="37"/>
      <c r="I76" s="143"/>
      <c r="J76" s="37"/>
      <c r="K76" s="37"/>
      <c r="L76" s="144"/>
      <c r="S76" s="35"/>
      <c r="T76" s="35"/>
      <c r="U76" s="35"/>
      <c r="V76" s="35"/>
      <c r="W76" s="35"/>
      <c r="X76" s="35"/>
      <c r="Y76" s="35"/>
      <c r="Z76" s="35"/>
      <c r="AA76" s="35"/>
      <c r="AB76" s="35"/>
      <c r="AC76" s="35"/>
      <c r="AD76" s="35"/>
      <c r="AE76" s="35"/>
    </row>
    <row r="77" s="2" customFormat="1" ht="12" customHeight="1">
      <c r="A77" s="35"/>
      <c r="B77" s="36"/>
      <c r="C77" s="29" t="s">
        <v>309</v>
      </c>
      <c r="D77" s="37"/>
      <c r="E77" s="37"/>
      <c r="F77" s="37"/>
      <c r="G77" s="37"/>
      <c r="H77" s="37"/>
      <c r="I77" s="143"/>
      <c r="J77" s="37"/>
      <c r="K77" s="37"/>
      <c r="L77" s="144"/>
      <c r="S77" s="35"/>
      <c r="T77" s="35"/>
      <c r="U77" s="35"/>
      <c r="V77" s="35"/>
      <c r="W77" s="35"/>
      <c r="X77" s="35"/>
      <c r="Y77" s="35"/>
      <c r="Z77" s="35"/>
      <c r="AA77" s="35"/>
      <c r="AB77" s="35"/>
      <c r="AC77" s="35"/>
      <c r="AD77" s="35"/>
      <c r="AE77" s="35"/>
    </row>
    <row r="78" s="2" customFormat="1" ht="16.5" customHeight="1">
      <c r="A78" s="35"/>
      <c r="B78" s="36"/>
      <c r="C78" s="37"/>
      <c r="D78" s="37"/>
      <c r="E78" s="66" t="str">
        <f>E11</f>
        <v>01 - Rozvody VO</v>
      </c>
      <c r="F78" s="37"/>
      <c r="G78" s="37"/>
      <c r="H78" s="37"/>
      <c r="I78" s="143"/>
      <c r="J78" s="37"/>
      <c r="K78" s="37"/>
      <c r="L78" s="144"/>
      <c r="S78" s="35"/>
      <c r="T78" s="35"/>
      <c r="U78" s="35"/>
      <c r="V78" s="35"/>
      <c r="W78" s="35"/>
      <c r="X78" s="35"/>
      <c r="Y78" s="35"/>
      <c r="Z78" s="35"/>
      <c r="AA78" s="35"/>
      <c r="AB78" s="35"/>
      <c r="AC78" s="35"/>
      <c r="AD78" s="35"/>
      <c r="AE78" s="35"/>
    </row>
    <row r="79" s="2" customFormat="1" ht="6.96" customHeight="1">
      <c r="A79" s="35"/>
      <c r="B79" s="36"/>
      <c r="C79" s="37"/>
      <c r="D79" s="37"/>
      <c r="E79" s="37"/>
      <c r="F79" s="37"/>
      <c r="G79" s="37"/>
      <c r="H79" s="37"/>
      <c r="I79" s="143"/>
      <c r="J79" s="37"/>
      <c r="K79" s="37"/>
      <c r="L79" s="144"/>
      <c r="S79" s="35"/>
      <c r="T79" s="35"/>
      <c r="U79" s="35"/>
      <c r="V79" s="35"/>
      <c r="W79" s="35"/>
      <c r="X79" s="35"/>
      <c r="Y79" s="35"/>
      <c r="Z79" s="35"/>
      <c r="AA79" s="35"/>
      <c r="AB79" s="35"/>
      <c r="AC79" s="35"/>
      <c r="AD79" s="35"/>
      <c r="AE79" s="35"/>
    </row>
    <row r="80" s="2" customFormat="1" ht="12" customHeight="1">
      <c r="A80" s="35"/>
      <c r="B80" s="36"/>
      <c r="C80" s="29" t="s">
        <v>21</v>
      </c>
      <c r="D80" s="37"/>
      <c r="E80" s="37"/>
      <c r="F80" s="24" t="str">
        <f>F14</f>
        <v>žst. Bečov nad Teplou</v>
      </c>
      <c r="G80" s="37"/>
      <c r="H80" s="37"/>
      <c r="I80" s="146" t="s">
        <v>23</v>
      </c>
      <c r="J80" s="69" t="str">
        <f>IF(J14="","",J14)</f>
        <v>11. 2. 2020</v>
      </c>
      <c r="K80" s="37"/>
      <c r="L80" s="144"/>
      <c r="S80" s="35"/>
      <c r="T80" s="35"/>
      <c r="U80" s="35"/>
      <c r="V80" s="35"/>
      <c r="W80" s="35"/>
      <c r="X80" s="35"/>
      <c r="Y80" s="35"/>
      <c r="Z80" s="35"/>
      <c r="AA80" s="35"/>
      <c r="AB80" s="35"/>
      <c r="AC80" s="35"/>
      <c r="AD80" s="35"/>
      <c r="AE80" s="35"/>
    </row>
    <row r="81" s="2" customFormat="1" ht="6.96" customHeight="1">
      <c r="A81" s="35"/>
      <c r="B81" s="36"/>
      <c r="C81" s="37"/>
      <c r="D81" s="37"/>
      <c r="E81" s="37"/>
      <c r="F81" s="37"/>
      <c r="G81" s="37"/>
      <c r="H81" s="37"/>
      <c r="I81" s="143"/>
      <c r="J81" s="37"/>
      <c r="K81" s="37"/>
      <c r="L81" s="144"/>
      <c r="S81" s="35"/>
      <c r="T81" s="35"/>
      <c r="U81" s="35"/>
      <c r="V81" s="35"/>
      <c r="W81" s="35"/>
      <c r="X81" s="35"/>
      <c r="Y81" s="35"/>
      <c r="Z81" s="35"/>
      <c r="AA81" s="35"/>
      <c r="AB81" s="35"/>
      <c r="AC81" s="35"/>
      <c r="AD81" s="35"/>
      <c r="AE81" s="35"/>
    </row>
    <row r="82" s="2" customFormat="1" ht="15.15" customHeight="1">
      <c r="A82" s="35"/>
      <c r="B82" s="36"/>
      <c r="C82" s="29" t="s">
        <v>25</v>
      </c>
      <c r="D82" s="37"/>
      <c r="E82" s="37"/>
      <c r="F82" s="24" t="str">
        <f>E17</f>
        <v xml:space="preserve"> Správa železnic, OŘ ÚNL</v>
      </c>
      <c r="G82" s="37"/>
      <c r="H82" s="37"/>
      <c r="I82" s="146" t="s">
        <v>33</v>
      </c>
      <c r="J82" s="33" t="str">
        <f>E23</f>
        <v xml:space="preserve"> </v>
      </c>
      <c r="K82" s="37"/>
      <c r="L82" s="144"/>
      <c r="S82" s="35"/>
      <c r="T82" s="35"/>
      <c r="U82" s="35"/>
      <c r="V82" s="35"/>
      <c r="W82" s="35"/>
      <c r="X82" s="35"/>
      <c r="Y82" s="35"/>
      <c r="Z82" s="35"/>
      <c r="AA82" s="35"/>
      <c r="AB82" s="35"/>
      <c r="AC82" s="35"/>
      <c r="AD82" s="35"/>
      <c r="AE82" s="35"/>
    </row>
    <row r="83" s="2" customFormat="1" ht="15.15" customHeight="1">
      <c r="A83" s="35"/>
      <c r="B83" s="36"/>
      <c r="C83" s="29" t="s">
        <v>31</v>
      </c>
      <c r="D83" s="37"/>
      <c r="E83" s="37"/>
      <c r="F83" s="24" t="str">
        <f>IF(E20="","",E20)</f>
        <v>Vyplň údaj</v>
      </c>
      <c r="G83" s="37"/>
      <c r="H83" s="37"/>
      <c r="I83" s="146" t="s">
        <v>36</v>
      </c>
      <c r="J83" s="33" t="str">
        <f>E26</f>
        <v xml:space="preserve"> </v>
      </c>
      <c r="K83" s="37"/>
      <c r="L83" s="144"/>
      <c r="S83" s="35"/>
      <c r="T83" s="35"/>
      <c r="U83" s="35"/>
      <c r="V83" s="35"/>
      <c r="W83" s="35"/>
      <c r="X83" s="35"/>
      <c r="Y83" s="35"/>
      <c r="Z83" s="35"/>
      <c r="AA83" s="35"/>
      <c r="AB83" s="35"/>
      <c r="AC83" s="35"/>
      <c r="AD83" s="35"/>
      <c r="AE83" s="35"/>
    </row>
    <row r="84" s="2" customFormat="1" ht="10.32" customHeight="1">
      <c r="A84" s="35"/>
      <c r="B84" s="36"/>
      <c r="C84" s="37"/>
      <c r="D84" s="37"/>
      <c r="E84" s="37"/>
      <c r="F84" s="37"/>
      <c r="G84" s="37"/>
      <c r="H84" s="37"/>
      <c r="I84" s="143"/>
      <c r="J84" s="37"/>
      <c r="K84" s="37"/>
      <c r="L84" s="144"/>
      <c r="S84" s="35"/>
      <c r="T84" s="35"/>
      <c r="U84" s="35"/>
      <c r="V84" s="35"/>
      <c r="W84" s="35"/>
      <c r="X84" s="35"/>
      <c r="Y84" s="35"/>
      <c r="Z84" s="35"/>
      <c r="AA84" s="35"/>
      <c r="AB84" s="35"/>
      <c r="AC84" s="35"/>
      <c r="AD84" s="35"/>
      <c r="AE84" s="35"/>
    </row>
    <row r="85" s="10" customFormat="1" ht="29.28" customHeight="1">
      <c r="A85" s="189"/>
      <c r="B85" s="190"/>
      <c r="C85" s="191" t="s">
        <v>169</v>
      </c>
      <c r="D85" s="192" t="s">
        <v>58</v>
      </c>
      <c r="E85" s="192" t="s">
        <v>54</v>
      </c>
      <c r="F85" s="192" t="s">
        <v>55</v>
      </c>
      <c r="G85" s="192" t="s">
        <v>170</v>
      </c>
      <c r="H85" s="192" t="s">
        <v>171</v>
      </c>
      <c r="I85" s="193" t="s">
        <v>172</v>
      </c>
      <c r="J85" s="192" t="s">
        <v>164</v>
      </c>
      <c r="K85" s="194" t="s">
        <v>173</v>
      </c>
      <c r="L85" s="195"/>
      <c r="M85" s="89" t="s">
        <v>19</v>
      </c>
      <c r="N85" s="90" t="s">
        <v>43</v>
      </c>
      <c r="O85" s="90" t="s">
        <v>174</v>
      </c>
      <c r="P85" s="90" t="s">
        <v>175</v>
      </c>
      <c r="Q85" s="90" t="s">
        <v>176</v>
      </c>
      <c r="R85" s="90" t="s">
        <v>177</v>
      </c>
      <c r="S85" s="90" t="s">
        <v>178</v>
      </c>
      <c r="T85" s="91" t="s">
        <v>179</v>
      </c>
      <c r="U85" s="189"/>
      <c r="V85" s="189"/>
      <c r="W85" s="189"/>
      <c r="X85" s="189"/>
      <c r="Y85" s="189"/>
      <c r="Z85" s="189"/>
      <c r="AA85" s="189"/>
      <c r="AB85" s="189"/>
      <c r="AC85" s="189"/>
      <c r="AD85" s="189"/>
      <c r="AE85" s="189"/>
    </row>
    <row r="86" s="2" customFormat="1" ht="22.8" customHeight="1">
      <c r="A86" s="35"/>
      <c r="B86" s="36"/>
      <c r="C86" s="96" t="s">
        <v>180</v>
      </c>
      <c r="D86" s="37"/>
      <c r="E86" s="37"/>
      <c r="F86" s="37"/>
      <c r="G86" s="37"/>
      <c r="H86" s="37"/>
      <c r="I86" s="143"/>
      <c r="J86" s="196">
        <f>BK86</f>
        <v>0</v>
      </c>
      <c r="K86" s="37"/>
      <c r="L86" s="41"/>
      <c r="M86" s="92"/>
      <c r="N86" s="197"/>
      <c r="O86" s="93"/>
      <c r="P86" s="198">
        <f>P87</f>
        <v>0</v>
      </c>
      <c r="Q86" s="93"/>
      <c r="R86" s="198">
        <f>R87</f>
        <v>0</v>
      </c>
      <c r="S86" s="93"/>
      <c r="T86" s="199">
        <f>T87</f>
        <v>0</v>
      </c>
      <c r="U86" s="35"/>
      <c r="V86" s="35"/>
      <c r="W86" s="35"/>
      <c r="X86" s="35"/>
      <c r="Y86" s="35"/>
      <c r="Z86" s="35"/>
      <c r="AA86" s="35"/>
      <c r="AB86" s="35"/>
      <c r="AC86" s="35"/>
      <c r="AD86" s="35"/>
      <c r="AE86" s="35"/>
      <c r="AT86" s="14" t="s">
        <v>72</v>
      </c>
      <c r="AU86" s="14" t="s">
        <v>165</v>
      </c>
      <c r="BK86" s="200">
        <f>BK87</f>
        <v>0</v>
      </c>
    </row>
    <row r="87" s="11" customFormat="1" ht="25.92" customHeight="1">
      <c r="A87" s="11"/>
      <c r="B87" s="201"/>
      <c r="C87" s="202"/>
      <c r="D87" s="203" t="s">
        <v>72</v>
      </c>
      <c r="E87" s="204" t="s">
        <v>181</v>
      </c>
      <c r="F87" s="204" t="s">
        <v>1343</v>
      </c>
      <c r="G87" s="202"/>
      <c r="H87" s="202"/>
      <c r="I87" s="205"/>
      <c r="J87" s="206">
        <f>BK87</f>
        <v>0</v>
      </c>
      <c r="K87" s="202"/>
      <c r="L87" s="207"/>
      <c r="M87" s="208"/>
      <c r="N87" s="209"/>
      <c r="O87" s="209"/>
      <c r="P87" s="210">
        <f>SUM(P88:P147)</f>
        <v>0</v>
      </c>
      <c r="Q87" s="209"/>
      <c r="R87" s="210">
        <f>SUM(R88:R147)</f>
        <v>0</v>
      </c>
      <c r="S87" s="209"/>
      <c r="T87" s="211">
        <f>SUM(T88:T147)</f>
        <v>0</v>
      </c>
      <c r="U87" s="11"/>
      <c r="V87" s="11"/>
      <c r="W87" s="11"/>
      <c r="X87" s="11"/>
      <c r="Y87" s="11"/>
      <c r="Z87" s="11"/>
      <c r="AA87" s="11"/>
      <c r="AB87" s="11"/>
      <c r="AC87" s="11"/>
      <c r="AD87" s="11"/>
      <c r="AE87" s="11"/>
      <c r="AR87" s="212" t="s">
        <v>182</v>
      </c>
      <c r="AT87" s="213" t="s">
        <v>72</v>
      </c>
      <c r="AU87" s="213" t="s">
        <v>73</v>
      </c>
      <c r="AY87" s="212" t="s">
        <v>183</v>
      </c>
      <c r="BK87" s="214">
        <f>SUM(BK88:BK147)</f>
        <v>0</v>
      </c>
    </row>
    <row r="88" s="2" customFormat="1" ht="33" customHeight="1">
      <c r="A88" s="35"/>
      <c r="B88" s="36"/>
      <c r="C88" s="233" t="s">
        <v>81</v>
      </c>
      <c r="D88" s="233" t="s">
        <v>191</v>
      </c>
      <c r="E88" s="234" t="s">
        <v>2814</v>
      </c>
      <c r="F88" s="235" t="s">
        <v>2815</v>
      </c>
      <c r="G88" s="236" t="s">
        <v>187</v>
      </c>
      <c r="H88" s="237">
        <v>30</v>
      </c>
      <c r="I88" s="238"/>
      <c r="J88" s="239">
        <f>ROUND(I88*H88,2)</f>
        <v>0</v>
      </c>
      <c r="K88" s="235" t="s">
        <v>19</v>
      </c>
      <c r="L88" s="41"/>
      <c r="M88" s="240" t="s">
        <v>19</v>
      </c>
      <c r="N88" s="241" t="s">
        <v>44</v>
      </c>
      <c r="O88" s="81"/>
      <c r="P88" s="225">
        <f>O88*H88</f>
        <v>0</v>
      </c>
      <c r="Q88" s="225">
        <v>0</v>
      </c>
      <c r="R88" s="225">
        <f>Q88*H88</f>
        <v>0</v>
      </c>
      <c r="S88" s="225">
        <v>0</v>
      </c>
      <c r="T88" s="226">
        <f>S88*H88</f>
        <v>0</v>
      </c>
      <c r="U88" s="35"/>
      <c r="V88" s="35"/>
      <c r="W88" s="35"/>
      <c r="X88" s="35"/>
      <c r="Y88" s="35"/>
      <c r="Z88" s="35"/>
      <c r="AA88" s="35"/>
      <c r="AB88" s="35"/>
      <c r="AC88" s="35"/>
      <c r="AD88" s="35"/>
      <c r="AE88" s="35"/>
      <c r="AR88" s="227" t="s">
        <v>2816</v>
      </c>
      <c r="AT88" s="227" t="s">
        <v>191</v>
      </c>
      <c r="AU88" s="227" t="s">
        <v>81</v>
      </c>
      <c r="AY88" s="14" t="s">
        <v>183</v>
      </c>
      <c r="BE88" s="228">
        <f>IF(N88="základní",J88,0)</f>
        <v>0</v>
      </c>
      <c r="BF88" s="228">
        <f>IF(N88="snížená",J88,0)</f>
        <v>0</v>
      </c>
      <c r="BG88" s="228">
        <f>IF(N88="zákl. přenesená",J88,0)</f>
        <v>0</v>
      </c>
      <c r="BH88" s="228">
        <f>IF(N88="sníž. přenesená",J88,0)</f>
        <v>0</v>
      </c>
      <c r="BI88" s="228">
        <f>IF(N88="nulová",J88,0)</f>
        <v>0</v>
      </c>
      <c r="BJ88" s="14" t="s">
        <v>81</v>
      </c>
      <c r="BK88" s="228">
        <f>ROUND(I88*H88,2)</f>
        <v>0</v>
      </c>
      <c r="BL88" s="14" t="s">
        <v>2816</v>
      </c>
      <c r="BM88" s="227" t="s">
        <v>2817</v>
      </c>
    </row>
    <row r="89" s="2" customFormat="1">
      <c r="A89" s="35"/>
      <c r="B89" s="36"/>
      <c r="C89" s="37"/>
      <c r="D89" s="229" t="s">
        <v>190</v>
      </c>
      <c r="E89" s="37"/>
      <c r="F89" s="230" t="s">
        <v>2815</v>
      </c>
      <c r="G89" s="37"/>
      <c r="H89" s="37"/>
      <c r="I89" s="143"/>
      <c r="J89" s="37"/>
      <c r="K89" s="37"/>
      <c r="L89" s="41"/>
      <c r="M89" s="231"/>
      <c r="N89" s="232"/>
      <c r="O89" s="81"/>
      <c r="P89" s="81"/>
      <c r="Q89" s="81"/>
      <c r="R89" s="81"/>
      <c r="S89" s="81"/>
      <c r="T89" s="82"/>
      <c r="U89" s="35"/>
      <c r="V89" s="35"/>
      <c r="W89" s="35"/>
      <c r="X89" s="35"/>
      <c r="Y89" s="35"/>
      <c r="Z89" s="35"/>
      <c r="AA89" s="35"/>
      <c r="AB89" s="35"/>
      <c r="AC89" s="35"/>
      <c r="AD89" s="35"/>
      <c r="AE89" s="35"/>
      <c r="AT89" s="14" t="s">
        <v>190</v>
      </c>
      <c r="AU89" s="14" t="s">
        <v>81</v>
      </c>
    </row>
    <row r="90" s="2" customFormat="1" ht="21.75" customHeight="1">
      <c r="A90" s="35"/>
      <c r="B90" s="36"/>
      <c r="C90" s="215" t="s">
        <v>83</v>
      </c>
      <c r="D90" s="215" t="s">
        <v>184</v>
      </c>
      <c r="E90" s="216" t="s">
        <v>2818</v>
      </c>
      <c r="F90" s="217" t="s">
        <v>2819</v>
      </c>
      <c r="G90" s="218" t="s">
        <v>187</v>
      </c>
      <c r="H90" s="219">
        <v>30</v>
      </c>
      <c r="I90" s="220"/>
      <c r="J90" s="221">
        <f>ROUND(I90*H90,2)</f>
        <v>0</v>
      </c>
      <c r="K90" s="217" t="s">
        <v>19</v>
      </c>
      <c r="L90" s="222"/>
      <c r="M90" s="223" t="s">
        <v>19</v>
      </c>
      <c r="N90" s="224" t="s">
        <v>44</v>
      </c>
      <c r="O90" s="81"/>
      <c r="P90" s="225">
        <f>O90*H90</f>
        <v>0</v>
      </c>
      <c r="Q90" s="225">
        <v>0</v>
      </c>
      <c r="R90" s="225">
        <f>Q90*H90</f>
        <v>0</v>
      </c>
      <c r="S90" s="225">
        <v>0</v>
      </c>
      <c r="T90" s="226">
        <f>S90*H90</f>
        <v>0</v>
      </c>
      <c r="U90" s="35"/>
      <c r="V90" s="35"/>
      <c r="W90" s="35"/>
      <c r="X90" s="35"/>
      <c r="Y90" s="35"/>
      <c r="Z90" s="35"/>
      <c r="AA90" s="35"/>
      <c r="AB90" s="35"/>
      <c r="AC90" s="35"/>
      <c r="AD90" s="35"/>
      <c r="AE90" s="35"/>
      <c r="AR90" s="227" t="s">
        <v>2816</v>
      </c>
      <c r="AT90" s="227" t="s">
        <v>184</v>
      </c>
      <c r="AU90" s="227" t="s">
        <v>81</v>
      </c>
      <c r="AY90" s="14" t="s">
        <v>183</v>
      </c>
      <c r="BE90" s="228">
        <f>IF(N90="základní",J90,0)</f>
        <v>0</v>
      </c>
      <c r="BF90" s="228">
        <f>IF(N90="snížená",J90,0)</f>
        <v>0</v>
      </c>
      <c r="BG90" s="228">
        <f>IF(N90="zákl. přenesená",J90,0)</f>
        <v>0</v>
      </c>
      <c r="BH90" s="228">
        <f>IF(N90="sníž. přenesená",J90,0)</f>
        <v>0</v>
      </c>
      <c r="BI90" s="228">
        <f>IF(N90="nulová",J90,0)</f>
        <v>0</v>
      </c>
      <c r="BJ90" s="14" t="s">
        <v>81</v>
      </c>
      <c r="BK90" s="228">
        <f>ROUND(I90*H90,2)</f>
        <v>0</v>
      </c>
      <c r="BL90" s="14" t="s">
        <v>2816</v>
      </c>
      <c r="BM90" s="227" t="s">
        <v>2820</v>
      </c>
    </row>
    <row r="91" s="2" customFormat="1">
      <c r="A91" s="35"/>
      <c r="B91" s="36"/>
      <c r="C91" s="37"/>
      <c r="D91" s="229" t="s">
        <v>190</v>
      </c>
      <c r="E91" s="37"/>
      <c r="F91" s="230" t="s">
        <v>2819</v>
      </c>
      <c r="G91" s="37"/>
      <c r="H91" s="37"/>
      <c r="I91" s="143"/>
      <c r="J91" s="37"/>
      <c r="K91" s="37"/>
      <c r="L91" s="41"/>
      <c r="M91" s="231"/>
      <c r="N91" s="232"/>
      <c r="O91" s="81"/>
      <c r="P91" s="81"/>
      <c r="Q91" s="81"/>
      <c r="R91" s="81"/>
      <c r="S91" s="81"/>
      <c r="T91" s="82"/>
      <c r="U91" s="35"/>
      <c r="V91" s="35"/>
      <c r="W91" s="35"/>
      <c r="X91" s="35"/>
      <c r="Y91" s="35"/>
      <c r="Z91" s="35"/>
      <c r="AA91" s="35"/>
      <c r="AB91" s="35"/>
      <c r="AC91" s="35"/>
      <c r="AD91" s="35"/>
      <c r="AE91" s="35"/>
      <c r="AT91" s="14" t="s">
        <v>190</v>
      </c>
      <c r="AU91" s="14" t="s">
        <v>81</v>
      </c>
    </row>
    <row r="92" s="2" customFormat="1" ht="21.75" customHeight="1">
      <c r="A92" s="35"/>
      <c r="B92" s="36"/>
      <c r="C92" s="233" t="s">
        <v>196</v>
      </c>
      <c r="D92" s="233" t="s">
        <v>191</v>
      </c>
      <c r="E92" s="234" t="s">
        <v>2011</v>
      </c>
      <c r="F92" s="235" t="s">
        <v>2012</v>
      </c>
      <c r="G92" s="236" t="s">
        <v>199</v>
      </c>
      <c r="H92" s="237">
        <v>19</v>
      </c>
      <c r="I92" s="238"/>
      <c r="J92" s="239">
        <f>ROUND(I92*H92,2)</f>
        <v>0</v>
      </c>
      <c r="K92" s="235" t="s">
        <v>19</v>
      </c>
      <c r="L92" s="41"/>
      <c r="M92" s="240" t="s">
        <v>19</v>
      </c>
      <c r="N92" s="241" t="s">
        <v>44</v>
      </c>
      <c r="O92" s="81"/>
      <c r="P92" s="225">
        <f>O92*H92</f>
        <v>0</v>
      </c>
      <c r="Q92" s="225">
        <v>0</v>
      </c>
      <c r="R92" s="225">
        <f>Q92*H92</f>
        <v>0</v>
      </c>
      <c r="S92" s="225">
        <v>0</v>
      </c>
      <c r="T92" s="226">
        <f>S92*H92</f>
        <v>0</v>
      </c>
      <c r="U92" s="35"/>
      <c r="V92" s="35"/>
      <c r="W92" s="35"/>
      <c r="X92" s="35"/>
      <c r="Y92" s="35"/>
      <c r="Z92" s="35"/>
      <c r="AA92" s="35"/>
      <c r="AB92" s="35"/>
      <c r="AC92" s="35"/>
      <c r="AD92" s="35"/>
      <c r="AE92" s="35"/>
      <c r="AR92" s="227" t="s">
        <v>2816</v>
      </c>
      <c r="AT92" s="227" t="s">
        <v>191</v>
      </c>
      <c r="AU92" s="227" t="s">
        <v>81</v>
      </c>
      <c r="AY92" s="14" t="s">
        <v>183</v>
      </c>
      <c r="BE92" s="228">
        <f>IF(N92="základní",J92,0)</f>
        <v>0</v>
      </c>
      <c r="BF92" s="228">
        <f>IF(N92="snížená",J92,0)</f>
        <v>0</v>
      </c>
      <c r="BG92" s="228">
        <f>IF(N92="zákl. přenesená",J92,0)</f>
        <v>0</v>
      </c>
      <c r="BH92" s="228">
        <f>IF(N92="sníž. přenesená",J92,0)</f>
        <v>0</v>
      </c>
      <c r="BI92" s="228">
        <f>IF(N92="nulová",J92,0)</f>
        <v>0</v>
      </c>
      <c r="BJ92" s="14" t="s">
        <v>81</v>
      </c>
      <c r="BK92" s="228">
        <f>ROUND(I92*H92,2)</f>
        <v>0</v>
      </c>
      <c r="BL92" s="14" t="s">
        <v>2816</v>
      </c>
      <c r="BM92" s="227" t="s">
        <v>2821</v>
      </c>
    </row>
    <row r="93" s="2" customFormat="1">
      <c r="A93" s="35"/>
      <c r="B93" s="36"/>
      <c r="C93" s="37"/>
      <c r="D93" s="229" t="s">
        <v>190</v>
      </c>
      <c r="E93" s="37"/>
      <c r="F93" s="230" t="s">
        <v>2012</v>
      </c>
      <c r="G93" s="37"/>
      <c r="H93" s="37"/>
      <c r="I93" s="143"/>
      <c r="J93" s="37"/>
      <c r="K93" s="37"/>
      <c r="L93" s="41"/>
      <c r="M93" s="231"/>
      <c r="N93" s="232"/>
      <c r="O93" s="81"/>
      <c r="P93" s="81"/>
      <c r="Q93" s="81"/>
      <c r="R93" s="81"/>
      <c r="S93" s="81"/>
      <c r="T93" s="82"/>
      <c r="U93" s="35"/>
      <c r="V93" s="35"/>
      <c r="W93" s="35"/>
      <c r="X93" s="35"/>
      <c r="Y93" s="35"/>
      <c r="Z93" s="35"/>
      <c r="AA93" s="35"/>
      <c r="AB93" s="35"/>
      <c r="AC93" s="35"/>
      <c r="AD93" s="35"/>
      <c r="AE93" s="35"/>
      <c r="AT93" s="14" t="s">
        <v>190</v>
      </c>
      <c r="AU93" s="14" t="s">
        <v>81</v>
      </c>
    </row>
    <row r="94" s="2" customFormat="1" ht="33" customHeight="1">
      <c r="A94" s="35"/>
      <c r="B94" s="36"/>
      <c r="C94" s="215" t="s">
        <v>182</v>
      </c>
      <c r="D94" s="215" t="s">
        <v>184</v>
      </c>
      <c r="E94" s="216" t="s">
        <v>2822</v>
      </c>
      <c r="F94" s="217" t="s">
        <v>2823</v>
      </c>
      <c r="G94" s="218" t="s">
        <v>199</v>
      </c>
      <c r="H94" s="219">
        <v>12</v>
      </c>
      <c r="I94" s="220"/>
      <c r="J94" s="221">
        <f>ROUND(I94*H94,2)</f>
        <v>0</v>
      </c>
      <c r="K94" s="217" t="s">
        <v>19</v>
      </c>
      <c r="L94" s="222"/>
      <c r="M94" s="223" t="s">
        <v>19</v>
      </c>
      <c r="N94" s="224" t="s">
        <v>44</v>
      </c>
      <c r="O94" s="81"/>
      <c r="P94" s="225">
        <f>O94*H94</f>
        <v>0</v>
      </c>
      <c r="Q94" s="225">
        <v>0</v>
      </c>
      <c r="R94" s="225">
        <f>Q94*H94</f>
        <v>0</v>
      </c>
      <c r="S94" s="225">
        <v>0</v>
      </c>
      <c r="T94" s="226">
        <f>S94*H94</f>
        <v>0</v>
      </c>
      <c r="U94" s="35"/>
      <c r="V94" s="35"/>
      <c r="W94" s="35"/>
      <c r="X94" s="35"/>
      <c r="Y94" s="35"/>
      <c r="Z94" s="35"/>
      <c r="AA94" s="35"/>
      <c r="AB94" s="35"/>
      <c r="AC94" s="35"/>
      <c r="AD94" s="35"/>
      <c r="AE94" s="35"/>
      <c r="AR94" s="227" t="s">
        <v>2816</v>
      </c>
      <c r="AT94" s="227" t="s">
        <v>184</v>
      </c>
      <c r="AU94" s="227" t="s">
        <v>81</v>
      </c>
      <c r="AY94" s="14" t="s">
        <v>183</v>
      </c>
      <c r="BE94" s="228">
        <f>IF(N94="základní",J94,0)</f>
        <v>0</v>
      </c>
      <c r="BF94" s="228">
        <f>IF(N94="snížená",J94,0)</f>
        <v>0</v>
      </c>
      <c r="BG94" s="228">
        <f>IF(N94="zákl. přenesená",J94,0)</f>
        <v>0</v>
      </c>
      <c r="BH94" s="228">
        <f>IF(N94="sníž. přenesená",J94,0)</f>
        <v>0</v>
      </c>
      <c r="BI94" s="228">
        <f>IF(N94="nulová",J94,0)</f>
        <v>0</v>
      </c>
      <c r="BJ94" s="14" t="s">
        <v>81</v>
      </c>
      <c r="BK94" s="228">
        <f>ROUND(I94*H94,2)</f>
        <v>0</v>
      </c>
      <c r="BL94" s="14" t="s">
        <v>2816</v>
      </c>
      <c r="BM94" s="227" t="s">
        <v>2824</v>
      </c>
    </row>
    <row r="95" s="2" customFormat="1">
      <c r="A95" s="35"/>
      <c r="B95" s="36"/>
      <c r="C95" s="37"/>
      <c r="D95" s="229" t="s">
        <v>190</v>
      </c>
      <c r="E95" s="37"/>
      <c r="F95" s="230" t="s">
        <v>2823</v>
      </c>
      <c r="G95" s="37"/>
      <c r="H95" s="37"/>
      <c r="I95" s="143"/>
      <c r="J95" s="37"/>
      <c r="K95" s="37"/>
      <c r="L95" s="41"/>
      <c r="M95" s="231"/>
      <c r="N95" s="232"/>
      <c r="O95" s="81"/>
      <c r="P95" s="81"/>
      <c r="Q95" s="81"/>
      <c r="R95" s="81"/>
      <c r="S95" s="81"/>
      <c r="T95" s="82"/>
      <c r="U95" s="35"/>
      <c r="V95" s="35"/>
      <c r="W95" s="35"/>
      <c r="X95" s="35"/>
      <c r="Y95" s="35"/>
      <c r="Z95" s="35"/>
      <c r="AA95" s="35"/>
      <c r="AB95" s="35"/>
      <c r="AC95" s="35"/>
      <c r="AD95" s="35"/>
      <c r="AE95" s="35"/>
      <c r="AT95" s="14" t="s">
        <v>190</v>
      </c>
      <c r="AU95" s="14" t="s">
        <v>81</v>
      </c>
    </row>
    <row r="96" s="2" customFormat="1" ht="33" customHeight="1">
      <c r="A96" s="35"/>
      <c r="B96" s="36"/>
      <c r="C96" s="215" t="s">
        <v>204</v>
      </c>
      <c r="D96" s="215" t="s">
        <v>184</v>
      </c>
      <c r="E96" s="216" t="s">
        <v>2825</v>
      </c>
      <c r="F96" s="217" t="s">
        <v>2826</v>
      </c>
      <c r="G96" s="218" t="s">
        <v>199</v>
      </c>
      <c r="H96" s="219">
        <v>7</v>
      </c>
      <c r="I96" s="220"/>
      <c r="J96" s="221">
        <f>ROUND(I96*H96,2)</f>
        <v>0</v>
      </c>
      <c r="K96" s="217" t="s">
        <v>19</v>
      </c>
      <c r="L96" s="222"/>
      <c r="M96" s="223" t="s">
        <v>19</v>
      </c>
      <c r="N96" s="224" t="s">
        <v>44</v>
      </c>
      <c r="O96" s="81"/>
      <c r="P96" s="225">
        <f>O96*H96</f>
        <v>0</v>
      </c>
      <c r="Q96" s="225">
        <v>0</v>
      </c>
      <c r="R96" s="225">
        <f>Q96*H96</f>
        <v>0</v>
      </c>
      <c r="S96" s="225">
        <v>0</v>
      </c>
      <c r="T96" s="226">
        <f>S96*H96</f>
        <v>0</v>
      </c>
      <c r="U96" s="35"/>
      <c r="V96" s="35"/>
      <c r="W96" s="35"/>
      <c r="X96" s="35"/>
      <c r="Y96" s="35"/>
      <c r="Z96" s="35"/>
      <c r="AA96" s="35"/>
      <c r="AB96" s="35"/>
      <c r="AC96" s="35"/>
      <c r="AD96" s="35"/>
      <c r="AE96" s="35"/>
      <c r="AR96" s="227" t="s">
        <v>2816</v>
      </c>
      <c r="AT96" s="227" t="s">
        <v>184</v>
      </c>
      <c r="AU96" s="227" t="s">
        <v>81</v>
      </c>
      <c r="AY96" s="14" t="s">
        <v>183</v>
      </c>
      <c r="BE96" s="228">
        <f>IF(N96="základní",J96,0)</f>
        <v>0</v>
      </c>
      <c r="BF96" s="228">
        <f>IF(N96="snížená",J96,0)</f>
        <v>0</v>
      </c>
      <c r="BG96" s="228">
        <f>IF(N96="zákl. přenesená",J96,0)</f>
        <v>0</v>
      </c>
      <c r="BH96" s="228">
        <f>IF(N96="sníž. přenesená",J96,0)</f>
        <v>0</v>
      </c>
      <c r="BI96" s="228">
        <f>IF(N96="nulová",J96,0)</f>
        <v>0</v>
      </c>
      <c r="BJ96" s="14" t="s">
        <v>81</v>
      </c>
      <c r="BK96" s="228">
        <f>ROUND(I96*H96,2)</f>
        <v>0</v>
      </c>
      <c r="BL96" s="14" t="s">
        <v>2816</v>
      </c>
      <c r="BM96" s="227" t="s">
        <v>2827</v>
      </c>
    </row>
    <row r="97" s="2" customFormat="1">
      <c r="A97" s="35"/>
      <c r="B97" s="36"/>
      <c r="C97" s="37"/>
      <c r="D97" s="229" t="s">
        <v>190</v>
      </c>
      <c r="E97" s="37"/>
      <c r="F97" s="230" t="s">
        <v>2826</v>
      </c>
      <c r="G97" s="37"/>
      <c r="H97" s="37"/>
      <c r="I97" s="143"/>
      <c r="J97" s="37"/>
      <c r="K97" s="37"/>
      <c r="L97" s="41"/>
      <c r="M97" s="231"/>
      <c r="N97" s="232"/>
      <c r="O97" s="81"/>
      <c r="P97" s="81"/>
      <c r="Q97" s="81"/>
      <c r="R97" s="81"/>
      <c r="S97" s="81"/>
      <c r="T97" s="82"/>
      <c r="U97" s="35"/>
      <c r="V97" s="35"/>
      <c r="W97" s="35"/>
      <c r="X97" s="35"/>
      <c r="Y97" s="35"/>
      <c r="Z97" s="35"/>
      <c r="AA97" s="35"/>
      <c r="AB97" s="35"/>
      <c r="AC97" s="35"/>
      <c r="AD97" s="35"/>
      <c r="AE97" s="35"/>
      <c r="AT97" s="14" t="s">
        <v>190</v>
      </c>
      <c r="AU97" s="14" t="s">
        <v>81</v>
      </c>
    </row>
    <row r="98" s="2" customFormat="1" ht="16.5" customHeight="1">
      <c r="A98" s="35"/>
      <c r="B98" s="36"/>
      <c r="C98" s="233" t="s">
        <v>208</v>
      </c>
      <c r="D98" s="233" t="s">
        <v>191</v>
      </c>
      <c r="E98" s="234" t="s">
        <v>2828</v>
      </c>
      <c r="F98" s="235" t="s">
        <v>2829</v>
      </c>
      <c r="G98" s="236" t="s">
        <v>199</v>
      </c>
      <c r="H98" s="237">
        <v>19</v>
      </c>
      <c r="I98" s="238"/>
      <c r="J98" s="239">
        <f>ROUND(I98*H98,2)</f>
        <v>0</v>
      </c>
      <c r="K98" s="235" t="s">
        <v>19</v>
      </c>
      <c r="L98" s="41"/>
      <c r="M98" s="240" t="s">
        <v>19</v>
      </c>
      <c r="N98" s="241" t="s">
        <v>44</v>
      </c>
      <c r="O98" s="81"/>
      <c r="P98" s="225">
        <f>O98*H98</f>
        <v>0</v>
      </c>
      <c r="Q98" s="225">
        <v>0</v>
      </c>
      <c r="R98" s="225">
        <f>Q98*H98</f>
        <v>0</v>
      </c>
      <c r="S98" s="225">
        <v>0</v>
      </c>
      <c r="T98" s="226">
        <f>S98*H98</f>
        <v>0</v>
      </c>
      <c r="U98" s="35"/>
      <c r="V98" s="35"/>
      <c r="W98" s="35"/>
      <c r="X98" s="35"/>
      <c r="Y98" s="35"/>
      <c r="Z98" s="35"/>
      <c r="AA98" s="35"/>
      <c r="AB98" s="35"/>
      <c r="AC98" s="35"/>
      <c r="AD98" s="35"/>
      <c r="AE98" s="35"/>
      <c r="AR98" s="227" t="s">
        <v>2816</v>
      </c>
      <c r="AT98" s="227" t="s">
        <v>191</v>
      </c>
      <c r="AU98" s="227" t="s">
        <v>81</v>
      </c>
      <c r="AY98" s="14" t="s">
        <v>183</v>
      </c>
      <c r="BE98" s="228">
        <f>IF(N98="základní",J98,0)</f>
        <v>0</v>
      </c>
      <c r="BF98" s="228">
        <f>IF(N98="snížená",J98,0)</f>
        <v>0</v>
      </c>
      <c r="BG98" s="228">
        <f>IF(N98="zákl. přenesená",J98,0)</f>
        <v>0</v>
      </c>
      <c r="BH98" s="228">
        <f>IF(N98="sníž. přenesená",J98,0)</f>
        <v>0</v>
      </c>
      <c r="BI98" s="228">
        <f>IF(N98="nulová",J98,0)</f>
        <v>0</v>
      </c>
      <c r="BJ98" s="14" t="s">
        <v>81</v>
      </c>
      <c r="BK98" s="228">
        <f>ROUND(I98*H98,2)</f>
        <v>0</v>
      </c>
      <c r="BL98" s="14" t="s">
        <v>2816</v>
      </c>
      <c r="BM98" s="227" t="s">
        <v>2830</v>
      </c>
    </row>
    <row r="99" s="2" customFormat="1">
      <c r="A99" s="35"/>
      <c r="B99" s="36"/>
      <c r="C99" s="37"/>
      <c r="D99" s="229" t="s">
        <v>190</v>
      </c>
      <c r="E99" s="37"/>
      <c r="F99" s="230" t="s">
        <v>2829</v>
      </c>
      <c r="G99" s="37"/>
      <c r="H99" s="37"/>
      <c r="I99" s="143"/>
      <c r="J99" s="37"/>
      <c r="K99" s="37"/>
      <c r="L99" s="41"/>
      <c r="M99" s="231"/>
      <c r="N99" s="232"/>
      <c r="O99" s="81"/>
      <c r="P99" s="81"/>
      <c r="Q99" s="81"/>
      <c r="R99" s="81"/>
      <c r="S99" s="81"/>
      <c r="T99" s="82"/>
      <c r="U99" s="35"/>
      <c r="V99" s="35"/>
      <c r="W99" s="35"/>
      <c r="X99" s="35"/>
      <c r="Y99" s="35"/>
      <c r="Z99" s="35"/>
      <c r="AA99" s="35"/>
      <c r="AB99" s="35"/>
      <c r="AC99" s="35"/>
      <c r="AD99" s="35"/>
      <c r="AE99" s="35"/>
      <c r="AT99" s="14" t="s">
        <v>190</v>
      </c>
      <c r="AU99" s="14" t="s">
        <v>81</v>
      </c>
    </row>
    <row r="100" s="2" customFormat="1" ht="55.5" customHeight="1">
      <c r="A100" s="35"/>
      <c r="B100" s="36"/>
      <c r="C100" s="215" t="s">
        <v>212</v>
      </c>
      <c r="D100" s="215" t="s">
        <v>184</v>
      </c>
      <c r="E100" s="216" t="s">
        <v>2831</v>
      </c>
      <c r="F100" s="217" t="s">
        <v>2832</v>
      </c>
      <c r="G100" s="218" t="s">
        <v>199</v>
      </c>
      <c r="H100" s="219">
        <v>19</v>
      </c>
      <c r="I100" s="220"/>
      <c r="J100" s="221">
        <f>ROUND(I100*H100,2)</f>
        <v>0</v>
      </c>
      <c r="K100" s="217" t="s">
        <v>19</v>
      </c>
      <c r="L100" s="222"/>
      <c r="M100" s="223" t="s">
        <v>19</v>
      </c>
      <c r="N100" s="224" t="s">
        <v>44</v>
      </c>
      <c r="O100" s="81"/>
      <c r="P100" s="225">
        <f>O100*H100</f>
        <v>0</v>
      </c>
      <c r="Q100" s="225">
        <v>0</v>
      </c>
      <c r="R100" s="225">
        <f>Q100*H100</f>
        <v>0</v>
      </c>
      <c r="S100" s="225">
        <v>0</v>
      </c>
      <c r="T100" s="226">
        <f>S100*H100</f>
        <v>0</v>
      </c>
      <c r="U100" s="35"/>
      <c r="V100" s="35"/>
      <c r="W100" s="35"/>
      <c r="X100" s="35"/>
      <c r="Y100" s="35"/>
      <c r="Z100" s="35"/>
      <c r="AA100" s="35"/>
      <c r="AB100" s="35"/>
      <c r="AC100" s="35"/>
      <c r="AD100" s="35"/>
      <c r="AE100" s="35"/>
      <c r="AR100" s="227" t="s">
        <v>2816</v>
      </c>
      <c r="AT100" s="227" t="s">
        <v>184</v>
      </c>
      <c r="AU100" s="227" t="s">
        <v>81</v>
      </c>
      <c r="AY100" s="14" t="s">
        <v>183</v>
      </c>
      <c r="BE100" s="228">
        <f>IF(N100="základní",J100,0)</f>
        <v>0</v>
      </c>
      <c r="BF100" s="228">
        <f>IF(N100="snížená",J100,0)</f>
        <v>0</v>
      </c>
      <c r="BG100" s="228">
        <f>IF(N100="zákl. přenesená",J100,0)</f>
        <v>0</v>
      </c>
      <c r="BH100" s="228">
        <f>IF(N100="sníž. přenesená",J100,0)</f>
        <v>0</v>
      </c>
      <c r="BI100" s="228">
        <f>IF(N100="nulová",J100,0)</f>
        <v>0</v>
      </c>
      <c r="BJ100" s="14" t="s">
        <v>81</v>
      </c>
      <c r="BK100" s="228">
        <f>ROUND(I100*H100,2)</f>
        <v>0</v>
      </c>
      <c r="BL100" s="14" t="s">
        <v>2816</v>
      </c>
      <c r="BM100" s="227" t="s">
        <v>2833</v>
      </c>
    </row>
    <row r="101" s="2" customFormat="1">
      <c r="A101" s="35"/>
      <c r="B101" s="36"/>
      <c r="C101" s="37"/>
      <c r="D101" s="229" t="s">
        <v>190</v>
      </c>
      <c r="E101" s="37"/>
      <c r="F101" s="230" t="s">
        <v>2832</v>
      </c>
      <c r="G101" s="37"/>
      <c r="H101" s="37"/>
      <c r="I101" s="143"/>
      <c r="J101" s="37"/>
      <c r="K101" s="37"/>
      <c r="L101" s="41"/>
      <c r="M101" s="231"/>
      <c r="N101" s="232"/>
      <c r="O101" s="81"/>
      <c r="P101" s="81"/>
      <c r="Q101" s="81"/>
      <c r="R101" s="81"/>
      <c r="S101" s="81"/>
      <c r="T101" s="82"/>
      <c r="U101" s="35"/>
      <c r="V101" s="35"/>
      <c r="W101" s="35"/>
      <c r="X101" s="35"/>
      <c r="Y101" s="35"/>
      <c r="Z101" s="35"/>
      <c r="AA101" s="35"/>
      <c r="AB101" s="35"/>
      <c r="AC101" s="35"/>
      <c r="AD101" s="35"/>
      <c r="AE101" s="35"/>
      <c r="AT101" s="14" t="s">
        <v>190</v>
      </c>
      <c r="AU101" s="14" t="s">
        <v>81</v>
      </c>
    </row>
    <row r="102" s="2" customFormat="1" ht="16.5" customHeight="1">
      <c r="A102" s="35"/>
      <c r="B102" s="36"/>
      <c r="C102" s="233" t="s">
        <v>216</v>
      </c>
      <c r="D102" s="233" t="s">
        <v>191</v>
      </c>
      <c r="E102" s="234" t="s">
        <v>2834</v>
      </c>
      <c r="F102" s="235" t="s">
        <v>2835</v>
      </c>
      <c r="G102" s="236" t="s">
        <v>199</v>
      </c>
      <c r="H102" s="237">
        <v>30</v>
      </c>
      <c r="I102" s="238"/>
      <c r="J102" s="239">
        <f>ROUND(I102*H102,2)</f>
        <v>0</v>
      </c>
      <c r="K102" s="235" t="s">
        <v>19</v>
      </c>
      <c r="L102" s="41"/>
      <c r="M102" s="240" t="s">
        <v>19</v>
      </c>
      <c r="N102" s="241" t="s">
        <v>44</v>
      </c>
      <c r="O102" s="81"/>
      <c r="P102" s="225">
        <f>O102*H102</f>
        <v>0</v>
      </c>
      <c r="Q102" s="225">
        <v>0</v>
      </c>
      <c r="R102" s="225">
        <f>Q102*H102</f>
        <v>0</v>
      </c>
      <c r="S102" s="225">
        <v>0</v>
      </c>
      <c r="T102" s="226">
        <f>S102*H102</f>
        <v>0</v>
      </c>
      <c r="U102" s="35"/>
      <c r="V102" s="35"/>
      <c r="W102" s="35"/>
      <c r="X102" s="35"/>
      <c r="Y102" s="35"/>
      <c r="Z102" s="35"/>
      <c r="AA102" s="35"/>
      <c r="AB102" s="35"/>
      <c r="AC102" s="35"/>
      <c r="AD102" s="35"/>
      <c r="AE102" s="35"/>
      <c r="AR102" s="227" t="s">
        <v>2816</v>
      </c>
      <c r="AT102" s="227" t="s">
        <v>191</v>
      </c>
      <c r="AU102" s="227" t="s">
        <v>81</v>
      </c>
      <c r="AY102" s="14" t="s">
        <v>183</v>
      </c>
      <c r="BE102" s="228">
        <f>IF(N102="základní",J102,0)</f>
        <v>0</v>
      </c>
      <c r="BF102" s="228">
        <f>IF(N102="snížená",J102,0)</f>
        <v>0</v>
      </c>
      <c r="BG102" s="228">
        <f>IF(N102="zákl. přenesená",J102,0)</f>
        <v>0</v>
      </c>
      <c r="BH102" s="228">
        <f>IF(N102="sníž. přenesená",J102,0)</f>
        <v>0</v>
      </c>
      <c r="BI102" s="228">
        <f>IF(N102="nulová",J102,0)</f>
        <v>0</v>
      </c>
      <c r="BJ102" s="14" t="s">
        <v>81</v>
      </c>
      <c r="BK102" s="228">
        <f>ROUND(I102*H102,2)</f>
        <v>0</v>
      </c>
      <c r="BL102" s="14" t="s">
        <v>2816</v>
      </c>
      <c r="BM102" s="227" t="s">
        <v>2836</v>
      </c>
    </row>
    <row r="103" s="2" customFormat="1">
      <c r="A103" s="35"/>
      <c r="B103" s="36"/>
      <c r="C103" s="37"/>
      <c r="D103" s="229" t="s">
        <v>190</v>
      </c>
      <c r="E103" s="37"/>
      <c r="F103" s="230" t="s">
        <v>2835</v>
      </c>
      <c r="G103" s="37"/>
      <c r="H103" s="37"/>
      <c r="I103" s="143"/>
      <c r="J103" s="37"/>
      <c r="K103" s="37"/>
      <c r="L103" s="41"/>
      <c r="M103" s="231"/>
      <c r="N103" s="232"/>
      <c r="O103" s="81"/>
      <c r="P103" s="81"/>
      <c r="Q103" s="81"/>
      <c r="R103" s="81"/>
      <c r="S103" s="81"/>
      <c r="T103" s="82"/>
      <c r="U103" s="35"/>
      <c r="V103" s="35"/>
      <c r="W103" s="35"/>
      <c r="X103" s="35"/>
      <c r="Y103" s="35"/>
      <c r="Z103" s="35"/>
      <c r="AA103" s="35"/>
      <c r="AB103" s="35"/>
      <c r="AC103" s="35"/>
      <c r="AD103" s="35"/>
      <c r="AE103" s="35"/>
      <c r="AT103" s="14" t="s">
        <v>190</v>
      </c>
      <c r="AU103" s="14" t="s">
        <v>81</v>
      </c>
    </row>
    <row r="104" s="2" customFormat="1" ht="44.25" customHeight="1">
      <c r="A104" s="35"/>
      <c r="B104" s="36"/>
      <c r="C104" s="215" t="s">
        <v>220</v>
      </c>
      <c r="D104" s="215" t="s">
        <v>184</v>
      </c>
      <c r="E104" s="216" t="s">
        <v>2837</v>
      </c>
      <c r="F104" s="217" t="s">
        <v>2838</v>
      </c>
      <c r="G104" s="218" t="s">
        <v>199</v>
      </c>
      <c r="H104" s="219">
        <v>23</v>
      </c>
      <c r="I104" s="220"/>
      <c r="J104" s="221">
        <f>ROUND(I104*H104,2)</f>
        <v>0</v>
      </c>
      <c r="K104" s="217" t="s">
        <v>19</v>
      </c>
      <c r="L104" s="222"/>
      <c r="M104" s="223" t="s">
        <v>19</v>
      </c>
      <c r="N104" s="224" t="s">
        <v>44</v>
      </c>
      <c r="O104" s="81"/>
      <c r="P104" s="225">
        <f>O104*H104</f>
        <v>0</v>
      </c>
      <c r="Q104" s="225">
        <v>0</v>
      </c>
      <c r="R104" s="225">
        <f>Q104*H104</f>
        <v>0</v>
      </c>
      <c r="S104" s="225">
        <v>0</v>
      </c>
      <c r="T104" s="226">
        <f>S104*H104</f>
        <v>0</v>
      </c>
      <c r="U104" s="35"/>
      <c r="V104" s="35"/>
      <c r="W104" s="35"/>
      <c r="X104" s="35"/>
      <c r="Y104" s="35"/>
      <c r="Z104" s="35"/>
      <c r="AA104" s="35"/>
      <c r="AB104" s="35"/>
      <c r="AC104" s="35"/>
      <c r="AD104" s="35"/>
      <c r="AE104" s="35"/>
      <c r="AR104" s="227" t="s">
        <v>2816</v>
      </c>
      <c r="AT104" s="227" t="s">
        <v>184</v>
      </c>
      <c r="AU104" s="227" t="s">
        <v>81</v>
      </c>
      <c r="AY104" s="14" t="s">
        <v>183</v>
      </c>
      <c r="BE104" s="228">
        <f>IF(N104="základní",J104,0)</f>
        <v>0</v>
      </c>
      <c r="BF104" s="228">
        <f>IF(N104="snížená",J104,0)</f>
        <v>0</v>
      </c>
      <c r="BG104" s="228">
        <f>IF(N104="zákl. přenesená",J104,0)</f>
        <v>0</v>
      </c>
      <c r="BH104" s="228">
        <f>IF(N104="sníž. přenesená",J104,0)</f>
        <v>0</v>
      </c>
      <c r="BI104" s="228">
        <f>IF(N104="nulová",J104,0)</f>
        <v>0</v>
      </c>
      <c r="BJ104" s="14" t="s">
        <v>81</v>
      </c>
      <c r="BK104" s="228">
        <f>ROUND(I104*H104,2)</f>
        <v>0</v>
      </c>
      <c r="BL104" s="14" t="s">
        <v>2816</v>
      </c>
      <c r="BM104" s="227" t="s">
        <v>2839</v>
      </c>
    </row>
    <row r="105" s="2" customFormat="1">
      <c r="A105" s="35"/>
      <c r="B105" s="36"/>
      <c r="C105" s="37"/>
      <c r="D105" s="229" t="s">
        <v>190</v>
      </c>
      <c r="E105" s="37"/>
      <c r="F105" s="230" t="s">
        <v>2838</v>
      </c>
      <c r="G105" s="37"/>
      <c r="H105" s="37"/>
      <c r="I105" s="143"/>
      <c r="J105" s="37"/>
      <c r="K105" s="37"/>
      <c r="L105" s="41"/>
      <c r="M105" s="231"/>
      <c r="N105" s="232"/>
      <c r="O105" s="81"/>
      <c r="P105" s="81"/>
      <c r="Q105" s="81"/>
      <c r="R105" s="81"/>
      <c r="S105" s="81"/>
      <c r="T105" s="82"/>
      <c r="U105" s="35"/>
      <c r="V105" s="35"/>
      <c r="W105" s="35"/>
      <c r="X105" s="35"/>
      <c r="Y105" s="35"/>
      <c r="Z105" s="35"/>
      <c r="AA105" s="35"/>
      <c r="AB105" s="35"/>
      <c r="AC105" s="35"/>
      <c r="AD105" s="35"/>
      <c r="AE105" s="35"/>
      <c r="AT105" s="14" t="s">
        <v>190</v>
      </c>
      <c r="AU105" s="14" t="s">
        <v>81</v>
      </c>
    </row>
    <row r="106" s="2" customFormat="1" ht="44.25" customHeight="1">
      <c r="A106" s="35"/>
      <c r="B106" s="36"/>
      <c r="C106" s="215" t="s">
        <v>224</v>
      </c>
      <c r="D106" s="215" t="s">
        <v>184</v>
      </c>
      <c r="E106" s="216" t="s">
        <v>2840</v>
      </c>
      <c r="F106" s="217" t="s">
        <v>2841</v>
      </c>
      <c r="G106" s="218" t="s">
        <v>199</v>
      </c>
      <c r="H106" s="219">
        <v>7</v>
      </c>
      <c r="I106" s="220"/>
      <c r="J106" s="221">
        <f>ROUND(I106*H106,2)</f>
        <v>0</v>
      </c>
      <c r="K106" s="217" t="s">
        <v>19</v>
      </c>
      <c r="L106" s="222"/>
      <c r="M106" s="223" t="s">
        <v>19</v>
      </c>
      <c r="N106" s="224" t="s">
        <v>44</v>
      </c>
      <c r="O106" s="81"/>
      <c r="P106" s="225">
        <f>O106*H106</f>
        <v>0</v>
      </c>
      <c r="Q106" s="225">
        <v>0</v>
      </c>
      <c r="R106" s="225">
        <f>Q106*H106</f>
        <v>0</v>
      </c>
      <c r="S106" s="225">
        <v>0</v>
      </c>
      <c r="T106" s="226">
        <f>S106*H106</f>
        <v>0</v>
      </c>
      <c r="U106" s="35"/>
      <c r="V106" s="35"/>
      <c r="W106" s="35"/>
      <c r="X106" s="35"/>
      <c r="Y106" s="35"/>
      <c r="Z106" s="35"/>
      <c r="AA106" s="35"/>
      <c r="AB106" s="35"/>
      <c r="AC106" s="35"/>
      <c r="AD106" s="35"/>
      <c r="AE106" s="35"/>
      <c r="AR106" s="227" t="s">
        <v>2816</v>
      </c>
      <c r="AT106" s="227" t="s">
        <v>184</v>
      </c>
      <c r="AU106" s="227" t="s">
        <v>81</v>
      </c>
      <c r="AY106" s="14" t="s">
        <v>183</v>
      </c>
      <c r="BE106" s="228">
        <f>IF(N106="základní",J106,0)</f>
        <v>0</v>
      </c>
      <c r="BF106" s="228">
        <f>IF(N106="snížená",J106,0)</f>
        <v>0</v>
      </c>
      <c r="BG106" s="228">
        <f>IF(N106="zákl. přenesená",J106,0)</f>
        <v>0</v>
      </c>
      <c r="BH106" s="228">
        <f>IF(N106="sníž. přenesená",J106,0)</f>
        <v>0</v>
      </c>
      <c r="BI106" s="228">
        <f>IF(N106="nulová",J106,0)</f>
        <v>0</v>
      </c>
      <c r="BJ106" s="14" t="s">
        <v>81</v>
      </c>
      <c r="BK106" s="228">
        <f>ROUND(I106*H106,2)</f>
        <v>0</v>
      </c>
      <c r="BL106" s="14" t="s">
        <v>2816</v>
      </c>
      <c r="BM106" s="227" t="s">
        <v>2842</v>
      </c>
    </row>
    <row r="107" s="2" customFormat="1">
      <c r="A107" s="35"/>
      <c r="B107" s="36"/>
      <c r="C107" s="37"/>
      <c r="D107" s="229" t="s">
        <v>190</v>
      </c>
      <c r="E107" s="37"/>
      <c r="F107" s="230" t="s">
        <v>2841</v>
      </c>
      <c r="G107" s="37"/>
      <c r="H107" s="37"/>
      <c r="I107" s="143"/>
      <c r="J107" s="37"/>
      <c r="K107" s="37"/>
      <c r="L107" s="41"/>
      <c r="M107" s="231"/>
      <c r="N107" s="232"/>
      <c r="O107" s="81"/>
      <c r="P107" s="81"/>
      <c r="Q107" s="81"/>
      <c r="R107" s="81"/>
      <c r="S107" s="81"/>
      <c r="T107" s="82"/>
      <c r="U107" s="35"/>
      <c r="V107" s="35"/>
      <c r="W107" s="35"/>
      <c r="X107" s="35"/>
      <c r="Y107" s="35"/>
      <c r="Z107" s="35"/>
      <c r="AA107" s="35"/>
      <c r="AB107" s="35"/>
      <c r="AC107" s="35"/>
      <c r="AD107" s="35"/>
      <c r="AE107" s="35"/>
      <c r="AT107" s="14" t="s">
        <v>190</v>
      </c>
      <c r="AU107" s="14" t="s">
        <v>81</v>
      </c>
    </row>
    <row r="108" s="2" customFormat="1" ht="21.75" customHeight="1">
      <c r="A108" s="35"/>
      <c r="B108" s="36"/>
      <c r="C108" s="215" t="s">
        <v>228</v>
      </c>
      <c r="D108" s="215" t="s">
        <v>184</v>
      </c>
      <c r="E108" s="216" t="s">
        <v>2843</v>
      </c>
      <c r="F108" s="217" t="s">
        <v>2844</v>
      </c>
      <c r="G108" s="218" t="s">
        <v>199</v>
      </c>
      <c r="H108" s="219">
        <v>19</v>
      </c>
      <c r="I108" s="220"/>
      <c r="J108" s="221">
        <f>ROUND(I108*H108,2)</f>
        <v>0</v>
      </c>
      <c r="K108" s="217" t="s">
        <v>19</v>
      </c>
      <c r="L108" s="222"/>
      <c r="M108" s="223" t="s">
        <v>19</v>
      </c>
      <c r="N108" s="224" t="s">
        <v>44</v>
      </c>
      <c r="O108" s="81"/>
      <c r="P108" s="225">
        <f>O108*H108</f>
        <v>0</v>
      </c>
      <c r="Q108" s="225">
        <v>0</v>
      </c>
      <c r="R108" s="225">
        <f>Q108*H108</f>
        <v>0</v>
      </c>
      <c r="S108" s="225">
        <v>0</v>
      </c>
      <c r="T108" s="226">
        <f>S108*H108</f>
        <v>0</v>
      </c>
      <c r="U108" s="35"/>
      <c r="V108" s="35"/>
      <c r="W108" s="35"/>
      <c r="X108" s="35"/>
      <c r="Y108" s="35"/>
      <c r="Z108" s="35"/>
      <c r="AA108" s="35"/>
      <c r="AB108" s="35"/>
      <c r="AC108" s="35"/>
      <c r="AD108" s="35"/>
      <c r="AE108" s="35"/>
      <c r="AR108" s="227" t="s">
        <v>2816</v>
      </c>
      <c r="AT108" s="227" t="s">
        <v>184</v>
      </c>
      <c r="AU108" s="227" t="s">
        <v>81</v>
      </c>
      <c r="AY108" s="14" t="s">
        <v>183</v>
      </c>
      <c r="BE108" s="228">
        <f>IF(N108="základní",J108,0)</f>
        <v>0</v>
      </c>
      <c r="BF108" s="228">
        <f>IF(N108="snížená",J108,0)</f>
        <v>0</v>
      </c>
      <c r="BG108" s="228">
        <f>IF(N108="zákl. přenesená",J108,0)</f>
        <v>0</v>
      </c>
      <c r="BH108" s="228">
        <f>IF(N108="sníž. přenesená",J108,0)</f>
        <v>0</v>
      </c>
      <c r="BI108" s="228">
        <f>IF(N108="nulová",J108,0)</f>
        <v>0</v>
      </c>
      <c r="BJ108" s="14" t="s">
        <v>81</v>
      </c>
      <c r="BK108" s="228">
        <f>ROUND(I108*H108,2)</f>
        <v>0</v>
      </c>
      <c r="BL108" s="14" t="s">
        <v>2816</v>
      </c>
      <c r="BM108" s="227" t="s">
        <v>2845</v>
      </c>
    </row>
    <row r="109" s="2" customFormat="1">
      <c r="A109" s="35"/>
      <c r="B109" s="36"/>
      <c r="C109" s="37"/>
      <c r="D109" s="229" t="s">
        <v>190</v>
      </c>
      <c r="E109" s="37"/>
      <c r="F109" s="230" t="s">
        <v>2844</v>
      </c>
      <c r="G109" s="37"/>
      <c r="H109" s="37"/>
      <c r="I109" s="143"/>
      <c r="J109" s="37"/>
      <c r="K109" s="37"/>
      <c r="L109" s="41"/>
      <c r="M109" s="231"/>
      <c r="N109" s="232"/>
      <c r="O109" s="81"/>
      <c r="P109" s="81"/>
      <c r="Q109" s="81"/>
      <c r="R109" s="81"/>
      <c r="S109" s="81"/>
      <c r="T109" s="82"/>
      <c r="U109" s="35"/>
      <c r="V109" s="35"/>
      <c r="W109" s="35"/>
      <c r="X109" s="35"/>
      <c r="Y109" s="35"/>
      <c r="Z109" s="35"/>
      <c r="AA109" s="35"/>
      <c r="AB109" s="35"/>
      <c r="AC109" s="35"/>
      <c r="AD109" s="35"/>
      <c r="AE109" s="35"/>
      <c r="AT109" s="14" t="s">
        <v>190</v>
      </c>
      <c r="AU109" s="14" t="s">
        <v>81</v>
      </c>
    </row>
    <row r="110" s="2" customFormat="1" ht="21.75" customHeight="1">
      <c r="A110" s="35"/>
      <c r="B110" s="36"/>
      <c r="C110" s="233" t="s">
        <v>232</v>
      </c>
      <c r="D110" s="233" t="s">
        <v>191</v>
      </c>
      <c r="E110" s="234" t="s">
        <v>2846</v>
      </c>
      <c r="F110" s="235" t="s">
        <v>2847</v>
      </c>
      <c r="G110" s="236" t="s">
        <v>199</v>
      </c>
      <c r="H110" s="237">
        <v>3</v>
      </c>
      <c r="I110" s="238"/>
      <c r="J110" s="239">
        <f>ROUND(I110*H110,2)</f>
        <v>0</v>
      </c>
      <c r="K110" s="235" t="s">
        <v>19</v>
      </c>
      <c r="L110" s="41"/>
      <c r="M110" s="240" t="s">
        <v>19</v>
      </c>
      <c r="N110" s="241" t="s">
        <v>44</v>
      </c>
      <c r="O110" s="81"/>
      <c r="P110" s="225">
        <f>O110*H110</f>
        <v>0</v>
      </c>
      <c r="Q110" s="225">
        <v>0</v>
      </c>
      <c r="R110" s="225">
        <f>Q110*H110</f>
        <v>0</v>
      </c>
      <c r="S110" s="225">
        <v>0</v>
      </c>
      <c r="T110" s="226">
        <f>S110*H110</f>
        <v>0</v>
      </c>
      <c r="U110" s="35"/>
      <c r="V110" s="35"/>
      <c r="W110" s="35"/>
      <c r="X110" s="35"/>
      <c r="Y110" s="35"/>
      <c r="Z110" s="35"/>
      <c r="AA110" s="35"/>
      <c r="AB110" s="35"/>
      <c r="AC110" s="35"/>
      <c r="AD110" s="35"/>
      <c r="AE110" s="35"/>
      <c r="AR110" s="227" t="s">
        <v>2816</v>
      </c>
      <c r="AT110" s="227" t="s">
        <v>191</v>
      </c>
      <c r="AU110" s="227" t="s">
        <v>81</v>
      </c>
      <c r="AY110" s="14" t="s">
        <v>183</v>
      </c>
      <c r="BE110" s="228">
        <f>IF(N110="základní",J110,0)</f>
        <v>0</v>
      </c>
      <c r="BF110" s="228">
        <f>IF(N110="snížená",J110,0)</f>
        <v>0</v>
      </c>
      <c r="BG110" s="228">
        <f>IF(N110="zákl. přenesená",J110,0)</f>
        <v>0</v>
      </c>
      <c r="BH110" s="228">
        <f>IF(N110="sníž. přenesená",J110,0)</f>
        <v>0</v>
      </c>
      <c r="BI110" s="228">
        <f>IF(N110="nulová",J110,0)</f>
        <v>0</v>
      </c>
      <c r="BJ110" s="14" t="s">
        <v>81</v>
      </c>
      <c r="BK110" s="228">
        <f>ROUND(I110*H110,2)</f>
        <v>0</v>
      </c>
      <c r="BL110" s="14" t="s">
        <v>2816</v>
      </c>
      <c r="BM110" s="227" t="s">
        <v>2848</v>
      </c>
    </row>
    <row r="111" s="2" customFormat="1">
      <c r="A111" s="35"/>
      <c r="B111" s="36"/>
      <c r="C111" s="37"/>
      <c r="D111" s="229" t="s">
        <v>190</v>
      </c>
      <c r="E111" s="37"/>
      <c r="F111" s="230" t="s">
        <v>2847</v>
      </c>
      <c r="G111" s="37"/>
      <c r="H111" s="37"/>
      <c r="I111" s="143"/>
      <c r="J111" s="37"/>
      <c r="K111" s="37"/>
      <c r="L111" s="41"/>
      <c r="M111" s="231"/>
      <c r="N111" s="232"/>
      <c r="O111" s="81"/>
      <c r="P111" s="81"/>
      <c r="Q111" s="81"/>
      <c r="R111" s="81"/>
      <c r="S111" s="81"/>
      <c r="T111" s="82"/>
      <c r="U111" s="35"/>
      <c r="V111" s="35"/>
      <c r="W111" s="35"/>
      <c r="X111" s="35"/>
      <c r="Y111" s="35"/>
      <c r="Z111" s="35"/>
      <c r="AA111" s="35"/>
      <c r="AB111" s="35"/>
      <c r="AC111" s="35"/>
      <c r="AD111" s="35"/>
      <c r="AE111" s="35"/>
      <c r="AT111" s="14" t="s">
        <v>190</v>
      </c>
      <c r="AU111" s="14" t="s">
        <v>81</v>
      </c>
    </row>
    <row r="112" s="2" customFormat="1" ht="33" customHeight="1">
      <c r="A112" s="35"/>
      <c r="B112" s="36"/>
      <c r="C112" s="215" t="s">
        <v>237</v>
      </c>
      <c r="D112" s="215" t="s">
        <v>184</v>
      </c>
      <c r="E112" s="216" t="s">
        <v>2849</v>
      </c>
      <c r="F112" s="217" t="s">
        <v>2850</v>
      </c>
      <c r="G112" s="218" t="s">
        <v>199</v>
      </c>
      <c r="H112" s="219">
        <v>2</v>
      </c>
      <c r="I112" s="220"/>
      <c r="J112" s="221">
        <f>ROUND(I112*H112,2)</f>
        <v>0</v>
      </c>
      <c r="K112" s="217" t="s">
        <v>19</v>
      </c>
      <c r="L112" s="222"/>
      <c r="M112" s="223" t="s">
        <v>19</v>
      </c>
      <c r="N112" s="224" t="s">
        <v>44</v>
      </c>
      <c r="O112" s="81"/>
      <c r="P112" s="225">
        <f>O112*H112</f>
        <v>0</v>
      </c>
      <c r="Q112" s="225">
        <v>0</v>
      </c>
      <c r="R112" s="225">
        <f>Q112*H112</f>
        <v>0</v>
      </c>
      <c r="S112" s="225">
        <v>0</v>
      </c>
      <c r="T112" s="226">
        <f>S112*H112</f>
        <v>0</v>
      </c>
      <c r="U112" s="35"/>
      <c r="V112" s="35"/>
      <c r="W112" s="35"/>
      <c r="X112" s="35"/>
      <c r="Y112" s="35"/>
      <c r="Z112" s="35"/>
      <c r="AA112" s="35"/>
      <c r="AB112" s="35"/>
      <c r="AC112" s="35"/>
      <c r="AD112" s="35"/>
      <c r="AE112" s="35"/>
      <c r="AR112" s="227" t="s">
        <v>2816</v>
      </c>
      <c r="AT112" s="227" t="s">
        <v>184</v>
      </c>
      <c r="AU112" s="227" t="s">
        <v>81</v>
      </c>
      <c r="AY112" s="14" t="s">
        <v>183</v>
      </c>
      <c r="BE112" s="228">
        <f>IF(N112="základní",J112,0)</f>
        <v>0</v>
      </c>
      <c r="BF112" s="228">
        <f>IF(N112="snížená",J112,0)</f>
        <v>0</v>
      </c>
      <c r="BG112" s="228">
        <f>IF(N112="zákl. přenesená",J112,0)</f>
        <v>0</v>
      </c>
      <c r="BH112" s="228">
        <f>IF(N112="sníž. přenesená",J112,0)</f>
        <v>0</v>
      </c>
      <c r="BI112" s="228">
        <f>IF(N112="nulová",J112,0)</f>
        <v>0</v>
      </c>
      <c r="BJ112" s="14" t="s">
        <v>81</v>
      </c>
      <c r="BK112" s="228">
        <f>ROUND(I112*H112,2)</f>
        <v>0</v>
      </c>
      <c r="BL112" s="14" t="s">
        <v>2816</v>
      </c>
      <c r="BM112" s="227" t="s">
        <v>2851</v>
      </c>
    </row>
    <row r="113" s="2" customFormat="1">
      <c r="A113" s="35"/>
      <c r="B113" s="36"/>
      <c r="C113" s="37"/>
      <c r="D113" s="229" t="s">
        <v>190</v>
      </c>
      <c r="E113" s="37"/>
      <c r="F113" s="230" t="s">
        <v>2850</v>
      </c>
      <c r="G113" s="37"/>
      <c r="H113" s="37"/>
      <c r="I113" s="143"/>
      <c r="J113" s="37"/>
      <c r="K113" s="37"/>
      <c r="L113" s="41"/>
      <c r="M113" s="231"/>
      <c r="N113" s="232"/>
      <c r="O113" s="81"/>
      <c r="P113" s="81"/>
      <c r="Q113" s="81"/>
      <c r="R113" s="81"/>
      <c r="S113" s="81"/>
      <c r="T113" s="82"/>
      <c r="U113" s="35"/>
      <c r="V113" s="35"/>
      <c r="W113" s="35"/>
      <c r="X113" s="35"/>
      <c r="Y113" s="35"/>
      <c r="Z113" s="35"/>
      <c r="AA113" s="35"/>
      <c r="AB113" s="35"/>
      <c r="AC113" s="35"/>
      <c r="AD113" s="35"/>
      <c r="AE113" s="35"/>
      <c r="AT113" s="14" t="s">
        <v>190</v>
      </c>
      <c r="AU113" s="14" t="s">
        <v>81</v>
      </c>
    </row>
    <row r="114" s="2" customFormat="1" ht="33" customHeight="1">
      <c r="A114" s="35"/>
      <c r="B114" s="36"/>
      <c r="C114" s="215" t="s">
        <v>242</v>
      </c>
      <c r="D114" s="215" t="s">
        <v>184</v>
      </c>
      <c r="E114" s="216" t="s">
        <v>2852</v>
      </c>
      <c r="F114" s="217" t="s">
        <v>2853</v>
      </c>
      <c r="G114" s="218" t="s">
        <v>199</v>
      </c>
      <c r="H114" s="219">
        <v>1</v>
      </c>
      <c r="I114" s="220"/>
      <c r="J114" s="221">
        <f>ROUND(I114*H114,2)</f>
        <v>0</v>
      </c>
      <c r="K114" s="217" t="s">
        <v>19</v>
      </c>
      <c r="L114" s="222"/>
      <c r="M114" s="223" t="s">
        <v>19</v>
      </c>
      <c r="N114" s="224" t="s">
        <v>44</v>
      </c>
      <c r="O114" s="81"/>
      <c r="P114" s="225">
        <f>O114*H114</f>
        <v>0</v>
      </c>
      <c r="Q114" s="225">
        <v>0</v>
      </c>
      <c r="R114" s="225">
        <f>Q114*H114</f>
        <v>0</v>
      </c>
      <c r="S114" s="225">
        <v>0</v>
      </c>
      <c r="T114" s="226">
        <f>S114*H114</f>
        <v>0</v>
      </c>
      <c r="U114" s="35"/>
      <c r="V114" s="35"/>
      <c r="W114" s="35"/>
      <c r="X114" s="35"/>
      <c r="Y114" s="35"/>
      <c r="Z114" s="35"/>
      <c r="AA114" s="35"/>
      <c r="AB114" s="35"/>
      <c r="AC114" s="35"/>
      <c r="AD114" s="35"/>
      <c r="AE114" s="35"/>
      <c r="AR114" s="227" t="s">
        <v>2816</v>
      </c>
      <c r="AT114" s="227" t="s">
        <v>184</v>
      </c>
      <c r="AU114" s="227" t="s">
        <v>81</v>
      </c>
      <c r="AY114" s="14" t="s">
        <v>183</v>
      </c>
      <c r="BE114" s="228">
        <f>IF(N114="základní",J114,0)</f>
        <v>0</v>
      </c>
      <c r="BF114" s="228">
        <f>IF(N114="snížená",J114,0)</f>
        <v>0</v>
      </c>
      <c r="BG114" s="228">
        <f>IF(N114="zákl. přenesená",J114,0)</f>
        <v>0</v>
      </c>
      <c r="BH114" s="228">
        <f>IF(N114="sníž. přenesená",J114,0)</f>
        <v>0</v>
      </c>
      <c r="BI114" s="228">
        <f>IF(N114="nulová",J114,0)</f>
        <v>0</v>
      </c>
      <c r="BJ114" s="14" t="s">
        <v>81</v>
      </c>
      <c r="BK114" s="228">
        <f>ROUND(I114*H114,2)</f>
        <v>0</v>
      </c>
      <c r="BL114" s="14" t="s">
        <v>2816</v>
      </c>
      <c r="BM114" s="227" t="s">
        <v>2854</v>
      </c>
    </row>
    <row r="115" s="2" customFormat="1">
      <c r="A115" s="35"/>
      <c r="B115" s="36"/>
      <c r="C115" s="37"/>
      <c r="D115" s="229" t="s">
        <v>190</v>
      </c>
      <c r="E115" s="37"/>
      <c r="F115" s="230" t="s">
        <v>2853</v>
      </c>
      <c r="G115" s="37"/>
      <c r="H115" s="37"/>
      <c r="I115" s="143"/>
      <c r="J115" s="37"/>
      <c r="K115" s="37"/>
      <c r="L115" s="41"/>
      <c r="M115" s="231"/>
      <c r="N115" s="232"/>
      <c r="O115" s="81"/>
      <c r="P115" s="81"/>
      <c r="Q115" s="81"/>
      <c r="R115" s="81"/>
      <c r="S115" s="81"/>
      <c r="T115" s="82"/>
      <c r="U115" s="35"/>
      <c r="V115" s="35"/>
      <c r="W115" s="35"/>
      <c r="X115" s="35"/>
      <c r="Y115" s="35"/>
      <c r="Z115" s="35"/>
      <c r="AA115" s="35"/>
      <c r="AB115" s="35"/>
      <c r="AC115" s="35"/>
      <c r="AD115" s="35"/>
      <c r="AE115" s="35"/>
      <c r="AT115" s="14" t="s">
        <v>190</v>
      </c>
      <c r="AU115" s="14" t="s">
        <v>81</v>
      </c>
    </row>
    <row r="116" s="2" customFormat="1" ht="21.75" customHeight="1">
      <c r="A116" s="35"/>
      <c r="B116" s="36"/>
      <c r="C116" s="233" t="s">
        <v>8</v>
      </c>
      <c r="D116" s="233" t="s">
        <v>191</v>
      </c>
      <c r="E116" s="234" t="s">
        <v>2855</v>
      </c>
      <c r="F116" s="235" t="s">
        <v>2856</v>
      </c>
      <c r="G116" s="236" t="s">
        <v>199</v>
      </c>
      <c r="H116" s="237">
        <v>3</v>
      </c>
      <c r="I116" s="238"/>
      <c r="J116" s="239">
        <f>ROUND(I116*H116,2)</f>
        <v>0</v>
      </c>
      <c r="K116" s="235" t="s">
        <v>19</v>
      </c>
      <c r="L116" s="41"/>
      <c r="M116" s="240" t="s">
        <v>19</v>
      </c>
      <c r="N116" s="241" t="s">
        <v>44</v>
      </c>
      <c r="O116" s="81"/>
      <c r="P116" s="225">
        <f>O116*H116</f>
        <v>0</v>
      </c>
      <c r="Q116" s="225">
        <v>0</v>
      </c>
      <c r="R116" s="225">
        <f>Q116*H116</f>
        <v>0</v>
      </c>
      <c r="S116" s="225">
        <v>0</v>
      </c>
      <c r="T116" s="226">
        <f>S116*H116</f>
        <v>0</v>
      </c>
      <c r="U116" s="35"/>
      <c r="V116" s="35"/>
      <c r="W116" s="35"/>
      <c r="X116" s="35"/>
      <c r="Y116" s="35"/>
      <c r="Z116" s="35"/>
      <c r="AA116" s="35"/>
      <c r="AB116" s="35"/>
      <c r="AC116" s="35"/>
      <c r="AD116" s="35"/>
      <c r="AE116" s="35"/>
      <c r="AR116" s="227" t="s">
        <v>2816</v>
      </c>
      <c r="AT116" s="227" t="s">
        <v>191</v>
      </c>
      <c r="AU116" s="227" t="s">
        <v>81</v>
      </c>
      <c r="AY116" s="14" t="s">
        <v>183</v>
      </c>
      <c r="BE116" s="228">
        <f>IF(N116="základní",J116,0)</f>
        <v>0</v>
      </c>
      <c r="BF116" s="228">
        <f>IF(N116="snížená",J116,0)</f>
        <v>0</v>
      </c>
      <c r="BG116" s="228">
        <f>IF(N116="zákl. přenesená",J116,0)</f>
        <v>0</v>
      </c>
      <c r="BH116" s="228">
        <f>IF(N116="sníž. přenesená",J116,0)</f>
        <v>0</v>
      </c>
      <c r="BI116" s="228">
        <f>IF(N116="nulová",J116,0)</f>
        <v>0</v>
      </c>
      <c r="BJ116" s="14" t="s">
        <v>81</v>
      </c>
      <c r="BK116" s="228">
        <f>ROUND(I116*H116,2)</f>
        <v>0</v>
      </c>
      <c r="BL116" s="14" t="s">
        <v>2816</v>
      </c>
      <c r="BM116" s="227" t="s">
        <v>2857</v>
      </c>
    </row>
    <row r="117" s="2" customFormat="1">
      <c r="A117" s="35"/>
      <c r="B117" s="36"/>
      <c r="C117" s="37"/>
      <c r="D117" s="229" t="s">
        <v>190</v>
      </c>
      <c r="E117" s="37"/>
      <c r="F117" s="230" t="s">
        <v>2856</v>
      </c>
      <c r="G117" s="37"/>
      <c r="H117" s="37"/>
      <c r="I117" s="143"/>
      <c r="J117" s="37"/>
      <c r="K117" s="37"/>
      <c r="L117" s="41"/>
      <c r="M117" s="231"/>
      <c r="N117" s="232"/>
      <c r="O117" s="81"/>
      <c r="P117" s="81"/>
      <c r="Q117" s="81"/>
      <c r="R117" s="81"/>
      <c r="S117" s="81"/>
      <c r="T117" s="82"/>
      <c r="U117" s="35"/>
      <c r="V117" s="35"/>
      <c r="W117" s="35"/>
      <c r="X117" s="35"/>
      <c r="Y117" s="35"/>
      <c r="Z117" s="35"/>
      <c r="AA117" s="35"/>
      <c r="AB117" s="35"/>
      <c r="AC117" s="35"/>
      <c r="AD117" s="35"/>
      <c r="AE117" s="35"/>
      <c r="AT117" s="14" t="s">
        <v>190</v>
      </c>
      <c r="AU117" s="14" t="s">
        <v>81</v>
      </c>
    </row>
    <row r="118" s="2" customFormat="1" ht="21.75" customHeight="1">
      <c r="A118" s="35"/>
      <c r="B118" s="36"/>
      <c r="C118" s="233" t="s">
        <v>249</v>
      </c>
      <c r="D118" s="233" t="s">
        <v>191</v>
      </c>
      <c r="E118" s="234" t="s">
        <v>2858</v>
      </c>
      <c r="F118" s="235" t="s">
        <v>2859</v>
      </c>
      <c r="G118" s="236" t="s">
        <v>199</v>
      </c>
      <c r="H118" s="237">
        <v>3</v>
      </c>
      <c r="I118" s="238"/>
      <c r="J118" s="239">
        <f>ROUND(I118*H118,2)</f>
        <v>0</v>
      </c>
      <c r="K118" s="235" t="s">
        <v>19</v>
      </c>
      <c r="L118" s="41"/>
      <c r="M118" s="240" t="s">
        <v>19</v>
      </c>
      <c r="N118" s="241" t="s">
        <v>44</v>
      </c>
      <c r="O118" s="81"/>
      <c r="P118" s="225">
        <f>O118*H118</f>
        <v>0</v>
      </c>
      <c r="Q118" s="225">
        <v>0</v>
      </c>
      <c r="R118" s="225">
        <f>Q118*H118</f>
        <v>0</v>
      </c>
      <c r="S118" s="225">
        <v>0</v>
      </c>
      <c r="T118" s="226">
        <f>S118*H118</f>
        <v>0</v>
      </c>
      <c r="U118" s="35"/>
      <c r="V118" s="35"/>
      <c r="W118" s="35"/>
      <c r="X118" s="35"/>
      <c r="Y118" s="35"/>
      <c r="Z118" s="35"/>
      <c r="AA118" s="35"/>
      <c r="AB118" s="35"/>
      <c r="AC118" s="35"/>
      <c r="AD118" s="35"/>
      <c r="AE118" s="35"/>
      <c r="AR118" s="227" t="s">
        <v>2816</v>
      </c>
      <c r="AT118" s="227" t="s">
        <v>191</v>
      </c>
      <c r="AU118" s="227" t="s">
        <v>81</v>
      </c>
      <c r="AY118" s="14" t="s">
        <v>183</v>
      </c>
      <c r="BE118" s="228">
        <f>IF(N118="základní",J118,0)</f>
        <v>0</v>
      </c>
      <c r="BF118" s="228">
        <f>IF(N118="snížená",J118,0)</f>
        <v>0</v>
      </c>
      <c r="BG118" s="228">
        <f>IF(N118="zákl. přenesená",J118,0)</f>
        <v>0</v>
      </c>
      <c r="BH118" s="228">
        <f>IF(N118="sníž. přenesená",J118,0)</f>
        <v>0</v>
      </c>
      <c r="BI118" s="228">
        <f>IF(N118="nulová",J118,0)</f>
        <v>0</v>
      </c>
      <c r="BJ118" s="14" t="s">
        <v>81</v>
      </c>
      <c r="BK118" s="228">
        <f>ROUND(I118*H118,2)</f>
        <v>0</v>
      </c>
      <c r="BL118" s="14" t="s">
        <v>2816</v>
      </c>
      <c r="BM118" s="227" t="s">
        <v>2860</v>
      </c>
    </row>
    <row r="119" s="2" customFormat="1">
      <c r="A119" s="35"/>
      <c r="B119" s="36"/>
      <c r="C119" s="37"/>
      <c r="D119" s="229" t="s">
        <v>190</v>
      </c>
      <c r="E119" s="37"/>
      <c r="F119" s="230" t="s">
        <v>2859</v>
      </c>
      <c r="G119" s="37"/>
      <c r="H119" s="37"/>
      <c r="I119" s="143"/>
      <c r="J119" s="37"/>
      <c r="K119" s="37"/>
      <c r="L119" s="41"/>
      <c r="M119" s="231"/>
      <c r="N119" s="232"/>
      <c r="O119" s="81"/>
      <c r="P119" s="81"/>
      <c r="Q119" s="81"/>
      <c r="R119" s="81"/>
      <c r="S119" s="81"/>
      <c r="T119" s="82"/>
      <c r="U119" s="35"/>
      <c r="V119" s="35"/>
      <c r="W119" s="35"/>
      <c r="X119" s="35"/>
      <c r="Y119" s="35"/>
      <c r="Z119" s="35"/>
      <c r="AA119" s="35"/>
      <c r="AB119" s="35"/>
      <c r="AC119" s="35"/>
      <c r="AD119" s="35"/>
      <c r="AE119" s="35"/>
      <c r="AT119" s="14" t="s">
        <v>190</v>
      </c>
      <c r="AU119" s="14" t="s">
        <v>81</v>
      </c>
    </row>
    <row r="120" s="2" customFormat="1" ht="33" customHeight="1">
      <c r="A120" s="35"/>
      <c r="B120" s="36"/>
      <c r="C120" s="233" t="s">
        <v>254</v>
      </c>
      <c r="D120" s="233" t="s">
        <v>191</v>
      </c>
      <c r="E120" s="234" t="s">
        <v>2861</v>
      </c>
      <c r="F120" s="235" t="s">
        <v>2862</v>
      </c>
      <c r="G120" s="236" t="s">
        <v>199</v>
      </c>
      <c r="H120" s="237">
        <v>15</v>
      </c>
      <c r="I120" s="238"/>
      <c r="J120" s="239">
        <f>ROUND(I120*H120,2)</f>
        <v>0</v>
      </c>
      <c r="K120" s="235" t="s">
        <v>19</v>
      </c>
      <c r="L120" s="41"/>
      <c r="M120" s="240" t="s">
        <v>19</v>
      </c>
      <c r="N120" s="241" t="s">
        <v>44</v>
      </c>
      <c r="O120" s="81"/>
      <c r="P120" s="225">
        <f>O120*H120</f>
        <v>0</v>
      </c>
      <c r="Q120" s="225">
        <v>0</v>
      </c>
      <c r="R120" s="225">
        <f>Q120*H120</f>
        <v>0</v>
      </c>
      <c r="S120" s="225">
        <v>0</v>
      </c>
      <c r="T120" s="226">
        <f>S120*H120</f>
        <v>0</v>
      </c>
      <c r="U120" s="35"/>
      <c r="V120" s="35"/>
      <c r="W120" s="35"/>
      <c r="X120" s="35"/>
      <c r="Y120" s="35"/>
      <c r="Z120" s="35"/>
      <c r="AA120" s="35"/>
      <c r="AB120" s="35"/>
      <c r="AC120" s="35"/>
      <c r="AD120" s="35"/>
      <c r="AE120" s="35"/>
      <c r="AR120" s="227" t="s">
        <v>2816</v>
      </c>
      <c r="AT120" s="227" t="s">
        <v>191</v>
      </c>
      <c r="AU120" s="227" t="s">
        <v>81</v>
      </c>
      <c r="AY120" s="14" t="s">
        <v>183</v>
      </c>
      <c r="BE120" s="228">
        <f>IF(N120="základní",J120,0)</f>
        <v>0</v>
      </c>
      <c r="BF120" s="228">
        <f>IF(N120="snížená",J120,0)</f>
        <v>0</v>
      </c>
      <c r="BG120" s="228">
        <f>IF(N120="zákl. přenesená",J120,0)</f>
        <v>0</v>
      </c>
      <c r="BH120" s="228">
        <f>IF(N120="sníž. přenesená",J120,0)</f>
        <v>0</v>
      </c>
      <c r="BI120" s="228">
        <f>IF(N120="nulová",J120,0)</f>
        <v>0</v>
      </c>
      <c r="BJ120" s="14" t="s">
        <v>81</v>
      </c>
      <c r="BK120" s="228">
        <f>ROUND(I120*H120,2)</f>
        <v>0</v>
      </c>
      <c r="BL120" s="14" t="s">
        <v>2816</v>
      </c>
      <c r="BM120" s="227" t="s">
        <v>2863</v>
      </c>
    </row>
    <row r="121" s="2" customFormat="1">
      <c r="A121" s="35"/>
      <c r="B121" s="36"/>
      <c r="C121" s="37"/>
      <c r="D121" s="229" t="s">
        <v>190</v>
      </c>
      <c r="E121" s="37"/>
      <c r="F121" s="230" t="s">
        <v>2862</v>
      </c>
      <c r="G121" s="37"/>
      <c r="H121" s="37"/>
      <c r="I121" s="143"/>
      <c r="J121" s="37"/>
      <c r="K121" s="37"/>
      <c r="L121" s="41"/>
      <c r="M121" s="231"/>
      <c r="N121" s="232"/>
      <c r="O121" s="81"/>
      <c r="P121" s="81"/>
      <c r="Q121" s="81"/>
      <c r="R121" s="81"/>
      <c r="S121" s="81"/>
      <c r="T121" s="82"/>
      <c r="U121" s="35"/>
      <c r="V121" s="35"/>
      <c r="W121" s="35"/>
      <c r="X121" s="35"/>
      <c r="Y121" s="35"/>
      <c r="Z121" s="35"/>
      <c r="AA121" s="35"/>
      <c r="AB121" s="35"/>
      <c r="AC121" s="35"/>
      <c r="AD121" s="35"/>
      <c r="AE121" s="35"/>
      <c r="AT121" s="14" t="s">
        <v>190</v>
      </c>
      <c r="AU121" s="14" t="s">
        <v>81</v>
      </c>
    </row>
    <row r="122" s="2" customFormat="1" ht="16.5" customHeight="1">
      <c r="A122" s="35"/>
      <c r="B122" s="36"/>
      <c r="C122" s="233" t="s">
        <v>260</v>
      </c>
      <c r="D122" s="233" t="s">
        <v>191</v>
      </c>
      <c r="E122" s="234" t="s">
        <v>2864</v>
      </c>
      <c r="F122" s="235" t="s">
        <v>2865</v>
      </c>
      <c r="G122" s="236" t="s">
        <v>199</v>
      </c>
      <c r="H122" s="237">
        <v>2</v>
      </c>
      <c r="I122" s="238"/>
      <c r="J122" s="239">
        <f>ROUND(I122*H122,2)</f>
        <v>0</v>
      </c>
      <c r="K122" s="235" t="s">
        <v>19</v>
      </c>
      <c r="L122" s="41"/>
      <c r="M122" s="240" t="s">
        <v>19</v>
      </c>
      <c r="N122" s="241" t="s">
        <v>44</v>
      </c>
      <c r="O122" s="81"/>
      <c r="P122" s="225">
        <f>O122*H122</f>
        <v>0</v>
      </c>
      <c r="Q122" s="225">
        <v>0</v>
      </c>
      <c r="R122" s="225">
        <f>Q122*H122</f>
        <v>0</v>
      </c>
      <c r="S122" s="225">
        <v>0</v>
      </c>
      <c r="T122" s="226">
        <f>S122*H122</f>
        <v>0</v>
      </c>
      <c r="U122" s="35"/>
      <c r="V122" s="35"/>
      <c r="W122" s="35"/>
      <c r="X122" s="35"/>
      <c r="Y122" s="35"/>
      <c r="Z122" s="35"/>
      <c r="AA122" s="35"/>
      <c r="AB122" s="35"/>
      <c r="AC122" s="35"/>
      <c r="AD122" s="35"/>
      <c r="AE122" s="35"/>
      <c r="AR122" s="227" t="s">
        <v>2816</v>
      </c>
      <c r="AT122" s="227" t="s">
        <v>191</v>
      </c>
      <c r="AU122" s="227" t="s">
        <v>81</v>
      </c>
      <c r="AY122" s="14" t="s">
        <v>183</v>
      </c>
      <c r="BE122" s="228">
        <f>IF(N122="základní",J122,0)</f>
        <v>0</v>
      </c>
      <c r="BF122" s="228">
        <f>IF(N122="snížená",J122,0)</f>
        <v>0</v>
      </c>
      <c r="BG122" s="228">
        <f>IF(N122="zákl. přenesená",J122,0)</f>
        <v>0</v>
      </c>
      <c r="BH122" s="228">
        <f>IF(N122="sníž. přenesená",J122,0)</f>
        <v>0</v>
      </c>
      <c r="BI122" s="228">
        <f>IF(N122="nulová",J122,0)</f>
        <v>0</v>
      </c>
      <c r="BJ122" s="14" t="s">
        <v>81</v>
      </c>
      <c r="BK122" s="228">
        <f>ROUND(I122*H122,2)</f>
        <v>0</v>
      </c>
      <c r="BL122" s="14" t="s">
        <v>2816</v>
      </c>
      <c r="BM122" s="227" t="s">
        <v>2866</v>
      </c>
    </row>
    <row r="123" s="2" customFormat="1">
      <c r="A123" s="35"/>
      <c r="B123" s="36"/>
      <c r="C123" s="37"/>
      <c r="D123" s="229" t="s">
        <v>190</v>
      </c>
      <c r="E123" s="37"/>
      <c r="F123" s="230" t="s">
        <v>2865</v>
      </c>
      <c r="G123" s="37"/>
      <c r="H123" s="37"/>
      <c r="I123" s="143"/>
      <c r="J123" s="37"/>
      <c r="K123" s="37"/>
      <c r="L123" s="41"/>
      <c r="M123" s="231"/>
      <c r="N123" s="232"/>
      <c r="O123" s="81"/>
      <c r="P123" s="81"/>
      <c r="Q123" s="81"/>
      <c r="R123" s="81"/>
      <c r="S123" s="81"/>
      <c r="T123" s="82"/>
      <c r="U123" s="35"/>
      <c r="V123" s="35"/>
      <c r="W123" s="35"/>
      <c r="X123" s="35"/>
      <c r="Y123" s="35"/>
      <c r="Z123" s="35"/>
      <c r="AA123" s="35"/>
      <c r="AB123" s="35"/>
      <c r="AC123" s="35"/>
      <c r="AD123" s="35"/>
      <c r="AE123" s="35"/>
      <c r="AT123" s="14" t="s">
        <v>190</v>
      </c>
      <c r="AU123" s="14" t="s">
        <v>81</v>
      </c>
    </row>
    <row r="124" s="2" customFormat="1" ht="21.75" customHeight="1">
      <c r="A124" s="35"/>
      <c r="B124" s="36"/>
      <c r="C124" s="233" t="s">
        <v>265</v>
      </c>
      <c r="D124" s="233" t="s">
        <v>191</v>
      </c>
      <c r="E124" s="234" t="s">
        <v>1890</v>
      </c>
      <c r="F124" s="235" t="s">
        <v>1891</v>
      </c>
      <c r="G124" s="236" t="s">
        <v>257</v>
      </c>
      <c r="H124" s="237">
        <v>60</v>
      </c>
      <c r="I124" s="238"/>
      <c r="J124" s="239">
        <f>ROUND(I124*H124,2)</f>
        <v>0</v>
      </c>
      <c r="K124" s="235" t="s">
        <v>19</v>
      </c>
      <c r="L124" s="41"/>
      <c r="M124" s="240" t="s">
        <v>19</v>
      </c>
      <c r="N124" s="241" t="s">
        <v>44</v>
      </c>
      <c r="O124" s="81"/>
      <c r="P124" s="225">
        <f>O124*H124</f>
        <v>0</v>
      </c>
      <c r="Q124" s="225">
        <v>0</v>
      </c>
      <c r="R124" s="225">
        <f>Q124*H124</f>
        <v>0</v>
      </c>
      <c r="S124" s="225">
        <v>0</v>
      </c>
      <c r="T124" s="226">
        <f>S124*H124</f>
        <v>0</v>
      </c>
      <c r="U124" s="35"/>
      <c r="V124" s="35"/>
      <c r="W124" s="35"/>
      <c r="X124" s="35"/>
      <c r="Y124" s="35"/>
      <c r="Z124" s="35"/>
      <c r="AA124" s="35"/>
      <c r="AB124" s="35"/>
      <c r="AC124" s="35"/>
      <c r="AD124" s="35"/>
      <c r="AE124" s="35"/>
      <c r="AR124" s="227" t="s">
        <v>2816</v>
      </c>
      <c r="AT124" s="227" t="s">
        <v>191</v>
      </c>
      <c r="AU124" s="227" t="s">
        <v>81</v>
      </c>
      <c r="AY124" s="14" t="s">
        <v>183</v>
      </c>
      <c r="BE124" s="228">
        <f>IF(N124="základní",J124,0)</f>
        <v>0</v>
      </c>
      <c r="BF124" s="228">
        <f>IF(N124="snížená",J124,0)</f>
        <v>0</v>
      </c>
      <c r="BG124" s="228">
        <f>IF(N124="zákl. přenesená",J124,0)</f>
        <v>0</v>
      </c>
      <c r="BH124" s="228">
        <f>IF(N124="sníž. přenesená",J124,0)</f>
        <v>0</v>
      </c>
      <c r="BI124" s="228">
        <f>IF(N124="nulová",J124,0)</f>
        <v>0</v>
      </c>
      <c r="BJ124" s="14" t="s">
        <v>81</v>
      </c>
      <c r="BK124" s="228">
        <f>ROUND(I124*H124,2)</f>
        <v>0</v>
      </c>
      <c r="BL124" s="14" t="s">
        <v>2816</v>
      </c>
      <c r="BM124" s="227" t="s">
        <v>2867</v>
      </c>
    </row>
    <row r="125" s="2" customFormat="1">
      <c r="A125" s="35"/>
      <c r="B125" s="36"/>
      <c r="C125" s="37"/>
      <c r="D125" s="229" t="s">
        <v>190</v>
      </c>
      <c r="E125" s="37"/>
      <c r="F125" s="230" t="s">
        <v>1891</v>
      </c>
      <c r="G125" s="37"/>
      <c r="H125" s="37"/>
      <c r="I125" s="143"/>
      <c r="J125" s="37"/>
      <c r="K125" s="37"/>
      <c r="L125" s="41"/>
      <c r="M125" s="231"/>
      <c r="N125" s="232"/>
      <c r="O125" s="81"/>
      <c r="P125" s="81"/>
      <c r="Q125" s="81"/>
      <c r="R125" s="81"/>
      <c r="S125" s="81"/>
      <c r="T125" s="82"/>
      <c r="U125" s="35"/>
      <c r="V125" s="35"/>
      <c r="W125" s="35"/>
      <c r="X125" s="35"/>
      <c r="Y125" s="35"/>
      <c r="Z125" s="35"/>
      <c r="AA125" s="35"/>
      <c r="AB125" s="35"/>
      <c r="AC125" s="35"/>
      <c r="AD125" s="35"/>
      <c r="AE125" s="35"/>
      <c r="AT125" s="14" t="s">
        <v>190</v>
      </c>
      <c r="AU125" s="14" t="s">
        <v>81</v>
      </c>
    </row>
    <row r="126" s="2" customFormat="1" ht="21.75" customHeight="1">
      <c r="A126" s="35"/>
      <c r="B126" s="36"/>
      <c r="C126" s="215" t="s">
        <v>267</v>
      </c>
      <c r="D126" s="215" t="s">
        <v>184</v>
      </c>
      <c r="E126" s="216" t="s">
        <v>2868</v>
      </c>
      <c r="F126" s="217" t="s">
        <v>2869</v>
      </c>
      <c r="G126" s="218" t="s">
        <v>199</v>
      </c>
      <c r="H126" s="219">
        <v>3</v>
      </c>
      <c r="I126" s="220"/>
      <c r="J126" s="221">
        <f>ROUND(I126*H126,2)</f>
        <v>0</v>
      </c>
      <c r="K126" s="217" t="s">
        <v>19</v>
      </c>
      <c r="L126" s="222"/>
      <c r="M126" s="223" t="s">
        <v>19</v>
      </c>
      <c r="N126" s="224" t="s">
        <v>44</v>
      </c>
      <c r="O126" s="81"/>
      <c r="P126" s="225">
        <f>O126*H126</f>
        <v>0</v>
      </c>
      <c r="Q126" s="225">
        <v>0</v>
      </c>
      <c r="R126" s="225">
        <f>Q126*H126</f>
        <v>0</v>
      </c>
      <c r="S126" s="225">
        <v>0</v>
      </c>
      <c r="T126" s="226">
        <f>S126*H126</f>
        <v>0</v>
      </c>
      <c r="U126" s="35"/>
      <c r="V126" s="35"/>
      <c r="W126" s="35"/>
      <c r="X126" s="35"/>
      <c r="Y126" s="35"/>
      <c r="Z126" s="35"/>
      <c r="AA126" s="35"/>
      <c r="AB126" s="35"/>
      <c r="AC126" s="35"/>
      <c r="AD126" s="35"/>
      <c r="AE126" s="35"/>
      <c r="AR126" s="227" t="s">
        <v>2816</v>
      </c>
      <c r="AT126" s="227" t="s">
        <v>184</v>
      </c>
      <c r="AU126" s="227" t="s">
        <v>81</v>
      </c>
      <c r="AY126" s="14" t="s">
        <v>183</v>
      </c>
      <c r="BE126" s="228">
        <f>IF(N126="základní",J126,0)</f>
        <v>0</v>
      </c>
      <c r="BF126" s="228">
        <f>IF(N126="snížená",J126,0)</f>
        <v>0</v>
      </c>
      <c r="BG126" s="228">
        <f>IF(N126="zákl. přenesená",J126,0)</f>
        <v>0</v>
      </c>
      <c r="BH126" s="228">
        <f>IF(N126="sníž. přenesená",J126,0)</f>
        <v>0</v>
      </c>
      <c r="BI126" s="228">
        <f>IF(N126="nulová",J126,0)</f>
        <v>0</v>
      </c>
      <c r="BJ126" s="14" t="s">
        <v>81</v>
      </c>
      <c r="BK126" s="228">
        <f>ROUND(I126*H126,2)</f>
        <v>0</v>
      </c>
      <c r="BL126" s="14" t="s">
        <v>2816</v>
      </c>
      <c r="BM126" s="227" t="s">
        <v>2870</v>
      </c>
    </row>
    <row r="127" s="2" customFormat="1">
      <c r="A127" s="35"/>
      <c r="B127" s="36"/>
      <c r="C127" s="37"/>
      <c r="D127" s="229" t="s">
        <v>190</v>
      </c>
      <c r="E127" s="37"/>
      <c r="F127" s="230" t="s">
        <v>2869</v>
      </c>
      <c r="G127" s="37"/>
      <c r="H127" s="37"/>
      <c r="I127" s="143"/>
      <c r="J127" s="37"/>
      <c r="K127" s="37"/>
      <c r="L127" s="41"/>
      <c r="M127" s="231"/>
      <c r="N127" s="232"/>
      <c r="O127" s="81"/>
      <c r="P127" s="81"/>
      <c r="Q127" s="81"/>
      <c r="R127" s="81"/>
      <c r="S127" s="81"/>
      <c r="T127" s="82"/>
      <c r="U127" s="35"/>
      <c r="V127" s="35"/>
      <c r="W127" s="35"/>
      <c r="X127" s="35"/>
      <c r="Y127" s="35"/>
      <c r="Z127" s="35"/>
      <c r="AA127" s="35"/>
      <c r="AB127" s="35"/>
      <c r="AC127" s="35"/>
      <c r="AD127" s="35"/>
      <c r="AE127" s="35"/>
      <c r="AT127" s="14" t="s">
        <v>190</v>
      </c>
      <c r="AU127" s="14" t="s">
        <v>81</v>
      </c>
    </row>
    <row r="128" s="2" customFormat="1" ht="21.75" customHeight="1">
      <c r="A128" s="35"/>
      <c r="B128" s="36"/>
      <c r="C128" s="215" t="s">
        <v>7</v>
      </c>
      <c r="D128" s="215" t="s">
        <v>184</v>
      </c>
      <c r="E128" s="216" t="s">
        <v>2871</v>
      </c>
      <c r="F128" s="217" t="s">
        <v>2872</v>
      </c>
      <c r="G128" s="218" t="s">
        <v>199</v>
      </c>
      <c r="H128" s="219">
        <v>15</v>
      </c>
      <c r="I128" s="220"/>
      <c r="J128" s="221">
        <f>ROUND(I128*H128,2)</f>
        <v>0</v>
      </c>
      <c r="K128" s="217" t="s">
        <v>19</v>
      </c>
      <c r="L128" s="222"/>
      <c r="M128" s="223" t="s">
        <v>19</v>
      </c>
      <c r="N128" s="224" t="s">
        <v>44</v>
      </c>
      <c r="O128" s="81"/>
      <c r="P128" s="225">
        <f>O128*H128</f>
        <v>0</v>
      </c>
      <c r="Q128" s="225">
        <v>0</v>
      </c>
      <c r="R128" s="225">
        <f>Q128*H128</f>
        <v>0</v>
      </c>
      <c r="S128" s="225">
        <v>0</v>
      </c>
      <c r="T128" s="226">
        <f>S128*H128</f>
        <v>0</v>
      </c>
      <c r="U128" s="35"/>
      <c r="V128" s="35"/>
      <c r="W128" s="35"/>
      <c r="X128" s="35"/>
      <c r="Y128" s="35"/>
      <c r="Z128" s="35"/>
      <c r="AA128" s="35"/>
      <c r="AB128" s="35"/>
      <c r="AC128" s="35"/>
      <c r="AD128" s="35"/>
      <c r="AE128" s="35"/>
      <c r="AR128" s="227" t="s">
        <v>2816</v>
      </c>
      <c r="AT128" s="227" t="s">
        <v>184</v>
      </c>
      <c r="AU128" s="227" t="s">
        <v>81</v>
      </c>
      <c r="AY128" s="14" t="s">
        <v>183</v>
      </c>
      <c r="BE128" s="228">
        <f>IF(N128="základní",J128,0)</f>
        <v>0</v>
      </c>
      <c r="BF128" s="228">
        <f>IF(N128="snížená",J128,0)</f>
        <v>0</v>
      </c>
      <c r="BG128" s="228">
        <f>IF(N128="zákl. přenesená",J128,0)</f>
        <v>0</v>
      </c>
      <c r="BH128" s="228">
        <f>IF(N128="sníž. přenesená",J128,0)</f>
        <v>0</v>
      </c>
      <c r="BI128" s="228">
        <f>IF(N128="nulová",J128,0)</f>
        <v>0</v>
      </c>
      <c r="BJ128" s="14" t="s">
        <v>81</v>
      </c>
      <c r="BK128" s="228">
        <f>ROUND(I128*H128,2)</f>
        <v>0</v>
      </c>
      <c r="BL128" s="14" t="s">
        <v>2816</v>
      </c>
      <c r="BM128" s="227" t="s">
        <v>2873</v>
      </c>
    </row>
    <row r="129" s="2" customFormat="1">
      <c r="A129" s="35"/>
      <c r="B129" s="36"/>
      <c r="C129" s="37"/>
      <c r="D129" s="229" t="s">
        <v>190</v>
      </c>
      <c r="E129" s="37"/>
      <c r="F129" s="230" t="s">
        <v>2872</v>
      </c>
      <c r="G129" s="37"/>
      <c r="H129" s="37"/>
      <c r="I129" s="143"/>
      <c r="J129" s="37"/>
      <c r="K129" s="37"/>
      <c r="L129" s="41"/>
      <c r="M129" s="231"/>
      <c r="N129" s="232"/>
      <c r="O129" s="81"/>
      <c r="P129" s="81"/>
      <c r="Q129" s="81"/>
      <c r="R129" s="81"/>
      <c r="S129" s="81"/>
      <c r="T129" s="82"/>
      <c r="U129" s="35"/>
      <c r="V129" s="35"/>
      <c r="W129" s="35"/>
      <c r="X129" s="35"/>
      <c r="Y129" s="35"/>
      <c r="Z129" s="35"/>
      <c r="AA129" s="35"/>
      <c r="AB129" s="35"/>
      <c r="AC129" s="35"/>
      <c r="AD129" s="35"/>
      <c r="AE129" s="35"/>
      <c r="AT129" s="14" t="s">
        <v>190</v>
      </c>
      <c r="AU129" s="14" t="s">
        <v>81</v>
      </c>
    </row>
    <row r="130" s="2" customFormat="1" ht="16.5" customHeight="1">
      <c r="A130" s="35"/>
      <c r="B130" s="36"/>
      <c r="C130" s="215" t="s">
        <v>274</v>
      </c>
      <c r="D130" s="215" t="s">
        <v>184</v>
      </c>
      <c r="E130" s="216" t="s">
        <v>2874</v>
      </c>
      <c r="F130" s="217" t="s">
        <v>2875</v>
      </c>
      <c r="G130" s="218" t="s">
        <v>199</v>
      </c>
      <c r="H130" s="219">
        <v>1</v>
      </c>
      <c r="I130" s="220"/>
      <c r="J130" s="221">
        <f>ROUND(I130*H130,2)</f>
        <v>0</v>
      </c>
      <c r="K130" s="217" t="s">
        <v>19</v>
      </c>
      <c r="L130" s="222"/>
      <c r="M130" s="223" t="s">
        <v>19</v>
      </c>
      <c r="N130" s="224" t="s">
        <v>44</v>
      </c>
      <c r="O130" s="81"/>
      <c r="P130" s="225">
        <f>O130*H130</f>
        <v>0</v>
      </c>
      <c r="Q130" s="225">
        <v>0</v>
      </c>
      <c r="R130" s="225">
        <f>Q130*H130</f>
        <v>0</v>
      </c>
      <c r="S130" s="225">
        <v>0</v>
      </c>
      <c r="T130" s="226">
        <f>S130*H130</f>
        <v>0</v>
      </c>
      <c r="U130" s="35"/>
      <c r="V130" s="35"/>
      <c r="W130" s="35"/>
      <c r="X130" s="35"/>
      <c r="Y130" s="35"/>
      <c r="Z130" s="35"/>
      <c r="AA130" s="35"/>
      <c r="AB130" s="35"/>
      <c r="AC130" s="35"/>
      <c r="AD130" s="35"/>
      <c r="AE130" s="35"/>
      <c r="AR130" s="227" t="s">
        <v>2816</v>
      </c>
      <c r="AT130" s="227" t="s">
        <v>184</v>
      </c>
      <c r="AU130" s="227" t="s">
        <v>81</v>
      </c>
      <c r="AY130" s="14" t="s">
        <v>183</v>
      </c>
      <c r="BE130" s="228">
        <f>IF(N130="základní",J130,0)</f>
        <v>0</v>
      </c>
      <c r="BF130" s="228">
        <f>IF(N130="snížená",J130,0)</f>
        <v>0</v>
      </c>
      <c r="BG130" s="228">
        <f>IF(N130="zákl. přenesená",J130,0)</f>
        <v>0</v>
      </c>
      <c r="BH130" s="228">
        <f>IF(N130="sníž. přenesená",J130,0)</f>
        <v>0</v>
      </c>
      <c r="BI130" s="228">
        <f>IF(N130="nulová",J130,0)</f>
        <v>0</v>
      </c>
      <c r="BJ130" s="14" t="s">
        <v>81</v>
      </c>
      <c r="BK130" s="228">
        <f>ROUND(I130*H130,2)</f>
        <v>0</v>
      </c>
      <c r="BL130" s="14" t="s">
        <v>2816</v>
      </c>
      <c r="BM130" s="227" t="s">
        <v>2876</v>
      </c>
    </row>
    <row r="131" s="2" customFormat="1">
      <c r="A131" s="35"/>
      <c r="B131" s="36"/>
      <c r="C131" s="37"/>
      <c r="D131" s="229" t="s">
        <v>190</v>
      </c>
      <c r="E131" s="37"/>
      <c r="F131" s="230" t="s">
        <v>2875</v>
      </c>
      <c r="G131" s="37"/>
      <c r="H131" s="37"/>
      <c r="I131" s="143"/>
      <c r="J131" s="37"/>
      <c r="K131" s="37"/>
      <c r="L131" s="41"/>
      <c r="M131" s="231"/>
      <c r="N131" s="232"/>
      <c r="O131" s="81"/>
      <c r="P131" s="81"/>
      <c r="Q131" s="81"/>
      <c r="R131" s="81"/>
      <c r="S131" s="81"/>
      <c r="T131" s="82"/>
      <c r="U131" s="35"/>
      <c r="V131" s="35"/>
      <c r="W131" s="35"/>
      <c r="X131" s="35"/>
      <c r="Y131" s="35"/>
      <c r="Z131" s="35"/>
      <c r="AA131" s="35"/>
      <c r="AB131" s="35"/>
      <c r="AC131" s="35"/>
      <c r="AD131" s="35"/>
      <c r="AE131" s="35"/>
      <c r="AT131" s="14" t="s">
        <v>190</v>
      </c>
      <c r="AU131" s="14" t="s">
        <v>81</v>
      </c>
    </row>
    <row r="132" s="2" customFormat="1" ht="16.5" customHeight="1">
      <c r="A132" s="35"/>
      <c r="B132" s="36"/>
      <c r="C132" s="233" t="s">
        <v>278</v>
      </c>
      <c r="D132" s="233" t="s">
        <v>191</v>
      </c>
      <c r="E132" s="234" t="s">
        <v>2877</v>
      </c>
      <c r="F132" s="235" t="s">
        <v>2878</v>
      </c>
      <c r="G132" s="236" t="s">
        <v>1201</v>
      </c>
      <c r="H132" s="237">
        <v>240</v>
      </c>
      <c r="I132" s="238"/>
      <c r="J132" s="239">
        <f>ROUND(I132*H132,2)</f>
        <v>0</v>
      </c>
      <c r="K132" s="235" t="s">
        <v>19</v>
      </c>
      <c r="L132" s="41"/>
      <c r="M132" s="240" t="s">
        <v>19</v>
      </c>
      <c r="N132" s="241" t="s">
        <v>44</v>
      </c>
      <c r="O132" s="81"/>
      <c r="P132" s="225">
        <f>O132*H132</f>
        <v>0</v>
      </c>
      <c r="Q132" s="225">
        <v>0</v>
      </c>
      <c r="R132" s="225">
        <f>Q132*H132</f>
        <v>0</v>
      </c>
      <c r="S132" s="225">
        <v>0</v>
      </c>
      <c r="T132" s="226">
        <f>S132*H132</f>
        <v>0</v>
      </c>
      <c r="U132" s="35"/>
      <c r="V132" s="35"/>
      <c r="W132" s="35"/>
      <c r="X132" s="35"/>
      <c r="Y132" s="35"/>
      <c r="Z132" s="35"/>
      <c r="AA132" s="35"/>
      <c r="AB132" s="35"/>
      <c r="AC132" s="35"/>
      <c r="AD132" s="35"/>
      <c r="AE132" s="35"/>
      <c r="AR132" s="227" t="s">
        <v>2816</v>
      </c>
      <c r="AT132" s="227" t="s">
        <v>191</v>
      </c>
      <c r="AU132" s="227" t="s">
        <v>81</v>
      </c>
      <c r="AY132" s="14" t="s">
        <v>183</v>
      </c>
      <c r="BE132" s="228">
        <f>IF(N132="základní",J132,0)</f>
        <v>0</v>
      </c>
      <c r="BF132" s="228">
        <f>IF(N132="snížená",J132,0)</f>
        <v>0</v>
      </c>
      <c r="BG132" s="228">
        <f>IF(N132="zákl. přenesená",J132,0)</f>
        <v>0</v>
      </c>
      <c r="BH132" s="228">
        <f>IF(N132="sníž. přenesená",J132,0)</f>
        <v>0</v>
      </c>
      <c r="BI132" s="228">
        <f>IF(N132="nulová",J132,0)</f>
        <v>0</v>
      </c>
      <c r="BJ132" s="14" t="s">
        <v>81</v>
      </c>
      <c r="BK132" s="228">
        <f>ROUND(I132*H132,2)</f>
        <v>0</v>
      </c>
      <c r="BL132" s="14" t="s">
        <v>2816</v>
      </c>
      <c r="BM132" s="227" t="s">
        <v>2879</v>
      </c>
    </row>
    <row r="133" s="2" customFormat="1">
      <c r="A133" s="35"/>
      <c r="B133" s="36"/>
      <c r="C133" s="37"/>
      <c r="D133" s="229" t="s">
        <v>190</v>
      </c>
      <c r="E133" s="37"/>
      <c r="F133" s="230" t="s">
        <v>2878</v>
      </c>
      <c r="G133" s="37"/>
      <c r="H133" s="37"/>
      <c r="I133" s="143"/>
      <c r="J133" s="37"/>
      <c r="K133" s="37"/>
      <c r="L133" s="41"/>
      <c r="M133" s="231"/>
      <c r="N133" s="232"/>
      <c r="O133" s="81"/>
      <c r="P133" s="81"/>
      <c r="Q133" s="81"/>
      <c r="R133" s="81"/>
      <c r="S133" s="81"/>
      <c r="T133" s="82"/>
      <c r="U133" s="35"/>
      <c r="V133" s="35"/>
      <c r="W133" s="35"/>
      <c r="X133" s="35"/>
      <c r="Y133" s="35"/>
      <c r="Z133" s="35"/>
      <c r="AA133" s="35"/>
      <c r="AB133" s="35"/>
      <c r="AC133" s="35"/>
      <c r="AD133" s="35"/>
      <c r="AE133" s="35"/>
      <c r="AT133" s="14" t="s">
        <v>190</v>
      </c>
      <c r="AU133" s="14" t="s">
        <v>81</v>
      </c>
    </row>
    <row r="134" s="2" customFormat="1" ht="16.5" customHeight="1">
      <c r="A134" s="35"/>
      <c r="B134" s="36"/>
      <c r="C134" s="215" t="s">
        <v>282</v>
      </c>
      <c r="D134" s="215" t="s">
        <v>184</v>
      </c>
      <c r="E134" s="216" t="s">
        <v>2880</v>
      </c>
      <c r="F134" s="217" t="s">
        <v>2881</v>
      </c>
      <c r="G134" s="218" t="s">
        <v>199</v>
      </c>
      <c r="H134" s="219">
        <v>3</v>
      </c>
      <c r="I134" s="220"/>
      <c r="J134" s="221">
        <f>ROUND(I134*H134,2)</f>
        <v>0</v>
      </c>
      <c r="K134" s="217" t="s">
        <v>19</v>
      </c>
      <c r="L134" s="222"/>
      <c r="M134" s="223" t="s">
        <v>19</v>
      </c>
      <c r="N134" s="224" t="s">
        <v>44</v>
      </c>
      <c r="O134" s="81"/>
      <c r="P134" s="225">
        <f>O134*H134</f>
        <v>0</v>
      </c>
      <c r="Q134" s="225">
        <v>0</v>
      </c>
      <c r="R134" s="225">
        <f>Q134*H134</f>
        <v>0</v>
      </c>
      <c r="S134" s="225">
        <v>0</v>
      </c>
      <c r="T134" s="226">
        <f>S134*H134</f>
        <v>0</v>
      </c>
      <c r="U134" s="35"/>
      <c r="V134" s="35"/>
      <c r="W134" s="35"/>
      <c r="X134" s="35"/>
      <c r="Y134" s="35"/>
      <c r="Z134" s="35"/>
      <c r="AA134" s="35"/>
      <c r="AB134" s="35"/>
      <c r="AC134" s="35"/>
      <c r="AD134" s="35"/>
      <c r="AE134" s="35"/>
      <c r="AR134" s="227" t="s">
        <v>2816</v>
      </c>
      <c r="AT134" s="227" t="s">
        <v>184</v>
      </c>
      <c r="AU134" s="227" t="s">
        <v>81</v>
      </c>
      <c r="AY134" s="14" t="s">
        <v>183</v>
      </c>
      <c r="BE134" s="228">
        <f>IF(N134="základní",J134,0)</f>
        <v>0</v>
      </c>
      <c r="BF134" s="228">
        <f>IF(N134="snížená",J134,0)</f>
        <v>0</v>
      </c>
      <c r="BG134" s="228">
        <f>IF(N134="zákl. přenesená",J134,0)</f>
        <v>0</v>
      </c>
      <c r="BH134" s="228">
        <f>IF(N134="sníž. přenesená",J134,0)</f>
        <v>0</v>
      </c>
      <c r="BI134" s="228">
        <f>IF(N134="nulová",J134,0)</f>
        <v>0</v>
      </c>
      <c r="BJ134" s="14" t="s">
        <v>81</v>
      </c>
      <c r="BK134" s="228">
        <f>ROUND(I134*H134,2)</f>
        <v>0</v>
      </c>
      <c r="BL134" s="14" t="s">
        <v>2816</v>
      </c>
      <c r="BM134" s="227" t="s">
        <v>2882</v>
      </c>
    </row>
    <row r="135" s="2" customFormat="1">
      <c r="A135" s="35"/>
      <c r="B135" s="36"/>
      <c r="C135" s="37"/>
      <c r="D135" s="229" t="s">
        <v>190</v>
      </c>
      <c r="E135" s="37"/>
      <c r="F135" s="230" t="s">
        <v>2881</v>
      </c>
      <c r="G135" s="37"/>
      <c r="H135" s="37"/>
      <c r="I135" s="143"/>
      <c r="J135" s="37"/>
      <c r="K135" s="37"/>
      <c r="L135" s="41"/>
      <c r="M135" s="231"/>
      <c r="N135" s="232"/>
      <c r="O135" s="81"/>
      <c r="P135" s="81"/>
      <c r="Q135" s="81"/>
      <c r="R135" s="81"/>
      <c r="S135" s="81"/>
      <c r="T135" s="82"/>
      <c r="U135" s="35"/>
      <c r="V135" s="35"/>
      <c r="W135" s="35"/>
      <c r="X135" s="35"/>
      <c r="Y135" s="35"/>
      <c r="Z135" s="35"/>
      <c r="AA135" s="35"/>
      <c r="AB135" s="35"/>
      <c r="AC135" s="35"/>
      <c r="AD135" s="35"/>
      <c r="AE135" s="35"/>
      <c r="AT135" s="14" t="s">
        <v>190</v>
      </c>
      <c r="AU135" s="14" t="s">
        <v>81</v>
      </c>
    </row>
    <row r="136" s="2" customFormat="1" ht="33" customHeight="1">
      <c r="A136" s="35"/>
      <c r="B136" s="36"/>
      <c r="C136" s="233" t="s">
        <v>286</v>
      </c>
      <c r="D136" s="233" t="s">
        <v>191</v>
      </c>
      <c r="E136" s="234" t="s">
        <v>2883</v>
      </c>
      <c r="F136" s="235" t="s">
        <v>2884</v>
      </c>
      <c r="G136" s="236" t="s">
        <v>199</v>
      </c>
      <c r="H136" s="237">
        <v>1</v>
      </c>
      <c r="I136" s="238"/>
      <c r="J136" s="239">
        <f>ROUND(I136*H136,2)</f>
        <v>0</v>
      </c>
      <c r="K136" s="235" t="s">
        <v>19</v>
      </c>
      <c r="L136" s="41"/>
      <c r="M136" s="240" t="s">
        <v>19</v>
      </c>
      <c r="N136" s="241" t="s">
        <v>44</v>
      </c>
      <c r="O136" s="81"/>
      <c r="P136" s="225">
        <f>O136*H136</f>
        <v>0</v>
      </c>
      <c r="Q136" s="225">
        <v>0</v>
      </c>
      <c r="R136" s="225">
        <f>Q136*H136</f>
        <v>0</v>
      </c>
      <c r="S136" s="225">
        <v>0</v>
      </c>
      <c r="T136" s="226">
        <f>S136*H136</f>
        <v>0</v>
      </c>
      <c r="U136" s="35"/>
      <c r="V136" s="35"/>
      <c r="W136" s="35"/>
      <c r="X136" s="35"/>
      <c r="Y136" s="35"/>
      <c r="Z136" s="35"/>
      <c r="AA136" s="35"/>
      <c r="AB136" s="35"/>
      <c r="AC136" s="35"/>
      <c r="AD136" s="35"/>
      <c r="AE136" s="35"/>
      <c r="AR136" s="227" t="s">
        <v>2816</v>
      </c>
      <c r="AT136" s="227" t="s">
        <v>191</v>
      </c>
      <c r="AU136" s="227" t="s">
        <v>81</v>
      </c>
      <c r="AY136" s="14" t="s">
        <v>183</v>
      </c>
      <c r="BE136" s="228">
        <f>IF(N136="základní",J136,0)</f>
        <v>0</v>
      </c>
      <c r="BF136" s="228">
        <f>IF(N136="snížená",J136,0)</f>
        <v>0</v>
      </c>
      <c r="BG136" s="228">
        <f>IF(N136="zákl. přenesená",J136,0)</f>
        <v>0</v>
      </c>
      <c r="BH136" s="228">
        <f>IF(N136="sníž. přenesená",J136,0)</f>
        <v>0</v>
      </c>
      <c r="BI136" s="228">
        <f>IF(N136="nulová",J136,0)</f>
        <v>0</v>
      </c>
      <c r="BJ136" s="14" t="s">
        <v>81</v>
      </c>
      <c r="BK136" s="228">
        <f>ROUND(I136*H136,2)</f>
        <v>0</v>
      </c>
      <c r="BL136" s="14" t="s">
        <v>2816</v>
      </c>
      <c r="BM136" s="227" t="s">
        <v>2885</v>
      </c>
    </row>
    <row r="137" s="2" customFormat="1">
      <c r="A137" s="35"/>
      <c r="B137" s="36"/>
      <c r="C137" s="37"/>
      <c r="D137" s="229" t="s">
        <v>190</v>
      </c>
      <c r="E137" s="37"/>
      <c r="F137" s="230" t="s">
        <v>2884</v>
      </c>
      <c r="G137" s="37"/>
      <c r="H137" s="37"/>
      <c r="I137" s="143"/>
      <c r="J137" s="37"/>
      <c r="K137" s="37"/>
      <c r="L137" s="41"/>
      <c r="M137" s="231"/>
      <c r="N137" s="232"/>
      <c r="O137" s="81"/>
      <c r="P137" s="81"/>
      <c r="Q137" s="81"/>
      <c r="R137" s="81"/>
      <c r="S137" s="81"/>
      <c r="T137" s="82"/>
      <c r="U137" s="35"/>
      <c r="V137" s="35"/>
      <c r="W137" s="35"/>
      <c r="X137" s="35"/>
      <c r="Y137" s="35"/>
      <c r="Z137" s="35"/>
      <c r="AA137" s="35"/>
      <c r="AB137" s="35"/>
      <c r="AC137" s="35"/>
      <c r="AD137" s="35"/>
      <c r="AE137" s="35"/>
      <c r="AT137" s="14" t="s">
        <v>190</v>
      </c>
      <c r="AU137" s="14" t="s">
        <v>81</v>
      </c>
    </row>
    <row r="138" s="2" customFormat="1" ht="21.75" customHeight="1">
      <c r="A138" s="35"/>
      <c r="B138" s="36"/>
      <c r="C138" s="233" t="s">
        <v>290</v>
      </c>
      <c r="D138" s="233" t="s">
        <v>191</v>
      </c>
      <c r="E138" s="234" t="s">
        <v>2886</v>
      </c>
      <c r="F138" s="235" t="s">
        <v>2887</v>
      </c>
      <c r="G138" s="236" t="s">
        <v>199</v>
      </c>
      <c r="H138" s="237">
        <v>2</v>
      </c>
      <c r="I138" s="238"/>
      <c r="J138" s="239">
        <f>ROUND(I138*H138,2)</f>
        <v>0</v>
      </c>
      <c r="K138" s="235" t="s">
        <v>19</v>
      </c>
      <c r="L138" s="41"/>
      <c r="M138" s="240" t="s">
        <v>19</v>
      </c>
      <c r="N138" s="241" t="s">
        <v>44</v>
      </c>
      <c r="O138" s="81"/>
      <c r="P138" s="225">
        <f>O138*H138</f>
        <v>0</v>
      </c>
      <c r="Q138" s="225">
        <v>0</v>
      </c>
      <c r="R138" s="225">
        <f>Q138*H138</f>
        <v>0</v>
      </c>
      <c r="S138" s="225">
        <v>0</v>
      </c>
      <c r="T138" s="226">
        <f>S138*H138</f>
        <v>0</v>
      </c>
      <c r="U138" s="35"/>
      <c r="V138" s="35"/>
      <c r="W138" s="35"/>
      <c r="X138" s="35"/>
      <c r="Y138" s="35"/>
      <c r="Z138" s="35"/>
      <c r="AA138" s="35"/>
      <c r="AB138" s="35"/>
      <c r="AC138" s="35"/>
      <c r="AD138" s="35"/>
      <c r="AE138" s="35"/>
      <c r="AR138" s="227" t="s">
        <v>2816</v>
      </c>
      <c r="AT138" s="227" t="s">
        <v>191</v>
      </c>
      <c r="AU138" s="227" t="s">
        <v>81</v>
      </c>
      <c r="AY138" s="14" t="s">
        <v>183</v>
      </c>
      <c r="BE138" s="228">
        <f>IF(N138="základní",J138,0)</f>
        <v>0</v>
      </c>
      <c r="BF138" s="228">
        <f>IF(N138="snížená",J138,0)</f>
        <v>0</v>
      </c>
      <c r="BG138" s="228">
        <f>IF(N138="zákl. přenesená",J138,0)</f>
        <v>0</v>
      </c>
      <c r="BH138" s="228">
        <f>IF(N138="sníž. přenesená",J138,0)</f>
        <v>0</v>
      </c>
      <c r="BI138" s="228">
        <f>IF(N138="nulová",J138,0)</f>
        <v>0</v>
      </c>
      <c r="BJ138" s="14" t="s">
        <v>81</v>
      </c>
      <c r="BK138" s="228">
        <f>ROUND(I138*H138,2)</f>
        <v>0</v>
      </c>
      <c r="BL138" s="14" t="s">
        <v>2816</v>
      </c>
      <c r="BM138" s="227" t="s">
        <v>2888</v>
      </c>
    </row>
    <row r="139" s="2" customFormat="1">
      <c r="A139" s="35"/>
      <c r="B139" s="36"/>
      <c r="C139" s="37"/>
      <c r="D139" s="229" t="s">
        <v>190</v>
      </c>
      <c r="E139" s="37"/>
      <c r="F139" s="230" t="s">
        <v>2887</v>
      </c>
      <c r="G139" s="37"/>
      <c r="H139" s="37"/>
      <c r="I139" s="143"/>
      <c r="J139" s="37"/>
      <c r="K139" s="37"/>
      <c r="L139" s="41"/>
      <c r="M139" s="231"/>
      <c r="N139" s="232"/>
      <c r="O139" s="81"/>
      <c r="P139" s="81"/>
      <c r="Q139" s="81"/>
      <c r="R139" s="81"/>
      <c r="S139" s="81"/>
      <c r="T139" s="82"/>
      <c r="U139" s="35"/>
      <c r="V139" s="35"/>
      <c r="W139" s="35"/>
      <c r="X139" s="35"/>
      <c r="Y139" s="35"/>
      <c r="Z139" s="35"/>
      <c r="AA139" s="35"/>
      <c r="AB139" s="35"/>
      <c r="AC139" s="35"/>
      <c r="AD139" s="35"/>
      <c r="AE139" s="35"/>
      <c r="AT139" s="14" t="s">
        <v>190</v>
      </c>
      <c r="AU139" s="14" t="s">
        <v>81</v>
      </c>
    </row>
    <row r="140" s="2" customFormat="1" ht="44.25" customHeight="1">
      <c r="A140" s="35"/>
      <c r="B140" s="36"/>
      <c r="C140" s="233" t="s">
        <v>294</v>
      </c>
      <c r="D140" s="233" t="s">
        <v>191</v>
      </c>
      <c r="E140" s="234" t="s">
        <v>2889</v>
      </c>
      <c r="F140" s="235" t="s">
        <v>2890</v>
      </c>
      <c r="G140" s="236" t="s">
        <v>199</v>
      </c>
      <c r="H140" s="237">
        <v>1</v>
      </c>
      <c r="I140" s="238"/>
      <c r="J140" s="239">
        <f>ROUND(I140*H140,2)</f>
        <v>0</v>
      </c>
      <c r="K140" s="235" t="s">
        <v>19</v>
      </c>
      <c r="L140" s="41"/>
      <c r="M140" s="240" t="s">
        <v>19</v>
      </c>
      <c r="N140" s="241" t="s">
        <v>44</v>
      </c>
      <c r="O140" s="81"/>
      <c r="P140" s="225">
        <f>O140*H140</f>
        <v>0</v>
      </c>
      <c r="Q140" s="225">
        <v>0</v>
      </c>
      <c r="R140" s="225">
        <f>Q140*H140</f>
        <v>0</v>
      </c>
      <c r="S140" s="225">
        <v>0</v>
      </c>
      <c r="T140" s="226">
        <f>S140*H140</f>
        <v>0</v>
      </c>
      <c r="U140" s="35"/>
      <c r="V140" s="35"/>
      <c r="W140" s="35"/>
      <c r="X140" s="35"/>
      <c r="Y140" s="35"/>
      <c r="Z140" s="35"/>
      <c r="AA140" s="35"/>
      <c r="AB140" s="35"/>
      <c r="AC140" s="35"/>
      <c r="AD140" s="35"/>
      <c r="AE140" s="35"/>
      <c r="AR140" s="227" t="s">
        <v>2816</v>
      </c>
      <c r="AT140" s="227" t="s">
        <v>191</v>
      </c>
      <c r="AU140" s="227" t="s">
        <v>81</v>
      </c>
      <c r="AY140" s="14" t="s">
        <v>183</v>
      </c>
      <c r="BE140" s="228">
        <f>IF(N140="základní",J140,0)</f>
        <v>0</v>
      </c>
      <c r="BF140" s="228">
        <f>IF(N140="snížená",J140,0)</f>
        <v>0</v>
      </c>
      <c r="BG140" s="228">
        <f>IF(N140="zákl. přenesená",J140,0)</f>
        <v>0</v>
      </c>
      <c r="BH140" s="228">
        <f>IF(N140="sníž. přenesená",J140,0)</f>
        <v>0</v>
      </c>
      <c r="BI140" s="228">
        <f>IF(N140="nulová",J140,0)</f>
        <v>0</v>
      </c>
      <c r="BJ140" s="14" t="s">
        <v>81</v>
      </c>
      <c r="BK140" s="228">
        <f>ROUND(I140*H140,2)</f>
        <v>0</v>
      </c>
      <c r="BL140" s="14" t="s">
        <v>2816</v>
      </c>
      <c r="BM140" s="227" t="s">
        <v>2891</v>
      </c>
    </row>
    <row r="141" s="2" customFormat="1">
      <c r="A141" s="35"/>
      <c r="B141" s="36"/>
      <c r="C141" s="37"/>
      <c r="D141" s="229" t="s">
        <v>190</v>
      </c>
      <c r="E141" s="37"/>
      <c r="F141" s="230" t="s">
        <v>2890</v>
      </c>
      <c r="G141" s="37"/>
      <c r="H141" s="37"/>
      <c r="I141" s="143"/>
      <c r="J141" s="37"/>
      <c r="K141" s="37"/>
      <c r="L141" s="41"/>
      <c r="M141" s="231"/>
      <c r="N141" s="232"/>
      <c r="O141" s="81"/>
      <c r="P141" s="81"/>
      <c r="Q141" s="81"/>
      <c r="R141" s="81"/>
      <c r="S141" s="81"/>
      <c r="T141" s="82"/>
      <c r="U141" s="35"/>
      <c r="V141" s="35"/>
      <c r="W141" s="35"/>
      <c r="X141" s="35"/>
      <c r="Y141" s="35"/>
      <c r="Z141" s="35"/>
      <c r="AA141" s="35"/>
      <c r="AB141" s="35"/>
      <c r="AC141" s="35"/>
      <c r="AD141" s="35"/>
      <c r="AE141" s="35"/>
      <c r="AT141" s="14" t="s">
        <v>190</v>
      </c>
      <c r="AU141" s="14" t="s">
        <v>81</v>
      </c>
    </row>
    <row r="142" s="2" customFormat="1" ht="44.25" customHeight="1">
      <c r="A142" s="35"/>
      <c r="B142" s="36"/>
      <c r="C142" s="233" t="s">
        <v>298</v>
      </c>
      <c r="D142" s="233" t="s">
        <v>191</v>
      </c>
      <c r="E142" s="234" t="s">
        <v>2892</v>
      </c>
      <c r="F142" s="235" t="s">
        <v>2893</v>
      </c>
      <c r="G142" s="236" t="s">
        <v>199</v>
      </c>
      <c r="H142" s="237">
        <v>2</v>
      </c>
      <c r="I142" s="238"/>
      <c r="J142" s="239">
        <f>ROUND(I142*H142,2)</f>
        <v>0</v>
      </c>
      <c r="K142" s="235" t="s">
        <v>19</v>
      </c>
      <c r="L142" s="41"/>
      <c r="M142" s="240" t="s">
        <v>19</v>
      </c>
      <c r="N142" s="241" t="s">
        <v>44</v>
      </c>
      <c r="O142" s="81"/>
      <c r="P142" s="225">
        <f>O142*H142</f>
        <v>0</v>
      </c>
      <c r="Q142" s="225">
        <v>0</v>
      </c>
      <c r="R142" s="225">
        <f>Q142*H142</f>
        <v>0</v>
      </c>
      <c r="S142" s="225">
        <v>0</v>
      </c>
      <c r="T142" s="226">
        <f>S142*H142</f>
        <v>0</v>
      </c>
      <c r="U142" s="35"/>
      <c r="V142" s="35"/>
      <c r="W142" s="35"/>
      <c r="X142" s="35"/>
      <c r="Y142" s="35"/>
      <c r="Z142" s="35"/>
      <c r="AA142" s="35"/>
      <c r="AB142" s="35"/>
      <c r="AC142" s="35"/>
      <c r="AD142" s="35"/>
      <c r="AE142" s="35"/>
      <c r="AR142" s="227" t="s">
        <v>2816</v>
      </c>
      <c r="AT142" s="227" t="s">
        <v>191</v>
      </c>
      <c r="AU142" s="227" t="s">
        <v>81</v>
      </c>
      <c r="AY142" s="14" t="s">
        <v>183</v>
      </c>
      <c r="BE142" s="228">
        <f>IF(N142="základní",J142,0)</f>
        <v>0</v>
      </c>
      <c r="BF142" s="228">
        <f>IF(N142="snížená",J142,0)</f>
        <v>0</v>
      </c>
      <c r="BG142" s="228">
        <f>IF(N142="zákl. přenesená",J142,0)</f>
        <v>0</v>
      </c>
      <c r="BH142" s="228">
        <f>IF(N142="sníž. přenesená",J142,0)</f>
        <v>0</v>
      </c>
      <c r="BI142" s="228">
        <f>IF(N142="nulová",J142,0)</f>
        <v>0</v>
      </c>
      <c r="BJ142" s="14" t="s">
        <v>81</v>
      </c>
      <c r="BK142" s="228">
        <f>ROUND(I142*H142,2)</f>
        <v>0</v>
      </c>
      <c r="BL142" s="14" t="s">
        <v>2816</v>
      </c>
      <c r="BM142" s="227" t="s">
        <v>2894</v>
      </c>
    </row>
    <row r="143" s="2" customFormat="1">
      <c r="A143" s="35"/>
      <c r="B143" s="36"/>
      <c r="C143" s="37"/>
      <c r="D143" s="229" t="s">
        <v>190</v>
      </c>
      <c r="E143" s="37"/>
      <c r="F143" s="230" t="s">
        <v>2893</v>
      </c>
      <c r="G143" s="37"/>
      <c r="H143" s="37"/>
      <c r="I143" s="143"/>
      <c r="J143" s="37"/>
      <c r="K143" s="37"/>
      <c r="L143" s="41"/>
      <c r="M143" s="231"/>
      <c r="N143" s="232"/>
      <c r="O143" s="81"/>
      <c r="P143" s="81"/>
      <c r="Q143" s="81"/>
      <c r="R143" s="81"/>
      <c r="S143" s="81"/>
      <c r="T143" s="82"/>
      <c r="U143" s="35"/>
      <c r="V143" s="35"/>
      <c r="W143" s="35"/>
      <c r="X143" s="35"/>
      <c r="Y143" s="35"/>
      <c r="Z143" s="35"/>
      <c r="AA143" s="35"/>
      <c r="AB143" s="35"/>
      <c r="AC143" s="35"/>
      <c r="AD143" s="35"/>
      <c r="AE143" s="35"/>
      <c r="AT143" s="14" t="s">
        <v>190</v>
      </c>
      <c r="AU143" s="14" t="s">
        <v>81</v>
      </c>
    </row>
    <row r="144" s="2" customFormat="1" ht="21.75" customHeight="1">
      <c r="A144" s="35"/>
      <c r="B144" s="36"/>
      <c r="C144" s="233" t="s">
        <v>302</v>
      </c>
      <c r="D144" s="233" t="s">
        <v>191</v>
      </c>
      <c r="E144" s="234" t="s">
        <v>2895</v>
      </c>
      <c r="F144" s="235" t="s">
        <v>2896</v>
      </c>
      <c r="G144" s="236" t="s">
        <v>199</v>
      </c>
      <c r="H144" s="237">
        <v>1</v>
      </c>
      <c r="I144" s="238"/>
      <c r="J144" s="239">
        <f>ROUND(I144*H144,2)</f>
        <v>0</v>
      </c>
      <c r="K144" s="235" t="s">
        <v>19</v>
      </c>
      <c r="L144" s="41"/>
      <c r="M144" s="240" t="s">
        <v>19</v>
      </c>
      <c r="N144" s="241" t="s">
        <v>44</v>
      </c>
      <c r="O144" s="81"/>
      <c r="P144" s="225">
        <f>O144*H144</f>
        <v>0</v>
      </c>
      <c r="Q144" s="225">
        <v>0</v>
      </c>
      <c r="R144" s="225">
        <f>Q144*H144</f>
        <v>0</v>
      </c>
      <c r="S144" s="225">
        <v>0</v>
      </c>
      <c r="T144" s="226">
        <f>S144*H144</f>
        <v>0</v>
      </c>
      <c r="U144" s="35"/>
      <c r="V144" s="35"/>
      <c r="W144" s="35"/>
      <c r="X144" s="35"/>
      <c r="Y144" s="35"/>
      <c r="Z144" s="35"/>
      <c r="AA144" s="35"/>
      <c r="AB144" s="35"/>
      <c r="AC144" s="35"/>
      <c r="AD144" s="35"/>
      <c r="AE144" s="35"/>
      <c r="AR144" s="227" t="s">
        <v>2816</v>
      </c>
      <c r="AT144" s="227" t="s">
        <v>191</v>
      </c>
      <c r="AU144" s="227" t="s">
        <v>81</v>
      </c>
      <c r="AY144" s="14" t="s">
        <v>183</v>
      </c>
      <c r="BE144" s="228">
        <f>IF(N144="základní",J144,0)</f>
        <v>0</v>
      </c>
      <c r="BF144" s="228">
        <f>IF(N144="snížená",J144,0)</f>
        <v>0</v>
      </c>
      <c r="BG144" s="228">
        <f>IF(N144="zákl. přenesená",J144,0)</f>
        <v>0</v>
      </c>
      <c r="BH144" s="228">
        <f>IF(N144="sníž. přenesená",J144,0)</f>
        <v>0</v>
      </c>
      <c r="BI144" s="228">
        <f>IF(N144="nulová",J144,0)</f>
        <v>0</v>
      </c>
      <c r="BJ144" s="14" t="s">
        <v>81</v>
      </c>
      <c r="BK144" s="228">
        <f>ROUND(I144*H144,2)</f>
        <v>0</v>
      </c>
      <c r="BL144" s="14" t="s">
        <v>2816</v>
      </c>
      <c r="BM144" s="227" t="s">
        <v>2897</v>
      </c>
    </row>
    <row r="145" s="2" customFormat="1">
      <c r="A145" s="35"/>
      <c r="B145" s="36"/>
      <c r="C145" s="37"/>
      <c r="D145" s="229" t="s">
        <v>190</v>
      </c>
      <c r="E145" s="37"/>
      <c r="F145" s="230" t="s">
        <v>2896</v>
      </c>
      <c r="G145" s="37"/>
      <c r="H145" s="37"/>
      <c r="I145" s="143"/>
      <c r="J145" s="37"/>
      <c r="K145" s="37"/>
      <c r="L145" s="41"/>
      <c r="M145" s="231"/>
      <c r="N145" s="232"/>
      <c r="O145" s="81"/>
      <c r="P145" s="81"/>
      <c r="Q145" s="81"/>
      <c r="R145" s="81"/>
      <c r="S145" s="81"/>
      <c r="T145" s="82"/>
      <c r="U145" s="35"/>
      <c r="V145" s="35"/>
      <c r="W145" s="35"/>
      <c r="X145" s="35"/>
      <c r="Y145" s="35"/>
      <c r="Z145" s="35"/>
      <c r="AA145" s="35"/>
      <c r="AB145" s="35"/>
      <c r="AC145" s="35"/>
      <c r="AD145" s="35"/>
      <c r="AE145" s="35"/>
      <c r="AT145" s="14" t="s">
        <v>190</v>
      </c>
      <c r="AU145" s="14" t="s">
        <v>81</v>
      </c>
    </row>
    <row r="146" s="2" customFormat="1" ht="21.75" customHeight="1">
      <c r="A146" s="35"/>
      <c r="B146" s="36"/>
      <c r="C146" s="233" t="s">
        <v>407</v>
      </c>
      <c r="D146" s="233" t="s">
        <v>191</v>
      </c>
      <c r="E146" s="234" t="s">
        <v>2898</v>
      </c>
      <c r="F146" s="235" t="s">
        <v>2899</v>
      </c>
      <c r="G146" s="236" t="s">
        <v>199</v>
      </c>
      <c r="H146" s="237">
        <v>1</v>
      </c>
      <c r="I146" s="238"/>
      <c r="J146" s="239">
        <f>ROUND(I146*H146,2)</f>
        <v>0</v>
      </c>
      <c r="K146" s="235" t="s">
        <v>19</v>
      </c>
      <c r="L146" s="41"/>
      <c r="M146" s="240" t="s">
        <v>19</v>
      </c>
      <c r="N146" s="241" t="s">
        <v>44</v>
      </c>
      <c r="O146" s="81"/>
      <c r="P146" s="225">
        <f>O146*H146</f>
        <v>0</v>
      </c>
      <c r="Q146" s="225">
        <v>0</v>
      </c>
      <c r="R146" s="225">
        <f>Q146*H146</f>
        <v>0</v>
      </c>
      <c r="S146" s="225">
        <v>0</v>
      </c>
      <c r="T146" s="226">
        <f>S146*H146</f>
        <v>0</v>
      </c>
      <c r="U146" s="35"/>
      <c r="V146" s="35"/>
      <c r="W146" s="35"/>
      <c r="X146" s="35"/>
      <c r="Y146" s="35"/>
      <c r="Z146" s="35"/>
      <c r="AA146" s="35"/>
      <c r="AB146" s="35"/>
      <c r="AC146" s="35"/>
      <c r="AD146" s="35"/>
      <c r="AE146" s="35"/>
      <c r="AR146" s="227" t="s">
        <v>2816</v>
      </c>
      <c r="AT146" s="227" t="s">
        <v>191</v>
      </c>
      <c r="AU146" s="227" t="s">
        <v>81</v>
      </c>
      <c r="AY146" s="14" t="s">
        <v>183</v>
      </c>
      <c r="BE146" s="228">
        <f>IF(N146="základní",J146,0)</f>
        <v>0</v>
      </c>
      <c r="BF146" s="228">
        <f>IF(N146="snížená",J146,0)</f>
        <v>0</v>
      </c>
      <c r="BG146" s="228">
        <f>IF(N146="zákl. přenesená",J146,0)</f>
        <v>0</v>
      </c>
      <c r="BH146" s="228">
        <f>IF(N146="sníž. přenesená",J146,0)</f>
        <v>0</v>
      </c>
      <c r="BI146" s="228">
        <f>IF(N146="nulová",J146,0)</f>
        <v>0</v>
      </c>
      <c r="BJ146" s="14" t="s">
        <v>81</v>
      </c>
      <c r="BK146" s="228">
        <f>ROUND(I146*H146,2)</f>
        <v>0</v>
      </c>
      <c r="BL146" s="14" t="s">
        <v>2816</v>
      </c>
      <c r="BM146" s="227" t="s">
        <v>2900</v>
      </c>
    </row>
    <row r="147" s="2" customFormat="1">
      <c r="A147" s="35"/>
      <c r="B147" s="36"/>
      <c r="C147" s="37"/>
      <c r="D147" s="229" t="s">
        <v>190</v>
      </c>
      <c r="E147" s="37"/>
      <c r="F147" s="230" t="s">
        <v>2899</v>
      </c>
      <c r="G147" s="37"/>
      <c r="H147" s="37"/>
      <c r="I147" s="143"/>
      <c r="J147" s="37"/>
      <c r="K147" s="37"/>
      <c r="L147" s="41"/>
      <c r="M147" s="242"/>
      <c r="N147" s="243"/>
      <c r="O147" s="244"/>
      <c r="P147" s="244"/>
      <c r="Q147" s="244"/>
      <c r="R147" s="244"/>
      <c r="S147" s="244"/>
      <c r="T147" s="245"/>
      <c r="U147" s="35"/>
      <c r="V147" s="35"/>
      <c r="W147" s="35"/>
      <c r="X147" s="35"/>
      <c r="Y147" s="35"/>
      <c r="Z147" s="35"/>
      <c r="AA147" s="35"/>
      <c r="AB147" s="35"/>
      <c r="AC147" s="35"/>
      <c r="AD147" s="35"/>
      <c r="AE147" s="35"/>
      <c r="AT147" s="14" t="s">
        <v>190</v>
      </c>
      <c r="AU147" s="14" t="s">
        <v>81</v>
      </c>
    </row>
    <row r="148" s="2" customFormat="1" ht="6.96" customHeight="1">
      <c r="A148" s="35"/>
      <c r="B148" s="56"/>
      <c r="C148" s="57"/>
      <c r="D148" s="57"/>
      <c r="E148" s="57"/>
      <c r="F148" s="57"/>
      <c r="G148" s="57"/>
      <c r="H148" s="57"/>
      <c r="I148" s="172"/>
      <c r="J148" s="57"/>
      <c r="K148" s="57"/>
      <c r="L148" s="41"/>
      <c r="M148" s="35"/>
      <c r="O148" s="35"/>
      <c r="P148" s="35"/>
      <c r="Q148" s="35"/>
      <c r="R148" s="35"/>
      <c r="S148" s="35"/>
      <c r="T148" s="35"/>
      <c r="U148" s="35"/>
      <c r="V148" s="35"/>
      <c r="W148" s="35"/>
      <c r="X148" s="35"/>
      <c r="Y148" s="35"/>
      <c r="Z148" s="35"/>
      <c r="AA148" s="35"/>
      <c r="AB148" s="35"/>
      <c r="AC148" s="35"/>
      <c r="AD148" s="35"/>
      <c r="AE148" s="35"/>
    </row>
  </sheetData>
  <sheetProtection sheet="1" autoFilter="0" formatColumns="0" formatRows="0" objects="1" scenarios="1" spinCount="100000" saltValue="BzdctVFuOoSMGHirSgT2FBVXhsf+/E76oqpqNxe6ENs72DpD4LpBRYtFi5/l/LohRX3P+acQPRVgBMwQdR3rqA==" hashValue="2nmUCWyB1zhmovISU5/W0WS9hWelqqduxOl8y00UgvxjiC3WEOltKxkZCH5YD+ddDT1NPNjXSes22lQ7wx+rSg==" algorithmName="SHA-512" password="CC35"/>
  <autoFilter ref="C85:K147"/>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143</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1" customFormat="1" ht="12" customHeight="1">
      <c r="B8" s="17"/>
      <c r="D8" s="141" t="s">
        <v>160</v>
      </c>
      <c r="I8" s="135"/>
      <c r="L8" s="17"/>
    </row>
    <row r="9" hidden="1" s="2" customFormat="1" ht="16.5" customHeight="1">
      <c r="A9" s="35"/>
      <c r="B9" s="41"/>
      <c r="C9" s="35"/>
      <c r="D9" s="35"/>
      <c r="E9" s="142" t="s">
        <v>2812</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309</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16.5" customHeight="1">
      <c r="A11" s="35"/>
      <c r="B11" s="41"/>
      <c r="C11" s="35"/>
      <c r="D11" s="35"/>
      <c r="E11" s="145" t="s">
        <v>2901</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11. 2. 2020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34</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37</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38</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39</v>
      </c>
      <c r="E32" s="35"/>
      <c r="F32" s="35"/>
      <c r="G32" s="35"/>
      <c r="H32" s="35"/>
      <c r="I32" s="143"/>
      <c r="J32" s="156">
        <f>ROUND(J87,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41</v>
      </c>
      <c r="G34" s="35"/>
      <c r="H34" s="35"/>
      <c r="I34" s="158" t="s">
        <v>40</v>
      </c>
      <c r="J34" s="157" t="s">
        <v>42</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43</v>
      </c>
      <c r="E35" s="141" t="s">
        <v>44</v>
      </c>
      <c r="F35" s="160">
        <f>ROUND((SUM(BE87:BE101)),  2)</f>
        <v>0</v>
      </c>
      <c r="G35" s="35"/>
      <c r="H35" s="35"/>
      <c r="I35" s="161">
        <v>0.20999999999999999</v>
      </c>
      <c r="J35" s="160">
        <f>ROUND(((SUM(BE87:BE101))*I35),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45</v>
      </c>
      <c r="F36" s="160">
        <f>ROUND((SUM(BF87:BF101)),  2)</f>
        <v>0</v>
      </c>
      <c r="G36" s="35"/>
      <c r="H36" s="35"/>
      <c r="I36" s="161">
        <v>0.14999999999999999</v>
      </c>
      <c r="J36" s="160">
        <f>ROUND(((SUM(BF87:BF101))*I36),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46</v>
      </c>
      <c r="F37" s="160">
        <f>ROUND((SUM(BG87:BG101)),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47</v>
      </c>
      <c r="F38" s="160">
        <f>ROUND((SUM(BH87:BH101)),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48</v>
      </c>
      <c r="F39" s="160">
        <f>ROUND((SUM(BI87:BI101)),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49</v>
      </c>
      <c r="E41" s="164"/>
      <c r="F41" s="164"/>
      <c r="G41" s="165" t="s">
        <v>50</v>
      </c>
      <c r="H41" s="166" t="s">
        <v>51</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162</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23.25" customHeight="1">
      <c r="A50" s="35"/>
      <c r="B50" s="36"/>
      <c r="C50" s="37"/>
      <c r="D50" s="37"/>
      <c r="E50" s="176" t="str">
        <f>E7</f>
        <v xml:space="preserve">Oprava staničních kolejí 1 - 8  a výhybek v žst. Bečov nad Teplou (2. část)</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160</v>
      </c>
      <c r="D51" s="19"/>
      <c r="E51" s="19"/>
      <c r="F51" s="19"/>
      <c r="G51" s="19"/>
      <c r="H51" s="19"/>
      <c r="I51" s="135"/>
      <c r="J51" s="19"/>
      <c r="K51" s="19"/>
      <c r="L51" s="17"/>
    </row>
    <row r="52" hidden="1" s="2" customFormat="1" ht="16.5" customHeight="1">
      <c r="A52" s="35"/>
      <c r="B52" s="36"/>
      <c r="C52" s="37"/>
      <c r="D52" s="37"/>
      <c r="E52" s="176" t="s">
        <v>2812</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309</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6.5" customHeight="1">
      <c r="A54" s="35"/>
      <c r="B54" s="36"/>
      <c r="C54" s="37"/>
      <c r="D54" s="37"/>
      <c r="E54" s="66" t="str">
        <f>E11</f>
        <v xml:space="preserve">02 - Zemní práce </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žst. Bečov nad Teplou</v>
      </c>
      <c r="G56" s="37"/>
      <c r="H56" s="37"/>
      <c r="I56" s="146" t="s">
        <v>23</v>
      </c>
      <c r="J56" s="69" t="str">
        <f>IF(J14="","",J14)</f>
        <v>11. 2. 2020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 xml:space="preserve"> Správa železnic, OŘ ÚNL</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 xml:space="preserve"> </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163</v>
      </c>
      <c r="D61" s="178"/>
      <c r="E61" s="178"/>
      <c r="F61" s="178"/>
      <c r="G61" s="178"/>
      <c r="H61" s="178"/>
      <c r="I61" s="179"/>
      <c r="J61" s="180" t="s">
        <v>164</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71</v>
      </c>
      <c r="D63" s="37"/>
      <c r="E63" s="37"/>
      <c r="F63" s="37"/>
      <c r="G63" s="37"/>
      <c r="H63" s="37"/>
      <c r="I63" s="143"/>
      <c r="J63" s="99">
        <f>J87</f>
        <v>0</v>
      </c>
      <c r="K63" s="37"/>
      <c r="L63" s="144"/>
      <c r="S63" s="35"/>
      <c r="T63" s="35"/>
      <c r="U63" s="35"/>
      <c r="V63" s="35"/>
      <c r="W63" s="35"/>
      <c r="X63" s="35"/>
      <c r="Y63" s="35"/>
      <c r="Z63" s="35"/>
      <c r="AA63" s="35"/>
      <c r="AB63" s="35"/>
      <c r="AC63" s="35"/>
      <c r="AD63" s="35"/>
      <c r="AE63" s="35"/>
      <c r="AU63" s="14" t="s">
        <v>165</v>
      </c>
    </row>
    <row r="64" hidden="1" s="9" customFormat="1" ht="24.96" customHeight="1">
      <c r="A64" s="9"/>
      <c r="B64" s="182"/>
      <c r="C64" s="183"/>
      <c r="D64" s="184" t="s">
        <v>2902</v>
      </c>
      <c r="E64" s="185"/>
      <c r="F64" s="185"/>
      <c r="G64" s="185"/>
      <c r="H64" s="185"/>
      <c r="I64" s="186"/>
      <c r="J64" s="187">
        <f>J88</f>
        <v>0</v>
      </c>
      <c r="K64" s="183"/>
      <c r="L64" s="188"/>
      <c r="S64" s="9"/>
      <c r="T64" s="9"/>
      <c r="U64" s="9"/>
      <c r="V64" s="9"/>
      <c r="W64" s="9"/>
      <c r="X64" s="9"/>
      <c r="Y64" s="9"/>
      <c r="Z64" s="9"/>
      <c r="AA64" s="9"/>
      <c r="AB64" s="9"/>
      <c r="AC64" s="9"/>
      <c r="AD64" s="9"/>
      <c r="AE64" s="9"/>
    </row>
    <row r="65" hidden="1" s="12" customFormat="1" ht="19.92" customHeight="1">
      <c r="A65" s="12"/>
      <c r="B65" s="247"/>
      <c r="C65" s="122"/>
      <c r="D65" s="248" t="s">
        <v>2903</v>
      </c>
      <c r="E65" s="249"/>
      <c r="F65" s="249"/>
      <c r="G65" s="249"/>
      <c r="H65" s="249"/>
      <c r="I65" s="250"/>
      <c r="J65" s="251">
        <f>J89</f>
        <v>0</v>
      </c>
      <c r="K65" s="122"/>
      <c r="L65" s="252"/>
      <c r="S65" s="12"/>
      <c r="T65" s="12"/>
      <c r="U65" s="12"/>
      <c r="V65" s="12"/>
      <c r="W65" s="12"/>
      <c r="X65" s="12"/>
      <c r="Y65" s="12"/>
      <c r="Z65" s="12"/>
      <c r="AA65" s="12"/>
      <c r="AB65" s="12"/>
      <c r="AC65" s="12"/>
      <c r="AD65" s="12"/>
      <c r="AE65" s="12"/>
    </row>
    <row r="66" hidden="1" s="2" customFormat="1" ht="21.84" customHeight="1">
      <c r="A66" s="35"/>
      <c r="B66" s="36"/>
      <c r="C66" s="37"/>
      <c r="D66" s="37"/>
      <c r="E66" s="37"/>
      <c r="F66" s="37"/>
      <c r="G66" s="37"/>
      <c r="H66" s="37"/>
      <c r="I66" s="143"/>
      <c r="J66" s="37"/>
      <c r="K66" s="37"/>
      <c r="L66" s="144"/>
      <c r="S66" s="35"/>
      <c r="T66" s="35"/>
      <c r="U66" s="35"/>
      <c r="V66" s="35"/>
      <c r="W66" s="35"/>
      <c r="X66" s="35"/>
      <c r="Y66" s="35"/>
      <c r="Z66" s="35"/>
      <c r="AA66" s="35"/>
      <c r="AB66" s="35"/>
      <c r="AC66" s="35"/>
      <c r="AD66" s="35"/>
      <c r="AE66" s="35"/>
    </row>
    <row r="67" hidden="1" s="2" customFormat="1" ht="6.96" customHeight="1">
      <c r="A67" s="35"/>
      <c r="B67" s="56"/>
      <c r="C67" s="57"/>
      <c r="D67" s="57"/>
      <c r="E67" s="57"/>
      <c r="F67" s="57"/>
      <c r="G67" s="57"/>
      <c r="H67" s="57"/>
      <c r="I67" s="172"/>
      <c r="J67" s="57"/>
      <c r="K67" s="57"/>
      <c r="L67" s="144"/>
      <c r="S67" s="35"/>
      <c r="T67" s="35"/>
      <c r="U67" s="35"/>
      <c r="V67" s="35"/>
      <c r="W67" s="35"/>
      <c r="X67" s="35"/>
      <c r="Y67" s="35"/>
      <c r="Z67" s="35"/>
      <c r="AA67" s="35"/>
      <c r="AB67" s="35"/>
      <c r="AC67" s="35"/>
      <c r="AD67" s="35"/>
      <c r="AE67" s="35"/>
    </row>
    <row r="68" hidden="1"/>
    <row r="69" hidden="1"/>
    <row r="70" hidden="1"/>
    <row r="71" s="2" customFormat="1" ht="6.96" customHeight="1">
      <c r="A71" s="35"/>
      <c r="B71" s="58"/>
      <c r="C71" s="59"/>
      <c r="D71" s="59"/>
      <c r="E71" s="59"/>
      <c r="F71" s="59"/>
      <c r="G71" s="59"/>
      <c r="H71" s="59"/>
      <c r="I71" s="175"/>
      <c r="J71" s="59"/>
      <c r="K71" s="59"/>
      <c r="L71" s="144"/>
      <c r="S71" s="35"/>
      <c r="T71" s="35"/>
      <c r="U71" s="35"/>
      <c r="V71" s="35"/>
      <c r="W71" s="35"/>
      <c r="X71" s="35"/>
      <c r="Y71" s="35"/>
      <c r="Z71" s="35"/>
      <c r="AA71" s="35"/>
      <c r="AB71" s="35"/>
      <c r="AC71" s="35"/>
      <c r="AD71" s="35"/>
      <c r="AE71" s="35"/>
    </row>
    <row r="72" s="2" customFormat="1" ht="24.96" customHeight="1">
      <c r="A72" s="35"/>
      <c r="B72" s="36"/>
      <c r="C72" s="20" t="s">
        <v>168</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6.96" customHeight="1">
      <c r="A73" s="35"/>
      <c r="B73" s="36"/>
      <c r="C73" s="37"/>
      <c r="D73" s="37"/>
      <c r="E73" s="37"/>
      <c r="F73" s="37"/>
      <c r="G73" s="37"/>
      <c r="H73" s="37"/>
      <c r="I73" s="143"/>
      <c r="J73" s="37"/>
      <c r="K73" s="37"/>
      <c r="L73" s="144"/>
      <c r="S73" s="35"/>
      <c r="T73" s="35"/>
      <c r="U73" s="35"/>
      <c r="V73" s="35"/>
      <c r="W73" s="35"/>
      <c r="X73" s="35"/>
      <c r="Y73" s="35"/>
      <c r="Z73" s="35"/>
      <c r="AA73" s="35"/>
      <c r="AB73" s="35"/>
      <c r="AC73" s="35"/>
      <c r="AD73" s="35"/>
      <c r="AE73" s="35"/>
    </row>
    <row r="74" s="2" customFormat="1" ht="12" customHeight="1">
      <c r="A74" s="35"/>
      <c r="B74" s="36"/>
      <c r="C74" s="29" t="s">
        <v>16</v>
      </c>
      <c r="D74" s="37"/>
      <c r="E74" s="37"/>
      <c r="F74" s="37"/>
      <c r="G74" s="37"/>
      <c r="H74" s="37"/>
      <c r="I74" s="143"/>
      <c r="J74" s="37"/>
      <c r="K74" s="37"/>
      <c r="L74" s="144"/>
      <c r="S74" s="35"/>
      <c r="T74" s="35"/>
      <c r="U74" s="35"/>
      <c r="V74" s="35"/>
      <c r="W74" s="35"/>
      <c r="X74" s="35"/>
      <c r="Y74" s="35"/>
      <c r="Z74" s="35"/>
      <c r="AA74" s="35"/>
      <c r="AB74" s="35"/>
      <c r="AC74" s="35"/>
      <c r="AD74" s="35"/>
      <c r="AE74" s="35"/>
    </row>
    <row r="75" s="2" customFormat="1" ht="23.25" customHeight="1">
      <c r="A75" s="35"/>
      <c r="B75" s="36"/>
      <c r="C75" s="37"/>
      <c r="D75" s="37"/>
      <c r="E75" s="176" t="str">
        <f>E7</f>
        <v xml:space="preserve">Oprava staničních kolejí 1 - 8  a výhybek v žst. Bečov nad Teplou (2. část)</v>
      </c>
      <c r="F75" s="29"/>
      <c r="G75" s="29"/>
      <c r="H75" s="29"/>
      <c r="I75" s="143"/>
      <c r="J75" s="37"/>
      <c r="K75" s="37"/>
      <c r="L75" s="144"/>
      <c r="S75" s="35"/>
      <c r="T75" s="35"/>
      <c r="U75" s="35"/>
      <c r="V75" s="35"/>
      <c r="W75" s="35"/>
      <c r="X75" s="35"/>
      <c r="Y75" s="35"/>
      <c r="Z75" s="35"/>
      <c r="AA75" s="35"/>
      <c r="AB75" s="35"/>
      <c r="AC75" s="35"/>
      <c r="AD75" s="35"/>
      <c r="AE75" s="35"/>
    </row>
    <row r="76" s="1" customFormat="1" ht="12" customHeight="1">
      <c r="B76" s="18"/>
      <c r="C76" s="29" t="s">
        <v>160</v>
      </c>
      <c r="D76" s="19"/>
      <c r="E76" s="19"/>
      <c r="F76" s="19"/>
      <c r="G76" s="19"/>
      <c r="H76" s="19"/>
      <c r="I76" s="135"/>
      <c r="J76" s="19"/>
      <c r="K76" s="19"/>
      <c r="L76" s="17"/>
    </row>
    <row r="77" s="2" customFormat="1" ht="16.5" customHeight="1">
      <c r="A77" s="35"/>
      <c r="B77" s="36"/>
      <c r="C77" s="37"/>
      <c r="D77" s="37"/>
      <c r="E77" s="176" t="s">
        <v>2812</v>
      </c>
      <c r="F77" s="37"/>
      <c r="G77" s="37"/>
      <c r="H77" s="37"/>
      <c r="I77" s="143"/>
      <c r="J77" s="37"/>
      <c r="K77" s="37"/>
      <c r="L77" s="144"/>
      <c r="S77" s="35"/>
      <c r="T77" s="35"/>
      <c r="U77" s="35"/>
      <c r="V77" s="35"/>
      <c r="W77" s="35"/>
      <c r="X77" s="35"/>
      <c r="Y77" s="35"/>
      <c r="Z77" s="35"/>
      <c r="AA77" s="35"/>
      <c r="AB77" s="35"/>
      <c r="AC77" s="35"/>
      <c r="AD77" s="35"/>
      <c r="AE77" s="35"/>
    </row>
    <row r="78" s="2" customFormat="1" ht="12" customHeight="1">
      <c r="A78" s="35"/>
      <c r="B78" s="36"/>
      <c r="C78" s="29" t="s">
        <v>309</v>
      </c>
      <c r="D78" s="37"/>
      <c r="E78" s="37"/>
      <c r="F78" s="37"/>
      <c r="G78" s="37"/>
      <c r="H78" s="37"/>
      <c r="I78" s="143"/>
      <c r="J78" s="37"/>
      <c r="K78" s="37"/>
      <c r="L78" s="144"/>
      <c r="S78" s="35"/>
      <c r="T78" s="35"/>
      <c r="U78" s="35"/>
      <c r="V78" s="35"/>
      <c r="W78" s="35"/>
      <c r="X78" s="35"/>
      <c r="Y78" s="35"/>
      <c r="Z78" s="35"/>
      <c r="AA78" s="35"/>
      <c r="AB78" s="35"/>
      <c r="AC78" s="35"/>
      <c r="AD78" s="35"/>
      <c r="AE78" s="35"/>
    </row>
    <row r="79" s="2" customFormat="1" ht="16.5" customHeight="1">
      <c r="A79" s="35"/>
      <c r="B79" s="36"/>
      <c r="C79" s="37"/>
      <c r="D79" s="37"/>
      <c r="E79" s="66" t="str">
        <f>E11</f>
        <v xml:space="preserve">02 - Zemní práce </v>
      </c>
      <c r="F79" s="37"/>
      <c r="G79" s="37"/>
      <c r="H79" s="37"/>
      <c r="I79" s="143"/>
      <c r="J79" s="37"/>
      <c r="K79" s="37"/>
      <c r="L79" s="144"/>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2" customFormat="1" ht="12" customHeight="1">
      <c r="A81" s="35"/>
      <c r="B81" s="36"/>
      <c r="C81" s="29" t="s">
        <v>21</v>
      </c>
      <c r="D81" s="37"/>
      <c r="E81" s="37"/>
      <c r="F81" s="24" t="str">
        <f>F14</f>
        <v>žst. Bečov nad Teplou</v>
      </c>
      <c r="G81" s="37"/>
      <c r="H81" s="37"/>
      <c r="I81" s="146" t="s">
        <v>23</v>
      </c>
      <c r="J81" s="69" t="str">
        <f>IF(J14="","",J14)</f>
        <v>11. 2. 2020</v>
      </c>
      <c r="K81" s="37"/>
      <c r="L81" s="144"/>
      <c r="S81" s="35"/>
      <c r="T81" s="35"/>
      <c r="U81" s="35"/>
      <c r="V81" s="35"/>
      <c r="W81" s="35"/>
      <c r="X81" s="35"/>
      <c r="Y81" s="35"/>
      <c r="Z81" s="35"/>
      <c r="AA81" s="35"/>
      <c r="AB81" s="35"/>
      <c r="AC81" s="35"/>
      <c r="AD81" s="35"/>
      <c r="AE81" s="35"/>
    </row>
    <row r="82" s="2" customFormat="1" ht="6.96" customHeight="1">
      <c r="A82" s="35"/>
      <c r="B82" s="36"/>
      <c r="C82" s="37"/>
      <c r="D82" s="37"/>
      <c r="E82" s="37"/>
      <c r="F82" s="37"/>
      <c r="G82" s="37"/>
      <c r="H82" s="37"/>
      <c r="I82" s="143"/>
      <c r="J82" s="37"/>
      <c r="K82" s="37"/>
      <c r="L82" s="144"/>
      <c r="S82" s="35"/>
      <c r="T82" s="35"/>
      <c r="U82" s="35"/>
      <c r="V82" s="35"/>
      <c r="W82" s="35"/>
      <c r="X82" s="35"/>
      <c r="Y82" s="35"/>
      <c r="Z82" s="35"/>
      <c r="AA82" s="35"/>
      <c r="AB82" s="35"/>
      <c r="AC82" s="35"/>
      <c r="AD82" s="35"/>
      <c r="AE82" s="35"/>
    </row>
    <row r="83" s="2" customFormat="1" ht="15.15" customHeight="1">
      <c r="A83" s="35"/>
      <c r="B83" s="36"/>
      <c r="C83" s="29" t="s">
        <v>25</v>
      </c>
      <c r="D83" s="37"/>
      <c r="E83" s="37"/>
      <c r="F83" s="24" t="str">
        <f>E17</f>
        <v xml:space="preserve"> Správa železnic, OŘ ÚNL</v>
      </c>
      <c r="G83" s="37"/>
      <c r="H83" s="37"/>
      <c r="I83" s="146" t="s">
        <v>33</v>
      </c>
      <c r="J83" s="33" t="str">
        <f>E23</f>
        <v xml:space="preserve"> </v>
      </c>
      <c r="K83" s="37"/>
      <c r="L83" s="144"/>
      <c r="S83" s="35"/>
      <c r="T83" s="35"/>
      <c r="U83" s="35"/>
      <c r="V83" s="35"/>
      <c r="W83" s="35"/>
      <c r="X83" s="35"/>
      <c r="Y83" s="35"/>
      <c r="Z83" s="35"/>
      <c r="AA83" s="35"/>
      <c r="AB83" s="35"/>
      <c r="AC83" s="35"/>
      <c r="AD83" s="35"/>
      <c r="AE83" s="35"/>
    </row>
    <row r="84" s="2" customFormat="1" ht="15.15" customHeight="1">
      <c r="A84" s="35"/>
      <c r="B84" s="36"/>
      <c r="C84" s="29" t="s">
        <v>31</v>
      </c>
      <c r="D84" s="37"/>
      <c r="E84" s="37"/>
      <c r="F84" s="24" t="str">
        <f>IF(E20="","",E20)</f>
        <v>Vyplň údaj</v>
      </c>
      <c r="G84" s="37"/>
      <c r="H84" s="37"/>
      <c r="I84" s="146" t="s">
        <v>36</v>
      </c>
      <c r="J84" s="33" t="str">
        <f>E26</f>
        <v xml:space="preserve"> </v>
      </c>
      <c r="K84" s="37"/>
      <c r="L84" s="144"/>
      <c r="S84" s="35"/>
      <c r="T84" s="35"/>
      <c r="U84" s="35"/>
      <c r="V84" s="35"/>
      <c r="W84" s="35"/>
      <c r="X84" s="35"/>
      <c r="Y84" s="35"/>
      <c r="Z84" s="35"/>
      <c r="AA84" s="35"/>
      <c r="AB84" s="35"/>
      <c r="AC84" s="35"/>
      <c r="AD84" s="35"/>
      <c r="AE84" s="35"/>
    </row>
    <row r="85" s="2" customFormat="1" ht="10.32" customHeight="1">
      <c r="A85" s="35"/>
      <c r="B85" s="36"/>
      <c r="C85" s="37"/>
      <c r="D85" s="37"/>
      <c r="E85" s="37"/>
      <c r="F85" s="37"/>
      <c r="G85" s="37"/>
      <c r="H85" s="37"/>
      <c r="I85" s="143"/>
      <c r="J85" s="37"/>
      <c r="K85" s="37"/>
      <c r="L85" s="144"/>
      <c r="S85" s="35"/>
      <c r="T85" s="35"/>
      <c r="U85" s="35"/>
      <c r="V85" s="35"/>
      <c r="W85" s="35"/>
      <c r="X85" s="35"/>
      <c r="Y85" s="35"/>
      <c r="Z85" s="35"/>
      <c r="AA85" s="35"/>
      <c r="AB85" s="35"/>
      <c r="AC85" s="35"/>
      <c r="AD85" s="35"/>
      <c r="AE85" s="35"/>
    </row>
    <row r="86" s="10" customFormat="1" ht="29.28" customHeight="1">
      <c r="A86" s="189"/>
      <c r="B86" s="190"/>
      <c r="C86" s="191" t="s">
        <v>169</v>
      </c>
      <c r="D86" s="192" t="s">
        <v>58</v>
      </c>
      <c r="E86" s="192" t="s">
        <v>54</v>
      </c>
      <c r="F86" s="192" t="s">
        <v>55</v>
      </c>
      <c r="G86" s="192" t="s">
        <v>170</v>
      </c>
      <c r="H86" s="192" t="s">
        <v>171</v>
      </c>
      <c r="I86" s="193" t="s">
        <v>172</v>
      </c>
      <c r="J86" s="192" t="s">
        <v>164</v>
      </c>
      <c r="K86" s="194" t="s">
        <v>173</v>
      </c>
      <c r="L86" s="195"/>
      <c r="M86" s="89" t="s">
        <v>19</v>
      </c>
      <c r="N86" s="90" t="s">
        <v>43</v>
      </c>
      <c r="O86" s="90" t="s">
        <v>174</v>
      </c>
      <c r="P86" s="90" t="s">
        <v>175</v>
      </c>
      <c r="Q86" s="90" t="s">
        <v>176</v>
      </c>
      <c r="R86" s="90" t="s">
        <v>177</v>
      </c>
      <c r="S86" s="90" t="s">
        <v>178</v>
      </c>
      <c r="T86" s="91" t="s">
        <v>179</v>
      </c>
      <c r="U86" s="189"/>
      <c r="V86" s="189"/>
      <c r="W86" s="189"/>
      <c r="X86" s="189"/>
      <c r="Y86" s="189"/>
      <c r="Z86" s="189"/>
      <c r="AA86" s="189"/>
      <c r="AB86" s="189"/>
      <c r="AC86" s="189"/>
      <c r="AD86" s="189"/>
      <c r="AE86" s="189"/>
    </row>
    <row r="87" s="2" customFormat="1" ht="22.8" customHeight="1">
      <c r="A87" s="35"/>
      <c r="B87" s="36"/>
      <c r="C87" s="96" t="s">
        <v>180</v>
      </c>
      <c r="D87" s="37"/>
      <c r="E87" s="37"/>
      <c r="F87" s="37"/>
      <c r="G87" s="37"/>
      <c r="H87" s="37"/>
      <c r="I87" s="143"/>
      <c r="J87" s="196">
        <f>BK87</f>
        <v>0</v>
      </c>
      <c r="K87" s="37"/>
      <c r="L87" s="41"/>
      <c r="M87" s="92"/>
      <c r="N87" s="197"/>
      <c r="O87" s="93"/>
      <c r="P87" s="198">
        <f>P88</f>
        <v>0</v>
      </c>
      <c r="Q87" s="93"/>
      <c r="R87" s="198">
        <f>R88</f>
        <v>94.305939999999993</v>
      </c>
      <c r="S87" s="93"/>
      <c r="T87" s="199">
        <f>T88</f>
        <v>0</v>
      </c>
      <c r="U87" s="35"/>
      <c r="V87" s="35"/>
      <c r="W87" s="35"/>
      <c r="X87" s="35"/>
      <c r="Y87" s="35"/>
      <c r="Z87" s="35"/>
      <c r="AA87" s="35"/>
      <c r="AB87" s="35"/>
      <c r="AC87" s="35"/>
      <c r="AD87" s="35"/>
      <c r="AE87" s="35"/>
      <c r="AT87" s="14" t="s">
        <v>72</v>
      </c>
      <c r="AU87" s="14" t="s">
        <v>165</v>
      </c>
      <c r="BK87" s="200">
        <f>BK88</f>
        <v>0</v>
      </c>
    </row>
    <row r="88" s="11" customFormat="1" ht="25.92" customHeight="1">
      <c r="A88" s="11"/>
      <c r="B88" s="201"/>
      <c r="C88" s="202"/>
      <c r="D88" s="203" t="s">
        <v>72</v>
      </c>
      <c r="E88" s="204" t="s">
        <v>184</v>
      </c>
      <c r="F88" s="204" t="s">
        <v>2904</v>
      </c>
      <c r="G88" s="202"/>
      <c r="H88" s="202"/>
      <c r="I88" s="205"/>
      <c r="J88" s="206">
        <f>BK88</f>
        <v>0</v>
      </c>
      <c r="K88" s="202"/>
      <c r="L88" s="207"/>
      <c r="M88" s="208"/>
      <c r="N88" s="209"/>
      <c r="O88" s="209"/>
      <c r="P88" s="210">
        <f>P89</f>
        <v>0</v>
      </c>
      <c r="Q88" s="209"/>
      <c r="R88" s="210">
        <f>R89</f>
        <v>94.305939999999993</v>
      </c>
      <c r="S88" s="209"/>
      <c r="T88" s="211">
        <f>T89</f>
        <v>0</v>
      </c>
      <c r="U88" s="11"/>
      <c r="V88" s="11"/>
      <c r="W88" s="11"/>
      <c r="X88" s="11"/>
      <c r="Y88" s="11"/>
      <c r="Z88" s="11"/>
      <c r="AA88" s="11"/>
      <c r="AB88" s="11"/>
      <c r="AC88" s="11"/>
      <c r="AD88" s="11"/>
      <c r="AE88" s="11"/>
      <c r="AR88" s="212" t="s">
        <v>196</v>
      </c>
      <c r="AT88" s="213" t="s">
        <v>72</v>
      </c>
      <c r="AU88" s="213" t="s">
        <v>73</v>
      </c>
      <c r="AY88" s="212" t="s">
        <v>183</v>
      </c>
      <c r="BK88" s="214">
        <f>BK89</f>
        <v>0</v>
      </c>
    </row>
    <row r="89" s="11" customFormat="1" ht="22.8" customHeight="1">
      <c r="A89" s="11"/>
      <c r="B89" s="201"/>
      <c r="C89" s="202"/>
      <c r="D89" s="203" t="s">
        <v>72</v>
      </c>
      <c r="E89" s="253" t="s">
        <v>2905</v>
      </c>
      <c r="F89" s="253" t="s">
        <v>2906</v>
      </c>
      <c r="G89" s="202"/>
      <c r="H89" s="202"/>
      <c r="I89" s="205"/>
      <c r="J89" s="254">
        <f>BK89</f>
        <v>0</v>
      </c>
      <c r="K89" s="202"/>
      <c r="L89" s="207"/>
      <c r="M89" s="208"/>
      <c r="N89" s="209"/>
      <c r="O89" s="209"/>
      <c r="P89" s="210">
        <f>SUM(P90:P101)</f>
        <v>0</v>
      </c>
      <c r="Q89" s="209"/>
      <c r="R89" s="210">
        <f>SUM(R90:R101)</f>
        <v>94.305939999999993</v>
      </c>
      <c r="S89" s="209"/>
      <c r="T89" s="211">
        <f>SUM(T90:T101)</f>
        <v>0</v>
      </c>
      <c r="U89" s="11"/>
      <c r="V89" s="11"/>
      <c r="W89" s="11"/>
      <c r="X89" s="11"/>
      <c r="Y89" s="11"/>
      <c r="Z89" s="11"/>
      <c r="AA89" s="11"/>
      <c r="AB89" s="11"/>
      <c r="AC89" s="11"/>
      <c r="AD89" s="11"/>
      <c r="AE89" s="11"/>
      <c r="AR89" s="212" t="s">
        <v>196</v>
      </c>
      <c r="AT89" s="213" t="s">
        <v>72</v>
      </c>
      <c r="AU89" s="213" t="s">
        <v>81</v>
      </c>
      <c r="AY89" s="212" t="s">
        <v>183</v>
      </c>
      <c r="BK89" s="214">
        <f>SUM(BK90:BK101)</f>
        <v>0</v>
      </c>
    </row>
    <row r="90" s="2" customFormat="1" ht="21.75" customHeight="1">
      <c r="A90" s="35"/>
      <c r="B90" s="36"/>
      <c r="C90" s="233" t="s">
        <v>81</v>
      </c>
      <c r="D90" s="233" t="s">
        <v>191</v>
      </c>
      <c r="E90" s="234" t="s">
        <v>1349</v>
      </c>
      <c r="F90" s="235" t="s">
        <v>1350</v>
      </c>
      <c r="G90" s="236" t="s">
        <v>1351</v>
      </c>
      <c r="H90" s="237">
        <v>1</v>
      </c>
      <c r="I90" s="238"/>
      <c r="J90" s="239">
        <f>ROUND(I90*H90,2)</f>
        <v>0</v>
      </c>
      <c r="K90" s="235" t="s">
        <v>19</v>
      </c>
      <c r="L90" s="41"/>
      <c r="M90" s="240" t="s">
        <v>19</v>
      </c>
      <c r="N90" s="241" t="s">
        <v>44</v>
      </c>
      <c r="O90" s="81"/>
      <c r="P90" s="225">
        <f>O90*H90</f>
        <v>0</v>
      </c>
      <c r="Q90" s="225">
        <v>0.0088000000000000005</v>
      </c>
      <c r="R90" s="225">
        <f>Q90*H90</f>
        <v>0.0088000000000000005</v>
      </c>
      <c r="S90" s="225">
        <v>0</v>
      </c>
      <c r="T90" s="226">
        <f>S90*H90</f>
        <v>0</v>
      </c>
      <c r="U90" s="35"/>
      <c r="V90" s="35"/>
      <c r="W90" s="35"/>
      <c r="X90" s="35"/>
      <c r="Y90" s="35"/>
      <c r="Z90" s="35"/>
      <c r="AA90" s="35"/>
      <c r="AB90" s="35"/>
      <c r="AC90" s="35"/>
      <c r="AD90" s="35"/>
      <c r="AE90" s="35"/>
      <c r="AR90" s="227" t="s">
        <v>252</v>
      </c>
      <c r="AT90" s="227" t="s">
        <v>191</v>
      </c>
      <c r="AU90" s="227" t="s">
        <v>83</v>
      </c>
      <c r="AY90" s="14" t="s">
        <v>183</v>
      </c>
      <c r="BE90" s="228">
        <f>IF(N90="základní",J90,0)</f>
        <v>0</v>
      </c>
      <c r="BF90" s="228">
        <f>IF(N90="snížená",J90,0)</f>
        <v>0</v>
      </c>
      <c r="BG90" s="228">
        <f>IF(N90="zákl. přenesená",J90,0)</f>
        <v>0</v>
      </c>
      <c r="BH90" s="228">
        <f>IF(N90="sníž. přenesená",J90,0)</f>
        <v>0</v>
      </c>
      <c r="BI90" s="228">
        <f>IF(N90="nulová",J90,0)</f>
        <v>0</v>
      </c>
      <c r="BJ90" s="14" t="s">
        <v>81</v>
      </c>
      <c r="BK90" s="228">
        <f>ROUND(I90*H90,2)</f>
        <v>0</v>
      </c>
      <c r="BL90" s="14" t="s">
        <v>252</v>
      </c>
      <c r="BM90" s="227" t="s">
        <v>2907</v>
      </c>
    </row>
    <row r="91" s="2" customFormat="1">
      <c r="A91" s="35"/>
      <c r="B91" s="36"/>
      <c r="C91" s="37"/>
      <c r="D91" s="229" t="s">
        <v>190</v>
      </c>
      <c r="E91" s="37"/>
      <c r="F91" s="230" t="s">
        <v>1350</v>
      </c>
      <c r="G91" s="37"/>
      <c r="H91" s="37"/>
      <c r="I91" s="143"/>
      <c r="J91" s="37"/>
      <c r="K91" s="37"/>
      <c r="L91" s="41"/>
      <c r="M91" s="231"/>
      <c r="N91" s="232"/>
      <c r="O91" s="81"/>
      <c r="P91" s="81"/>
      <c r="Q91" s="81"/>
      <c r="R91" s="81"/>
      <c r="S91" s="81"/>
      <c r="T91" s="82"/>
      <c r="U91" s="35"/>
      <c r="V91" s="35"/>
      <c r="W91" s="35"/>
      <c r="X91" s="35"/>
      <c r="Y91" s="35"/>
      <c r="Z91" s="35"/>
      <c r="AA91" s="35"/>
      <c r="AB91" s="35"/>
      <c r="AC91" s="35"/>
      <c r="AD91" s="35"/>
      <c r="AE91" s="35"/>
      <c r="AT91" s="14" t="s">
        <v>190</v>
      </c>
      <c r="AU91" s="14" t="s">
        <v>83</v>
      </c>
    </row>
    <row r="92" s="2" customFormat="1" ht="21.75" customHeight="1">
      <c r="A92" s="35"/>
      <c r="B92" s="36"/>
      <c r="C92" s="233" t="s">
        <v>83</v>
      </c>
      <c r="D92" s="233" t="s">
        <v>191</v>
      </c>
      <c r="E92" s="234" t="s">
        <v>2908</v>
      </c>
      <c r="F92" s="235" t="s">
        <v>2909</v>
      </c>
      <c r="G92" s="236" t="s">
        <v>199</v>
      </c>
      <c r="H92" s="237">
        <v>20</v>
      </c>
      <c r="I92" s="238"/>
      <c r="J92" s="239">
        <f>ROUND(I92*H92,2)</f>
        <v>0</v>
      </c>
      <c r="K92" s="235" t="s">
        <v>19</v>
      </c>
      <c r="L92" s="41"/>
      <c r="M92" s="240" t="s">
        <v>19</v>
      </c>
      <c r="N92" s="241" t="s">
        <v>44</v>
      </c>
      <c r="O92" s="81"/>
      <c r="P92" s="225">
        <f>O92*H92</f>
        <v>0</v>
      </c>
      <c r="Q92" s="225">
        <v>0</v>
      </c>
      <c r="R92" s="225">
        <f>Q92*H92</f>
        <v>0</v>
      </c>
      <c r="S92" s="225">
        <v>0</v>
      </c>
      <c r="T92" s="226">
        <f>S92*H92</f>
        <v>0</v>
      </c>
      <c r="U92" s="35"/>
      <c r="V92" s="35"/>
      <c r="W92" s="35"/>
      <c r="X92" s="35"/>
      <c r="Y92" s="35"/>
      <c r="Z92" s="35"/>
      <c r="AA92" s="35"/>
      <c r="AB92" s="35"/>
      <c r="AC92" s="35"/>
      <c r="AD92" s="35"/>
      <c r="AE92" s="35"/>
      <c r="AR92" s="227" t="s">
        <v>252</v>
      </c>
      <c r="AT92" s="227" t="s">
        <v>191</v>
      </c>
      <c r="AU92" s="227" t="s">
        <v>83</v>
      </c>
      <c r="AY92" s="14" t="s">
        <v>183</v>
      </c>
      <c r="BE92" s="228">
        <f>IF(N92="základní",J92,0)</f>
        <v>0</v>
      </c>
      <c r="BF92" s="228">
        <f>IF(N92="snížená",J92,0)</f>
        <v>0</v>
      </c>
      <c r="BG92" s="228">
        <f>IF(N92="zákl. přenesená",J92,0)</f>
        <v>0</v>
      </c>
      <c r="BH92" s="228">
        <f>IF(N92="sníž. přenesená",J92,0)</f>
        <v>0</v>
      </c>
      <c r="BI92" s="228">
        <f>IF(N92="nulová",J92,0)</f>
        <v>0</v>
      </c>
      <c r="BJ92" s="14" t="s">
        <v>81</v>
      </c>
      <c r="BK92" s="228">
        <f>ROUND(I92*H92,2)</f>
        <v>0</v>
      </c>
      <c r="BL92" s="14" t="s">
        <v>252</v>
      </c>
      <c r="BM92" s="227" t="s">
        <v>2910</v>
      </c>
    </row>
    <row r="93" s="2" customFormat="1">
      <c r="A93" s="35"/>
      <c r="B93" s="36"/>
      <c r="C93" s="37"/>
      <c r="D93" s="229" t="s">
        <v>190</v>
      </c>
      <c r="E93" s="37"/>
      <c r="F93" s="230" t="s">
        <v>2909</v>
      </c>
      <c r="G93" s="37"/>
      <c r="H93" s="37"/>
      <c r="I93" s="143"/>
      <c r="J93" s="37"/>
      <c r="K93" s="37"/>
      <c r="L93" s="41"/>
      <c r="M93" s="231"/>
      <c r="N93" s="232"/>
      <c r="O93" s="81"/>
      <c r="P93" s="81"/>
      <c r="Q93" s="81"/>
      <c r="R93" s="81"/>
      <c r="S93" s="81"/>
      <c r="T93" s="82"/>
      <c r="U93" s="35"/>
      <c r="V93" s="35"/>
      <c r="W93" s="35"/>
      <c r="X93" s="35"/>
      <c r="Y93" s="35"/>
      <c r="Z93" s="35"/>
      <c r="AA93" s="35"/>
      <c r="AB93" s="35"/>
      <c r="AC93" s="35"/>
      <c r="AD93" s="35"/>
      <c r="AE93" s="35"/>
      <c r="AT93" s="14" t="s">
        <v>190</v>
      </c>
      <c r="AU93" s="14" t="s">
        <v>83</v>
      </c>
    </row>
    <row r="94" s="2" customFormat="1" ht="21.75" customHeight="1">
      <c r="A94" s="35"/>
      <c r="B94" s="36"/>
      <c r="C94" s="233" t="s">
        <v>196</v>
      </c>
      <c r="D94" s="233" t="s">
        <v>191</v>
      </c>
      <c r="E94" s="234" t="s">
        <v>2911</v>
      </c>
      <c r="F94" s="235" t="s">
        <v>2912</v>
      </c>
      <c r="G94" s="236" t="s">
        <v>263</v>
      </c>
      <c r="H94" s="237">
        <v>1</v>
      </c>
      <c r="I94" s="238"/>
      <c r="J94" s="239">
        <f>ROUND(I94*H94,2)</f>
        <v>0</v>
      </c>
      <c r="K94" s="235" t="s">
        <v>19</v>
      </c>
      <c r="L94" s="41"/>
      <c r="M94" s="240" t="s">
        <v>19</v>
      </c>
      <c r="N94" s="241" t="s">
        <v>44</v>
      </c>
      <c r="O94" s="81"/>
      <c r="P94" s="225">
        <f>O94*H94</f>
        <v>0</v>
      </c>
      <c r="Q94" s="225">
        <v>2.2563399999999998</v>
      </c>
      <c r="R94" s="225">
        <f>Q94*H94</f>
        <v>2.2563399999999998</v>
      </c>
      <c r="S94" s="225">
        <v>0</v>
      </c>
      <c r="T94" s="226">
        <f>S94*H94</f>
        <v>0</v>
      </c>
      <c r="U94" s="35"/>
      <c r="V94" s="35"/>
      <c r="W94" s="35"/>
      <c r="X94" s="35"/>
      <c r="Y94" s="35"/>
      <c r="Z94" s="35"/>
      <c r="AA94" s="35"/>
      <c r="AB94" s="35"/>
      <c r="AC94" s="35"/>
      <c r="AD94" s="35"/>
      <c r="AE94" s="35"/>
      <c r="AR94" s="227" t="s">
        <v>252</v>
      </c>
      <c r="AT94" s="227" t="s">
        <v>191</v>
      </c>
      <c r="AU94" s="227" t="s">
        <v>83</v>
      </c>
      <c r="AY94" s="14" t="s">
        <v>183</v>
      </c>
      <c r="BE94" s="228">
        <f>IF(N94="základní",J94,0)</f>
        <v>0</v>
      </c>
      <c r="BF94" s="228">
        <f>IF(N94="snížená",J94,0)</f>
        <v>0</v>
      </c>
      <c r="BG94" s="228">
        <f>IF(N94="zákl. přenesená",J94,0)</f>
        <v>0</v>
      </c>
      <c r="BH94" s="228">
        <f>IF(N94="sníž. přenesená",J94,0)</f>
        <v>0</v>
      </c>
      <c r="BI94" s="228">
        <f>IF(N94="nulová",J94,0)</f>
        <v>0</v>
      </c>
      <c r="BJ94" s="14" t="s">
        <v>81</v>
      </c>
      <c r="BK94" s="228">
        <f>ROUND(I94*H94,2)</f>
        <v>0</v>
      </c>
      <c r="BL94" s="14" t="s">
        <v>252</v>
      </c>
      <c r="BM94" s="227" t="s">
        <v>2913</v>
      </c>
    </row>
    <row r="95" s="2" customFormat="1">
      <c r="A95" s="35"/>
      <c r="B95" s="36"/>
      <c r="C95" s="37"/>
      <c r="D95" s="229" t="s">
        <v>190</v>
      </c>
      <c r="E95" s="37"/>
      <c r="F95" s="230" t="s">
        <v>2912</v>
      </c>
      <c r="G95" s="37"/>
      <c r="H95" s="37"/>
      <c r="I95" s="143"/>
      <c r="J95" s="37"/>
      <c r="K95" s="37"/>
      <c r="L95" s="41"/>
      <c r="M95" s="231"/>
      <c r="N95" s="232"/>
      <c r="O95" s="81"/>
      <c r="P95" s="81"/>
      <c r="Q95" s="81"/>
      <c r="R95" s="81"/>
      <c r="S95" s="81"/>
      <c r="T95" s="82"/>
      <c r="U95" s="35"/>
      <c r="V95" s="35"/>
      <c r="W95" s="35"/>
      <c r="X95" s="35"/>
      <c r="Y95" s="35"/>
      <c r="Z95" s="35"/>
      <c r="AA95" s="35"/>
      <c r="AB95" s="35"/>
      <c r="AC95" s="35"/>
      <c r="AD95" s="35"/>
      <c r="AE95" s="35"/>
      <c r="AT95" s="14" t="s">
        <v>190</v>
      </c>
      <c r="AU95" s="14" t="s">
        <v>83</v>
      </c>
    </row>
    <row r="96" s="2" customFormat="1" ht="16.5" customHeight="1">
      <c r="A96" s="35"/>
      <c r="B96" s="36"/>
      <c r="C96" s="215" t="s">
        <v>182</v>
      </c>
      <c r="D96" s="215" t="s">
        <v>184</v>
      </c>
      <c r="E96" s="216" t="s">
        <v>2914</v>
      </c>
      <c r="F96" s="217" t="s">
        <v>2915</v>
      </c>
      <c r="G96" s="218" t="s">
        <v>263</v>
      </c>
      <c r="H96" s="219">
        <v>1</v>
      </c>
      <c r="I96" s="220"/>
      <c r="J96" s="221">
        <f>ROUND(I96*H96,2)</f>
        <v>0</v>
      </c>
      <c r="K96" s="217" t="s">
        <v>19</v>
      </c>
      <c r="L96" s="222"/>
      <c r="M96" s="223" t="s">
        <v>19</v>
      </c>
      <c r="N96" s="224" t="s">
        <v>44</v>
      </c>
      <c r="O96" s="81"/>
      <c r="P96" s="225">
        <f>O96*H96</f>
        <v>0</v>
      </c>
      <c r="Q96" s="225">
        <v>2.234</v>
      </c>
      <c r="R96" s="225">
        <f>Q96*H96</f>
        <v>2.234</v>
      </c>
      <c r="S96" s="225">
        <v>0</v>
      </c>
      <c r="T96" s="226">
        <f>S96*H96</f>
        <v>0</v>
      </c>
      <c r="U96" s="35"/>
      <c r="V96" s="35"/>
      <c r="W96" s="35"/>
      <c r="X96" s="35"/>
      <c r="Y96" s="35"/>
      <c r="Z96" s="35"/>
      <c r="AA96" s="35"/>
      <c r="AB96" s="35"/>
      <c r="AC96" s="35"/>
      <c r="AD96" s="35"/>
      <c r="AE96" s="35"/>
      <c r="AR96" s="227" t="s">
        <v>323</v>
      </c>
      <c r="AT96" s="227" t="s">
        <v>184</v>
      </c>
      <c r="AU96" s="227" t="s">
        <v>83</v>
      </c>
      <c r="AY96" s="14" t="s">
        <v>183</v>
      </c>
      <c r="BE96" s="228">
        <f>IF(N96="základní",J96,0)</f>
        <v>0</v>
      </c>
      <c r="BF96" s="228">
        <f>IF(N96="snížená",J96,0)</f>
        <v>0</v>
      </c>
      <c r="BG96" s="228">
        <f>IF(N96="zákl. přenesená",J96,0)</f>
        <v>0</v>
      </c>
      <c r="BH96" s="228">
        <f>IF(N96="sníž. přenesená",J96,0)</f>
        <v>0</v>
      </c>
      <c r="BI96" s="228">
        <f>IF(N96="nulová",J96,0)</f>
        <v>0</v>
      </c>
      <c r="BJ96" s="14" t="s">
        <v>81</v>
      </c>
      <c r="BK96" s="228">
        <f>ROUND(I96*H96,2)</f>
        <v>0</v>
      </c>
      <c r="BL96" s="14" t="s">
        <v>252</v>
      </c>
      <c r="BM96" s="227" t="s">
        <v>2916</v>
      </c>
    </row>
    <row r="97" s="2" customFormat="1">
      <c r="A97" s="35"/>
      <c r="B97" s="36"/>
      <c r="C97" s="37"/>
      <c r="D97" s="229" t="s">
        <v>190</v>
      </c>
      <c r="E97" s="37"/>
      <c r="F97" s="230" t="s">
        <v>2915</v>
      </c>
      <c r="G97" s="37"/>
      <c r="H97" s="37"/>
      <c r="I97" s="143"/>
      <c r="J97" s="37"/>
      <c r="K97" s="37"/>
      <c r="L97" s="41"/>
      <c r="M97" s="231"/>
      <c r="N97" s="232"/>
      <c r="O97" s="81"/>
      <c r="P97" s="81"/>
      <c r="Q97" s="81"/>
      <c r="R97" s="81"/>
      <c r="S97" s="81"/>
      <c r="T97" s="82"/>
      <c r="U97" s="35"/>
      <c r="V97" s="35"/>
      <c r="W97" s="35"/>
      <c r="X97" s="35"/>
      <c r="Y97" s="35"/>
      <c r="Z97" s="35"/>
      <c r="AA97" s="35"/>
      <c r="AB97" s="35"/>
      <c r="AC97" s="35"/>
      <c r="AD97" s="35"/>
      <c r="AE97" s="35"/>
      <c r="AT97" s="14" t="s">
        <v>190</v>
      </c>
      <c r="AU97" s="14" t="s">
        <v>83</v>
      </c>
    </row>
    <row r="98" s="2" customFormat="1" ht="16.5" customHeight="1">
      <c r="A98" s="35"/>
      <c r="B98" s="36"/>
      <c r="C98" s="233" t="s">
        <v>204</v>
      </c>
      <c r="D98" s="233" t="s">
        <v>191</v>
      </c>
      <c r="E98" s="234" t="s">
        <v>2917</v>
      </c>
      <c r="F98" s="235" t="s">
        <v>2918</v>
      </c>
      <c r="G98" s="236" t="s">
        <v>263</v>
      </c>
      <c r="H98" s="237">
        <v>20</v>
      </c>
      <c r="I98" s="238"/>
      <c r="J98" s="239">
        <f>ROUND(I98*H98,2)</f>
        <v>0</v>
      </c>
      <c r="K98" s="235" t="s">
        <v>19</v>
      </c>
      <c r="L98" s="41"/>
      <c r="M98" s="240" t="s">
        <v>19</v>
      </c>
      <c r="N98" s="241" t="s">
        <v>44</v>
      </c>
      <c r="O98" s="81"/>
      <c r="P98" s="225">
        <f>O98*H98</f>
        <v>0</v>
      </c>
      <c r="Q98" s="225">
        <v>2.2563399999999998</v>
      </c>
      <c r="R98" s="225">
        <f>Q98*H98</f>
        <v>45.126799999999996</v>
      </c>
      <c r="S98" s="225">
        <v>0</v>
      </c>
      <c r="T98" s="226">
        <f>S98*H98</f>
        <v>0</v>
      </c>
      <c r="U98" s="35"/>
      <c r="V98" s="35"/>
      <c r="W98" s="35"/>
      <c r="X98" s="35"/>
      <c r="Y98" s="35"/>
      <c r="Z98" s="35"/>
      <c r="AA98" s="35"/>
      <c r="AB98" s="35"/>
      <c r="AC98" s="35"/>
      <c r="AD98" s="35"/>
      <c r="AE98" s="35"/>
      <c r="AR98" s="227" t="s">
        <v>252</v>
      </c>
      <c r="AT98" s="227" t="s">
        <v>191</v>
      </c>
      <c r="AU98" s="227" t="s">
        <v>83</v>
      </c>
      <c r="AY98" s="14" t="s">
        <v>183</v>
      </c>
      <c r="BE98" s="228">
        <f>IF(N98="základní",J98,0)</f>
        <v>0</v>
      </c>
      <c r="BF98" s="228">
        <f>IF(N98="snížená",J98,0)</f>
        <v>0</v>
      </c>
      <c r="BG98" s="228">
        <f>IF(N98="zákl. přenesená",J98,0)</f>
        <v>0</v>
      </c>
      <c r="BH98" s="228">
        <f>IF(N98="sníž. přenesená",J98,0)</f>
        <v>0</v>
      </c>
      <c r="BI98" s="228">
        <f>IF(N98="nulová",J98,0)</f>
        <v>0</v>
      </c>
      <c r="BJ98" s="14" t="s">
        <v>81</v>
      </c>
      <c r="BK98" s="228">
        <f>ROUND(I98*H98,2)</f>
        <v>0</v>
      </c>
      <c r="BL98" s="14" t="s">
        <v>252</v>
      </c>
      <c r="BM98" s="227" t="s">
        <v>2919</v>
      </c>
    </row>
    <row r="99" s="2" customFormat="1">
      <c r="A99" s="35"/>
      <c r="B99" s="36"/>
      <c r="C99" s="37"/>
      <c r="D99" s="229" t="s">
        <v>190</v>
      </c>
      <c r="E99" s="37"/>
      <c r="F99" s="230" t="s">
        <v>2918</v>
      </c>
      <c r="G99" s="37"/>
      <c r="H99" s="37"/>
      <c r="I99" s="143"/>
      <c r="J99" s="37"/>
      <c r="K99" s="37"/>
      <c r="L99" s="41"/>
      <c r="M99" s="231"/>
      <c r="N99" s="232"/>
      <c r="O99" s="81"/>
      <c r="P99" s="81"/>
      <c r="Q99" s="81"/>
      <c r="R99" s="81"/>
      <c r="S99" s="81"/>
      <c r="T99" s="82"/>
      <c r="U99" s="35"/>
      <c r="V99" s="35"/>
      <c r="W99" s="35"/>
      <c r="X99" s="35"/>
      <c r="Y99" s="35"/>
      <c r="Z99" s="35"/>
      <c r="AA99" s="35"/>
      <c r="AB99" s="35"/>
      <c r="AC99" s="35"/>
      <c r="AD99" s="35"/>
      <c r="AE99" s="35"/>
      <c r="AT99" s="14" t="s">
        <v>190</v>
      </c>
      <c r="AU99" s="14" t="s">
        <v>83</v>
      </c>
    </row>
    <row r="100" s="2" customFormat="1" ht="16.5" customHeight="1">
      <c r="A100" s="35"/>
      <c r="B100" s="36"/>
      <c r="C100" s="215" t="s">
        <v>208</v>
      </c>
      <c r="D100" s="215" t="s">
        <v>184</v>
      </c>
      <c r="E100" s="216" t="s">
        <v>2920</v>
      </c>
      <c r="F100" s="217" t="s">
        <v>2921</v>
      </c>
      <c r="G100" s="218" t="s">
        <v>263</v>
      </c>
      <c r="H100" s="219">
        <v>20</v>
      </c>
      <c r="I100" s="220"/>
      <c r="J100" s="221">
        <f>ROUND(I100*H100,2)</f>
        <v>0</v>
      </c>
      <c r="K100" s="217" t="s">
        <v>19</v>
      </c>
      <c r="L100" s="222"/>
      <c r="M100" s="223" t="s">
        <v>19</v>
      </c>
      <c r="N100" s="224" t="s">
        <v>44</v>
      </c>
      <c r="O100" s="81"/>
      <c r="P100" s="225">
        <f>O100*H100</f>
        <v>0</v>
      </c>
      <c r="Q100" s="225">
        <v>2.234</v>
      </c>
      <c r="R100" s="225">
        <f>Q100*H100</f>
        <v>44.68</v>
      </c>
      <c r="S100" s="225">
        <v>0</v>
      </c>
      <c r="T100" s="226">
        <f>S100*H100</f>
        <v>0</v>
      </c>
      <c r="U100" s="35"/>
      <c r="V100" s="35"/>
      <c r="W100" s="35"/>
      <c r="X100" s="35"/>
      <c r="Y100" s="35"/>
      <c r="Z100" s="35"/>
      <c r="AA100" s="35"/>
      <c r="AB100" s="35"/>
      <c r="AC100" s="35"/>
      <c r="AD100" s="35"/>
      <c r="AE100" s="35"/>
      <c r="AR100" s="227" t="s">
        <v>323</v>
      </c>
      <c r="AT100" s="227" t="s">
        <v>184</v>
      </c>
      <c r="AU100" s="227" t="s">
        <v>83</v>
      </c>
      <c r="AY100" s="14" t="s">
        <v>183</v>
      </c>
      <c r="BE100" s="228">
        <f>IF(N100="základní",J100,0)</f>
        <v>0</v>
      </c>
      <c r="BF100" s="228">
        <f>IF(N100="snížená",J100,0)</f>
        <v>0</v>
      </c>
      <c r="BG100" s="228">
        <f>IF(N100="zákl. přenesená",J100,0)</f>
        <v>0</v>
      </c>
      <c r="BH100" s="228">
        <f>IF(N100="sníž. přenesená",J100,0)</f>
        <v>0</v>
      </c>
      <c r="BI100" s="228">
        <f>IF(N100="nulová",J100,0)</f>
        <v>0</v>
      </c>
      <c r="BJ100" s="14" t="s">
        <v>81</v>
      </c>
      <c r="BK100" s="228">
        <f>ROUND(I100*H100,2)</f>
        <v>0</v>
      </c>
      <c r="BL100" s="14" t="s">
        <v>252</v>
      </c>
      <c r="BM100" s="227" t="s">
        <v>2922</v>
      </c>
    </row>
    <row r="101" s="2" customFormat="1">
      <c r="A101" s="35"/>
      <c r="B101" s="36"/>
      <c r="C101" s="37"/>
      <c r="D101" s="229" t="s">
        <v>190</v>
      </c>
      <c r="E101" s="37"/>
      <c r="F101" s="230" t="s">
        <v>2921</v>
      </c>
      <c r="G101" s="37"/>
      <c r="H101" s="37"/>
      <c r="I101" s="143"/>
      <c r="J101" s="37"/>
      <c r="K101" s="37"/>
      <c r="L101" s="41"/>
      <c r="M101" s="242"/>
      <c r="N101" s="243"/>
      <c r="O101" s="244"/>
      <c r="P101" s="244"/>
      <c r="Q101" s="244"/>
      <c r="R101" s="244"/>
      <c r="S101" s="244"/>
      <c r="T101" s="245"/>
      <c r="U101" s="35"/>
      <c r="V101" s="35"/>
      <c r="W101" s="35"/>
      <c r="X101" s="35"/>
      <c r="Y101" s="35"/>
      <c r="Z101" s="35"/>
      <c r="AA101" s="35"/>
      <c r="AB101" s="35"/>
      <c r="AC101" s="35"/>
      <c r="AD101" s="35"/>
      <c r="AE101" s="35"/>
      <c r="AT101" s="14" t="s">
        <v>190</v>
      </c>
      <c r="AU101" s="14" t="s">
        <v>83</v>
      </c>
    </row>
    <row r="102" s="2" customFormat="1" ht="6.96" customHeight="1">
      <c r="A102" s="35"/>
      <c r="B102" s="56"/>
      <c r="C102" s="57"/>
      <c r="D102" s="57"/>
      <c r="E102" s="57"/>
      <c r="F102" s="57"/>
      <c r="G102" s="57"/>
      <c r="H102" s="57"/>
      <c r="I102" s="172"/>
      <c r="J102" s="57"/>
      <c r="K102" s="57"/>
      <c r="L102" s="41"/>
      <c r="M102" s="35"/>
      <c r="O102" s="35"/>
      <c r="P102" s="35"/>
      <c r="Q102" s="35"/>
      <c r="R102" s="35"/>
      <c r="S102" s="35"/>
      <c r="T102" s="35"/>
      <c r="U102" s="35"/>
      <c r="V102" s="35"/>
      <c r="W102" s="35"/>
      <c r="X102" s="35"/>
      <c r="Y102" s="35"/>
      <c r="Z102" s="35"/>
      <c r="AA102" s="35"/>
      <c r="AB102" s="35"/>
      <c r="AC102" s="35"/>
      <c r="AD102" s="35"/>
      <c r="AE102" s="35"/>
    </row>
  </sheetData>
  <sheetProtection sheet="1" autoFilter="0" formatColumns="0" formatRows="0" objects="1" scenarios="1" spinCount="100000" saltValue="1H0iK+YTlQ5XwGFb+j7dCRNSEQ2BkJIziIPBk4CcIYMNKfXmg2zP68ApaZZDKykWXA+yNDOpy/NeDEBx97Ux8w==" hashValue="OwBiY+k2/pdIeYNFmwnCjAJ/LK3azo7PWfFnjnxBj2NVCCiFUYNMen1PbG3aOkhjiqGjnyqI4tHX7A5xLWJFgQ==" algorithmName="SHA-512" password="CC35"/>
  <autoFilter ref="C86:K101"/>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82</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2" customFormat="1" ht="12" customHeight="1">
      <c r="A8" s="35"/>
      <c r="B8" s="41"/>
      <c r="C8" s="35"/>
      <c r="D8" s="141" t="s">
        <v>160</v>
      </c>
      <c r="E8" s="35"/>
      <c r="F8" s="35"/>
      <c r="G8" s="35"/>
      <c r="H8" s="35"/>
      <c r="I8" s="143"/>
      <c r="J8" s="35"/>
      <c r="K8" s="35"/>
      <c r="L8" s="144"/>
      <c r="S8" s="35"/>
      <c r="T8" s="35"/>
      <c r="U8" s="35"/>
      <c r="V8" s="35"/>
      <c r="W8" s="35"/>
      <c r="X8" s="35"/>
      <c r="Y8" s="35"/>
      <c r="Z8" s="35"/>
      <c r="AA8" s="35"/>
      <c r="AB8" s="35"/>
      <c r="AC8" s="35"/>
      <c r="AD8" s="35"/>
      <c r="AE8" s="35"/>
    </row>
    <row r="9" hidden="1" s="2" customFormat="1" ht="16.5" customHeight="1">
      <c r="A9" s="35"/>
      <c r="B9" s="41"/>
      <c r="C9" s="35"/>
      <c r="D9" s="35"/>
      <c r="E9" s="145" t="s">
        <v>161</v>
      </c>
      <c r="F9" s="35"/>
      <c r="G9" s="35"/>
      <c r="H9" s="35"/>
      <c r="I9" s="143"/>
      <c r="J9" s="35"/>
      <c r="K9" s="35"/>
      <c r="L9" s="144"/>
      <c r="S9" s="35"/>
      <c r="T9" s="35"/>
      <c r="U9" s="35"/>
      <c r="V9" s="35"/>
      <c r="W9" s="35"/>
      <c r="X9" s="35"/>
      <c r="Y9" s="35"/>
      <c r="Z9" s="35"/>
      <c r="AA9" s="35"/>
      <c r="AB9" s="35"/>
      <c r="AC9" s="35"/>
      <c r="AD9" s="35"/>
      <c r="AE9" s="35"/>
    </row>
    <row r="10" hidden="1" s="2" customFormat="1">
      <c r="A10" s="35"/>
      <c r="B10" s="41"/>
      <c r="C10" s="35"/>
      <c r="D10" s="35"/>
      <c r="E10" s="35"/>
      <c r="F10" s="35"/>
      <c r="G10" s="35"/>
      <c r="H10" s="35"/>
      <c r="I10" s="143"/>
      <c r="J10" s="35"/>
      <c r="K10" s="35"/>
      <c r="L10" s="144"/>
      <c r="S10" s="35"/>
      <c r="T10" s="35"/>
      <c r="U10" s="35"/>
      <c r="V10" s="35"/>
      <c r="W10" s="35"/>
      <c r="X10" s="35"/>
      <c r="Y10" s="35"/>
      <c r="Z10" s="35"/>
      <c r="AA10" s="35"/>
      <c r="AB10" s="35"/>
      <c r="AC10" s="35"/>
      <c r="AD10" s="35"/>
      <c r="AE10" s="35"/>
    </row>
    <row r="11" hidden="1" s="2" customFormat="1" ht="12" customHeight="1">
      <c r="A11" s="35"/>
      <c r="B11" s="41"/>
      <c r="C11" s="35"/>
      <c r="D11" s="141" t="s">
        <v>18</v>
      </c>
      <c r="E11" s="35"/>
      <c r="F11" s="130" t="s">
        <v>19</v>
      </c>
      <c r="G11" s="35"/>
      <c r="H11" s="35"/>
      <c r="I11" s="146" t="s">
        <v>20</v>
      </c>
      <c r="J11" s="130" t="s">
        <v>19</v>
      </c>
      <c r="K11" s="35"/>
      <c r="L11" s="144"/>
      <c r="S11" s="35"/>
      <c r="T11" s="35"/>
      <c r="U11" s="35"/>
      <c r="V11" s="35"/>
      <c r="W11" s="35"/>
      <c r="X11" s="35"/>
      <c r="Y11" s="35"/>
      <c r="Z11" s="35"/>
      <c r="AA11" s="35"/>
      <c r="AB11" s="35"/>
      <c r="AC11" s="35"/>
      <c r="AD11" s="35"/>
      <c r="AE11" s="35"/>
    </row>
    <row r="12" hidden="1" s="2" customFormat="1" ht="12" customHeight="1">
      <c r="A12" s="35"/>
      <c r="B12" s="41"/>
      <c r="C12" s="35"/>
      <c r="D12" s="141" t="s">
        <v>21</v>
      </c>
      <c r="E12" s="35"/>
      <c r="F12" s="130" t="s">
        <v>22</v>
      </c>
      <c r="G12" s="35"/>
      <c r="H12" s="35"/>
      <c r="I12" s="146" t="s">
        <v>23</v>
      </c>
      <c r="J12" s="147" t="str">
        <f>'Rekapitulace stavby'!AN8</f>
        <v>11. 2. 2020</v>
      </c>
      <c r="K12" s="35"/>
      <c r="L12" s="144"/>
      <c r="S12" s="35"/>
      <c r="T12" s="35"/>
      <c r="U12" s="35"/>
      <c r="V12" s="35"/>
      <c r="W12" s="35"/>
      <c r="X12" s="35"/>
      <c r="Y12" s="35"/>
      <c r="Z12" s="35"/>
      <c r="AA12" s="35"/>
      <c r="AB12" s="35"/>
      <c r="AC12" s="35"/>
      <c r="AD12" s="35"/>
      <c r="AE12" s="35"/>
    </row>
    <row r="13" hidden="1" s="2" customFormat="1" ht="10.8" customHeight="1">
      <c r="A13" s="35"/>
      <c r="B13" s="41"/>
      <c r="C13" s="35"/>
      <c r="D13" s="35"/>
      <c r="E13" s="35"/>
      <c r="F13" s="35"/>
      <c r="G13" s="35"/>
      <c r="H13" s="35"/>
      <c r="I13" s="143"/>
      <c r="J13" s="35"/>
      <c r="K13" s="35"/>
      <c r="L13" s="144"/>
      <c r="S13" s="35"/>
      <c r="T13" s="35"/>
      <c r="U13" s="35"/>
      <c r="V13" s="35"/>
      <c r="W13" s="35"/>
      <c r="X13" s="35"/>
      <c r="Y13" s="35"/>
      <c r="Z13" s="35"/>
      <c r="AA13" s="35"/>
      <c r="AB13" s="35"/>
      <c r="AC13" s="35"/>
      <c r="AD13" s="35"/>
      <c r="AE13" s="35"/>
    </row>
    <row r="14" hidden="1" s="2" customFormat="1" ht="12" customHeight="1">
      <c r="A14" s="35"/>
      <c r="B14" s="41"/>
      <c r="C14" s="35"/>
      <c r="D14" s="141" t="s">
        <v>25</v>
      </c>
      <c r="E14" s="35"/>
      <c r="F14" s="35"/>
      <c r="G14" s="35"/>
      <c r="H14" s="35"/>
      <c r="I14" s="146" t="s">
        <v>26</v>
      </c>
      <c r="J14" s="130" t="s">
        <v>27</v>
      </c>
      <c r="K14" s="35"/>
      <c r="L14" s="144"/>
      <c r="S14" s="35"/>
      <c r="T14" s="35"/>
      <c r="U14" s="35"/>
      <c r="V14" s="35"/>
      <c r="W14" s="35"/>
      <c r="X14" s="35"/>
      <c r="Y14" s="35"/>
      <c r="Z14" s="35"/>
      <c r="AA14" s="35"/>
      <c r="AB14" s="35"/>
      <c r="AC14" s="35"/>
      <c r="AD14" s="35"/>
      <c r="AE14" s="35"/>
    </row>
    <row r="15" hidden="1" s="2" customFormat="1" ht="18" customHeight="1">
      <c r="A15" s="35"/>
      <c r="B15" s="41"/>
      <c r="C15" s="35"/>
      <c r="D15" s="35"/>
      <c r="E15" s="130" t="s">
        <v>28</v>
      </c>
      <c r="F15" s="35"/>
      <c r="G15" s="35"/>
      <c r="H15" s="35"/>
      <c r="I15" s="146" t="s">
        <v>29</v>
      </c>
      <c r="J15" s="130" t="s">
        <v>30</v>
      </c>
      <c r="K15" s="35"/>
      <c r="L15" s="144"/>
      <c r="S15" s="35"/>
      <c r="T15" s="35"/>
      <c r="U15" s="35"/>
      <c r="V15" s="35"/>
      <c r="W15" s="35"/>
      <c r="X15" s="35"/>
      <c r="Y15" s="35"/>
      <c r="Z15" s="35"/>
      <c r="AA15" s="35"/>
      <c r="AB15" s="35"/>
      <c r="AC15" s="35"/>
      <c r="AD15" s="35"/>
      <c r="AE15" s="35"/>
    </row>
    <row r="16" hidden="1" s="2" customFormat="1" ht="6.96" customHeight="1">
      <c r="A16" s="35"/>
      <c r="B16" s="41"/>
      <c r="C16" s="35"/>
      <c r="D16" s="35"/>
      <c r="E16" s="35"/>
      <c r="F16" s="35"/>
      <c r="G16" s="35"/>
      <c r="H16" s="35"/>
      <c r="I16" s="143"/>
      <c r="J16" s="35"/>
      <c r="K16" s="35"/>
      <c r="L16" s="144"/>
      <c r="S16" s="35"/>
      <c r="T16" s="35"/>
      <c r="U16" s="35"/>
      <c r="V16" s="35"/>
      <c r="W16" s="35"/>
      <c r="X16" s="35"/>
      <c r="Y16" s="35"/>
      <c r="Z16" s="35"/>
      <c r="AA16" s="35"/>
      <c r="AB16" s="35"/>
      <c r="AC16" s="35"/>
      <c r="AD16" s="35"/>
      <c r="AE16" s="35"/>
    </row>
    <row r="17" hidden="1" s="2" customFormat="1" ht="12" customHeight="1">
      <c r="A17" s="35"/>
      <c r="B17" s="41"/>
      <c r="C17" s="35"/>
      <c r="D17" s="141" t="s">
        <v>31</v>
      </c>
      <c r="E17" s="35"/>
      <c r="F17" s="35"/>
      <c r="G17" s="35"/>
      <c r="H17" s="35"/>
      <c r="I17" s="146" t="s">
        <v>26</v>
      </c>
      <c r="J17" s="30" t="str">
        <f>'Rekapitulace stavby'!AN13</f>
        <v>Vyplň údaj</v>
      </c>
      <c r="K17" s="35"/>
      <c r="L17" s="144"/>
      <c r="S17" s="35"/>
      <c r="T17" s="35"/>
      <c r="U17" s="35"/>
      <c r="V17" s="35"/>
      <c r="W17" s="35"/>
      <c r="X17" s="35"/>
      <c r="Y17" s="35"/>
      <c r="Z17" s="35"/>
      <c r="AA17" s="35"/>
      <c r="AB17" s="35"/>
      <c r="AC17" s="35"/>
      <c r="AD17" s="35"/>
      <c r="AE17" s="35"/>
    </row>
    <row r="18" hidden="1" s="2" customFormat="1" ht="18" customHeight="1">
      <c r="A18" s="35"/>
      <c r="B18" s="41"/>
      <c r="C18" s="35"/>
      <c r="D18" s="35"/>
      <c r="E18" s="30" t="str">
        <f>'Rekapitulace stavby'!E14</f>
        <v>Vyplň údaj</v>
      </c>
      <c r="F18" s="130"/>
      <c r="G18" s="130"/>
      <c r="H18" s="130"/>
      <c r="I18" s="146" t="s">
        <v>29</v>
      </c>
      <c r="J18" s="30" t="str">
        <f>'Rekapitulace stavby'!AN14</f>
        <v>Vyplň údaj</v>
      </c>
      <c r="K18" s="35"/>
      <c r="L18" s="144"/>
      <c r="S18" s="35"/>
      <c r="T18" s="35"/>
      <c r="U18" s="35"/>
      <c r="V18" s="35"/>
      <c r="W18" s="35"/>
      <c r="X18" s="35"/>
      <c r="Y18" s="35"/>
      <c r="Z18" s="35"/>
      <c r="AA18" s="35"/>
      <c r="AB18" s="35"/>
      <c r="AC18" s="35"/>
      <c r="AD18" s="35"/>
      <c r="AE18" s="35"/>
    </row>
    <row r="19" hidden="1" s="2" customFormat="1" ht="6.96" customHeight="1">
      <c r="A19" s="35"/>
      <c r="B19" s="41"/>
      <c r="C19" s="35"/>
      <c r="D19" s="35"/>
      <c r="E19" s="35"/>
      <c r="F19" s="35"/>
      <c r="G19" s="35"/>
      <c r="H19" s="35"/>
      <c r="I19" s="143"/>
      <c r="J19" s="35"/>
      <c r="K19" s="35"/>
      <c r="L19" s="144"/>
      <c r="S19" s="35"/>
      <c r="T19" s="35"/>
      <c r="U19" s="35"/>
      <c r="V19" s="35"/>
      <c r="W19" s="35"/>
      <c r="X19" s="35"/>
      <c r="Y19" s="35"/>
      <c r="Z19" s="35"/>
      <c r="AA19" s="35"/>
      <c r="AB19" s="35"/>
      <c r="AC19" s="35"/>
      <c r="AD19" s="35"/>
      <c r="AE19" s="35"/>
    </row>
    <row r="20" hidden="1" s="2" customFormat="1" ht="12" customHeight="1">
      <c r="A20" s="35"/>
      <c r="B20" s="41"/>
      <c r="C20" s="35"/>
      <c r="D20" s="141" t="s">
        <v>33</v>
      </c>
      <c r="E20" s="35"/>
      <c r="F20" s="35"/>
      <c r="G20" s="35"/>
      <c r="H20" s="35"/>
      <c r="I20" s="146" t="s">
        <v>26</v>
      </c>
      <c r="J20" s="130" t="s">
        <v>19</v>
      </c>
      <c r="K20" s="35"/>
      <c r="L20" s="144"/>
      <c r="S20" s="35"/>
      <c r="T20" s="35"/>
      <c r="U20" s="35"/>
      <c r="V20" s="35"/>
      <c r="W20" s="35"/>
      <c r="X20" s="35"/>
      <c r="Y20" s="35"/>
      <c r="Z20" s="35"/>
      <c r="AA20" s="35"/>
      <c r="AB20" s="35"/>
      <c r="AC20" s="35"/>
      <c r="AD20" s="35"/>
      <c r="AE20" s="35"/>
    </row>
    <row r="21" hidden="1" s="2" customFormat="1" ht="18" customHeight="1">
      <c r="A21" s="35"/>
      <c r="B21" s="41"/>
      <c r="C21" s="35"/>
      <c r="D21" s="35"/>
      <c r="E21" s="130" t="s">
        <v>34</v>
      </c>
      <c r="F21" s="35"/>
      <c r="G21" s="35"/>
      <c r="H21" s="35"/>
      <c r="I21" s="146" t="s">
        <v>29</v>
      </c>
      <c r="J21" s="130" t="s">
        <v>19</v>
      </c>
      <c r="K21" s="35"/>
      <c r="L21" s="144"/>
      <c r="S21" s="35"/>
      <c r="T21" s="35"/>
      <c r="U21" s="35"/>
      <c r="V21" s="35"/>
      <c r="W21" s="35"/>
      <c r="X21" s="35"/>
      <c r="Y21" s="35"/>
      <c r="Z21" s="35"/>
      <c r="AA21" s="35"/>
      <c r="AB21" s="35"/>
      <c r="AC21" s="35"/>
      <c r="AD21" s="35"/>
      <c r="AE21" s="35"/>
    </row>
    <row r="22" hidden="1" s="2" customFormat="1" ht="6.96" customHeight="1">
      <c r="A22" s="35"/>
      <c r="B22" s="41"/>
      <c r="C22" s="35"/>
      <c r="D22" s="35"/>
      <c r="E22" s="35"/>
      <c r="F22" s="35"/>
      <c r="G22" s="35"/>
      <c r="H22" s="35"/>
      <c r="I22" s="143"/>
      <c r="J22" s="35"/>
      <c r="K22" s="35"/>
      <c r="L22" s="144"/>
      <c r="S22" s="35"/>
      <c r="T22" s="35"/>
      <c r="U22" s="35"/>
      <c r="V22" s="35"/>
      <c r="W22" s="35"/>
      <c r="X22" s="35"/>
      <c r="Y22" s="35"/>
      <c r="Z22" s="35"/>
      <c r="AA22" s="35"/>
      <c r="AB22" s="35"/>
      <c r="AC22" s="35"/>
      <c r="AD22" s="35"/>
      <c r="AE22" s="35"/>
    </row>
    <row r="23" hidden="1" s="2" customFormat="1" ht="12" customHeight="1">
      <c r="A23" s="35"/>
      <c r="B23" s="41"/>
      <c r="C23" s="35"/>
      <c r="D23" s="141" t="s">
        <v>36</v>
      </c>
      <c r="E23" s="35"/>
      <c r="F23" s="35"/>
      <c r="G23" s="35"/>
      <c r="H23" s="35"/>
      <c r="I23" s="146" t="s">
        <v>26</v>
      </c>
      <c r="J23" s="130" t="s">
        <v>19</v>
      </c>
      <c r="K23" s="35"/>
      <c r="L23" s="144"/>
      <c r="S23" s="35"/>
      <c r="T23" s="35"/>
      <c r="U23" s="35"/>
      <c r="V23" s="35"/>
      <c r="W23" s="35"/>
      <c r="X23" s="35"/>
      <c r="Y23" s="35"/>
      <c r="Z23" s="35"/>
      <c r="AA23" s="35"/>
      <c r="AB23" s="35"/>
      <c r="AC23" s="35"/>
      <c r="AD23" s="35"/>
      <c r="AE23" s="35"/>
    </row>
    <row r="24" hidden="1" s="2" customFormat="1" ht="18" customHeight="1">
      <c r="A24" s="35"/>
      <c r="B24" s="41"/>
      <c r="C24" s="35"/>
      <c r="D24" s="35"/>
      <c r="E24" s="130" t="s">
        <v>34</v>
      </c>
      <c r="F24" s="35"/>
      <c r="G24" s="35"/>
      <c r="H24" s="35"/>
      <c r="I24" s="146" t="s">
        <v>29</v>
      </c>
      <c r="J24" s="130" t="s">
        <v>19</v>
      </c>
      <c r="K24" s="35"/>
      <c r="L24" s="144"/>
      <c r="S24" s="35"/>
      <c r="T24" s="35"/>
      <c r="U24" s="35"/>
      <c r="V24" s="35"/>
      <c r="W24" s="35"/>
      <c r="X24" s="35"/>
      <c r="Y24" s="35"/>
      <c r="Z24" s="35"/>
      <c r="AA24" s="35"/>
      <c r="AB24" s="35"/>
      <c r="AC24" s="35"/>
      <c r="AD24" s="35"/>
      <c r="AE24" s="35"/>
    </row>
    <row r="25" hidden="1" s="2" customFormat="1" ht="6.96" customHeight="1">
      <c r="A25" s="35"/>
      <c r="B25" s="41"/>
      <c r="C25" s="35"/>
      <c r="D25" s="35"/>
      <c r="E25" s="35"/>
      <c r="F25" s="35"/>
      <c r="G25" s="35"/>
      <c r="H25" s="35"/>
      <c r="I25" s="143"/>
      <c r="J25" s="35"/>
      <c r="K25" s="35"/>
      <c r="L25" s="144"/>
      <c r="S25" s="35"/>
      <c r="T25" s="35"/>
      <c r="U25" s="35"/>
      <c r="V25" s="35"/>
      <c r="W25" s="35"/>
      <c r="X25" s="35"/>
      <c r="Y25" s="35"/>
      <c r="Z25" s="35"/>
      <c r="AA25" s="35"/>
      <c r="AB25" s="35"/>
      <c r="AC25" s="35"/>
      <c r="AD25" s="35"/>
      <c r="AE25" s="35"/>
    </row>
    <row r="26" hidden="1" s="2" customFormat="1" ht="12" customHeight="1">
      <c r="A26" s="35"/>
      <c r="B26" s="41"/>
      <c r="C26" s="35"/>
      <c r="D26" s="141" t="s">
        <v>37</v>
      </c>
      <c r="E26" s="35"/>
      <c r="F26" s="35"/>
      <c r="G26" s="35"/>
      <c r="H26" s="35"/>
      <c r="I26" s="143"/>
      <c r="J26" s="35"/>
      <c r="K26" s="35"/>
      <c r="L26" s="144"/>
      <c r="S26" s="35"/>
      <c r="T26" s="35"/>
      <c r="U26" s="35"/>
      <c r="V26" s="35"/>
      <c r="W26" s="35"/>
      <c r="X26" s="35"/>
      <c r="Y26" s="35"/>
      <c r="Z26" s="35"/>
      <c r="AA26" s="35"/>
      <c r="AB26" s="35"/>
      <c r="AC26" s="35"/>
      <c r="AD26" s="35"/>
      <c r="AE26" s="35"/>
    </row>
    <row r="27" hidden="1" s="8" customFormat="1" ht="83.25" customHeight="1">
      <c r="A27" s="148"/>
      <c r="B27" s="149"/>
      <c r="C27" s="148"/>
      <c r="D27" s="148"/>
      <c r="E27" s="150" t="s">
        <v>38</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5"/>
      <c r="B28" s="41"/>
      <c r="C28" s="35"/>
      <c r="D28" s="35"/>
      <c r="E28" s="35"/>
      <c r="F28" s="35"/>
      <c r="G28" s="35"/>
      <c r="H28" s="35"/>
      <c r="I28" s="143"/>
      <c r="J28" s="35"/>
      <c r="K28" s="35"/>
      <c r="L28" s="144"/>
      <c r="S28" s="35"/>
      <c r="T28" s="35"/>
      <c r="U28" s="35"/>
      <c r="V28" s="35"/>
      <c r="W28" s="35"/>
      <c r="X28" s="35"/>
      <c r="Y28" s="35"/>
      <c r="Z28" s="35"/>
      <c r="AA28" s="35"/>
      <c r="AB28" s="35"/>
      <c r="AC28" s="35"/>
      <c r="AD28" s="35"/>
      <c r="AE28" s="35"/>
    </row>
    <row r="29" hidden="1" s="2" customFormat="1" ht="6.96" customHeight="1">
      <c r="A29" s="35"/>
      <c r="B29" s="41"/>
      <c r="C29" s="35"/>
      <c r="D29" s="153"/>
      <c r="E29" s="153"/>
      <c r="F29" s="153"/>
      <c r="G29" s="153"/>
      <c r="H29" s="153"/>
      <c r="I29" s="154"/>
      <c r="J29" s="153"/>
      <c r="K29" s="153"/>
      <c r="L29" s="144"/>
      <c r="S29" s="35"/>
      <c r="T29" s="35"/>
      <c r="U29" s="35"/>
      <c r="V29" s="35"/>
      <c r="W29" s="35"/>
      <c r="X29" s="35"/>
      <c r="Y29" s="35"/>
      <c r="Z29" s="35"/>
      <c r="AA29" s="35"/>
      <c r="AB29" s="35"/>
      <c r="AC29" s="35"/>
      <c r="AD29" s="35"/>
      <c r="AE29" s="35"/>
    </row>
    <row r="30" hidden="1" s="2" customFormat="1" ht="25.44" customHeight="1">
      <c r="A30" s="35"/>
      <c r="B30" s="41"/>
      <c r="C30" s="35"/>
      <c r="D30" s="155" t="s">
        <v>39</v>
      </c>
      <c r="E30" s="35"/>
      <c r="F30" s="35"/>
      <c r="G30" s="35"/>
      <c r="H30" s="35"/>
      <c r="I30" s="143"/>
      <c r="J30" s="156">
        <f>ROUND(J81, 2)</f>
        <v>0</v>
      </c>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14.4" customHeight="1">
      <c r="A32" s="35"/>
      <c r="B32" s="41"/>
      <c r="C32" s="35"/>
      <c r="D32" s="35"/>
      <c r="E32" s="35"/>
      <c r="F32" s="157" t="s">
        <v>41</v>
      </c>
      <c r="G32" s="35"/>
      <c r="H32" s="35"/>
      <c r="I32" s="158" t="s">
        <v>40</v>
      </c>
      <c r="J32" s="157" t="s">
        <v>42</v>
      </c>
      <c r="K32" s="35"/>
      <c r="L32" s="144"/>
      <c r="S32" s="35"/>
      <c r="T32" s="35"/>
      <c r="U32" s="35"/>
      <c r="V32" s="35"/>
      <c r="W32" s="35"/>
      <c r="X32" s="35"/>
      <c r="Y32" s="35"/>
      <c r="Z32" s="35"/>
      <c r="AA32" s="35"/>
      <c r="AB32" s="35"/>
      <c r="AC32" s="35"/>
      <c r="AD32" s="35"/>
      <c r="AE32" s="35"/>
    </row>
    <row r="33" hidden="1" s="2" customFormat="1" ht="14.4" customHeight="1">
      <c r="A33" s="35"/>
      <c r="B33" s="41"/>
      <c r="C33" s="35"/>
      <c r="D33" s="159" t="s">
        <v>43</v>
      </c>
      <c r="E33" s="141" t="s">
        <v>44</v>
      </c>
      <c r="F33" s="160">
        <f>ROUND((SUM(BE81:BE141)),  2)</f>
        <v>0</v>
      </c>
      <c r="G33" s="35"/>
      <c r="H33" s="35"/>
      <c r="I33" s="161">
        <v>0.20999999999999999</v>
      </c>
      <c r="J33" s="160">
        <f>ROUND(((SUM(BE81:BE141))*I33),  2)</f>
        <v>0</v>
      </c>
      <c r="K33" s="35"/>
      <c r="L33" s="144"/>
      <c r="S33" s="35"/>
      <c r="T33" s="35"/>
      <c r="U33" s="35"/>
      <c r="V33" s="35"/>
      <c r="W33" s="35"/>
      <c r="X33" s="35"/>
      <c r="Y33" s="35"/>
      <c r="Z33" s="35"/>
      <c r="AA33" s="35"/>
      <c r="AB33" s="35"/>
      <c r="AC33" s="35"/>
      <c r="AD33" s="35"/>
      <c r="AE33" s="35"/>
    </row>
    <row r="34" hidden="1" s="2" customFormat="1" ht="14.4" customHeight="1">
      <c r="A34" s="35"/>
      <c r="B34" s="41"/>
      <c r="C34" s="35"/>
      <c r="D34" s="35"/>
      <c r="E34" s="141" t="s">
        <v>45</v>
      </c>
      <c r="F34" s="160">
        <f>ROUND((SUM(BF81:BF141)),  2)</f>
        <v>0</v>
      </c>
      <c r="G34" s="35"/>
      <c r="H34" s="35"/>
      <c r="I34" s="161">
        <v>0.14999999999999999</v>
      </c>
      <c r="J34" s="160">
        <f>ROUND(((SUM(BF81:BF141))*I34),  2)</f>
        <v>0</v>
      </c>
      <c r="K34" s="35"/>
      <c r="L34" s="144"/>
      <c r="S34" s="35"/>
      <c r="T34" s="35"/>
      <c r="U34" s="35"/>
      <c r="V34" s="35"/>
      <c r="W34" s="35"/>
      <c r="X34" s="35"/>
      <c r="Y34" s="35"/>
      <c r="Z34" s="35"/>
      <c r="AA34" s="35"/>
      <c r="AB34" s="35"/>
      <c r="AC34" s="35"/>
      <c r="AD34" s="35"/>
      <c r="AE34" s="35"/>
    </row>
    <row r="35" hidden="1" s="2" customFormat="1" ht="14.4" customHeight="1">
      <c r="A35" s="35"/>
      <c r="B35" s="41"/>
      <c r="C35" s="35"/>
      <c r="D35" s="35"/>
      <c r="E35" s="141" t="s">
        <v>46</v>
      </c>
      <c r="F35" s="160">
        <f>ROUND((SUM(BG81:BG141)),  2)</f>
        <v>0</v>
      </c>
      <c r="G35" s="35"/>
      <c r="H35" s="35"/>
      <c r="I35" s="161">
        <v>0.20999999999999999</v>
      </c>
      <c r="J35" s="160">
        <f>0</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47</v>
      </c>
      <c r="F36" s="160">
        <f>ROUND((SUM(BH81:BH141)),  2)</f>
        <v>0</v>
      </c>
      <c r="G36" s="35"/>
      <c r="H36" s="35"/>
      <c r="I36" s="161">
        <v>0.14999999999999999</v>
      </c>
      <c r="J36" s="160">
        <f>0</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48</v>
      </c>
      <c r="F37" s="160">
        <f>ROUND((SUM(BI81:BI141)),  2)</f>
        <v>0</v>
      </c>
      <c r="G37" s="35"/>
      <c r="H37" s="35"/>
      <c r="I37" s="161">
        <v>0</v>
      </c>
      <c r="J37" s="160">
        <f>0</f>
        <v>0</v>
      </c>
      <c r="K37" s="35"/>
      <c r="L37" s="144"/>
      <c r="S37" s="35"/>
      <c r="T37" s="35"/>
      <c r="U37" s="35"/>
      <c r="V37" s="35"/>
      <c r="W37" s="35"/>
      <c r="X37" s="35"/>
      <c r="Y37" s="35"/>
      <c r="Z37" s="35"/>
      <c r="AA37" s="35"/>
      <c r="AB37" s="35"/>
      <c r="AC37" s="35"/>
      <c r="AD37" s="35"/>
      <c r="AE37" s="35"/>
    </row>
    <row r="38" hidden="1" s="2" customFormat="1" ht="6.96" customHeight="1">
      <c r="A38" s="35"/>
      <c r="B38" s="41"/>
      <c r="C38" s="35"/>
      <c r="D38" s="35"/>
      <c r="E38" s="35"/>
      <c r="F38" s="35"/>
      <c r="G38" s="35"/>
      <c r="H38" s="35"/>
      <c r="I38" s="143"/>
      <c r="J38" s="35"/>
      <c r="K38" s="35"/>
      <c r="L38" s="144"/>
      <c r="S38" s="35"/>
      <c r="T38" s="35"/>
      <c r="U38" s="35"/>
      <c r="V38" s="35"/>
      <c r="W38" s="35"/>
      <c r="X38" s="35"/>
      <c r="Y38" s="35"/>
      <c r="Z38" s="35"/>
      <c r="AA38" s="35"/>
      <c r="AB38" s="35"/>
      <c r="AC38" s="35"/>
      <c r="AD38" s="35"/>
      <c r="AE38" s="35"/>
    </row>
    <row r="39" hidden="1" s="2" customFormat="1" ht="25.44" customHeight="1">
      <c r="A39" s="35"/>
      <c r="B39" s="41"/>
      <c r="C39" s="162"/>
      <c r="D39" s="163" t="s">
        <v>49</v>
      </c>
      <c r="E39" s="164"/>
      <c r="F39" s="164"/>
      <c r="G39" s="165" t="s">
        <v>50</v>
      </c>
      <c r="H39" s="166" t="s">
        <v>51</v>
      </c>
      <c r="I39" s="167"/>
      <c r="J39" s="168">
        <f>SUM(J30:J37)</f>
        <v>0</v>
      </c>
      <c r="K39" s="169"/>
      <c r="L39" s="144"/>
      <c r="S39" s="35"/>
      <c r="T39" s="35"/>
      <c r="U39" s="35"/>
      <c r="V39" s="35"/>
      <c r="W39" s="35"/>
      <c r="X39" s="35"/>
      <c r="Y39" s="35"/>
      <c r="Z39" s="35"/>
      <c r="AA39" s="35"/>
      <c r="AB39" s="35"/>
      <c r="AC39" s="35"/>
      <c r="AD39" s="35"/>
      <c r="AE39" s="35"/>
    </row>
    <row r="40" hidden="1" s="2" customFormat="1" ht="14.4" customHeight="1">
      <c r="A40" s="35"/>
      <c r="B40" s="170"/>
      <c r="C40" s="171"/>
      <c r="D40" s="171"/>
      <c r="E40" s="171"/>
      <c r="F40" s="171"/>
      <c r="G40" s="171"/>
      <c r="H40" s="171"/>
      <c r="I40" s="172"/>
      <c r="J40" s="171"/>
      <c r="K40" s="171"/>
      <c r="L40" s="144"/>
      <c r="S40" s="35"/>
      <c r="T40" s="35"/>
      <c r="U40" s="35"/>
      <c r="V40" s="35"/>
      <c r="W40" s="35"/>
      <c r="X40" s="35"/>
      <c r="Y40" s="35"/>
      <c r="Z40" s="35"/>
      <c r="AA40" s="35"/>
      <c r="AB40" s="35"/>
      <c r="AC40" s="35"/>
      <c r="AD40" s="35"/>
      <c r="AE40" s="35"/>
    </row>
    <row r="41" hidden="1"/>
    <row r="42" hidden="1"/>
    <row r="43" hidden="1"/>
    <row r="44" hidden="1" s="2" customFormat="1" ht="6.96" customHeight="1">
      <c r="A44" s="35"/>
      <c r="B44" s="173"/>
      <c r="C44" s="174"/>
      <c r="D44" s="174"/>
      <c r="E44" s="174"/>
      <c r="F44" s="174"/>
      <c r="G44" s="174"/>
      <c r="H44" s="174"/>
      <c r="I44" s="175"/>
      <c r="J44" s="174"/>
      <c r="K44" s="174"/>
      <c r="L44" s="144"/>
      <c r="S44" s="35"/>
      <c r="T44" s="35"/>
      <c r="U44" s="35"/>
      <c r="V44" s="35"/>
      <c r="W44" s="35"/>
      <c r="X44" s="35"/>
      <c r="Y44" s="35"/>
      <c r="Z44" s="35"/>
      <c r="AA44" s="35"/>
      <c r="AB44" s="35"/>
      <c r="AC44" s="35"/>
      <c r="AD44" s="35"/>
      <c r="AE44" s="35"/>
    </row>
    <row r="45" hidden="1" s="2" customFormat="1" ht="24.96" customHeight="1">
      <c r="A45" s="35"/>
      <c r="B45" s="36"/>
      <c r="C45" s="20" t="s">
        <v>162</v>
      </c>
      <c r="D45" s="37"/>
      <c r="E45" s="37"/>
      <c r="F45" s="37"/>
      <c r="G45" s="37"/>
      <c r="H45" s="37"/>
      <c r="I45" s="143"/>
      <c r="J45" s="37"/>
      <c r="K45" s="37"/>
      <c r="L45" s="144"/>
      <c r="S45" s="35"/>
      <c r="T45" s="35"/>
      <c r="U45" s="35"/>
      <c r="V45" s="35"/>
      <c r="W45" s="35"/>
      <c r="X45" s="35"/>
      <c r="Y45" s="35"/>
      <c r="Z45" s="35"/>
      <c r="AA45" s="35"/>
      <c r="AB45" s="35"/>
      <c r="AC45" s="35"/>
      <c r="AD45" s="35"/>
      <c r="AE45" s="35"/>
    </row>
    <row r="46" hidden="1" s="2" customFormat="1" ht="6.96" customHeight="1">
      <c r="A46" s="35"/>
      <c r="B46" s="36"/>
      <c r="C46" s="37"/>
      <c r="D46" s="37"/>
      <c r="E46" s="37"/>
      <c r="F46" s="37"/>
      <c r="G46" s="37"/>
      <c r="H46" s="37"/>
      <c r="I46" s="143"/>
      <c r="J46" s="37"/>
      <c r="K46" s="37"/>
      <c r="L46" s="144"/>
      <c r="S46" s="35"/>
      <c r="T46" s="35"/>
      <c r="U46" s="35"/>
      <c r="V46" s="35"/>
      <c r="W46" s="35"/>
      <c r="X46" s="35"/>
      <c r="Y46" s="35"/>
      <c r="Z46" s="35"/>
      <c r="AA46" s="35"/>
      <c r="AB46" s="35"/>
      <c r="AC46" s="35"/>
      <c r="AD46" s="35"/>
      <c r="AE46" s="35"/>
    </row>
    <row r="47" hidden="1" s="2" customFormat="1" ht="12" customHeight="1">
      <c r="A47" s="35"/>
      <c r="B47" s="36"/>
      <c r="C47" s="29" t="s">
        <v>16</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23.25" customHeight="1">
      <c r="A48" s="35"/>
      <c r="B48" s="36"/>
      <c r="C48" s="37"/>
      <c r="D48" s="37"/>
      <c r="E48" s="176" t="str">
        <f>E7</f>
        <v xml:space="preserve">Oprava staničních kolejí 1 - 8  a výhybek v žst. Bečov nad Teplou (2. část)</v>
      </c>
      <c r="F48" s="29"/>
      <c r="G48" s="29"/>
      <c r="H48" s="29"/>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160</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16.5" customHeight="1">
      <c r="A50" s="35"/>
      <c r="B50" s="36"/>
      <c r="C50" s="37"/>
      <c r="D50" s="37"/>
      <c r="E50" s="66" t="str">
        <f>E9</f>
        <v>000 - Přeložky</v>
      </c>
      <c r="F50" s="37"/>
      <c r="G50" s="37"/>
      <c r="H50" s="37"/>
      <c r="I50" s="143"/>
      <c r="J50" s="37"/>
      <c r="K50" s="37"/>
      <c r="L50" s="144"/>
      <c r="S50" s="35"/>
      <c r="T50" s="35"/>
      <c r="U50" s="35"/>
      <c r="V50" s="35"/>
      <c r="W50" s="35"/>
      <c r="X50" s="35"/>
      <c r="Y50" s="35"/>
      <c r="Z50" s="35"/>
      <c r="AA50" s="35"/>
      <c r="AB50" s="35"/>
      <c r="AC50" s="35"/>
      <c r="AD50" s="35"/>
      <c r="AE50" s="35"/>
    </row>
    <row r="51" hidden="1" s="2" customFormat="1" ht="6.96" customHeight="1">
      <c r="A51" s="35"/>
      <c r="B51" s="36"/>
      <c r="C51" s="37"/>
      <c r="D51" s="37"/>
      <c r="E51" s="37"/>
      <c r="F51" s="37"/>
      <c r="G51" s="37"/>
      <c r="H51" s="37"/>
      <c r="I51" s="143"/>
      <c r="J51" s="37"/>
      <c r="K51" s="37"/>
      <c r="L51" s="144"/>
      <c r="S51" s="35"/>
      <c r="T51" s="35"/>
      <c r="U51" s="35"/>
      <c r="V51" s="35"/>
      <c r="W51" s="35"/>
      <c r="X51" s="35"/>
      <c r="Y51" s="35"/>
      <c r="Z51" s="35"/>
      <c r="AA51" s="35"/>
      <c r="AB51" s="35"/>
      <c r="AC51" s="35"/>
      <c r="AD51" s="35"/>
      <c r="AE51" s="35"/>
    </row>
    <row r="52" hidden="1" s="2" customFormat="1" ht="12" customHeight="1">
      <c r="A52" s="35"/>
      <c r="B52" s="36"/>
      <c r="C52" s="29" t="s">
        <v>21</v>
      </c>
      <c r="D52" s="37"/>
      <c r="E52" s="37"/>
      <c r="F52" s="24" t="str">
        <f>F12</f>
        <v>žst. Bečov nad Teplou</v>
      </c>
      <c r="G52" s="37"/>
      <c r="H52" s="37"/>
      <c r="I52" s="146" t="s">
        <v>23</v>
      </c>
      <c r="J52" s="69" t="str">
        <f>IF(J12="","",J12)</f>
        <v>11. 2. 2020</v>
      </c>
      <c r="K52" s="37"/>
      <c r="L52" s="144"/>
      <c r="S52" s="35"/>
      <c r="T52" s="35"/>
      <c r="U52" s="35"/>
      <c r="V52" s="35"/>
      <c r="W52" s="35"/>
      <c r="X52" s="35"/>
      <c r="Y52" s="35"/>
      <c r="Z52" s="35"/>
      <c r="AA52" s="35"/>
      <c r="AB52" s="35"/>
      <c r="AC52" s="35"/>
      <c r="AD52" s="35"/>
      <c r="AE52" s="35"/>
    </row>
    <row r="53" hidden="1" s="2" customFormat="1" ht="6.96" customHeight="1">
      <c r="A53" s="35"/>
      <c r="B53" s="36"/>
      <c r="C53" s="37"/>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5.15" customHeight="1">
      <c r="A54" s="35"/>
      <c r="B54" s="36"/>
      <c r="C54" s="29" t="s">
        <v>25</v>
      </c>
      <c r="D54" s="37"/>
      <c r="E54" s="37"/>
      <c r="F54" s="24" t="str">
        <f>E15</f>
        <v xml:space="preserve"> Správa železnic, OŘ ÚNL</v>
      </c>
      <c r="G54" s="37"/>
      <c r="H54" s="37"/>
      <c r="I54" s="146" t="s">
        <v>33</v>
      </c>
      <c r="J54" s="33" t="str">
        <f>E21</f>
        <v xml:space="preserve"> </v>
      </c>
      <c r="K54" s="37"/>
      <c r="L54" s="144"/>
      <c r="S54" s="35"/>
      <c r="T54" s="35"/>
      <c r="U54" s="35"/>
      <c r="V54" s="35"/>
      <c r="W54" s="35"/>
      <c r="X54" s="35"/>
      <c r="Y54" s="35"/>
      <c r="Z54" s="35"/>
      <c r="AA54" s="35"/>
      <c r="AB54" s="35"/>
      <c r="AC54" s="35"/>
      <c r="AD54" s="35"/>
      <c r="AE54" s="35"/>
    </row>
    <row r="55" hidden="1" s="2" customFormat="1" ht="15.15" customHeight="1">
      <c r="A55" s="35"/>
      <c r="B55" s="36"/>
      <c r="C55" s="29" t="s">
        <v>31</v>
      </c>
      <c r="D55" s="37"/>
      <c r="E55" s="37"/>
      <c r="F55" s="24" t="str">
        <f>IF(E18="","",E18)</f>
        <v>Vyplň údaj</v>
      </c>
      <c r="G55" s="37"/>
      <c r="H55" s="37"/>
      <c r="I55" s="146" t="s">
        <v>36</v>
      </c>
      <c r="J55" s="33" t="str">
        <f>E24</f>
        <v xml:space="preserve"> </v>
      </c>
      <c r="K55" s="37"/>
      <c r="L55" s="144"/>
      <c r="S55" s="35"/>
      <c r="T55" s="35"/>
      <c r="U55" s="35"/>
      <c r="V55" s="35"/>
      <c r="W55" s="35"/>
      <c r="X55" s="35"/>
      <c r="Y55" s="35"/>
      <c r="Z55" s="35"/>
      <c r="AA55" s="35"/>
      <c r="AB55" s="35"/>
      <c r="AC55" s="35"/>
      <c r="AD55" s="35"/>
      <c r="AE55" s="35"/>
    </row>
    <row r="56" hidden="1" s="2" customFormat="1" ht="10.32" customHeight="1">
      <c r="A56" s="35"/>
      <c r="B56" s="36"/>
      <c r="C56" s="37"/>
      <c r="D56" s="37"/>
      <c r="E56" s="37"/>
      <c r="F56" s="37"/>
      <c r="G56" s="37"/>
      <c r="H56" s="37"/>
      <c r="I56" s="143"/>
      <c r="J56" s="37"/>
      <c r="K56" s="37"/>
      <c r="L56" s="144"/>
      <c r="S56" s="35"/>
      <c r="T56" s="35"/>
      <c r="U56" s="35"/>
      <c r="V56" s="35"/>
      <c r="W56" s="35"/>
      <c r="X56" s="35"/>
      <c r="Y56" s="35"/>
      <c r="Z56" s="35"/>
      <c r="AA56" s="35"/>
      <c r="AB56" s="35"/>
      <c r="AC56" s="35"/>
      <c r="AD56" s="35"/>
      <c r="AE56" s="35"/>
    </row>
    <row r="57" hidden="1" s="2" customFormat="1" ht="29.28" customHeight="1">
      <c r="A57" s="35"/>
      <c r="B57" s="36"/>
      <c r="C57" s="177" t="s">
        <v>163</v>
      </c>
      <c r="D57" s="178"/>
      <c r="E57" s="178"/>
      <c r="F57" s="178"/>
      <c r="G57" s="178"/>
      <c r="H57" s="178"/>
      <c r="I57" s="179"/>
      <c r="J57" s="180" t="s">
        <v>164</v>
      </c>
      <c r="K57" s="178"/>
      <c r="L57" s="144"/>
      <c r="S57" s="35"/>
      <c r="T57" s="35"/>
      <c r="U57" s="35"/>
      <c r="V57" s="35"/>
      <c r="W57" s="35"/>
      <c r="X57" s="35"/>
      <c r="Y57" s="35"/>
      <c r="Z57" s="35"/>
      <c r="AA57" s="35"/>
      <c r="AB57" s="35"/>
      <c r="AC57" s="35"/>
      <c r="AD57" s="35"/>
      <c r="AE57" s="35"/>
    </row>
    <row r="58" hidden="1" s="2" customFormat="1" ht="10.32" customHeight="1">
      <c r="A58" s="35"/>
      <c r="B58" s="36"/>
      <c r="C58" s="37"/>
      <c r="D58" s="37"/>
      <c r="E58" s="37"/>
      <c r="F58" s="37"/>
      <c r="G58" s="37"/>
      <c r="H58" s="37"/>
      <c r="I58" s="143"/>
      <c r="J58" s="37"/>
      <c r="K58" s="37"/>
      <c r="L58" s="144"/>
      <c r="S58" s="35"/>
      <c r="T58" s="35"/>
      <c r="U58" s="35"/>
      <c r="V58" s="35"/>
      <c r="W58" s="35"/>
      <c r="X58" s="35"/>
      <c r="Y58" s="35"/>
      <c r="Z58" s="35"/>
      <c r="AA58" s="35"/>
      <c r="AB58" s="35"/>
      <c r="AC58" s="35"/>
      <c r="AD58" s="35"/>
      <c r="AE58" s="35"/>
    </row>
    <row r="59" hidden="1" s="2" customFormat="1" ht="22.8" customHeight="1">
      <c r="A59" s="35"/>
      <c r="B59" s="36"/>
      <c r="C59" s="181" t="s">
        <v>71</v>
      </c>
      <c r="D59" s="37"/>
      <c r="E59" s="37"/>
      <c r="F59" s="37"/>
      <c r="G59" s="37"/>
      <c r="H59" s="37"/>
      <c r="I59" s="143"/>
      <c r="J59" s="99">
        <f>J81</f>
        <v>0</v>
      </c>
      <c r="K59" s="37"/>
      <c r="L59" s="144"/>
      <c r="S59" s="35"/>
      <c r="T59" s="35"/>
      <c r="U59" s="35"/>
      <c r="V59" s="35"/>
      <c r="W59" s="35"/>
      <c r="X59" s="35"/>
      <c r="Y59" s="35"/>
      <c r="Z59" s="35"/>
      <c r="AA59" s="35"/>
      <c r="AB59" s="35"/>
      <c r="AC59" s="35"/>
      <c r="AD59" s="35"/>
      <c r="AE59" s="35"/>
      <c r="AU59" s="14" t="s">
        <v>165</v>
      </c>
    </row>
    <row r="60" hidden="1" s="9" customFormat="1" ht="24.96" customHeight="1">
      <c r="A60" s="9"/>
      <c r="B60" s="182"/>
      <c r="C60" s="183"/>
      <c r="D60" s="184" t="s">
        <v>166</v>
      </c>
      <c r="E60" s="185"/>
      <c r="F60" s="185"/>
      <c r="G60" s="185"/>
      <c r="H60" s="185"/>
      <c r="I60" s="186"/>
      <c r="J60" s="187">
        <f>J82</f>
        <v>0</v>
      </c>
      <c r="K60" s="183"/>
      <c r="L60" s="188"/>
      <c r="S60" s="9"/>
      <c r="T60" s="9"/>
      <c r="U60" s="9"/>
      <c r="V60" s="9"/>
      <c r="W60" s="9"/>
      <c r="X60" s="9"/>
      <c r="Y60" s="9"/>
      <c r="Z60" s="9"/>
      <c r="AA60" s="9"/>
      <c r="AB60" s="9"/>
      <c r="AC60" s="9"/>
      <c r="AD60" s="9"/>
      <c r="AE60" s="9"/>
    </row>
    <row r="61" hidden="1" s="9" customFormat="1" ht="24.96" customHeight="1">
      <c r="A61" s="9"/>
      <c r="B61" s="182"/>
      <c r="C61" s="183"/>
      <c r="D61" s="184" t="s">
        <v>167</v>
      </c>
      <c r="E61" s="185"/>
      <c r="F61" s="185"/>
      <c r="G61" s="185"/>
      <c r="H61" s="185"/>
      <c r="I61" s="186"/>
      <c r="J61" s="187">
        <f>J117</f>
        <v>0</v>
      </c>
      <c r="K61" s="183"/>
      <c r="L61" s="188"/>
      <c r="S61" s="9"/>
      <c r="T61" s="9"/>
      <c r="U61" s="9"/>
      <c r="V61" s="9"/>
      <c r="W61" s="9"/>
      <c r="X61" s="9"/>
      <c r="Y61" s="9"/>
      <c r="Z61" s="9"/>
      <c r="AA61" s="9"/>
      <c r="AB61" s="9"/>
      <c r="AC61" s="9"/>
      <c r="AD61" s="9"/>
      <c r="AE61" s="9"/>
    </row>
    <row r="62" hidden="1" s="2" customFormat="1" ht="21.84"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6.96" customHeight="1">
      <c r="A63" s="35"/>
      <c r="B63" s="56"/>
      <c r="C63" s="57"/>
      <c r="D63" s="57"/>
      <c r="E63" s="57"/>
      <c r="F63" s="57"/>
      <c r="G63" s="57"/>
      <c r="H63" s="57"/>
      <c r="I63" s="172"/>
      <c r="J63" s="57"/>
      <c r="K63" s="57"/>
      <c r="L63" s="144"/>
      <c r="S63" s="35"/>
      <c r="T63" s="35"/>
      <c r="U63" s="35"/>
      <c r="V63" s="35"/>
      <c r="W63" s="35"/>
      <c r="X63" s="35"/>
      <c r="Y63" s="35"/>
      <c r="Z63" s="35"/>
      <c r="AA63" s="35"/>
      <c r="AB63" s="35"/>
      <c r="AC63" s="35"/>
      <c r="AD63" s="35"/>
      <c r="AE63" s="35"/>
    </row>
    <row r="64" hidden="1"/>
    <row r="65" hidden="1"/>
    <row r="66" hidden="1"/>
    <row r="67" s="2" customFormat="1" ht="6.96" customHeight="1">
      <c r="A67" s="35"/>
      <c r="B67" s="58"/>
      <c r="C67" s="59"/>
      <c r="D67" s="59"/>
      <c r="E67" s="59"/>
      <c r="F67" s="59"/>
      <c r="G67" s="59"/>
      <c r="H67" s="59"/>
      <c r="I67" s="175"/>
      <c r="J67" s="59"/>
      <c r="K67" s="59"/>
      <c r="L67" s="144"/>
      <c r="S67" s="35"/>
      <c r="T67" s="35"/>
      <c r="U67" s="35"/>
      <c r="V67" s="35"/>
      <c r="W67" s="35"/>
      <c r="X67" s="35"/>
      <c r="Y67" s="35"/>
      <c r="Z67" s="35"/>
      <c r="AA67" s="35"/>
      <c r="AB67" s="35"/>
      <c r="AC67" s="35"/>
      <c r="AD67" s="35"/>
      <c r="AE67" s="35"/>
    </row>
    <row r="68" s="2" customFormat="1" ht="24.96" customHeight="1">
      <c r="A68" s="35"/>
      <c r="B68" s="36"/>
      <c r="C68" s="20" t="s">
        <v>168</v>
      </c>
      <c r="D68" s="37"/>
      <c r="E68" s="37"/>
      <c r="F68" s="37"/>
      <c r="G68" s="37"/>
      <c r="H68" s="37"/>
      <c r="I68" s="143"/>
      <c r="J68" s="37"/>
      <c r="K68" s="37"/>
      <c r="L68" s="144"/>
      <c r="S68" s="35"/>
      <c r="T68" s="35"/>
      <c r="U68" s="35"/>
      <c r="V68" s="35"/>
      <c r="W68" s="35"/>
      <c r="X68" s="35"/>
      <c r="Y68" s="35"/>
      <c r="Z68" s="35"/>
      <c r="AA68" s="35"/>
      <c r="AB68" s="35"/>
      <c r="AC68" s="35"/>
      <c r="AD68" s="35"/>
      <c r="AE68" s="35"/>
    </row>
    <row r="69" s="2" customFormat="1" ht="6.96" customHeight="1">
      <c r="A69" s="35"/>
      <c r="B69" s="36"/>
      <c r="C69" s="37"/>
      <c r="D69" s="37"/>
      <c r="E69" s="37"/>
      <c r="F69" s="37"/>
      <c r="G69" s="37"/>
      <c r="H69" s="37"/>
      <c r="I69" s="143"/>
      <c r="J69" s="37"/>
      <c r="K69" s="37"/>
      <c r="L69" s="144"/>
      <c r="S69" s="35"/>
      <c r="T69" s="35"/>
      <c r="U69" s="35"/>
      <c r="V69" s="35"/>
      <c r="W69" s="35"/>
      <c r="X69" s="35"/>
      <c r="Y69" s="35"/>
      <c r="Z69" s="35"/>
      <c r="AA69" s="35"/>
      <c r="AB69" s="35"/>
      <c r="AC69" s="35"/>
      <c r="AD69" s="35"/>
      <c r="AE69" s="35"/>
    </row>
    <row r="70" s="2" customFormat="1" ht="12" customHeight="1">
      <c r="A70" s="35"/>
      <c r="B70" s="36"/>
      <c r="C70" s="29" t="s">
        <v>16</v>
      </c>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23.25" customHeight="1">
      <c r="A71" s="35"/>
      <c r="B71" s="36"/>
      <c r="C71" s="37"/>
      <c r="D71" s="37"/>
      <c r="E71" s="176" t="str">
        <f>E7</f>
        <v xml:space="preserve">Oprava staničních kolejí 1 - 8  a výhybek v žst. Bečov nad Teplou (2. část)</v>
      </c>
      <c r="F71" s="29"/>
      <c r="G71" s="29"/>
      <c r="H71" s="29"/>
      <c r="I71" s="143"/>
      <c r="J71" s="37"/>
      <c r="K71" s="37"/>
      <c r="L71" s="144"/>
      <c r="S71" s="35"/>
      <c r="T71" s="35"/>
      <c r="U71" s="35"/>
      <c r="V71" s="35"/>
      <c r="W71" s="35"/>
      <c r="X71" s="35"/>
      <c r="Y71" s="35"/>
      <c r="Z71" s="35"/>
      <c r="AA71" s="35"/>
      <c r="AB71" s="35"/>
      <c r="AC71" s="35"/>
      <c r="AD71" s="35"/>
      <c r="AE71" s="35"/>
    </row>
    <row r="72" s="2" customFormat="1" ht="12" customHeight="1">
      <c r="A72" s="35"/>
      <c r="B72" s="36"/>
      <c r="C72" s="29" t="s">
        <v>160</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16.5" customHeight="1">
      <c r="A73" s="35"/>
      <c r="B73" s="36"/>
      <c r="C73" s="37"/>
      <c r="D73" s="37"/>
      <c r="E73" s="66" t="str">
        <f>E9</f>
        <v>000 - Přeložky</v>
      </c>
      <c r="F73" s="37"/>
      <c r="G73" s="37"/>
      <c r="H73" s="37"/>
      <c r="I73" s="143"/>
      <c r="J73" s="37"/>
      <c r="K73" s="37"/>
      <c r="L73" s="144"/>
      <c r="S73" s="35"/>
      <c r="T73" s="35"/>
      <c r="U73" s="35"/>
      <c r="V73" s="35"/>
      <c r="W73" s="35"/>
      <c r="X73" s="35"/>
      <c r="Y73" s="35"/>
      <c r="Z73" s="35"/>
      <c r="AA73" s="35"/>
      <c r="AB73" s="35"/>
      <c r="AC73" s="35"/>
      <c r="AD73" s="35"/>
      <c r="AE73" s="35"/>
    </row>
    <row r="74" s="2" customFormat="1" ht="6.96" customHeight="1">
      <c r="A74" s="35"/>
      <c r="B74" s="36"/>
      <c r="C74" s="37"/>
      <c r="D74" s="37"/>
      <c r="E74" s="37"/>
      <c r="F74" s="37"/>
      <c r="G74" s="37"/>
      <c r="H74" s="37"/>
      <c r="I74" s="143"/>
      <c r="J74" s="37"/>
      <c r="K74" s="37"/>
      <c r="L74" s="144"/>
      <c r="S74" s="35"/>
      <c r="T74" s="35"/>
      <c r="U74" s="35"/>
      <c r="V74" s="35"/>
      <c r="W74" s="35"/>
      <c r="X74" s="35"/>
      <c r="Y74" s="35"/>
      <c r="Z74" s="35"/>
      <c r="AA74" s="35"/>
      <c r="AB74" s="35"/>
      <c r="AC74" s="35"/>
      <c r="AD74" s="35"/>
      <c r="AE74" s="35"/>
    </row>
    <row r="75" s="2" customFormat="1" ht="12" customHeight="1">
      <c r="A75" s="35"/>
      <c r="B75" s="36"/>
      <c r="C75" s="29" t="s">
        <v>21</v>
      </c>
      <c r="D75" s="37"/>
      <c r="E75" s="37"/>
      <c r="F75" s="24" t="str">
        <f>F12</f>
        <v>žst. Bečov nad Teplou</v>
      </c>
      <c r="G75" s="37"/>
      <c r="H75" s="37"/>
      <c r="I75" s="146" t="s">
        <v>23</v>
      </c>
      <c r="J75" s="69" t="str">
        <f>IF(J12="","",J12)</f>
        <v>11. 2. 2020</v>
      </c>
      <c r="K75" s="37"/>
      <c r="L75" s="144"/>
      <c r="S75" s="35"/>
      <c r="T75" s="35"/>
      <c r="U75" s="35"/>
      <c r="V75" s="35"/>
      <c r="W75" s="35"/>
      <c r="X75" s="35"/>
      <c r="Y75" s="35"/>
      <c r="Z75" s="35"/>
      <c r="AA75" s="35"/>
      <c r="AB75" s="35"/>
      <c r="AC75" s="35"/>
      <c r="AD75" s="35"/>
      <c r="AE75" s="35"/>
    </row>
    <row r="76" s="2" customFormat="1" ht="6.96" customHeight="1">
      <c r="A76" s="35"/>
      <c r="B76" s="36"/>
      <c r="C76" s="37"/>
      <c r="D76" s="37"/>
      <c r="E76" s="37"/>
      <c r="F76" s="37"/>
      <c r="G76" s="37"/>
      <c r="H76" s="37"/>
      <c r="I76" s="143"/>
      <c r="J76" s="37"/>
      <c r="K76" s="37"/>
      <c r="L76" s="144"/>
      <c r="S76" s="35"/>
      <c r="T76" s="35"/>
      <c r="U76" s="35"/>
      <c r="V76" s="35"/>
      <c r="W76" s="35"/>
      <c r="X76" s="35"/>
      <c r="Y76" s="35"/>
      <c r="Z76" s="35"/>
      <c r="AA76" s="35"/>
      <c r="AB76" s="35"/>
      <c r="AC76" s="35"/>
      <c r="AD76" s="35"/>
      <c r="AE76" s="35"/>
    </row>
    <row r="77" s="2" customFormat="1" ht="15.15" customHeight="1">
      <c r="A77" s="35"/>
      <c r="B77" s="36"/>
      <c r="C77" s="29" t="s">
        <v>25</v>
      </c>
      <c r="D77" s="37"/>
      <c r="E77" s="37"/>
      <c r="F77" s="24" t="str">
        <f>E15</f>
        <v xml:space="preserve"> Správa železnic, OŘ ÚNL</v>
      </c>
      <c r="G77" s="37"/>
      <c r="H77" s="37"/>
      <c r="I77" s="146" t="s">
        <v>33</v>
      </c>
      <c r="J77" s="33" t="str">
        <f>E21</f>
        <v xml:space="preserve"> </v>
      </c>
      <c r="K77" s="37"/>
      <c r="L77" s="144"/>
      <c r="S77" s="35"/>
      <c r="T77" s="35"/>
      <c r="U77" s="35"/>
      <c r="V77" s="35"/>
      <c r="W77" s="35"/>
      <c r="X77" s="35"/>
      <c r="Y77" s="35"/>
      <c r="Z77" s="35"/>
      <c r="AA77" s="35"/>
      <c r="AB77" s="35"/>
      <c r="AC77" s="35"/>
      <c r="AD77" s="35"/>
      <c r="AE77" s="35"/>
    </row>
    <row r="78" s="2" customFormat="1" ht="15.15" customHeight="1">
      <c r="A78" s="35"/>
      <c r="B78" s="36"/>
      <c r="C78" s="29" t="s">
        <v>31</v>
      </c>
      <c r="D78" s="37"/>
      <c r="E78" s="37"/>
      <c r="F78" s="24" t="str">
        <f>IF(E18="","",E18)</f>
        <v>Vyplň údaj</v>
      </c>
      <c r="G78" s="37"/>
      <c r="H78" s="37"/>
      <c r="I78" s="146" t="s">
        <v>36</v>
      </c>
      <c r="J78" s="33" t="str">
        <f>E24</f>
        <v xml:space="preserve"> </v>
      </c>
      <c r="K78" s="37"/>
      <c r="L78" s="144"/>
      <c r="S78" s="35"/>
      <c r="T78" s="35"/>
      <c r="U78" s="35"/>
      <c r="V78" s="35"/>
      <c r="W78" s="35"/>
      <c r="X78" s="35"/>
      <c r="Y78" s="35"/>
      <c r="Z78" s="35"/>
      <c r="AA78" s="35"/>
      <c r="AB78" s="35"/>
      <c r="AC78" s="35"/>
      <c r="AD78" s="35"/>
      <c r="AE78" s="35"/>
    </row>
    <row r="79" s="2" customFormat="1" ht="10.32" customHeight="1">
      <c r="A79" s="35"/>
      <c r="B79" s="36"/>
      <c r="C79" s="37"/>
      <c r="D79" s="37"/>
      <c r="E79" s="37"/>
      <c r="F79" s="37"/>
      <c r="G79" s="37"/>
      <c r="H79" s="37"/>
      <c r="I79" s="143"/>
      <c r="J79" s="37"/>
      <c r="K79" s="37"/>
      <c r="L79" s="144"/>
      <c r="S79" s="35"/>
      <c r="T79" s="35"/>
      <c r="U79" s="35"/>
      <c r="V79" s="35"/>
      <c r="W79" s="35"/>
      <c r="X79" s="35"/>
      <c r="Y79" s="35"/>
      <c r="Z79" s="35"/>
      <c r="AA79" s="35"/>
      <c r="AB79" s="35"/>
      <c r="AC79" s="35"/>
      <c r="AD79" s="35"/>
      <c r="AE79" s="35"/>
    </row>
    <row r="80" s="10" customFormat="1" ht="29.28" customHeight="1">
      <c r="A80" s="189"/>
      <c r="B80" s="190"/>
      <c r="C80" s="191" t="s">
        <v>169</v>
      </c>
      <c r="D80" s="192" t="s">
        <v>58</v>
      </c>
      <c r="E80" s="192" t="s">
        <v>54</v>
      </c>
      <c r="F80" s="192" t="s">
        <v>55</v>
      </c>
      <c r="G80" s="192" t="s">
        <v>170</v>
      </c>
      <c r="H80" s="192" t="s">
        <v>171</v>
      </c>
      <c r="I80" s="193" t="s">
        <v>172</v>
      </c>
      <c r="J80" s="192" t="s">
        <v>164</v>
      </c>
      <c r="K80" s="194" t="s">
        <v>173</v>
      </c>
      <c r="L80" s="195"/>
      <c r="M80" s="89" t="s">
        <v>19</v>
      </c>
      <c r="N80" s="90" t="s">
        <v>43</v>
      </c>
      <c r="O80" s="90" t="s">
        <v>174</v>
      </c>
      <c r="P80" s="90" t="s">
        <v>175</v>
      </c>
      <c r="Q80" s="90" t="s">
        <v>176</v>
      </c>
      <c r="R80" s="90" t="s">
        <v>177</v>
      </c>
      <c r="S80" s="90" t="s">
        <v>178</v>
      </c>
      <c r="T80" s="91" t="s">
        <v>179</v>
      </c>
      <c r="U80" s="189"/>
      <c r="V80" s="189"/>
      <c r="W80" s="189"/>
      <c r="X80" s="189"/>
      <c r="Y80" s="189"/>
      <c r="Z80" s="189"/>
      <c r="AA80" s="189"/>
      <c r="AB80" s="189"/>
      <c r="AC80" s="189"/>
      <c r="AD80" s="189"/>
      <c r="AE80" s="189"/>
    </row>
    <row r="81" s="2" customFormat="1" ht="22.8" customHeight="1">
      <c r="A81" s="35"/>
      <c r="B81" s="36"/>
      <c r="C81" s="96" t="s">
        <v>180</v>
      </c>
      <c r="D81" s="37"/>
      <c r="E81" s="37"/>
      <c r="F81" s="37"/>
      <c r="G81" s="37"/>
      <c r="H81" s="37"/>
      <c r="I81" s="143"/>
      <c r="J81" s="196">
        <f>BK81</f>
        <v>0</v>
      </c>
      <c r="K81" s="37"/>
      <c r="L81" s="41"/>
      <c r="M81" s="92"/>
      <c r="N81" s="197"/>
      <c r="O81" s="93"/>
      <c r="P81" s="198">
        <f>P82+P117</f>
        <v>0</v>
      </c>
      <c r="Q81" s="93"/>
      <c r="R81" s="198">
        <f>R82+R117</f>
        <v>0.60799999999999998</v>
      </c>
      <c r="S81" s="93"/>
      <c r="T81" s="199">
        <f>T82+T117</f>
        <v>0</v>
      </c>
      <c r="U81" s="35"/>
      <c r="V81" s="35"/>
      <c r="W81" s="35"/>
      <c r="X81" s="35"/>
      <c r="Y81" s="35"/>
      <c r="Z81" s="35"/>
      <c r="AA81" s="35"/>
      <c r="AB81" s="35"/>
      <c r="AC81" s="35"/>
      <c r="AD81" s="35"/>
      <c r="AE81" s="35"/>
      <c r="AT81" s="14" t="s">
        <v>72</v>
      </c>
      <c r="AU81" s="14" t="s">
        <v>165</v>
      </c>
      <c r="BK81" s="200">
        <f>BK82+BK117</f>
        <v>0</v>
      </c>
    </row>
    <row r="82" s="11" customFormat="1" ht="25.92" customHeight="1">
      <c r="A82" s="11"/>
      <c r="B82" s="201"/>
      <c r="C82" s="202"/>
      <c r="D82" s="203" t="s">
        <v>72</v>
      </c>
      <c r="E82" s="204" t="s">
        <v>181</v>
      </c>
      <c r="F82" s="204" t="s">
        <v>79</v>
      </c>
      <c r="G82" s="202"/>
      <c r="H82" s="202"/>
      <c r="I82" s="205"/>
      <c r="J82" s="206">
        <f>BK82</f>
        <v>0</v>
      </c>
      <c r="K82" s="202"/>
      <c r="L82" s="207"/>
      <c r="M82" s="208"/>
      <c r="N82" s="209"/>
      <c r="O82" s="209"/>
      <c r="P82" s="210">
        <f>SUM(P83:P116)</f>
        <v>0</v>
      </c>
      <c r="Q82" s="209"/>
      <c r="R82" s="210">
        <f>SUM(R83:R116)</f>
        <v>0</v>
      </c>
      <c r="S82" s="209"/>
      <c r="T82" s="211">
        <f>SUM(T83:T116)</f>
        <v>0</v>
      </c>
      <c r="U82" s="11"/>
      <c r="V82" s="11"/>
      <c r="W82" s="11"/>
      <c r="X82" s="11"/>
      <c r="Y82" s="11"/>
      <c r="Z82" s="11"/>
      <c r="AA82" s="11"/>
      <c r="AB82" s="11"/>
      <c r="AC82" s="11"/>
      <c r="AD82" s="11"/>
      <c r="AE82" s="11"/>
      <c r="AR82" s="212" t="s">
        <v>182</v>
      </c>
      <c r="AT82" s="213" t="s">
        <v>72</v>
      </c>
      <c r="AU82" s="213" t="s">
        <v>73</v>
      </c>
      <c r="AY82" s="212" t="s">
        <v>183</v>
      </c>
      <c r="BK82" s="214">
        <f>SUM(BK83:BK116)</f>
        <v>0</v>
      </c>
    </row>
    <row r="83" s="2" customFormat="1" ht="21.75" customHeight="1">
      <c r="A83" s="35"/>
      <c r="B83" s="36"/>
      <c r="C83" s="215" t="s">
        <v>81</v>
      </c>
      <c r="D83" s="215" t="s">
        <v>184</v>
      </c>
      <c r="E83" s="216" t="s">
        <v>185</v>
      </c>
      <c r="F83" s="217" t="s">
        <v>186</v>
      </c>
      <c r="G83" s="218" t="s">
        <v>187</v>
      </c>
      <c r="H83" s="219">
        <v>400</v>
      </c>
      <c r="I83" s="220"/>
      <c r="J83" s="221">
        <f>ROUND(I83*H83,2)</f>
        <v>0</v>
      </c>
      <c r="K83" s="217" t="s">
        <v>19</v>
      </c>
      <c r="L83" s="222"/>
      <c r="M83" s="223" t="s">
        <v>19</v>
      </c>
      <c r="N83" s="224" t="s">
        <v>44</v>
      </c>
      <c r="O83" s="81"/>
      <c r="P83" s="225">
        <f>O83*H83</f>
        <v>0</v>
      </c>
      <c r="Q83" s="225">
        <v>0</v>
      </c>
      <c r="R83" s="225">
        <f>Q83*H83</f>
        <v>0</v>
      </c>
      <c r="S83" s="225">
        <v>0</v>
      </c>
      <c r="T83" s="226">
        <f>S83*H83</f>
        <v>0</v>
      </c>
      <c r="U83" s="35"/>
      <c r="V83" s="35"/>
      <c r="W83" s="35"/>
      <c r="X83" s="35"/>
      <c r="Y83" s="35"/>
      <c r="Z83" s="35"/>
      <c r="AA83" s="35"/>
      <c r="AB83" s="35"/>
      <c r="AC83" s="35"/>
      <c r="AD83" s="35"/>
      <c r="AE83" s="35"/>
      <c r="AR83" s="227" t="s">
        <v>188</v>
      </c>
      <c r="AT83" s="227" t="s">
        <v>184</v>
      </c>
      <c r="AU83" s="227" t="s">
        <v>81</v>
      </c>
      <c r="AY83" s="14" t="s">
        <v>183</v>
      </c>
      <c r="BE83" s="228">
        <f>IF(N83="základní",J83,0)</f>
        <v>0</v>
      </c>
      <c r="BF83" s="228">
        <f>IF(N83="snížená",J83,0)</f>
        <v>0</v>
      </c>
      <c r="BG83" s="228">
        <f>IF(N83="zákl. přenesená",J83,0)</f>
        <v>0</v>
      </c>
      <c r="BH83" s="228">
        <f>IF(N83="sníž. přenesená",J83,0)</f>
        <v>0</v>
      </c>
      <c r="BI83" s="228">
        <f>IF(N83="nulová",J83,0)</f>
        <v>0</v>
      </c>
      <c r="BJ83" s="14" t="s">
        <v>81</v>
      </c>
      <c r="BK83" s="228">
        <f>ROUND(I83*H83,2)</f>
        <v>0</v>
      </c>
      <c r="BL83" s="14" t="s">
        <v>188</v>
      </c>
      <c r="BM83" s="227" t="s">
        <v>189</v>
      </c>
    </row>
    <row r="84" s="2" customFormat="1">
      <c r="A84" s="35"/>
      <c r="B84" s="36"/>
      <c r="C84" s="37"/>
      <c r="D84" s="229" t="s">
        <v>190</v>
      </c>
      <c r="E84" s="37"/>
      <c r="F84" s="230" t="s">
        <v>186</v>
      </c>
      <c r="G84" s="37"/>
      <c r="H84" s="37"/>
      <c r="I84" s="143"/>
      <c r="J84" s="37"/>
      <c r="K84" s="37"/>
      <c r="L84" s="41"/>
      <c r="M84" s="231"/>
      <c r="N84" s="232"/>
      <c r="O84" s="81"/>
      <c r="P84" s="81"/>
      <c r="Q84" s="81"/>
      <c r="R84" s="81"/>
      <c r="S84" s="81"/>
      <c r="T84" s="82"/>
      <c r="U84" s="35"/>
      <c r="V84" s="35"/>
      <c r="W84" s="35"/>
      <c r="X84" s="35"/>
      <c r="Y84" s="35"/>
      <c r="Z84" s="35"/>
      <c r="AA84" s="35"/>
      <c r="AB84" s="35"/>
      <c r="AC84" s="35"/>
      <c r="AD84" s="35"/>
      <c r="AE84" s="35"/>
      <c r="AT84" s="14" t="s">
        <v>190</v>
      </c>
      <c r="AU84" s="14" t="s">
        <v>81</v>
      </c>
    </row>
    <row r="85" s="2" customFormat="1" ht="33" customHeight="1">
      <c r="A85" s="35"/>
      <c r="B85" s="36"/>
      <c r="C85" s="233" t="s">
        <v>83</v>
      </c>
      <c r="D85" s="233" t="s">
        <v>191</v>
      </c>
      <c r="E85" s="234" t="s">
        <v>192</v>
      </c>
      <c r="F85" s="235" t="s">
        <v>193</v>
      </c>
      <c r="G85" s="236" t="s">
        <v>187</v>
      </c>
      <c r="H85" s="237">
        <v>400</v>
      </c>
      <c r="I85" s="238"/>
      <c r="J85" s="239">
        <f>ROUND(I85*H85,2)</f>
        <v>0</v>
      </c>
      <c r="K85" s="235" t="s">
        <v>19</v>
      </c>
      <c r="L85" s="41"/>
      <c r="M85" s="240" t="s">
        <v>19</v>
      </c>
      <c r="N85" s="241" t="s">
        <v>44</v>
      </c>
      <c r="O85" s="81"/>
      <c r="P85" s="225">
        <f>O85*H85</f>
        <v>0</v>
      </c>
      <c r="Q85" s="225">
        <v>0</v>
      </c>
      <c r="R85" s="225">
        <f>Q85*H85</f>
        <v>0</v>
      </c>
      <c r="S85" s="225">
        <v>0</v>
      </c>
      <c r="T85" s="226">
        <f>S85*H85</f>
        <v>0</v>
      </c>
      <c r="U85" s="35"/>
      <c r="V85" s="35"/>
      <c r="W85" s="35"/>
      <c r="X85" s="35"/>
      <c r="Y85" s="35"/>
      <c r="Z85" s="35"/>
      <c r="AA85" s="35"/>
      <c r="AB85" s="35"/>
      <c r="AC85" s="35"/>
      <c r="AD85" s="35"/>
      <c r="AE85" s="35"/>
      <c r="AR85" s="227" t="s">
        <v>194</v>
      </c>
      <c r="AT85" s="227" t="s">
        <v>191</v>
      </c>
      <c r="AU85" s="227" t="s">
        <v>81</v>
      </c>
      <c r="AY85" s="14" t="s">
        <v>183</v>
      </c>
      <c r="BE85" s="228">
        <f>IF(N85="základní",J85,0)</f>
        <v>0</v>
      </c>
      <c r="BF85" s="228">
        <f>IF(N85="snížená",J85,0)</f>
        <v>0</v>
      </c>
      <c r="BG85" s="228">
        <f>IF(N85="zákl. přenesená",J85,0)</f>
        <v>0</v>
      </c>
      <c r="BH85" s="228">
        <f>IF(N85="sníž. přenesená",J85,0)</f>
        <v>0</v>
      </c>
      <c r="BI85" s="228">
        <f>IF(N85="nulová",J85,0)</f>
        <v>0</v>
      </c>
      <c r="BJ85" s="14" t="s">
        <v>81</v>
      </c>
      <c r="BK85" s="228">
        <f>ROUND(I85*H85,2)</f>
        <v>0</v>
      </c>
      <c r="BL85" s="14" t="s">
        <v>194</v>
      </c>
      <c r="BM85" s="227" t="s">
        <v>195</v>
      </c>
    </row>
    <row r="86" s="2" customFormat="1">
      <c r="A86" s="35"/>
      <c r="B86" s="36"/>
      <c r="C86" s="37"/>
      <c r="D86" s="229" t="s">
        <v>190</v>
      </c>
      <c r="E86" s="37"/>
      <c r="F86" s="230" t="s">
        <v>193</v>
      </c>
      <c r="G86" s="37"/>
      <c r="H86" s="37"/>
      <c r="I86" s="143"/>
      <c r="J86" s="37"/>
      <c r="K86" s="37"/>
      <c r="L86" s="41"/>
      <c r="M86" s="231"/>
      <c r="N86" s="232"/>
      <c r="O86" s="81"/>
      <c r="P86" s="81"/>
      <c r="Q86" s="81"/>
      <c r="R86" s="81"/>
      <c r="S86" s="81"/>
      <c r="T86" s="82"/>
      <c r="U86" s="35"/>
      <c r="V86" s="35"/>
      <c r="W86" s="35"/>
      <c r="X86" s="35"/>
      <c r="Y86" s="35"/>
      <c r="Z86" s="35"/>
      <c r="AA86" s="35"/>
      <c r="AB86" s="35"/>
      <c r="AC86" s="35"/>
      <c r="AD86" s="35"/>
      <c r="AE86" s="35"/>
      <c r="AT86" s="14" t="s">
        <v>190</v>
      </c>
      <c r="AU86" s="14" t="s">
        <v>81</v>
      </c>
    </row>
    <row r="87" s="2" customFormat="1" ht="44.25" customHeight="1">
      <c r="A87" s="35"/>
      <c r="B87" s="36"/>
      <c r="C87" s="215" t="s">
        <v>196</v>
      </c>
      <c r="D87" s="215" t="s">
        <v>184</v>
      </c>
      <c r="E87" s="216" t="s">
        <v>197</v>
      </c>
      <c r="F87" s="217" t="s">
        <v>198</v>
      </c>
      <c r="G87" s="218" t="s">
        <v>199</v>
      </c>
      <c r="H87" s="219">
        <v>8</v>
      </c>
      <c r="I87" s="220"/>
      <c r="J87" s="221">
        <f>ROUND(I87*H87,2)</f>
        <v>0</v>
      </c>
      <c r="K87" s="217" t="s">
        <v>19</v>
      </c>
      <c r="L87" s="222"/>
      <c r="M87" s="223" t="s">
        <v>19</v>
      </c>
      <c r="N87" s="224" t="s">
        <v>44</v>
      </c>
      <c r="O87" s="81"/>
      <c r="P87" s="225">
        <f>O87*H87</f>
        <v>0</v>
      </c>
      <c r="Q87" s="225">
        <v>0</v>
      </c>
      <c r="R87" s="225">
        <f>Q87*H87</f>
        <v>0</v>
      </c>
      <c r="S87" s="225">
        <v>0</v>
      </c>
      <c r="T87" s="226">
        <f>S87*H87</f>
        <v>0</v>
      </c>
      <c r="U87" s="35"/>
      <c r="V87" s="35"/>
      <c r="W87" s="35"/>
      <c r="X87" s="35"/>
      <c r="Y87" s="35"/>
      <c r="Z87" s="35"/>
      <c r="AA87" s="35"/>
      <c r="AB87" s="35"/>
      <c r="AC87" s="35"/>
      <c r="AD87" s="35"/>
      <c r="AE87" s="35"/>
      <c r="AR87" s="227" t="s">
        <v>188</v>
      </c>
      <c r="AT87" s="227" t="s">
        <v>184</v>
      </c>
      <c r="AU87" s="227" t="s">
        <v>81</v>
      </c>
      <c r="AY87" s="14" t="s">
        <v>183</v>
      </c>
      <c r="BE87" s="228">
        <f>IF(N87="základní",J87,0)</f>
        <v>0</v>
      </c>
      <c r="BF87" s="228">
        <f>IF(N87="snížená",J87,0)</f>
        <v>0</v>
      </c>
      <c r="BG87" s="228">
        <f>IF(N87="zákl. přenesená",J87,0)</f>
        <v>0</v>
      </c>
      <c r="BH87" s="228">
        <f>IF(N87="sníž. přenesená",J87,0)</f>
        <v>0</v>
      </c>
      <c r="BI87" s="228">
        <f>IF(N87="nulová",J87,0)</f>
        <v>0</v>
      </c>
      <c r="BJ87" s="14" t="s">
        <v>81</v>
      </c>
      <c r="BK87" s="228">
        <f>ROUND(I87*H87,2)</f>
        <v>0</v>
      </c>
      <c r="BL87" s="14" t="s">
        <v>188</v>
      </c>
      <c r="BM87" s="227" t="s">
        <v>200</v>
      </c>
    </row>
    <row r="88" s="2" customFormat="1">
      <c r="A88" s="35"/>
      <c r="B88" s="36"/>
      <c r="C88" s="37"/>
      <c r="D88" s="229" t="s">
        <v>190</v>
      </c>
      <c r="E88" s="37"/>
      <c r="F88" s="230" t="s">
        <v>198</v>
      </c>
      <c r="G88" s="37"/>
      <c r="H88" s="37"/>
      <c r="I88" s="143"/>
      <c r="J88" s="37"/>
      <c r="K88" s="37"/>
      <c r="L88" s="41"/>
      <c r="M88" s="231"/>
      <c r="N88" s="232"/>
      <c r="O88" s="81"/>
      <c r="P88" s="81"/>
      <c r="Q88" s="81"/>
      <c r="R88" s="81"/>
      <c r="S88" s="81"/>
      <c r="T88" s="82"/>
      <c r="U88" s="35"/>
      <c r="V88" s="35"/>
      <c r="W88" s="35"/>
      <c r="X88" s="35"/>
      <c r="Y88" s="35"/>
      <c r="Z88" s="35"/>
      <c r="AA88" s="35"/>
      <c r="AB88" s="35"/>
      <c r="AC88" s="35"/>
      <c r="AD88" s="35"/>
      <c r="AE88" s="35"/>
      <c r="AT88" s="14" t="s">
        <v>190</v>
      </c>
      <c r="AU88" s="14" t="s">
        <v>81</v>
      </c>
    </row>
    <row r="89" s="2" customFormat="1" ht="33" customHeight="1">
      <c r="A89" s="35"/>
      <c r="B89" s="36"/>
      <c r="C89" s="233" t="s">
        <v>182</v>
      </c>
      <c r="D89" s="233" t="s">
        <v>191</v>
      </c>
      <c r="E89" s="234" t="s">
        <v>201</v>
      </c>
      <c r="F89" s="235" t="s">
        <v>202</v>
      </c>
      <c r="G89" s="236" t="s">
        <v>199</v>
      </c>
      <c r="H89" s="237">
        <v>8</v>
      </c>
      <c r="I89" s="238"/>
      <c r="J89" s="239">
        <f>ROUND(I89*H89,2)</f>
        <v>0</v>
      </c>
      <c r="K89" s="235" t="s">
        <v>19</v>
      </c>
      <c r="L89" s="41"/>
      <c r="M89" s="240" t="s">
        <v>19</v>
      </c>
      <c r="N89" s="241" t="s">
        <v>44</v>
      </c>
      <c r="O89" s="81"/>
      <c r="P89" s="225">
        <f>O89*H89</f>
        <v>0</v>
      </c>
      <c r="Q89" s="225">
        <v>0</v>
      </c>
      <c r="R89" s="225">
        <f>Q89*H89</f>
        <v>0</v>
      </c>
      <c r="S89" s="225">
        <v>0</v>
      </c>
      <c r="T89" s="226">
        <f>S89*H89</f>
        <v>0</v>
      </c>
      <c r="U89" s="35"/>
      <c r="V89" s="35"/>
      <c r="W89" s="35"/>
      <c r="X89" s="35"/>
      <c r="Y89" s="35"/>
      <c r="Z89" s="35"/>
      <c r="AA89" s="35"/>
      <c r="AB89" s="35"/>
      <c r="AC89" s="35"/>
      <c r="AD89" s="35"/>
      <c r="AE89" s="35"/>
      <c r="AR89" s="227" t="s">
        <v>194</v>
      </c>
      <c r="AT89" s="227" t="s">
        <v>191</v>
      </c>
      <c r="AU89" s="227" t="s">
        <v>81</v>
      </c>
      <c r="AY89" s="14" t="s">
        <v>183</v>
      </c>
      <c r="BE89" s="228">
        <f>IF(N89="základní",J89,0)</f>
        <v>0</v>
      </c>
      <c r="BF89" s="228">
        <f>IF(N89="snížená",J89,0)</f>
        <v>0</v>
      </c>
      <c r="BG89" s="228">
        <f>IF(N89="zákl. přenesená",J89,0)</f>
        <v>0</v>
      </c>
      <c r="BH89" s="228">
        <f>IF(N89="sníž. přenesená",J89,0)</f>
        <v>0</v>
      </c>
      <c r="BI89" s="228">
        <f>IF(N89="nulová",J89,0)</f>
        <v>0</v>
      </c>
      <c r="BJ89" s="14" t="s">
        <v>81</v>
      </c>
      <c r="BK89" s="228">
        <f>ROUND(I89*H89,2)</f>
        <v>0</v>
      </c>
      <c r="BL89" s="14" t="s">
        <v>194</v>
      </c>
      <c r="BM89" s="227" t="s">
        <v>203</v>
      </c>
    </row>
    <row r="90" s="2" customFormat="1">
      <c r="A90" s="35"/>
      <c r="B90" s="36"/>
      <c r="C90" s="37"/>
      <c r="D90" s="229" t="s">
        <v>190</v>
      </c>
      <c r="E90" s="37"/>
      <c r="F90" s="230" t="s">
        <v>202</v>
      </c>
      <c r="G90" s="37"/>
      <c r="H90" s="37"/>
      <c r="I90" s="143"/>
      <c r="J90" s="37"/>
      <c r="K90" s="37"/>
      <c r="L90" s="41"/>
      <c r="M90" s="231"/>
      <c r="N90" s="232"/>
      <c r="O90" s="81"/>
      <c r="P90" s="81"/>
      <c r="Q90" s="81"/>
      <c r="R90" s="81"/>
      <c r="S90" s="81"/>
      <c r="T90" s="82"/>
      <c r="U90" s="35"/>
      <c r="V90" s="35"/>
      <c r="W90" s="35"/>
      <c r="X90" s="35"/>
      <c r="Y90" s="35"/>
      <c r="Z90" s="35"/>
      <c r="AA90" s="35"/>
      <c r="AB90" s="35"/>
      <c r="AC90" s="35"/>
      <c r="AD90" s="35"/>
      <c r="AE90" s="35"/>
      <c r="AT90" s="14" t="s">
        <v>190</v>
      </c>
      <c r="AU90" s="14" t="s">
        <v>81</v>
      </c>
    </row>
    <row r="91" s="2" customFormat="1" ht="21.75" customHeight="1">
      <c r="A91" s="35"/>
      <c r="B91" s="36"/>
      <c r="C91" s="233" t="s">
        <v>204</v>
      </c>
      <c r="D91" s="233" t="s">
        <v>191</v>
      </c>
      <c r="E91" s="234" t="s">
        <v>205</v>
      </c>
      <c r="F91" s="235" t="s">
        <v>206</v>
      </c>
      <c r="G91" s="236" t="s">
        <v>199</v>
      </c>
      <c r="H91" s="237">
        <v>25</v>
      </c>
      <c r="I91" s="238"/>
      <c r="J91" s="239">
        <f>ROUND(I91*H91,2)</f>
        <v>0</v>
      </c>
      <c r="K91" s="235" t="s">
        <v>19</v>
      </c>
      <c r="L91" s="41"/>
      <c r="M91" s="240" t="s">
        <v>19</v>
      </c>
      <c r="N91" s="241" t="s">
        <v>44</v>
      </c>
      <c r="O91" s="81"/>
      <c r="P91" s="225">
        <f>O91*H91</f>
        <v>0</v>
      </c>
      <c r="Q91" s="225">
        <v>0</v>
      </c>
      <c r="R91" s="225">
        <f>Q91*H91</f>
        <v>0</v>
      </c>
      <c r="S91" s="225">
        <v>0</v>
      </c>
      <c r="T91" s="226">
        <f>S91*H91</f>
        <v>0</v>
      </c>
      <c r="U91" s="35"/>
      <c r="V91" s="35"/>
      <c r="W91" s="35"/>
      <c r="X91" s="35"/>
      <c r="Y91" s="35"/>
      <c r="Z91" s="35"/>
      <c r="AA91" s="35"/>
      <c r="AB91" s="35"/>
      <c r="AC91" s="35"/>
      <c r="AD91" s="35"/>
      <c r="AE91" s="35"/>
      <c r="AR91" s="227" t="s">
        <v>194</v>
      </c>
      <c r="AT91" s="227" t="s">
        <v>191</v>
      </c>
      <c r="AU91" s="227" t="s">
        <v>81</v>
      </c>
      <c r="AY91" s="14" t="s">
        <v>183</v>
      </c>
      <c r="BE91" s="228">
        <f>IF(N91="základní",J91,0)</f>
        <v>0</v>
      </c>
      <c r="BF91" s="228">
        <f>IF(N91="snížená",J91,0)</f>
        <v>0</v>
      </c>
      <c r="BG91" s="228">
        <f>IF(N91="zákl. přenesená",J91,0)</f>
        <v>0</v>
      </c>
      <c r="BH91" s="228">
        <f>IF(N91="sníž. přenesená",J91,0)</f>
        <v>0</v>
      </c>
      <c r="BI91" s="228">
        <f>IF(N91="nulová",J91,0)</f>
        <v>0</v>
      </c>
      <c r="BJ91" s="14" t="s">
        <v>81</v>
      </c>
      <c r="BK91" s="228">
        <f>ROUND(I91*H91,2)</f>
        <v>0</v>
      </c>
      <c r="BL91" s="14" t="s">
        <v>194</v>
      </c>
      <c r="BM91" s="227" t="s">
        <v>207</v>
      </c>
    </row>
    <row r="92" s="2" customFormat="1">
      <c r="A92" s="35"/>
      <c r="B92" s="36"/>
      <c r="C92" s="37"/>
      <c r="D92" s="229" t="s">
        <v>190</v>
      </c>
      <c r="E92" s="37"/>
      <c r="F92" s="230" t="s">
        <v>206</v>
      </c>
      <c r="G92" s="37"/>
      <c r="H92" s="37"/>
      <c r="I92" s="143"/>
      <c r="J92" s="37"/>
      <c r="K92" s="37"/>
      <c r="L92" s="41"/>
      <c r="M92" s="231"/>
      <c r="N92" s="232"/>
      <c r="O92" s="81"/>
      <c r="P92" s="81"/>
      <c r="Q92" s="81"/>
      <c r="R92" s="81"/>
      <c r="S92" s="81"/>
      <c r="T92" s="82"/>
      <c r="U92" s="35"/>
      <c r="V92" s="35"/>
      <c r="W92" s="35"/>
      <c r="X92" s="35"/>
      <c r="Y92" s="35"/>
      <c r="Z92" s="35"/>
      <c r="AA92" s="35"/>
      <c r="AB92" s="35"/>
      <c r="AC92" s="35"/>
      <c r="AD92" s="35"/>
      <c r="AE92" s="35"/>
      <c r="AT92" s="14" t="s">
        <v>190</v>
      </c>
      <c r="AU92" s="14" t="s">
        <v>81</v>
      </c>
    </row>
    <row r="93" s="2" customFormat="1" ht="21.75" customHeight="1">
      <c r="A93" s="35"/>
      <c r="B93" s="36"/>
      <c r="C93" s="233" t="s">
        <v>208</v>
      </c>
      <c r="D93" s="233" t="s">
        <v>191</v>
      </c>
      <c r="E93" s="234" t="s">
        <v>209</v>
      </c>
      <c r="F93" s="235" t="s">
        <v>210</v>
      </c>
      <c r="G93" s="236" t="s">
        <v>187</v>
      </c>
      <c r="H93" s="237">
        <v>400</v>
      </c>
      <c r="I93" s="238"/>
      <c r="J93" s="239">
        <f>ROUND(I93*H93,2)</f>
        <v>0</v>
      </c>
      <c r="K93" s="235" t="s">
        <v>19</v>
      </c>
      <c r="L93" s="41"/>
      <c r="M93" s="240" t="s">
        <v>19</v>
      </c>
      <c r="N93" s="241" t="s">
        <v>44</v>
      </c>
      <c r="O93" s="81"/>
      <c r="P93" s="225">
        <f>O93*H93</f>
        <v>0</v>
      </c>
      <c r="Q93" s="225">
        <v>0</v>
      </c>
      <c r="R93" s="225">
        <f>Q93*H93</f>
        <v>0</v>
      </c>
      <c r="S93" s="225">
        <v>0</v>
      </c>
      <c r="T93" s="226">
        <f>S93*H93</f>
        <v>0</v>
      </c>
      <c r="U93" s="35"/>
      <c r="V93" s="35"/>
      <c r="W93" s="35"/>
      <c r="X93" s="35"/>
      <c r="Y93" s="35"/>
      <c r="Z93" s="35"/>
      <c r="AA93" s="35"/>
      <c r="AB93" s="35"/>
      <c r="AC93" s="35"/>
      <c r="AD93" s="35"/>
      <c r="AE93" s="35"/>
      <c r="AR93" s="227" t="s">
        <v>194</v>
      </c>
      <c r="AT93" s="227" t="s">
        <v>191</v>
      </c>
      <c r="AU93" s="227" t="s">
        <v>81</v>
      </c>
      <c r="AY93" s="14" t="s">
        <v>183</v>
      </c>
      <c r="BE93" s="228">
        <f>IF(N93="základní",J93,0)</f>
        <v>0</v>
      </c>
      <c r="BF93" s="228">
        <f>IF(N93="snížená",J93,0)</f>
        <v>0</v>
      </c>
      <c r="BG93" s="228">
        <f>IF(N93="zákl. přenesená",J93,0)</f>
        <v>0</v>
      </c>
      <c r="BH93" s="228">
        <f>IF(N93="sníž. přenesená",J93,0)</f>
        <v>0</v>
      </c>
      <c r="BI93" s="228">
        <f>IF(N93="nulová",J93,0)</f>
        <v>0</v>
      </c>
      <c r="BJ93" s="14" t="s">
        <v>81</v>
      </c>
      <c r="BK93" s="228">
        <f>ROUND(I93*H93,2)</f>
        <v>0</v>
      </c>
      <c r="BL93" s="14" t="s">
        <v>194</v>
      </c>
      <c r="BM93" s="227" t="s">
        <v>211</v>
      </c>
    </row>
    <row r="94" s="2" customFormat="1">
      <c r="A94" s="35"/>
      <c r="B94" s="36"/>
      <c r="C94" s="37"/>
      <c r="D94" s="229" t="s">
        <v>190</v>
      </c>
      <c r="E94" s="37"/>
      <c r="F94" s="230" t="s">
        <v>210</v>
      </c>
      <c r="G94" s="37"/>
      <c r="H94" s="37"/>
      <c r="I94" s="143"/>
      <c r="J94" s="37"/>
      <c r="K94" s="37"/>
      <c r="L94" s="41"/>
      <c r="M94" s="231"/>
      <c r="N94" s="232"/>
      <c r="O94" s="81"/>
      <c r="P94" s="81"/>
      <c r="Q94" s="81"/>
      <c r="R94" s="81"/>
      <c r="S94" s="81"/>
      <c r="T94" s="82"/>
      <c r="U94" s="35"/>
      <c r="V94" s="35"/>
      <c r="W94" s="35"/>
      <c r="X94" s="35"/>
      <c r="Y94" s="35"/>
      <c r="Z94" s="35"/>
      <c r="AA94" s="35"/>
      <c r="AB94" s="35"/>
      <c r="AC94" s="35"/>
      <c r="AD94" s="35"/>
      <c r="AE94" s="35"/>
      <c r="AT94" s="14" t="s">
        <v>190</v>
      </c>
      <c r="AU94" s="14" t="s">
        <v>81</v>
      </c>
    </row>
    <row r="95" s="2" customFormat="1" ht="33" customHeight="1">
      <c r="A95" s="35"/>
      <c r="B95" s="36"/>
      <c r="C95" s="215" t="s">
        <v>212</v>
      </c>
      <c r="D95" s="215" t="s">
        <v>184</v>
      </c>
      <c r="E95" s="216" t="s">
        <v>213</v>
      </c>
      <c r="F95" s="217" t="s">
        <v>214</v>
      </c>
      <c r="G95" s="218" t="s">
        <v>187</v>
      </c>
      <c r="H95" s="219">
        <v>100</v>
      </c>
      <c r="I95" s="220"/>
      <c r="J95" s="221">
        <f>ROUND(I95*H95,2)</f>
        <v>0</v>
      </c>
      <c r="K95" s="217" t="s">
        <v>19</v>
      </c>
      <c r="L95" s="222"/>
      <c r="M95" s="223" t="s">
        <v>19</v>
      </c>
      <c r="N95" s="224" t="s">
        <v>44</v>
      </c>
      <c r="O95" s="81"/>
      <c r="P95" s="225">
        <f>O95*H95</f>
        <v>0</v>
      </c>
      <c r="Q95" s="225">
        <v>0</v>
      </c>
      <c r="R95" s="225">
        <f>Q95*H95</f>
        <v>0</v>
      </c>
      <c r="S95" s="225">
        <v>0</v>
      </c>
      <c r="T95" s="226">
        <f>S95*H95</f>
        <v>0</v>
      </c>
      <c r="U95" s="35"/>
      <c r="V95" s="35"/>
      <c r="W95" s="35"/>
      <c r="X95" s="35"/>
      <c r="Y95" s="35"/>
      <c r="Z95" s="35"/>
      <c r="AA95" s="35"/>
      <c r="AB95" s="35"/>
      <c r="AC95" s="35"/>
      <c r="AD95" s="35"/>
      <c r="AE95" s="35"/>
      <c r="AR95" s="227" t="s">
        <v>188</v>
      </c>
      <c r="AT95" s="227" t="s">
        <v>184</v>
      </c>
      <c r="AU95" s="227" t="s">
        <v>81</v>
      </c>
      <c r="AY95" s="14" t="s">
        <v>183</v>
      </c>
      <c r="BE95" s="228">
        <f>IF(N95="základní",J95,0)</f>
        <v>0</v>
      </c>
      <c r="BF95" s="228">
        <f>IF(N95="snížená",J95,0)</f>
        <v>0</v>
      </c>
      <c r="BG95" s="228">
        <f>IF(N95="zákl. přenesená",J95,0)</f>
        <v>0</v>
      </c>
      <c r="BH95" s="228">
        <f>IF(N95="sníž. přenesená",J95,0)</f>
        <v>0</v>
      </c>
      <c r="BI95" s="228">
        <f>IF(N95="nulová",J95,0)</f>
        <v>0</v>
      </c>
      <c r="BJ95" s="14" t="s">
        <v>81</v>
      </c>
      <c r="BK95" s="228">
        <f>ROUND(I95*H95,2)</f>
        <v>0</v>
      </c>
      <c r="BL95" s="14" t="s">
        <v>188</v>
      </c>
      <c r="BM95" s="227" t="s">
        <v>215</v>
      </c>
    </row>
    <row r="96" s="2" customFormat="1">
      <c r="A96" s="35"/>
      <c r="B96" s="36"/>
      <c r="C96" s="37"/>
      <c r="D96" s="229" t="s">
        <v>190</v>
      </c>
      <c r="E96" s="37"/>
      <c r="F96" s="230" t="s">
        <v>214</v>
      </c>
      <c r="G96" s="37"/>
      <c r="H96" s="37"/>
      <c r="I96" s="143"/>
      <c r="J96" s="37"/>
      <c r="K96" s="37"/>
      <c r="L96" s="41"/>
      <c r="M96" s="231"/>
      <c r="N96" s="232"/>
      <c r="O96" s="81"/>
      <c r="P96" s="81"/>
      <c r="Q96" s="81"/>
      <c r="R96" s="81"/>
      <c r="S96" s="81"/>
      <c r="T96" s="82"/>
      <c r="U96" s="35"/>
      <c r="V96" s="35"/>
      <c r="W96" s="35"/>
      <c r="X96" s="35"/>
      <c r="Y96" s="35"/>
      <c r="Z96" s="35"/>
      <c r="AA96" s="35"/>
      <c r="AB96" s="35"/>
      <c r="AC96" s="35"/>
      <c r="AD96" s="35"/>
      <c r="AE96" s="35"/>
      <c r="AT96" s="14" t="s">
        <v>190</v>
      </c>
      <c r="AU96" s="14" t="s">
        <v>81</v>
      </c>
    </row>
    <row r="97" s="2" customFormat="1" ht="16.5" customHeight="1">
      <c r="A97" s="35"/>
      <c r="B97" s="36"/>
      <c r="C97" s="233" t="s">
        <v>216</v>
      </c>
      <c r="D97" s="233" t="s">
        <v>191</v>
      </c>
      <c r="E97" s="234" t="s">
        <v>217</v>
      </c>
      <c r="F97" s="235" t="s">
        <v>218</v>
      </c>
      <c r="G97" s="236" t="s">
        <v>187</v>
      </c>
      <c r="H97" s="237">
        <v>100</v>
      </c>
      <c r="I97" s="238"/>
      <c r="J97" s="239">
        <f>ROUND(I97*H97,2)</f>
        <v>0</v>
      </c>
      <c r="K97" s="235" t="s">
        <v>19</v>
      </c>
      <c r="L97" s="41"/>
      <c r="M97" s="240" t="s">
        <v>19</v>
      </c>
      <c r="N97" s="241" t="s">
        <v>44</v>
      </c>
      <c r="O97" s="81"/>
      <c r="P97" s="225">
        <f>O97*H97</f>
        <v>0</v>
      </c>
      <c r="Q97" s="225">
        <v>0</v>
      </c>
      <c r="R97" s="225">
        <f>Q97*H97</f>
        <v>0</v>
      </c>
      <c r="S97" s="225">
        <v>0</v>
      </c>
      <c r="T97" s="226">
        <f>S97*H97</f>
        <v>0</v>
      </c>
      <c r="U97" s="35"/>
      <c r="V97" s="35"/>
      <c r="W97" s="35"/>
      <c r="X97" s="35"/>
      <c r="Y97" s="35"/>
      <c r="Z97" s="35"/>
      <c r="AA97" s="35"/>
      <c r="AB97" s="35"/>
      <c r="AC97" s="35"/>
      <c r="AD97" s="35"/>
      <c r="AE97" s="35"/>
      <c r="AR97" s="227" t="s">
        <v>194</v>
      </c>
      <c r="AT97" s="227" t="s">
        <v>191</v>
      </c>
      <c r="AU97" s="227" t="s">
        <v>81</v>
      </c>
      <c r="AY97" s="14" t="s">
        <v>183</v>
      </c>
      <c r="BE97" s="228">
        <f>IF(N97="základní",J97,0)</f>
        <v>0</v>
      </c>
      <c r="BF97" s="228">
        <f>IF(N97="snížená",J97,0)</f>
        <v>0</v>
      </c>
      <c r="BG97" s="228">
        <f>IF(N97="zákl. přenesená",J97,0)</f>
        <v>0</v>
      </c>
      <c r="BH97" s="228">
        <f>IF(N97="sníž. přenesená",J97,0)</f>
        <v>0</v>
      </c>
      <c r="BI97" s="228">
        <f>IF(N97="nulová",J97,0)</f>
        <v>0</v>
      </c>
      <c r="BJ97" s="14" t="s">
        <v>81</v>
      </c>
      <c r="BK97" s="228">
        <f>ROUND(I97*H97,2)</f>
        <v>0</v>
      </c>
      <c r="BL97" s="14" t="s">
        <v>194</v>
      </c>
      <c r="BM97" s="227" t="s">
        <v>219</v>
      </c>
    </row>
    <row r="98" s="2" customFormat="1">
      <c r="A98" s="35"/>
      <c r="B98" s="36"/>
      <c r="C98" s="37"/>
      <c r="D98" s="229" t="s">
        <v>190</v>
      </c>
      <c r="E98" s="37"/>
      <c r="F98" s="230" t="s">
        <v>218</v>
      </c>
      <c r="G98" s="37"/>
      <c r="H98" s="37"/>
      <c r="I98" s="143"/>
      <c r="J98" s="37"/>
      <c r="K98" s="37"/>
      <c r="L98" s="41"/>
      <c r="M98" s="231"/>
      <c r="N98" s="232"/>
      <c r="O98" s="81"/>
      <c r="P98" s="81"/>
      <c r="Q98" s="81"/>
      <c r="R98" s="81"/>
      <c r="S98" s="81"/>
      <c r="T98" s="82"/>
      <c r="U98" s="35"/>
      <c r="V98" s="35"/>
      <c r="W98" s="35"/>
      <c r="X98" s="35"/>
      <c r="Y98" s="35"/>
      <c r="Z98" s="35"/>
      <c r="AA98" s="35"/>
      <c r="AB98" s="35"/>
      <c r="AC98" s="35"/>
      <c r="AD98" s="35"/>
      <c r="AE98" s="35"/>
      <c r="AT98" s="14" t="s">
        <v>190</v>
      </c>
      <c r="AU98" s="14" t="s">
        <v>81</v>
      </c>
    </row>
    <row r="99" s="2" customFormat="1" ht="21.75" customHeight="1">
      <c r="A99" s="35"/>
      <c r="B99" s="36"/>
      <c r="C99" s="215" t="s">
        <v>220</v>
      </c>
      <c r="D99" s="215" t="s">
        <v>184</v>
      </c>
      <c r="E99" s="216" t="s">
        <v>221</v>
      </c>
      <c r="F99" s="217" t="s">
        <v>222</v>
      </c>
      <c r="G99" s="218" t="s">
        <v>199</v>
      </c>
      <c r="H99" s="219">
        <v>4</v>
      </c>
      <c r="I99" s="220"/>
      <c r="J99" s="221">
        <f>ROUND(I99*H99,2)</f>
        <v>0</v>
      </c>
      <c r="K99" s="217" t="s">
        <v>19</v>
      </c>
      <c r="L99" s="222"/>
      <c r="M99" s="223" t="s">
        <v>19</v>
      </c>
      <c r="N99" s="224" t="s">
        <v>44</v>
      </c>
      <c r="O99" s="81"/>
      <c r="P99" s="225">
        <f>O99*H99</f>
        <v>0</v>
      </c>
      <c r="Q99" s="225">
        <v>0</v>
      </c>
      <c r="R99" s="225">
        <f>Q99*H99</f>
        <v>0</v>
      </c>
      <c r="S99" s="225">
        <v>0</v>
      </c>
      <c r="T99" s="226">
        <f>S99*H99</f>
        <v>0</v>
      </c>
      <c r="U99" s="35"/>
      <c r="V99" s="35"/>
      <c r="W99" s="35"/>
      <c r="X99" s="35"/>
      <c r="Y99" s="35"/>
      <c r="Z99" s="35"/>
      <c r="AA99" s="35"/>
      <c r="AB99" s="35"/>
      <c r="AC99" s="35"/>
      <c r="AD99" s="35"/>
      <c r="AE99" s="35"/>
      <c r="AR99" s="227" t="s">
        <v>188</v>
      </c>
      <c r="AT99" s="227" t="s">
        <v>184</v>
      </c>
      <c r="AU99" s="227" t="s">
        <v>81</v>
      </c>
      <c r="AY99" s="14" t="s">
        <v>183</v>
      </c>
      <c r="BE99" s="228">
        <f>IF(N99="základní",J99,0)</f>
        <v>0</v>
      </c>
      <c r="BF99" s="228">
        <f>IF(N99="snížená",J99,0)</f>
        <v>0</v>
      </c>
      <c r="BG99" s="228">
        <f>IF(N99="zákl. přenesená",J99,0)</f>
        <v>0</v>
      </c>
      <c r="BH99" s="228">
        <f>IF(N99="sníž. přenesená",J99,0)</f>
        <v>0</v>
      </c>
      <c r="BI99" s="228">
        <f>IF(N99="nulová",J99,0)</f>
        <v>0</v>
      </c>
      <c r="BJ99" s="14" t="s">
        <v>81</v>
      </c>
      <c r="BK99" s="228">
        <f>ROUND(I99*H99,2)</f>
        <v>0</v>
      </c>
      <c r="BL99" s="14" t="s">
        <v>188</v>
      </c>
      <c r="BM99" s="227" t="s">
        <v>223</v>
      </c>
    </row>
    <row r="100" s="2" customFormat="1">
      <c r="A100" s="35"/>
      <c r="B100" s="36"/>
      <c r="C100" s="37"/>
      <c r="D100" s="229" t="s">
        <v>190</v>
      </c>
      <c r="E100" s="37"/>
      <c r="F100" s="230" t="s">
        <v>222</v>
      </c>
      <c r="G100" s="37"/>
      <c r="H100" s="37"/>
      <c r="I100" s="143"/>
      <c r="J100" s="37"/>
      <c r="K100" s="37"/>
      <c r="L100" s="41"/>
      <c r="M100" s="231"/>
      <c r="N100" s="232"/>
      <c r="O100" s="81"/>
      <c r="P100" s="81"/>
      <c r="Q100" s="81"/>
      <c r="R100" s="81"/>
      <c r="S100" s="81"/>
      <c r="T100" s="82"/>
      <c r="U100" s="35"/>
      <c r="V100" s="35"/>
      <c r="W100" s="35"/>
      <c r="X100" s="35"/>
      <c r="Y100" s="35"/>
      <c r="Z100" s="35"/>
      <c r="AA100" s="35"/>
      <c r="AB100" s="35"/>
      <c r="AC100" s="35"/>
      <c r="AD100" s="35"/>
      <c r="AE100" s="35"/>
      <c r="AT100" s="14" t="s">
        <v>190</v>
      </c>
      <c r="AU100" s="14" t="s">
        <v>81</v>
      </c>
    </row>
    <row r="101" s="2" customFormat="1" ht="21.75" customHeight="1">
      <c r="A101" s="35"/>
      <c r="B101" s="36"/>
      <c r="C101" s="233" t="s">
        <v>224</v>
      </c>
      <c r="D101" s="233" t="s">
        <v>191</v>
      </c>
      <c r="E101" s="234" t="s">
        <v>225</v>
      </c>
      <c r="F101" s="235" t="s">
        <v>226</v>
      </c>
      <c r="G101" s="236" t="s">
        <v>199</v>
      </c>
      <c r="H101" s="237">
        <v>4</v>
      </c>
      <c r="I101" s="238"/>
      <c r="J101" s="239">
        <f>ROUND(I101*H101,2)</f>
        <v>0</v>
      </c>
      <c r="K101" s="235" t="s">
        <v>19</v>
      </c>
      <c r="L101" s="41"/>
      <c r="M101" s="240" t="s">
        <v>19</v>
      </c>
      <c r="N101" s="241" t="s">
        <v>44</v>
      </c>
      <c r="O101" s="81"/>
      <c r="P101" s="225">
        <f>O101*H101</f>
        <v>0</v>
      </c>
      <c r="Q101" s="225">
        <v>0</v>
      </c>
      <c r="R101" s="225">
        <f>Q101*H101</f>
        <v>0</v>
      </c>
      <c r="S101" s="225">
        <v>0</v>
      </c>
      <c r="T101" s="226">
        <f>S101*H101</f>
        <v>0</v>
      </c>
      <c r="U101" s="35"/>
      <c r="V101" s="35"/>
      <c r="W101" s="35"/>
      <c r="X101" s="35"/>
      <c r="Y101" s="35"/>
      <c r="Z101" s="35"/>
      <c r="AA101" s="35"/>
      <c r="AB101" s="35"/>
      <c r="AC101" s="35"/>
      <c r="AD101" s="35"/>
      <c r="AE101" s="35"/>
      <c r="AR101" s="227" t="s">
        <v>194</v>
      </c>
      <c r="AT101" s="227" t="s">
        <v>191</v>
      </c>
      <c r="AU101" s="227" t="s">
        <v>81</v>
      </c>
      <c r="AY101" s="14" t="s">
        <v>183</v>
      </c>
      <c r="BE101" s="228">
        <f>IF(N101="základní",J101,0)</f>
        <v>0</v>
      </c>
      <c r="BF101" s="228">
        <f>IF(N101="snížená",J101,0)</f>
        <v>0</v>
      </c>
      <c r="BG101" s="228">
        <f>IF(N101="zákl. přenesená",J101,0)</f>
        <v>0</v>
      </c>
      <c r="BH101" s="228">
        <f>IF(N101="sníž. přenesená",J101,0)</f>
        <v>0</v>
      </c>
      <c r="BI101" s="228">
        <f>IF(N101="nulová",J101,0)</f>
        <v>0</v>
      </c>
      <c r="BJ101" s="14" t="s">
        <v>81</v>
      </c>
      <c r="BK101" s="228">
        <f>ROUND(I101*H101,2)</f>
        <v>0</v>
      </c>
      <c r="BL101" s="14" t="s">
        <v>194</v>
      </c>
      <c r="BM101" s="227" t="s">
        <v>227</v>
      </c>
    </row>
    <row r="102" s="2" customFormat="1">
      <c r="A102" s="35"/>
      <c r="B102" s="36"/>
      <c r="C102" s="37"/>
      <c r="D102" s="229" t="s">
        <v>190</v>
      </c>
      <c r="E102" s="37"/>
      <c r="F102" s="230" t="s">
        <v>226</v>
      </c>
      <c r="G102" s="37"/>
      <c r="H102" s="37"/>
      <c r="I102" s="143"/>
      <c r="J102" s="37"/>
      <c r="K102" s="37"/>
      <c r="L102" s="41"/>
      <c r="M102" s="231"/>
      <c r="N102" s="232"/>
      <c r="O102" s="81"/>
      <c r="P102" s="81"/>
      <c r="Q102" s="81"/>
      <c r="R102" s="81"/>
      <c r="S102" s="81"/>
      <c r="T102" s="82"/>
      <c r="U102" s="35"/>
      <c r="V102" s="35"/>
      <c r="W102" s="35"/>
      <c r="X102" s="35"/>
      <c r="Y102" s="35"/>
      <c r="Z102" s="35"/>
      <c r="AA102" s="35"/>
      <c r="AB102" s="35"/>
      <c r="AC102" s="35"/>
      <c r="AD102" s="35"/>
      <c r="AE102" s="35"/>
      <c r="AT102" s="14" t="s">
        <v>190</v>
      </c>
      <c r="AU102" s="14" t="s">
        <v>81</v>
      </c>
    </row>
    <row r="103" s="2" customFormat="1" ht="33" customHeight="1">
      <c r="A103" s="35"/>
      <c r="B103" s="36"/>
      <c r="C103" s="233" t="s">
        <v>228</v>
      </c>
      <c r="D103" s="233" t="s">
        <v>191</v>
      </c>
      <c r="E103" s="234" t="s">
        <v>229</v>
      </c>
      <c r="F103" s="235" t="s">
        <v>230</v>
      </c>
      <c r="G103" s="236" t="s">
        <v>199</v>
      </c>
      <c r="H103" s="237">
        <v>8</v>
      </c>
      <c r="I103" s="238"/>
      <c r="J103" s="239">
        <f>ROUND(I103*H103,2)</f>
        <v>0</v>
      </c>
      <c r="K103" s="235" t="s">
        <v>19</v>
      </c>
      <c r="L103" s="41"/>
      <c r="M103" s="240" t="s">
        <v>19</v>
      </c>
      <c r="N103" s="241" t="s">
        <v>44</v>
      </c>
      <c r="O103" s="81"/>
      <c r="P103" s="225">
        <f>O103*H103</f>
        <v>0</v>
      </c>
      <c r="Q103" s="225">
        <v>0</v>
      </c>
      <c r="R103" s="225">
        <f>Q103*H103</f>
        <v>0</v>
      </c>
      <c r="S103" s="225">
        <v>0</v>
      </c>
      <c r="T103" s="226">
        <f>S103*H103</f>
        <v>0</v>
      </c>
      <c r="U103" s="35"/>
      <c r="V103" s="35"/>
      <c r="W103" s="35"/>
      <c r="X103" s="35"/>
      <c r="Y103" s="35"/>
      <c r="Z103" s="35"/>
      <c r="AA103" s="35"/>
      <c r="AB103" s="35"/>
      <c r="AC103" s="35"/>
      <c r="AD103" s="35"/>
      <c r="AE103" s="35"/>
      <c r="AR103" s="227" t="s">
        <v>194</v>
      </c>
      <c r="AT103" s="227" t="s">
        <v>191</v>
      </c>
      <c r="AU103" s="227" t="s">
        <v>81</v>
      </c>
      <c r="AY103" s="14" t="s">
        <v>183</v>
      </c>
      <c r="BE103" s="228">
        <f>IF(N103="základní",J103,0)</f>
        <v>0</v>
      </c>
      <c r="BF103" s="228">
        <f>IF(N103="snížená",J103,0)</f>
        <v>0</v>
      </c>
      <c r="BG103" s="228">
        <f>IF(N103="zákl. přenesená",J103,0)</f>
        <v>0</v>
      </c>
      <c r="BH103" s="228">
        <f>IF(N103="sníž. přenesená",J103,0)</f>
        <v>0</v>
      </c>
      <c r="BI103" s="228">
        <f>IF(N103="nulová",J103,0)</f>
        <v>0</v>
      </c>
      <c r="BJ103" s="14" t="s">
        <v>81</v>
      </c>
      <c r="BK103" s="228">
        <f>ROUND(I103*H103,2)</f>
        <v>0</v>
      </c>
      <c r="BL103" s="14" t="s">
        <v>194</v>
      </c>
      <c r="BM103" s="227" t="s">
        <v>231</v>
      </c>
    </row>
    <row r="104" s="2" customFormat="1">
      <c r="A104" s="35"/>
      <c r="B104" s="36"/>
      <c r="C104" s="37"/>
      <c r="D104" s="229" t="s">
        <v>190</v>
      </c>
      <c r="E104" s="37"/>
      <c r="F104" s="230" t="s">
        <v>230</v>
      </c>
      <c r="G104" s="37"/>
      <c r="H104" s="37"/>
      <c r="I104" s="143"/>
      <c r="J104" s="37"/>
      <c r="K104" s="37"/>
      <c r="L104" s="41"/>
      <c r="M104" s="231"/>
      <c r="N104" s="232"/>
      <c r="O104" s="81"/>
      <c r="P104" s="81"/>
      <c r="Q104" s="81"/>
      <c r="R104" s="81"/>
      <c r="S104" s="81"/>
      <c r="T104" s="82"/>
      <c r="U104" s="35"/>
      <c r="V104" s="35"/>
      <c r="W104" s="35"/>
      <c r="X104" s="35"/>
      <c r="Y104" s="35"/>
      <c r="Z104" s="35"/>
      <c r="AA104" s="35"/>
      <c r="AB104" s="35"/>
      <c r="AC104" s="35"/>
      <c r="AD104" s="35"/>
      <c r="AE104" s="35"/>
      <c r="AT104" s="14" t="s">
        <v>190</v>
      </c>
      <c r="AU104" s="14" t="s">
        <v>81</v>
      </c>
    </row>
    <row r="105" s="2" customFormat="1" ht="16.5" customHeight="1">
      <c r="A105" s="35"/>
      <c r="B105" s="36"/>
      <c r="C105" s="233" t="s">
        <v>232</v>
      </c>
      <c r="D105" s="233" t="s">
        <v>191</v>
      </c>
      <c r="E105" s="234" t="s">
        <v>233</v>
      </c>
      <c r="F105" s="235" t="s">
        <v>234</v>
      </c>
      <c r="G105" s="236" t="s">
        <v>235</v>
      </c>
      <c r="H105" s="237">
        <v>16</v>
      </c>
      <c r="I105" s="238"/>
      <c r="J105" s="239">
        <f>ROUND(I105*H105,2)</f>
        <v>0</v>
      </c>
      <c r="K105" s="235" t="s">
        <v>19</v>
      </c>
      <c r="L105" s="41"/>
      <c r="M105" s="240" t="s">
        <v>19</v>
      </c>
      <c r="N105" s="241" t="s">
        <v>44</v>
      </c>
      <c r="O105" s="81"/>
      <c r="P105" s="225">
        <f>O105*H105</f>
        <v>0</v>
      </c>
      <c r="Q105" s="225">
        <v>0</v>
      </c>
      <c r="R105" s="225">
        <f>Q105*H105</f>
        <v>0</v>
      </c>
      <c r="S105" s="225">
        <v>0</v>
      </c>
      <c r="T105" s="226">
        <f>S105*H105</f>
        <v>0</v>
      </c>
      <c r="U105" s="35"/>
      <c r="V105" s="35"/>
      <c r="W105" s="35"/>
      <c r="X105" s="35"/>
      <c r="Y105" s="35"/>
      <c r="Z105" s="35"/>
      <c r="AA105" s="35"/>
      <c r="AB105" s="35"/>
      <c r="AC105" s="35"/>
      <c r="AD105" s="35"/>
      <c r="AE105" s="35"/>
      <c r="AR105" s="227" t="s">
        <v>194</v>
      </c>
      <c r="AT105" s="227" t="s">
        <v>191</v>
      </c>
      <c r="AU105" s="227" t="s">
        <v>81</v>
      </c>
      <c r="AY105" s="14" t="s">
        <v>183</v>
      </c>
      <c r="BE105" s="228">
        <f>IF(N105="základní",J105,0)</f>
        <v>0</v>
      </c>
      <c r="BF105" s="228">
        <f>IF(N105="snížená",J105,0)</f>
        <v>0</v>
      </c>
      <c r="BG105" s="228">
        <f>IF(N105="zákl. přenesená",J105,0)</f>
        <v>0</v>
      </c>
      <c r="BH105" s="228">
        <f>IF(N105="sníž. přenesená",J105,0)</f>
        <v>0</v>
      </c>
      <c r="BI105" s="228">
        <f>IF(N105="nulová",J105,0)</f>
        <v>0</v>
      </c>
      <c r="BJ105" s="14" t="s">
        <v>81</v>
      </c>
      <c r="BK105" s="228">
        <f>ROUND(I105*H105,2)</f>
        <v>0</v>
      </c>
      <c r="BL105" s="14" t="s">
        <v>194</v>
      </c>
      <c r="BM105" s="227" t="s">
        <v>236</v>
      </c>
    </row>
    <row r="106" s="2" customFormat="1">
      <c r="A106" s="35"/>
      <c r="B106" s="36"/>
      <c r="C106" s="37"/>
      <c r="D106" s="229" t="s">
        <v>190</v>
      </c>
      <c r="E106" s="37"/>
      <c r="F106" s="230" t="s">
        <v>234</v>
      </c>
      <c r="G106" s="37"/>
      <c r="H106" s="37"/>
      <c r="I106" s="143"/>
      <c r="J106" s="37"/>
      <c r="K106" s="37"/>
      <c r="L106" s="41"/>
      <c r="M106" s="231"/>
      <c r="N106" s="232"/>
      <c r="O106" s="81"/>
      <c r="P106" s="81"/>
      <c r="Q106" s="81"/>
      <c r="R106" s="81"/>
      <c r="S106" s="81"/>
      <c r="T106" s="82"/>
      <c r="U106" s="35"/>
      <c r="V106" s="35"/>
      <c r="W106" s="35"/>
      <c r="X106" s="35"/>
      <c r="Y106" s="35"/>
      <c r="Z106" s="35"/>
      <c r="AA106" s="35"/>
      <c r="AB106" s="35"/>
      <c r="AC106" s="35"/>
      <c r="AD106" s="35"/>
      <c r="AE106" s="35"/>
      <c r="AT106" s="14" t="s">
        <v>190</v>
      </c>
      <c r="AU106" s="14" t="s">
        <v>81</v>
      </c>
    </row>
    <row r="107" s="2" customFormat="1" ht="21.75" customHeight="1">
      <c r="A107" s="35"/>
      <c r="B107" s="36"/>
      <c r="C107" s="233" t="s">
        <v>237</v>
      </c>
      <c r="D107" s="233" t="s">
        <v>191</v>
      </c>
      <c r="E107" s="234" t="s">
        <v>238</v>
      </c>
      <c r="F107" s="235" t="s">
        <v>239</v>
      </c>
      <c r="G107" s="236" t="s">
        <v>240</v>
      </c>
      <c r="H107" s="237">
        <v>1</v>
      </c>
      <c r="I107" s="238"/>
      <c r="J107" s="239">
        <f>ROUND(I107*H107,2)</f>
        <v>0</v>
      </c>
      <c r="K107" s="235" t="s">
        <v>19</v>
      </c>
      <c r="L107" s="41"/>
      <c r="M107" s="240" t="s">
        <v>19</v>
      </c>
      <c r="N107" s="241" t="s">
        <v>44</v>
      </c>
      <c r="O107" s="81"/>
      <c r="P107" s="225">
        <f>O107*H107</f>
        <v>0</v>
      </c>
      <c r="Q107" s="225">
        <v>0</v>
      </c>
      <c r="R107" s="225">
        <f>Q107*H107</f>
        <v>0</v>
      </c>
      <c r="S107" s="225">
        <v>0</v>
      </c>
      <c r="T107" s="226">
        <f>S107*H107</f>
        <v>0</v>
      </c>
      <c r="U107" s="35"/>
      <c r="V107" s="35"/>
      <c r="W107" s="35"/>
      <c r="X107" s="35"/>
      <c r="Y107" s="35"/>
      <c r="Z107" s="35"/>
      <c r="AA107" s="35"/>
      <c r="AB107" s="35"/>
      <c r="AC107" s="35"/>
      <c r="AD107" s="35"/>
      <c r="AE107" s="35"/>
      <c r="AR107" s="227" t="s">
        <v>194</v>
      </c>
      <c r="AT107" s="227" t="s">
        <v>191</v>
      </c>
      <c r="AU107" s="227" t="s">
        <v>81</v>
      </c>
      <c r="AY107" s="14" t="s">
        <v>183</v>
      </c>
      <c r="BE107" s="228">
        <f>IF(N107="základní",J107,0)</f>
        <v>0</v>
      </c>
      <c r="BF107" s="228">
        <f>IF(N107="snížená",J107,0)</f>
        <v>0</v>
      </c>
      <c r="BG107" s="228">
        <f>IF(N107="zákl. přenesená",J107,0)</f>
        <v>0</v>
      </c>
      <c r="BH107" s="228">
        <f>IF(N107="sníž. přenesená",J107,0)</f>
        <v>0</v>
      </c>
      <c r="BI107" s="228">
        <f>IF(N107="nulová",J107,0)</f>
        <v>0</v>
      </c>
      <c r="BJ107" s="14" t="s">
        <v>81</v>
      </c>
      <c r="BK107" s="228">
        <f>ROUND(I107*H107,2)</f>
        <v>0</v>
      </c>
      <c r="BL107" s="14" t="s">
        <v>194</v>
      </c>
      <c r="BM107" s="227" t="s">
        <v>241</v>
      </c>
    </row>
    <row r="108" s="2" customFormat="1">
      <c r="A108" s="35"/>
      <c r="B108" s="36"/>
      <c r="C108" s="37"/>
      <c r="D108" s="229" t="s">
        <v>190</v>
      </c>
      <c r="E108" s="37"/>
      <c r="F108" s="230" t="s">
        <v>239</v>
      </c>
      <c r="G108" s="37"/>
      <c r="H108" s="37"/>
      <c r="I108" s="143"/>
      <c r="J108" s="37"/>
      <c r="K108" s="37"/>
      <c r="L108" s="41"/>
      <c r="M108" s="231"/>
      <c r="N108" s="232"/>
      <c r="O108" s="81"/>
      <c r="P108" s="81"/>
      <c r="Q108" s="81"/>
      <c r="R108" s="81"/>
      <c r="S108" s="81"/>
      <c r="T108" s="82"/>
      <c r="U108" s="35"/>
      <c r="V108" s="35"/>
      <c r="W108" s="35"/>
      <c r="X108" s="35"/>
      <c r="Y108" s="35"/>
      <c r="Z108" s="35"/>
      <c r="AA108" s="35"/>
      <c r="AB108" s="35"/>
      <c r="AC108" s="35"/>
      <c r="AD108" s="35"/>
      <c r="AE108" s="35"/>
      <c r="AT108" s="14" t="s">
        <v>190</v>
      </c>
      <c r="AU108" s="14" t="s">
        <v>81</v>
      </c>
    </row>
    <row r="109" s="2" customFormat="1" ht="21.75" customHeight="1">
      <c r="A109" s="35"/>
      <c r="B109" s="36"/>
      <c r="C109" s="233" t="s">
        <v>242</v>
      </c>
      <c r="D109" s="233" t="s">
        <v>191</v>
      </c>
      <c r="E109" s="234" t="s">
        <v>243</v>
      </c>
      <c r="F109" s="235" t="s">
        <v>244</v>
      </c>
      <c r="G109" s="236" t="s">
        <v>199</v>
      </c>
      <c r="H109" s="237">
        <v>1</v>
      </c>
      <c r="I109" s="238"/>
      <c r="J109" s="239">
        <f>ROUND(I109*H109,2)</f>
        <v>0</v>
      </c>
      <c r="K109" s="235" t="s">
        <v>19</v>
      </c>
      <c r="L109" s="41"/>
      <c r="M109" s="240" t="s">
        <v>19</v>
      </c>
      <c r="N109" s="241" t="s">
        <v>44</v>
      </c>
      <c r="O109" s="81"/>
      <c r="P109" s="225">
        <f>O109*H109</f>
        <v>0</v>
      </c>
      <c r="Q109" s="225">
        <v>0</v>
      </c>
      <c r="R109" s="225">
        <f>Q109*H109</f>
        <v>0</v>
      </c>
      <c r="S109" s="225">
        <v>0</v>
      </c>
      <c r="T109" s="226">
        <f>S109*H109</f>
        <v>0</v>
      </c>
      <c r="U109" s="35"/>
      <c r="V109" s="35"/>
      <c r="W109" s="35"/>
      <c r="X109" s="35"/>
      <c r="Y109" s="35"/>
      <c r="Z109" s="35"/>
      <c r="AA109" s="35"/>
      <c r="AB109" s="35"/>
      <c r="AC109" s="35"/>
      <c r="AD109" s="35"/>
      <c r="AE109" s="35"/>
      <c r="AR109" s="227" t="s">
        <v>194</v>
      </c>
      <c r="AT109" s="227" t="s">
        <v>191</v>
      </c>
      <c r="AU109" s="227" t="s">
        <v>81</v>
      </c>
      <c r="AY109" s="14" t="s">
        <v>183</v>
      </c>
      <c r="BE109" s="228">
        <f>IF(N109="základní",J109,0)</f>
        <v>0</v>
      </c>
      <c r="BF109" s="228">
        <f>IF(N109="snížená",J109,0)</f>
        <v>0</v>
      </c>
      <c r="BG109" s="228">
        <f>IF(N109="zákl. přenesená",J109,0)</f>
        <v>0</v>
      </c>
      <c r="BH109" s="228">
        <f>IF(N109="sníž. přenesená",J109,0)</f>
        <v>0</v>
      </c>
      <c r="BI109" s="228">
        <f>IF(N109="nulová",J109,0)</f>
        <v>0</v>
      </c>
      <c r="BJ109" s="14" t="s">
        <v>81</v>
      </c>
      <c r="BK109" s="228">
        <f>ROUND(I109*H109,2)</f>
        <v>0</v>
      </c>
      <c r="BL109" s="14" t="s">
        <v>194</v>
      </c>
      <c r="BM109" s="227" t="s">
        <v>245</v>
      </c>
    </row>
    <row r="110" s="2" customFormat="1">
      <c r="A110" s="35"/>
      <c r="B110" s="36"/>
      <c r="C110" s="37"/>
      <c r="D110" s="229" t="s">
        <v>190</v>
      </c>
      <c r="E110" s="37"/>
      <c r="F110" s="230" t="s">
        <v>244</v>
      </c>
      <c r="G110" s="37"/>
      <c r="H110" s="37"/>
      <c r="I110" s="143"/>
      <c r="J110" s="37"/>
      <c r="K110" s="37"/>
      <c r="L110" s="41"/>
      <c r="M110" s="231"/>
      <c r="N110" s="232"/>
      <c r="O110" s="81"/>
      <c r="P110" s="81"/>
      <c r="Q110" s="81"/>
      <c r="R110" s="81"/>
      <c r="S110" s="81"/>
      <c r="T110" s="82"/>
      <c r="U110" s="35"/>
      <c r="V110" s="35"/>
      <c r="W110" s="35"/>
      <c r="X110" s="35"/>
      <c r="Y110" s="35"/>
      <c r="Z110" s="35"/>
      <c r="AA110" s="35"/>
      <c r="AB110" s="35"/>
      <c r="AC110" s="35"/>
      <c r="AD110" s="35"/>
      <c r="AE110" s="35"/>
      <c r="AT110" s="14" t="s">
        <v>190</v>
      </c>
      <c r="AU110" s="14" t="s">
        <v>81</v>
      </c>
    </row>
    <row r="111" s="2" customFormat="1" ht="21.75" customHeight="1">
      <c r="A111" s="35"/>
      <c r="B111" s="36"/>
      <c r="C111" s="233" t="s">
        <v>8</v>
      </c>
      <c r="D111" s="233" t="s">
        <v>191</v>
      </c>
      <c r="E111" s="234" t="s">
        <v>246</v>
      </c>
      <c r="F111" s="235" t="s">
        <v>247</v>
      </c>
      <c r="G111" s="236" t="s">
        <v>199</v>
      </c>
      <c r="H111" s="237">
        <v>1</v>
      </c>
      <c r="I111" s="238"/>
      <c r="J111" s="239">
        <f>ROUND(I111*H111,2)</f>
        <v>0</v>
      </c>
      <c r="K111" s="235" t="s">
        <v>19</v>
      </c>
      <c r="L111" s="41"/>
      <c r="M111" s="240" t="s">
        <v>19</v>
      </c>
      <c r="N111" s="241" t="s">
        <v>44</v>
      </c>
      <c r="O111" s="81"/>
      <c r="P111" s="225">
        <f>O111*H111</f>
        <v>0</v>
      </c>
      <c r="Q111" s="225">
        <v>0</v>
      </c>
      <c r="R111" s="225">
        <f>Q111*H111</f>
        <v>0</v>
      </c>
      <c r="S111" s="225">
        <v>0</v>
      </c>
      <c r="T111" s="226">
        <f>S111*H111</f>
        <v>0</v>
      </c>
      <c r="U111" s="35"/>
      <c r="V111" s="35"/>
      <c r="W111" s="35"/>
      <c r="X111" s="35"/>
      <c r="Y111" s="35"/>
      <c r="Z111" s="35"/>
      <c r="AA111" s="35"/>
      <c r="AB111" s="35"/>
      <c r="AC111" s="35"/>
      <c r="AD111" s="35"/>
      <c r="AE111" s="35"/>
      <c r="AR111" s="227" t="s">
        <v>194</v>
      </c>
      <c r="AT111" s="227" t="s">
        <v>191</v>
      </c>
      <c r="AU111" s="227" t="s">
        <v>81</v>
      </c>
      <c r="AY111" s="14" t="s">
        <v>183</v>
      </c>
      <c r="BE111" s="228">
        <f>IF(N111="základní",J111,0)</f>
        <v>0</v>
      </c>
      <c r="BF111" s="228">
        <f>IF(N111="snížená",J111,0)</f>
        <v>0</v>
      </c>
      <c r="BG111" s="228">
        <f>IF(N111="zákl. přenesená",J111,0)</f>
        <v>0</v>
      </c>
      <c r="BH111" s="228">
        <f>IF(N111="sníž. přenesená",J111,0)</f>
        <v>0</v>
      </c>
      <c r="BI111" s="228">
        <f>IF(N111="nulová",J111,0)</f>
        <v>0</v>
      </c>
      <c r="BJ111" s="14" t="s">
        <v>81</v>
      </c>
      <c r="BK111" s="228">
        <f>ROUND(I111*H111,2)</f>
        <v>0</v>
      </c>
      <c r="BL111" s="14" t="s">
        <v>194</v>
      </c>
      <c r="BM111" s="227" t="s">
        <v>248</v>
      </c>
    </row>
    <row r="112" s="2" customFormat="1">
      <c r="A112" s="35"/>
      <c r="B112" s="36"/>
      <c r="C112" s="37"/>
      <c r="D112" s="229" t="s">
        <v>190</v>
      </c>
      <c r="E112" s="37"/>
      <c r="F112" s="230" t="s">
        <v>247</v>
      </c>
      <c r="G112" s="37"/>
      <c r="H112" s="37"/>
      <c r="I112" s="143"/>
      <c r="J112" s="37"/>
      <c r="K112" s="37"/>
      <c r="L112" s="41"/>
      <c r="M112" s="231"/>
      <c r="N112" s="232"/>
      <c r="O112" s="81"/>
      <c r="P112" s="81"/>
      <c r="Q112" s="81"/>
      <c r="R112" s="81"/>
      <c r="S112" s="81"/>
      <c r="T112" s="82"/>
      <c r="U112" s="35"/>
      <c r="V112" s="35"/>
      <c r="W112" s="35"/>
      <c r="X112" s="35"/>
      <c r="Y112" s="35"/>
      <c r="Z112" s="35"/>
      <c r="AA112" s="35"/>
      <c r="AB112" s="35"/>
      <c r="AC112" s="35"/>
      <c r="AD112" s="35"/>
      <c r="AE112" s="35"/>
      <c r="AT112" s="14" t="s">
        <v>190</v>
      </c>
      <c r="AU112" s="14" t="s">
        <v>81</v>
      </c>
    </row>
    <row r="113" s="2" customFormat="1" ht="16.5" customHeight="1">
      <c r="A113" s="35"/>
      <c r="B113" s="36"/>
      <c r="C113" s="233" t="s">
        <v>249</v>
      </c>
      <c r="D113" s="233" t="s">
        <v>191</v>
      </c>
      <c r="E113" s="234" t="s">
        <v>250</v>
      </c>
      <c r="F113" s="235" t="s">
        <v>251</v>
      </c>
      <c r="G113" s="236" t="s">
        <v>199</v>
      </c>
      <c r="H113" s="237">
        <v>1</v>
      </c>
      <c r="I113" s="238"/>
      <c r="J113" s="239">
        <f>ROUND(I113*H113,2)</f>
        <v>0</v>
      </c>
      <c r="K113" s="235" t="s">
        <v>19</v>
      </c>
      <c r="L113" s="41"/>
      <c r="M113" s="240" t="s">
        <v>19</v>
      </c>
      <c r="N113" s="241" t="s">
        <v>44</v>
      </c>
      <c r="O113" s="81"/>
      <c r="P113" s="225">
        <f>O113*H113</f>
        <v>0</v>
      </c>
      <c r="Q113" s="225">
        <v>0</v>
      </c>
      <c r="R113" s="225">
        <f>Q113*H113</f>
        <v>0</v>
      </c>
      <c r="S113" s="225">
        <v>0</v>
      </c>
      <c r="T113" s="226">
        <f>S113*H113</f>
        <v>0</v>
      </c>
      <c r="U113" s="35"/>
      <c r="V113" s="35"/>
      <c r="W113" s="35"/>
      <c r="X113" s="35"/>
      <c r="Y113" s="35"/>
      <c r="Z113" s="35"/>
      <c r="AA113" s="35"/>
      <c r="AB113" s="35"/>
      <c r="AC113" s="35"/>
      <c r="AD113" s="35"/>
      <c r="AE113" s="35"/>
      <c r="AR113" s="227" t="s">
        <v>252</v>
      </c>
      <c r="AT113" s="227" t="s">
        <v>191</v>
      </c>
      <c r="AU113" s="227" t="s">
        <v>81</v>
      </c>
      <c r="AY113" s="14" t="s">
        <v>183</v>
      </c>
      <c r="BE113" s="228">
        <f>IF(N113="základní",J113,0)</f>
        <v>0</v>
      </c>
      <c r="BF113" s="228">
        <f>IF(N113="snížená",J113,0)</f>
        <v>0</v>
      </c>
      <c r="BG113" s="228">
        <f>IF(N113="zákl. přenesená",J113,0)</f>
        <v>0</v>
      </c>
      <c r="BH113" s="228">
        <f>IF(N113="sníž. přenesená",J113,0)</f>
        <v>0</v>
      </c>
      <c r="BI113" s="228">
        <f>IF(N113="nulová",J113,0)</f>
        <v>0</v>
      </c>
      <c r="BJ113" s="14" t="s">
        <v>81</v>
      </c>
      <c r="BK113" s="228">
        <f>ROUND(I113*H113,2)</f>
        <v>0</v>
      </c>
      <c r="BL113" s="14" t="s">
        <v>252</v>
      </c>
      <c r="BM113" s="227" t="s">
        <v>253</v>
      </c>
    </row>
    <row r="114" s="2" customFormat="1">
      <c r="A114" s="35"/>
      <c r="B114" s="36"/>
      <c r="C114" s="37"/>
      <c r="D114" s="229" t="s">
        <v>190</v>
      </c>
      <c r="E114" s="37"/>
      <c r="F114" s="230" t="s">
        <v>251</v>
      </c>
      <c r="G114" s="37"/>
      <c r="H114" s="37"/>
      <c r="I114" s="143"/>
      <c r="J114" s="37"/>
      <c r="K114" s="37"/>
      <c r="L114" s="41"/>
      <c r="M114" s="231"/>
      <c r="N114" s="232"/>
      <c r="O114" s="81"/>
      <c r="P114" s="81"/>
      <c r="Q114" s="81"/>
      <c r="R114" s="81"/>
      <c r="S114" s="81"/>
      <c r="T114" s="82"/>
      <c r="U114" s="35"/>
      <c r="V114" s="35"/>
      <c r="W114" s="35"/>
      <c r="X114" s="35"/>
      <c r="Y114" s="35"/>
      <c r="Z114" s="35"/>
      <c r="AA114" s="35"/>
      <c r="AB114" s="35"/>
      <c r="AC114" s="35"/>
      <c r="AD114" s="35"/>
      <c r="AE114" s="35"/>
      <c r="AT114" s="14" t="s">
        <v>190</v>
      </c>
      <c r="AU114" s="14" t="s">
        <v>81</v>
      </c>
    </row>
    <row r="115" s="2" customFormat="1" ht="21.75" customHeight="1">
      <c r="A115" s="35"/>
      <c r="B115" s="36"/>
      <c r="C115" s="233" t="s">
        <v>254</v>
      </c>
      <c r="D115" s="233" t="s">
        <v>191</v>
      </c>
      <c r="E115" s="234" t="s">
        <v>255</v>
      </c>
      <c r="F115" s="235" t="s">
        <v>256</v>
      </c>
      <c r="G115" s="236" t="s">
        <v>257</v>
      </c>
      <c r="H115" s="237">
        <v>20</v>
      </c>
      <c r="I115" s="238"/>
      <c r="J115" s="239">
        <f>ROUND(I115*H115,2)</f>
        <v>0</v>
      </c>
      <c r="K115" s="235" t="s">
        <v>19</v>
      </c>
      <c r="L115" s="41"/>
      <c r="M115" s="240" t="s">
        <v>19</v>
      </c>
      <c r="N115" s="241" t="s">
        <v>44</v>
      </c>
      <c r="O115" s="81"/>
      <c r="P115" s="225">
        <f>O115*H115</f>
        <v>0</v>
      </c>
      <c r="Q115" s="225">
        <v>0</v>
      </c>
      <c r="R115" s="225">
        <f>Q115*H115</f>
        <v>0</v>
      </c>
      <c r="S115" s="225">
        <v>0</v>
      </c>
      <c r="T115" s="226">
        <f>S115*H115</f>
        <v>0</v>
      </c>
      <c r="U115" s="35"/>
      <c r="V115" s="35"/>
      <c r="W115" s="35"/>
      <c r="X115" s="35"/>
      <c r="Y115" s="35"/>
      <c r="Z115" s="35"/>
      <c r="AA115" s="35"/>
      <c r="AB115" s="35"/>
      <c r="AC115" s="35"/>
      <c r="AD115" s="35"/>
      <c r="AE115" s="35"/>
      <c r="AR115" s="227" t="s">
        <v>194</v>
      </c>
      <c r="AT115" s="227" t="s">
        <v>191</v>
      </c>
      <c r="AU115" s="227" t="s">
        <v>81</v>
      </c>
      <c r="AY115" s="14" t="s">
        <v>183</v>
      </c>
      <c r="BE115" s="228">
        <f>IF(N115="základní",J115,0)</f>
        <v>0</v>
      </c>
      <c r="BF115" s="228">
        <f>IF(N115="snížená",J115,0)</f>
        <v>0</v>
      </c>
      <c r="BG115" s="228">
        <f>IF(N115="zákl. přenesená",J115,0)</f>
        <v>0</v>
      </c>
      <c r="BH115" s="228">
        <f>IF(N115="sníž. přenesená",J115,0)</f>
        <v>0</v>
      </c>
      <c r="BI115" s="228">
        <f>IF(N115="nulová",J115,0)</f>
        <v>0</v>
      </c>
      <c r="BJ115" s="14" t="s">
        <v>81</v>
      </c>
      <c r="BK115" s="228">
        <f>ROUND(I115*H115,2)</f>
        <v>0</v>
      </c>
      <c r="BL115" s="14" t="s">
        <v>194</v>
      </c>
      <c r="BM115" s="227" t="s">
        <v>258</v>
      </c>
    </row>
    <row r="116" s="2" customFormat="1">
      <c r="A116" s="35"/>
      <c r="B116" s="36"/>
      <c r="C116" s="37"/>
      <c r="D116" s="229" t="s">
        <v>190</v>
      </c>
      <c r="E116" s="37"/>
      <c r="F116" s="230" t="s">
        <v>256</v>
      </c>
      <c r="G116" s="37"/>
      <c r="H116" s="37"/>
      <c r="I116" s="143"/>
      <c r="J116" s="37"/>
      <c r="K116" s="37"/>
      <c r="L116" s="41"/>
      <c r="M116" s="231"/>
      <c r="N116" s="232"/>
      <c r="O116" s="81"/>
      <c r="P116" s="81"/>
      <c r="Q116" s="81"/>
      <c r="R116" s="81"/>
      <c r="S116" s="81"/>
      <c r="T116" s="82"/>
      <c r="U116" s="35"/>
      <c r="V116" s="35"/>
      <c r="W116" s="35"/>
      <c r="X116" s="35"/>
      <c r="Y116" s="35"/>
      <c r="Z116" s="35"/>
      <c r="AA116" s="35"/>
      <c r="AB116" s="35"/>
      <c r="AC116" s="35"/>
      <c r="AD116" s="35"/>
      <c r="AE116" s="35"/>
      <c r="AT116" s="14" t="s">
        <v>190</v>
      </c>
      <c r="AU116" s="14" t="s">
        <v>81</v>
      </c>
    </row>
    <row r="117" s="11" customFormat="1" ht="25.92" customHeight="1">
      <c r="A117" s="11"/>
      <c r="B117" s="201"/>
      <c r="C117" s="202"/>
      <c r="D117" s="203" t="s">
        <v>72</v>
      </c>
      <c r="E117" s="204" t="s">
        <v>83</v>
      </c>
      <c r="F117" s="204" t="s">
        <v>259</v>
      </c>
      <c r="G117" s="202"/>
      <c r="H117" s="202"/>
      <c r="I117" s="205"/>
      <c r="J117" s="206">
        <f>BK117</f>
        <v>0</v>
      </c>
      <c r="K117" s="202"/>
      <c r="L117" s="207"/>
      <c r="M117" s="208"/>
      <c r="N117" s="209"/>
      <c r="O117" s="209"/>
      <c r="P117" s="210">
        <f>SUM(P118:P141)</f>
        <v>0</v>
      </c>
      <c r="Q117" s="209"/>
      <c r="R117" s="210">
        <f>SUM(R118:R141)</f>
        <v>0.60799999999999998</v>
      </c>
      <c r="S117" s="209"/>
      <c r="T117" s="211">
        <f>SUM(T118:T141)</f>
        <v>0</v>
      </c>
      <c r="U117" s="11"/>
      <c r="V117" s="11"/>
      <c r="W117" s="11"/>
      <c r="X117" s="11"/>
      <c r="Y117" s="11"/>
      <c r="Z117" s="11"/>
      <c r="AA117" s="11"/>
      <c r="AB117" s="11"/>
      <c r="AC117" s="11"/>
      <c r="AD117" s="11"/>
      <c r="AE117" s="11"/>
      <c r="AR117" s="212" t="s">
        <v>81</v>
      </c>
      <c r="AT117" s="213" t="s">
        <v>72</v>
      </c>
      <c r="AU117" s="213" t="s">
        <v>73</v>
      </c>
      <c r="AY117" s="212" t="s">
        <v>183</v>
      </c>
      <c r="BK117" s="214">
        <f>SUM(BK118:BK141)</f>
        <v>0</v>
      </c>
    </row>
    <row r="118" s="2" customFormat="1" ht="16.5" customHeight="1">
      <c r="A118" s="35"/>
      <c r="B118" s="36"/>
      <c r="C118" s="233" t="s">
        <v>260</v>
      </c>
      <c r="D118" s="233" t="s">
        <v>191</v>
      </c>
      <c r="E118" s="234" t="s">
        <v>261</v>
      </c>
      <c r="F118" s="235" t="s">
        <v>262</v>
      </c>
      <c r="G118" s="236" t="s">
        <v>263</v>
      </c>
      <c r="H118" s="237">
        <v>32</v>
      </c>
      <c r="I118" s="238"/>
      <c r="J118" s="239">
        <f>ROUND(I118*H118,2)</f>
        <v>0</v>
      </c>
      <c r="K118" s="235" t="s">
        <v>19</v>
      </c>
      <c r="L118" s="41"/>
      <c r="M118" s="240" t="s">
        <v>19</v>
      </c>
      <c r="N118" s="241" t="s">
        <v>44</v>
      </c>
      <c r="O118" s="81"/>
      <c r="P118" s="225">
        <f>O118*H118</f>
        <v>0</v>
      </c>
      <c r="Q118" s="225">
        <v>0</v>
      </c>
      <c r="R118" s="225">
        <f>Q118*H118</f>
        <v>0</v>
      </c>
      <c r="S118" s="225">
        <v>0</v>
      </c>
      <c r="T118" s="226">
        <f>S118*H118</f>
        <v>0</v>
      </c>
      <c r="U118" s="35"/>
      <c r="V118" s="35"/>
      <c r="W118" s="35"/>
      <c r="X118" s="35"/>
      <c r="Y118" s="35"/>
      <c r="Z118" s="35"/>
      <c r="AA118" s="35"/>
      <c r="AB118" s="35"/>
      <c r="AC118" s="35"/>
      <c r="AD118" s="35"/>
      <c r="AE118" s="35"/>
      <c r="AR118" s="227" t="s">
        <v>194</v>
      </c>
      <c r="AT118" s="227" t="s">
        <v>191</v>
      </c>
      <c r="AU118" s="227" t="s">
        <v>81</v>
      </c>
      <c r="AY118" s="14" t="s">
        <v>183</v>
      </c>
      <c r="BE118" s="228">
        <f>IF(N118="základní",J118,0)</f>
        <v>0</v>
      </c>
      <c r="BF118" s="228">
        <f>IF(N118="snížená",J118,0)</f>
        <v>0</v>
      </c>
      <c r="BG118" s="228">
        <f>IF(N118="zákl. přenesená",J118,0)</f>
        <v>0</v>
      </c>
      <c r="BH118" s="228">
        <f>IF(N118="sníž. přenesená",J118,0)</f>
        <v>0</v>
      </c>
      <c r="BI118" s="228">
        <f>IF(N118="nulová",J118,0)</f>
        <v>0</v>
      </c>
      <c r="BJ118" s="14" t="s">
        <v>81</v>
      </c>
      <c r="BK118" s="228">
        <f>ROUND(I118*H118,2)</f>
        <v>0</v>
      </c>
      <c r="BL118" s="14" t="s">
        <v>194</v>
      </c>
      <c r="BM118" s="227" t="s">
        <v>264</v>
      </c>
    </row>
    <row r="119" s="2" customFormat="1">
      <c r="A119" s="35"/>
      <c r="B119" s="36"/>
      <c r="C119" s="37"/>
      <c r="D119" s="229" t="s">
        <v>190</v>
      </c>
      <c r="E119" s="37"/>
      <c r="F119" s="230" t="s">
        <v>262</v>
      </c>
      <c r="G119" s="37"/>
      <c r="H119" s="37"/>
      <c r="I119" s="143"/>
      <c r="J119" s="37"/>
      <c r="K119" s="37"/>
      <c r="L119" s="41"/>
      <c r="M119" s="231"/>
      <c r="N119" s="232"/>
      <c r="O119" s="81"/>
      <c r="P119" s="81"/>
      <c r="Q119" s="81"/>
      <c r="R119" s="81"/>
      <c r="S119" s="81"/>
      <c r="T119" s="82"/>
      <c r="U119" s="35"/>
      <c r="V119" s="35"/>
      <c r="W119" s="35"/>
      <c r="X119" s="35"/>
      <c r="Y119" s="35"/>
      <c r="Z119" s="35"/>
      <c r="AA119" s="35"/>
      <c r="AB119" s="35"/>
      <c r="AC119" s="35"/>
      <c r="AD119" s="35"/>
      <c r="AE119" s="35"/>
      <c r="AT119" s="14" t="s">
        <v>190</v>
      </c>
      <c r="AU119" s="14" t="s">
        <v>81</v>
      </c>
    </row>
    <row r="120" s="2" customFormat="1" ht="16.5" customHeight="1">
      <c r="A120" s="35"/>
      <c r="B120" s="36"/>
      <c r="C120" s="233" t="s">
        <v>265</v>
      </c>
      <c r="D120" s="233" t="s">
        <v>191</v>
      </c>
      <c r="E120" s="234" t="s">
        <v>261</v>
      </c>
      <c r="F120" s="235" t="s">
        <v>262</v>
      </c>
      <c r="G120" s="236" t="s">
        <v>263</v>
      </c>
      <c r="H120" s="237">
        <v>24</v>
      </c>
      <c r="I120" s="238"/>
      <c r="J120" s="239">
        <f>ROUND(I120*H120,2)</f>
        <v>0</v>
      </c>
      <c r="K120" s="235" t="s">
        <v>19</v>
      </c>
      <c r="L120" s="41"/>
      <c r="M120" s="240" t="s">
        <v>19</v>
      </c>
      <c r="N120" s="241" t="s">
        <v>44</v>
      </c>
      <c r="O120" s="81"/>
      <c r="P120" s="225">
        <f>O120*H120</f>
        <v>0</v>
      </c>
      <c r="Q120" s="225">
        <v>0</v>
      </c>
      <c r="R120" s="225">
        <f>Q120*H120</f>
        <v>0</v>
      </c>
      <c r="S120" s="225">
        <v>0</v>
      </c>
      <c r="T120" s="226">
        <f>S120*H120</f>
        <v>0</v>
      </c>
      <c r="U120" s="35"/>
      <c r="V120" s="35"/>
      <c r="W120" s="35"/>
      <c r="X120" s="35"/>
      <c r="Y120" s="35"/>
      <c r="Z120" s="35"/>
      <c r="AA120" s="35"/>
      <c r="AB120" s="35"/>
      <c r="AC120" s="35"/>
      <c r="AD120" s="35"/>
      <c r="AE120" s="35"/>
      <c r="AR120" s="227" t="s">
        <v>194</v>
      </c>
      <c r="AT120" s="227" t="s">
        <v>191</v>
      </c>
      <c r="AU120" s="227" t="s">
        <v>81</v>
      </c>
      <c r="AY120" s="14" t="s">
        <v>183</v>
      </c>
      <c r="BE120" s="228">
        <f>IF(N120="základní",J120,0)</f>
        <v>0</v>
      </c>
      <c r="BF120" s="228">
        <f>IF(N120="snížená",J120,0)</f>
        <v>0</v>
      </c>
      <c r="BG120" s="228">
        <f>IF(N120="zákl. přenesená",J120,0)</f>
        <v>0</v>
      </c>
      <c r="BH120" s="228">
        <f>IF(N120="sníž. přenesená",J120,0)</f>
        <v>0</v>
      </c>
      <c r="BI120" s="228">
        <f>IF(N120="nulová",J120,0)</f>
        <v>0</v>
      </c>
      <c r="BJ120" s="14" t="s">
        <v>81</v>
      </c>
      <c r="BK120" s="228">
        <f>ROUND(I120*H120,2)</f>
        <v>0</v>
      </c>
      <c r="BL120" s="14" t="s">
        <v>194</v>
      </c>
      <c r="BM120" s="227" t="s">
        <v>266</v>
      </c>
    </row>
    <row r="121" s="2" customFormat="1">
      <c r="A121" s="35"/>
      <c r="B121" s="36"/>
      <c r="C121" s="37"/>
      <c r="D121" s="229" t="s">
        <v>190</v>
      </c>
      <c r="E121" s="37"/>
      <c r="F121" s="230" t="s">
        <v>262</v>
      </c>
      <c r="G121" s="37"/>
      <c r="H121" s="37"/>
      <c r="I121" s="143"/>
      <c r="J121" s="37"/>
      <c r="K121" s="37"/>
      <c r="L121" s="41"/>
      <c r="M121" s="231"/>
      <c r="N121" s="232"/>
      <c r="O121" s="81"/>
      <c r="P121" s="81"/>
      <c r="Q121" s="81"/>
      <c r="R121" s="81"/>
      <c r="S121" s="81"/>
      <c r="T121" s="82"/>
      <c r="U121" s="35"/>
      <c r="V121" s="35"/>
      <c r="W121" s="35"/>
      <c r="X121" s="35"/>
      <c r="Y121" s="35"/>
      <c r="Z121" s="35"/>
      <c r="AA121" s="35"/>
      <c r="AB121" s="35"/>
      <c r="AC121" s="35"/>
      <c r="AD121" s="35"/>
      <c r="AE121" s="35"/>
      <c r="AT121" s="14" t="s">
        <v>190</v>
      </c>
      <c r="AU121" s="14" t="s">
        <v>81</v>
      </c>
    </row>
    <row r="122" s="2" customFormat="1" ht="21.75" customHeight="1">
      <c r="A122" s="35"/>
      <c r="B122" s="36"/>
      <c r="C122" s="233" t="s">
        <v>267</v>
      </c>
      <c r="D122" s="233" t="s">
        <v>191</v>
      </c>
      <c r="E122" s="234" t="s">
        <v>268</v>
      </c>
      <c r="F122" s="235" t="s">
        <v>269</v>
      </c>
      <c r="G122" s="236" t="s">
        <v>263</v>
      </c>
      <c r="H122" s="237">
        <v>56</v>
      </c>
      <c r="I122" s="238"/>
      <c r="J122" s="239">
        <f>ROUND(I122*H122,2)</f>
        <v>0</v>
      </c>
      <c r="K122" s="235" t="s">
        <v>19</v>
      </c>
      <c r="L122" s="41"/>
      <c r="M122" s="240" t="s">
        <v>19</v>
      </c>
      <c r="N122" s="241" t="s">
        <v>44</v>
      </c>
      <c r="O122" s="81"/>
      <c r="P122" s="225">
        <f>O122*H122</f>
        <v>0</v>
      </c>
      <c r="Q122" s="225">
        <v>0</v>
      </c>
      <c r="R122" s="225">
        <f>Q122*H122</f>
        <v>0</v>
      </c>
      <c r="S122" s="225">
        <v>0</v>
      </c>
      <c r="T122" s="226">
        <f>S122*H122</f>
        <v>0</v>
      </c>
      <c r="U122" s="35"/>
      <c r="V122" s="35"/>
      <c r="W122" s="35"/>
      <c r="X122" s="35"/>
      <c r="Y122" s="35"/>
      <c r="Z122" s="35"/>
      <c r="AA122" s="35"/>
      <c r="AB122" s="35"/>
      <c r="AC122" s="35"/>
      <c r="AD122" s="35"/>
      <c r="AE122" s="35"/>
      <c r="AR122" s="227" t="s">
        <v>182</v>
      </c>
      <c r="AT122" s="227" t="s">
        <v>191</v>
      </c>
      <c r="AU122" s="227" t="s">
        <v>81</v>
      </c>
      <c r="AY122" s="14" t="s">
        <v>183</v>
      </c>
      <c r="BE122" s="228">
        <f>IF(N122="základní",J122,0)</f>
        <v>0</v>
      </c>
      <c r="BF122" s="228">
        <f>IF(N122="snížená",J122,0)</f>
        <v>0</v>
      </c>
      <c r="BG122" s="228">
        <f>IF(N122="zákl. přenesená",J122,0)</f>
        <v>0</v>
      </c>
      <c r="BH122" s="228">
        <f>IF(N122="sníž. přenesená",J122,0)</f>
        <v>0</v>
      </c>
      <c r="BI122" s="228">
        <f>IF(N122="nulová",J122,0)</f>
        <v>0</v>
      </c>
      <c r="BJ122" s="14" t="s">
        <v>81</v>
      </c>
      <c r="BK122" s="228">
        <f>ROUND(I122*H122,2)</f>
        <v>0</v>
      </c>
      <c r="BL122" s="14" t="s">
        <v>182</v>
      </c>
      <c r="BM122" s="227" t="s">
        <v>270</v>
      </c>
    </row>
    <row r="123" s="2" customFormat="1">
      <c r="A123" s="35"/>
      <c r="B123" s="36"/>
      <c r="C123" s="37"/>
      <c r="D123" s="229" t="s">
        <v>190</v>
      </c>
      <c r="E123" s="37"/>
      <c r="F123" s="230" t="s">
        <v>269</v>
      </c>
      <c r="G123" s="37"/>
      <c r="H123" s="37"/>
      <c r="I123" s="143"/>
      <c r="J123" s="37"/>
      <c r="K123" s="37"/>
      <c r="L123" s="41"/>
      <c r="M123" s="231"/>
      <c r="N123" s="232"/>
      <c r="O123" s="81"/>
      <c r="P123" s="81"/>
      <c r="Q123" s="81"/>
      <c r="R123" s="81"/>
      <c r="S123" s="81"/>
      <c r="T123" s="82"/>
      <c r="U123" s="35"/>
      <c r="V123" s="35"/>
      <c r="W123" s="35"/>
      <c r="X123" s="35"/>
      <c r="Y123" s="35"/>
      <c r="Z123" s="35"/>
      <c r="AA123" s="35"/>
      <c r="AB123" s="35"/>
      <c r="AC123" s="35"/>
      <c r="AD123" s="35"/>
      <c r="AE123" s="35"/>
      <c r="AT123" s="14" t="s">
        <v>190</v>
      </c>
      <c r="AU123" s="14" t="s">
        <v>81</v>
      </c>
    </row>
    <row r="124" s="2" customFormat="1" ht="16.5" customHeight="1">
      <c r="A124" s="35"/>
      <c r="B124" s="36"/>
      <c r="C124" s="233" t="s">
        <v>7</v>
      </c>
      <c r="D124" s="233" t="s">
        <v>191</v>
      </c>
      <c r="E124" s="234" t="s">
        <v>271</v>
      </c>
      <c r="F124" s="235" t="s">
        <v>272</v>
      </c>
      <c r="G124" s="236" t="s">
        <v>187</v>
      </c>
      <c r="H124" s="237">
        <v>80</v>
      </c>
      <c r="I124" s="238"/>
      <c r="J124" s="239">
        <f>ROUND(I124*H124,2)</f>
        <v>0</v>
      </c>
      <c r="K124" s="235" t="s">
        <v>19</v>
      </c>
      <c r="L124" s="41"/>
      <c r="M124" s="240" t="s">
        <v>19</v>
      </c>
      <c r="N124" s="241" t="s">
        <v>44</v>
      </c>
      <c r="O124" s="81"/>
      <c r="P124" s="225">
        <f>O124*H124</f>
        <v>0</v>
      </c>
      <c r="Q124" s="225">
        <v>0</v>
      </c>
      <c r="R124" s="225">
        <f>Q124*H124</f>
        <v>0</v>
      </c>
      <c r="S124" s="225">
        <v>0</v>
      </c>
      <c r="T124" s="226">
        <f>S124*H124</f>
        <v>0</v>
      </c>
      <c r="U124" s="35"/>
      <c r="V124" s="35"/>
      <c r="W124" s="35"/>
      <c r="X124" s="35"/>
      <c r="Y124" s="35"/>
      <c r="Z124" s="35"/>
      <c r="AA124" s="35"/>
      <c r="AB124" s="35"/>
      <c r="AC124" s="35"/>
      <c r="AD124" s="35"/>
      <c r="AE124" s="35"/>
      <c r="AR124" s="227" t="s">
        <v>194</v>
      </c>
      <c r="AT124" s="227" t="s">
        <v>191</v>
      </c>
      <c r="AU124" s="227" t="s">
        <v>81</v>
      </c>
      <c r="AY124" s="14" t="s">
        <v>183</v>
      </c>
      <c r="BE124" s="228">
        <f>IF(N124="základní",J124,0)</f>
        <v>0</v>
      </c>
      <c r="BF124" s="228">
        <f>IF(N124="snížená",J124,0)</f>
        <v>0</v>
      </c>
      <c r="BG124" s="228">
        <f>IF(N124="zákl. přenesená",J124,0)</f>
        <v>0</v>
      </c>
      <c r="BH124" s="228">
        <f>IF(N124="sníž. přenesená",J124,0)</f>
        <v>0</v>
      </c>
      <c r="BI124" s="228">
        <f>IF(N124="nulová",J124,0)</f>
        <v>0</v>
      </c>
      <c r="BJ124" s="14" t="s">
        <v>81</v>
      </c>
      <c r="BK124" s="228">
        <f>ROUND(I124*H124,2)</f>
        <v>0</v>
      </c>
      <c r="BL124" s="14" t="s">
        <v>194</v>
      </c>
      <c r="BM124" s="227" t="s">
        <v>273</v>
      </c>
    </row>
    <row r="125" s="2" customFormat="1">
      <c r="A125" s="35"/>
      <c r="B125" s="36"/>
      <c r="C125" s="37"/>
      <c r="D125" s="229" t="s">
        <v>190</v>
      </c>
      <c r="E125" s="37"/>
      <c r="F125" s="230" t="s">
        <v>272</v>
      </c>
      <c r="G125" s="37"/>
      <c r="H125" s="37"/>
      <c r="I125" s="143"/>
      <c r="J125" s="37"/>
      <c r="K125" s="37"/>
      <c r="L125" s="41"/>
      <c r="M125" s="231"/>
      <c r="N125" s="232"/>
      <c r="O125" s="81"/>
      <c r="P125" s="81"/>
      <c r="Q125" s="81"/>
      <c r="R125" s="81"/>
      <c r="S125" s="81"/>
      <c r="T125" s="82"/>
      <c r="U125" s="35"/>
      <c r="V125" s="35"/>
      <c r="W125" s="35"/>
      <c r="X125" s="35"/>
      <c r="Y125" s="35"/>
      <c r="Z125" s="35"/>
      <c r="AA125" s="35"/>
      <c r="AB125" s="35"/>
      <c r="AC125" s="35"/>
      <c r="AD125" s="35"/>
      <c r="AE125" s="35"/>
      <c r="AT125" s="14" t="s">
        <v>190</v>
      </c>
      <c r="AU125" s="14" t="s">
        <v>81</v>
      </c>
    </row>
    <row r="126" s="2" customFormat="1" ht="16.5" customHeight="1">
      <c r="A126" s="35"/>
      <c r="B126" s="36"/>
      <c r="C126" s="233" t="s">
        <v>274</v>
      </c>
      <c r="D126" s="233" t="s">
        <v>191</v>
      </c>
      <c r="E126" s="234" t="s">
        <v>275</v>
      </c>
      <c r="F126" s="235" t="s">
        <v>276</v>
      </c>
      <c r="G126" s="236" t="s">
        <v>187</v>
      </c>
      <c r="H126" s="237">
        <v>8</v>
      </c>
      <c r="I126" s="238"/>
      <c r="J126" s="239">
        <f>ROUND(I126*H126,2)</f>
        <v>0</v>
      </c>
      <c r="K126" s="235" t="s">
        <v>19</v>
      </c>
      <c r="L126" s="41"/>
      <c r="M126" s="240" t="s">
        <v>19</v>
      </c>
      <c r="N126" s="241" t="s">
        <v>44</v>
      </c>
      <c r="O126" s="81"/>
      <c r="P126" s="225">
        <f>O126*H126</f>
        <v>0</v>
      </c>
      <c r="Q126" s="225">
        <v>0</v>
      </c>
      <c r="R126" s="225">
        <f>Q126*H126</f>
        <v>0</v>
      </c>
      <c r="S126" s="225">
        <v>0</v>
      </c>
      <c r="T126" s="226">
        <f>S126*H126</f>
        <v>0</v>
      </c>
      <c r="U126" s="35"/>
      <c r="V126" s="35"/>
      <c r="W126" s="35"/>
      <c r="X126" s="35"/>
      <c r="Y126" s="35"/>
      <c r="Z126" s="35"/>
      <c r="AA126" s="35"/>
      <c r="AB126" s="35"/>
      <c r="AC126" s="35"/>
      <c r="AD126" s="35"/>
      <c r="AE126" s="35"/>
      <c r="AR126" s="227" t="s">
        <v>194</v>
      </c>
      <c r="AT126" s="227" t="s">
        <v>191</v>
      </c>
      <c r="AU126" s="227" t="s">
        <v>81</v>
      </c>
      <c r="AY126" s="14" t="s">
        <v>183</v>
      </c>
      <c r="BE126" s="228">
        <f>IF(N126="základní",J126,0)</f>
        <v>0</v>
      </c>
      <c r="BF126" s="228">
        <f>IF(N126="snížená",J126,0)</f>
        <v>0</v>
      </c>
      <c r="BG126" s="228">
        <f>IF(N126="zákl. přenesená",J126,0)</f>
        <v>0</v>
      </c>
      <c r="BH126" s="228">
        <f>IF(N126="sníž. přenesená",J126,0)</f>
        <v>0</v>
      </c>
      <c r="BI126" s="228">
        <f>IF(N126="nulová",J126,0)</f>
        <v>0</v>
      </c>
      <c r="BJ126" s="14" t="s">
        <v>81</v>
      </c>
      <c r="BK126" s="228">
        <f>ROUND(I126*H126,2)</f>
        <v>0</v>
      </c>
      <c r="BL126" s="14" t="s">
        <v>194</v>
      </c>
      <c r="BM126" s="227" t="s">
        <v>277</v>
      </c>
    </row>
    <row r="127" s="2" customFormat="1">
      <c r="A127" s="35"/>
      <c r="B127" s="36"/>
      <c r="C127" s="37"/>
      <c r="D127" s="229" t="s">
        <v>190</v>
      </c>
      <c r="E127" s="37"/>
      <c r="F127" s="230" t="s">
        <v>276</v>
      </c>
      <c r="G127" s="37"/>
      <c r="H127" s="37"/>
      <c r="I127" s="143"/>
      <c r="J127" s="37"/>
      <c r="K127" s="37"/>
      <c r="L127" s="41"/>
      <c r="M127" s="231"/>
      <c r="N127" s="232"/>
      <c r="O127" s="81"/>
      <c r="P127" s="81"/>
      <c r="Q127" s="81"/>
      <c r="R127" s="81"/>
      <c r="S127" s="81"/>
      <c r="T127" s="82"/>
      <c r="U127" s="35"/>
      <c r="V127" s="35"/>
      <c r="W127" s="35"/>
      <c r="X127" s="35"/>
      <c r="Y127" s="35"/>
      <c r="Z127" s="35"/>
      <c r="AA127" s="35"/>
      <c r="AB127" s="35"/>
      <c r="AC127" s="35"/>
      <c r="AD127" s="35"/>
      <c r="AE127" s="35"/>
      <c r="AT127" s="14" t="s">
        <v>190</v>
      </c>
      <c r="AU127" s="14" t="s">
        <v>81</v>
      </c>
    </row>
    <row r="128" s="2" customFormat="1" ht="21.75" customHeight="1">
      <c r="A128" s="35"/>
      <c r="B128" s="36"/>
      <c r="C128" s="215" t="s">
        <v>278</v>
      </c>
      <c r="D128" s="215" t="s">
        <v>184</v>
      </c>
      <c r="E128" s="216" t="s">
        <v>279</v>
      </c>
      <c r="F128" s="217" t="s">
        <v>280</v>
      </c>
      <c r="G128" s="218" t="s">
        <v>199</v>
      </c>
      <c r="H128" s="219">
        <v>2</v>
      </c>
      <c r="I128" s="220"/>
      <c r="J128" s="221">
        <f>ROUND(I128*H128,2)</f>
        <v>0</v>
      </c>
      <c r="K128" s="217" t="s">
        <v>19</v>
      </c>
      <c r="L128" s="222"/>
      <c r="M128" s="223" t="s">
        <v>19</v>
      </c>
      <c r="N128" s="224" t="s">
        <v>44</v>
      </c>
      <c r="O128" s="81"/>
      <c r="P128" s="225">
        <f>O128*H128</f>
        <v>0</v>
      </c>
      <c r="Q128" s="225">
        <v>0</v>
      </c>
      <c r="R128" s="225">
        <f>Q128*H128</f>
        <v>0</v>
      </c>
      <c r="S128" s="225">
        <v>0</v>
      </c>
      <c r="T128" s="226">
        <f>S128*H128</f>
        <v>0</v>
      </c>
      <c r="U128" s="35"/>
      <c r="V128" s="35"/>
      <c r="W128" s="35"/>
      <c r="X128" s="35"/>
      <c r="Y128" s="35"/>
      <c r="Z128" s="35"/>
      <c r="AA128" s="35"/>
      <c r="AB128" s="35"/>
      <c r="AC128" s="35"/>
      <c r="AD128" s="35"/>
      <c r="AE128" s="35"/>
      <c r="AR128" s="227" t="s">
        <v>188</v>
      </c>
      <c r="AT128" s="227" t="s">
        <v>184</v>
      </c>
      <c r="AU128" s="227" t="s">
        <v>81</v>
      </c>
      <c r="AY128" s="14" t="s">
        <v>183</v>
      </c>
      <c r="BE128" s="228">
        <f>IF(N128="základní",J128,0)</f>
        <v>0</v>
      </c>
      <c r="BF128" s="228">
        <f>IF(N128="snížená",J128,0)</f>
        <v>0</v>
      </c>
      <c r="BG128" s="228">
        <f>IF(N128="zákl. přenesená",J128,0)</f>
        <v>0</v>
      </c>
      <c r="BH128" s="228">
        <f>IF(N128="sníž. přenesená",J128,0)</f>
        <v>0</v>
      </c>
      <c r="BI128" s="228">
        <f>IF(N128="nulová",J128,0)</f>
        <v>0</v>
      </c>
      <c r="BJ128" s="14" t="s">
        <v>81</v>
      </c>
      <c r="BK128" s="228">
        <f>ROUND(I128*H128,2)</f>
        <v>0</v>
      </c>
      <c r="BL128" s="14" t="s">
        <v>188</v>
      </c>
      <c r="BM128" s="227" t="s">
        <v>281</v>
      </c>
    </row>
    <row r="129" s="2" customFormat="1">
      <c r="A129" s="35"/>
      <c r="B129" s="36"/>
      <c r="C129" s="37"/>
      <c r="D129" s="229" t="s">
        <v>190</v>
      </c>
      <c r="E129" s="37"/>
      <c r="F129" s="230" t="s">
        <v>280</v>
      </c>
      <c r="G129" s="37"/>
      <c r="H129" s="37"/>
      <c r="I129" s="143"/>
      <c r="J129" s="37"/>
      <c r="K129" s="37"/>
      <c r="L129" s="41"/>
      <c r="M129" s="231"/>
      <c r="N129" s="232"/>
      <c r="O129" s="81"/>
      <c r="P129" s="81"/>
      <c r="Q129" s="81"/>
      <c r="R129" s="81"/>
      <c r="S129" s="81"/>
      <c r="T129" s="82"/>
      <c r="U129" s="35"/>
      <c r="V129" s="35"/>
      <c r="W129" s="35"/>
      <c r="X129" s="35"/>
      <c r="Y129" s="35"/>
      <c r="Z129" s="35"/>
      <c r="AA129" s="35"/>
      <c r="AB129" s="35"/>
      <c r="AC129" s="35"/>
      <c r="AD129" s="35"/>
      <c r="AE129" s="35"/>
      <c r="AT129" s="14" t="s">
        <v>190</v>
      </c>
      <c r="AU129" s="14" t="s">
        <v>81</v>
      </c>
    </row>
    <row r="130" s="2" customFormat="1" ht="21.75" customHeight="1">
      <c r="A130" s="35"/>
      <c r="B130" s="36"/>
      <c r="C130" s="215" t="s">
        <v>282</v>
      </c>
      <c r="D130" s="215" t="s">
        <v>184</v>
      </c>
      <c r="E130" s="216" t="s">
        <v>283</v>
      </c>
      <c r="F130" s="217" t="s">
        <v>284</v>
      </c>
      <c r="G130" s="218" t="s">
        <v>187</v>
      </c>
      <c r="H130" s="219">
        <v>160</v>
      </c>
      <c r="I130" s="220"/>
      <c r="J130" s="221">
        <f>ROUND(I130*H130,2)</f>
        <v>0</v>
      </c>
      <c r="K130" s="217" t="s">
        <v>19</v>
      </c>
      <c r="L130" s="222"/>
      <c r="M130" s="223" t="s">
        <v>19</v>
      </c>
      <c r="N130" s="224" t="s">
        <v>44</v>
      </c>
      <c r="O130" s="81"/>
      <c r="P130" s="225">
        <f>O130*H130</f>
        <v>0</v>
      </c>
      <c r="Q130" s="225">
        <v>0</v>
      </c>
      <c r="R130" s="225">
        <f>Q130*H130</f>
        <v>0</v>
      </c>
      <c r="S130" s="225">
        <v>0</v>
      </c>
      <c r="T130" s="226">
        <f>S130*H130</f>
        <v>0</v>
      </c>
      <c r="U130" s="35"/>
      <c r="V130" s="35"/>
      <c r="W130" s="35"/>
      <c r="X130" s="35"/>
      <c r="Y130" s="35"/>
      <c r="Z130" s="35"/>
      <c r="AA130" s="35"/>
      <c r="AB130" s="35"/>
      <c r="AC130" s="35"/>
      <c r="AD130" s="35"/>
      <c r="AE130" s="35"/>
      <c r="AR130" s="227" t="s">
        <v>188</v>
      </c>
      <c r="AT130" s="227" t="s">
        <v>184</v>
      </c>
      <c r="AU130" s="227" t="s">
        <v>81</v>
      </c>
      <c r="AY130" s="14" t="s">
        <v>183</v>
      </c>
      <c r="BE130" s="228">
        <f>IF(N130="základní",J130,0)</f>
        <v>0</v>
      </c>
      <c r="BF130" s="228">
        <f>IF(N130="snížená",J130,0)</f>
        <v>0</v>
      </c>
      <c r="BG130" s="228">
        <f>IF(N130="zákl. přenesená",J130,0)</f>
        <v>0</v>
      </c>
      <c r="BH130" s="228">
        <f>IF(N130="sníž. přenesená",J130,0)</f>
        <v>0</v>
      </c>
      <c r="BI130" s="228">
        <f>IF(N130="nulová",J130,0)</f>
        <v>0</v>
      </c>
      <c r="BJ130" s="14" t="s">
        <v>81</v>
      </c>
      <c r="BK130" s="228">
        <f>ROUND(I130*H130,2)</f>
        <v>0</v>
      </c>
      <c r="BL130" s="14" t="s">
        <v>188</v>
      </c>
      <c r="BM130" s="227" t="s">
        <v>285</v>
      </c>
    </row>
    <row r="131" s="2" customFormat="1">
      <c r="A131" s="35"/>
      <c r="B131" s="36"/>
      <c r="C131" s="37"/>
      <c r="D131" s="229" t="s">
        <v>190</v>
      </c>
      <c r="E131" s="37"/>
      <c r="F131" s="230" t="s">
        <v>284</v>
      </c>
      <c r="G131" s="37"/>
      <c r="H131" s="37"/>
      <c r="I131" s="143"/>
      <c r="J131" s="37"/>
      <c r="K131" s="37"/>
      <c r="L131" s="41"/>
      <c r="M131" s="231"/>
      <c r="N131" s="232"/>
      <c r="O131" s="81"/>
      <c r="P131" s="81"/>
      <c r="Q131" s="81"/>
      <c r="R131" s="81"/>
      <c r="S131" s="81"/>
      <c r="T131" s="82"/>
      <c r="U131" s="35"/>
      <c r="V131" s="35"/>
      <c r="W131" s="35"/>
      <c r="X131" s="35"/>
      <c r="Y131" s="35"/>
      <c r="Z131" s="35"/>
      <c r="AA131" s="35"/>
      <c r="AB131" s="35"/>
      <c r="AC131" s="35"/>
      <c r="AD131" s="35"/>
      <c r="AE131" s="35"/>
      <c r="AT131" s="14" t="s">
        <v>190</v>
      </c>
      <c r="AU131" s="14" t="s">
        <v>81</v>
      </c>
    </row>
    <row r="132" s="2" customFormat="1" ht="21.75" customHeight="1">
      <c r="A132" s="35"/>
      <c r="B132" s="36"/>
      <c r="C132" s="215" t="s">
        <v>286</v>
      </c>
      <c r="D132" s="215" t="s">
        <v>184</v>
      </c>
      <c r="E132" s="216" t="s">
        <v>287</v>
      </c>
      <c r="F132" s="217" t="s">
        <v>288</v>
      </c>
      <c r="G132" s="218" t="s">
        <v>187</v>
      </c>
      <c r="H132" s="219">
        <v>200</v>
      </c>
      <c r="I132" s="220"/>
      <c r="J132" s="221">
        <f>ROUND(I132*H132,2)</f>
        <v>0</v>
      </c>
      <c r="K132" s="217" t="s">
        <v>19</v>
      </c>
      <c r="L132" s="222"/>
      <c r="M132" s="223" t="s">
        <v>19</v>
      </c>
      <c r="N132" s="224" t="s">
        <v>44</v>
      </c>
      <c r="O132" s="81"/>
      <c r="P132" s="225">
        <f>O132*H132</f>
        <v>0</v>
      </c>
      <c r="Q132" s="225">
        <v>0</v>
      </c>
      <c r="R132" s="225">
        <f>Q132*H132</f>
        <v>0</v>
      </c>
      <c r="S132" s="225">
        <v>0</v>
      </c>
      <c r="T132" s="226">
        <f>S132*H132</f>
        <v>0</v>
      </c>
      <c r="U132" s="35"/>
      <c r="V132" s="35"/>
      <c r="W132" s="35"/>
      <c r="X132" s="35"/>
      <c r="Y132" s="35"/>
      <c r="Z132" s="35"/>
      <c r="AA132" s="35"/>
      <c r="AB132" s="35"/>
      <c r="AC132" s="35"/>
      <c r="AD132" s="35"/>
      <c r="AE132" s="35"/>
      <c r="AR132" s="227" t="s">
        <v>188</v>
      </c>
      <c r="AT132" s="227" t="s">
        <v>184</v>
      </c>
      <c r="AU132" s="227" t="s">
        <v>81</v>
      </c>
      <c r="AY132" s="14" t="s">
        <v>183</v>
      </c>
      <c r="BE132" s="228">
        <f>IF(N132="základní",J132,0)</f>
        <v>0</v>
      </c>
      <c r="BF132" s="228">
        <f>IF(N132="snížená",J132,0)</f>
        <v>0</v>
      </c>
      <c r="BG132" s="228">
        <f>IF(N132="zákl. přenesená",J132,0)</f>
        <v>0</v>
      </c>
      <c r="BH132" s="228">
        <f>IF(N132="sníž. přenesená",J132,0)</f>
        <v>0</v>
      </c>
      <c r="BI132" s="228">
        <f>IF(N132="nulová",J132,0)</f>
        <v>0</v>
      </c>
      <c r="BJ132" s="14" t="s">
        <v>81</v>
      </c>
      <c r="BK132" s="228">
        <f>ROUND(I132*H132,2)</f>
        <v>0</v>
      </c>
      <c r="BL132" s="14" t="s">
        <v>188</v>
      </c>
      <c r="BM132" s="227" t="s">
        <v>289</v>
      </c>
    </row>
    <row r="133" s="2" customFormat="1">
      <c r="A133" s="35"/>
      <c r="B133" s="36"/>
      <c r="C133" s="37"/>
      <c r="D133" s="229" t="s">
        <v>190</v>
      </c>
      <c r="E133" s="37"/>
      <c r="F133" s="230" t="s">
        <v>288</v>
      </c>
      <c r="G133" s="37"/>
      <c r="H133" s="37"/>
      <c r="I133" s="143"/>
      <c r="J133" s="37"/>
      <c r="K133" s="37"/>
      <c r="L133" s="41"/>
      <c r="M133" s="231"/>
      <c r="N133" s="232"/>
      <c r="O133" s="81"/>
      <c r="P133" s="81"/>
      <c r="Q133" s="81"/>
      <c r="R133" s="81"/>
      <c r="S133" s="81"/>
      <c r="T133" s="82"/>
      <c r="U133" s="35"/>
      <c r="V133" s="35"/>
      <c r="W133" s="35"/>
      <c r="X133" s="35"/>
      <c r="Y133" s="35"/>
      <c r="Z133" s="35"/>
      <c r="AA133" s="35"/>
      <c r="AB133" s="35"/>
      <c r="AC133" s="35"/>
      <c r="AD133" s="35"/>
      <c r="AE133" s="35"/>
      <c r="AT133" s="14" t="s">
        <v>190</v>
      </c>
      <c r="AU133" s="14" t="s">
        <v>81</v>
      </c>
    </row>
    <row r="134" s="2" customFormat="1" ht="16.5" customHeight="1">
      <c r="A134" s="35"/>
      <c r="B134" s="36"/>
      <c r="C134" s="233" t="s">
        <v>290</v>
      </c>
      <c r="D134" s="233" t="s">
        <v>191</v>
      </c>
      <c r="E134" s="234" t="s">
        <v>291</v>
      </c>
      <c r="F134" s="235" t="s">
        <v>292</v>
      </c>
      <c r="G134" s="236" t="s">
        <v>199</v>
      </c>
      <c r="H134" s="237">
        <v>80</v>
      </c>
      <c r="I134" s="238"/>
      <c r="J134" s="239">
        <f>ROUND(I134*H134,2)</f>
        <v>0</v>
      </c>
      <c r="K134" s="235" t="s">
        <v>19</v>
      </c>
      <c r="L134" s="41"/>
      <c r="M134" s="240" t="s">
        <v>19</v>
      </c>
      <c r="N134" s="241" t="s">
        <v>44</v>
      </c>
      <c r="O134" s="81"/>
      <c r="P134" s="225">
        <f>O134*H134</f>
        <v>0</v>
      </c>
      <c r="Q134" s="225">
        <v>0.0076</v>
      </c>
      <c r="R134" s="225">
        <f>Q134*H134</f>
        <v>0.60799999999999998</v>
      </c>
      <c r="S134" s="225">
        <v>0</v>
      </c>
      <c r="T134" s="226">
        <f>S134*H134</f>
        <v>0</v>
      </c>
      <c r="U134" s="35"/>
      <c r="V134" s="35"/>
      <c r="W134" s="35"/>
      <c r="X134" s="35"/>
      <c r="Y134" s="35"/>
      <c r="Z134" s="35"/>
      <c r="AA134" s="35"/>
      <c r="AB134" s="35"/>
      <c r="AC134" s="35"/>
      <c r="AD134" s="35"/>
      <c r="AE134" s="35"/>
      <c r="AR134" s="227" t="s">
        <v>252</v>
      </c>
      <c r="AT134" s="227" t="s">
        <v>191</v>
      </c>
      <c r="AU134" s="227" t="s">
        <v>81</v>
      </c>
      <c r="AY134" s="14" t="s">
        <v>183</v>
      </c>
      <c r="BE134" s="228">
        <f>IF(N134="základní",J134,0)</f>
        <v>0</v>
      </c>
      <c r="BF134" s="228">
        <f>IF(N134="snížená",J134,0)</f>
        <v>0</v>
      </c>
      <c r="BG134" s="228">
        <f>IF(N134="zákl. přenesená",J134,0)</f>
        <v>0</v>
      </c>
      <c r="BH134" s="228">
        <f>IF(N134="sníž. přenesená",J134,0)</f>
        <v>0</v>
      </c>
      <c r="BI134" s="228">
        <f>IF(N134="nulová",J134,0)</f>
        <v>0</v>
      </c>
      <c r="BJ134" s="14" t="s">
        <v>81</v>
      </c>
      <c r="BK134" s="228">
        <f>ROUND(I134*H134,2)</f>
        <v>0</v>
      </c>
      <c r="BL134" s="14" t="s">
        <v>252</v>
      </c>
      <c r="BM134" s="227" t="s">
        <v>293</v>
      </c>
    </row>
    <row r="135" s="2" customFormat="1">
      <c r="A135" s="35"/>
      <c r="B135" s="36"/>
      <c r="C135" s="37"/>
      <c r="D135" s="229" t="s">
        <v>190</v>
      </c>
      <c r="E135" s="37"/>
      <c r="F135" s="230" t="s">
        <v>292</v>
      </c>
      <c r="G135" s="37"/>
      <c r="H135" s="37"/>
      <c r="I135" s="143"/>
      <c r="J135" s="37"/>
      <c r="K135" s="37"/>
      <c r="L135" s="41"/>
      <c r="M135" s="231"/>
      <c r="N135" s="232"/>
      <c r="O135" s="81"/>
      <c r="P135" s="81"/>
      <c r="Q135" s="81"/>
      <c r="R135" s="81"/>
      <c r="S135" s="81"/>
      <c r="T135" s="82"/>
      <c r="U135" s="35"/>
      <c r="V135" s="35"/>
      <c r="W135" s="35"/>
      <c r="X135" s="35"/>
      <c r="Y135" s="35"/>
      <c r="Z135" s="35"/>
      <c r="AA135" s="35"/>
      <c r="AB135" s="35"/>
      <c r="AC135" s="35"/>
      <c r="AD135" s="35"/>
      <c r="AE135" s="35"/>
      <c r="AT135" s="14" t="s">
        <v>190</v>
      </c>
      <c r="AU135" s="14" t="s">
        <v>81</v>
      </c>
    </row>
    <row r="136" s="2" customFormat="1" ht="16.5" customHeight="1">
      <c r="A136" s="35"/>
      <c r="B136" s="36"/>
      <c r="C136" s="215" t="s">
        <v>294</v>
      </c>
      <c r="D136" s="215" t="s">
        <v>184</v>
      </c>
      <c r="E136" s="216" t="s">
        <v>295</v>
      </c>
      <c r="F136" s="217" t="s">
        <v>296</v>
      </c>
      <c r="G136" s="218" t="s">
        <v>199</v>
      </c>
      <c r="H136" s="219">
        <v>10</v>
      </c>
      <c r="I136" s="220"/>
      <c r="J136" s="221">
        <f>ROUND(I136*H136,2)</f>
        <v>0</v>
      </c>
      <c r="K136" s="217" t="s">
        <v>19</v>
      </c>
      <c r="L136" s="222"/>
      <c r="M136" s="223" t="s">
        <v>19</v>
      </c>
      <c r="N136" s="224" t="s">
        <v>44</v>
      </c>
      <c r="O136" s="81"/>
      <c r="P136" s="225">
        <f>O136*H136</f>
        <v>0</v>
      </c>
      <c r="Q136" s="225">
        <v>0</v>
      </c>
      <c r="R136" s="225">
        <f>Q136*H136</f>
        <v>0</v>
      </c>
      <c r="S136" s="225">
        <v>0</v>
      </c>
      <c r="T136" s="226">
        <f>S136*H136</f>
        <v>0</v>
      </c>
      <c r="U136" s="35"/>
      <c r="V136" s="35"/>
      <c r="W136" s="35"/>
      <c r="X136" s="35"/>
      <c r="Y136" s="35"/>
      <c r="Z136" s="35"/>
      <c r="AA136" s="35"/>
      <c r="AB136" s="35"/>
      <c r="AC136" s="35"/>
      <c r="AD136" s="35"/>
      <c r="AE136" s="35"/>
      <c r="AR136" s="227" t="s">
        <v>188</v>
      </c>
      <c r="AT136" s="227" t="s">
        <v>184</v>
      </c>
      <c r="AU136" s="227" t="s">
        <v>81</v>
      </c>
      <c r="AY136" s="14" t="s">
        <v>183</v>
      </c>
      <c r="BE136" s="228">
        <f>IF(N136="základní",J136,0)</f>
        <v>0</v>
      </c>
      <c r="BF136" s="228">
        <f>IF(N136="snížená",J136,0)</f>
        <v>0</v>
      </c>
      <c r="BG136" s="228">
        <f>IF(N136="zákl. přenesená",J136,0)</f>
        <v>0</v>
      </c>
      <c r="BH136" s="228">
        <f>IF(N136="sníž. přenesená",J136,0)</f>
        <v>0</v>
      </c>
      <c r="BI136" s="228">
        <f>IF(N136="nulová",J136,0)</f>
        <v>0</v>
      </c>
      <c r="BJ136" s="14" t="s">
        <v>81</v>
      </c>
      <c r="BK136" s="228">
        <f>ROUND(I136*H136,2)</f>
        <v>0</v>
      </c>
      <c r="BL136" s="14" t="s">
        <v>188</v>
      </c>
      <c r="BM136" s="227" t="s">
        <v>297</v>
      </c>
    </row>
    <row r="137" s="2" customFormat="1">
      <c r="A137" s="35"/>
      <c r="B137" s="36"/>
      <c r="C137" s="37"/>
      <c r="D137" s="229" t="s">
        <v>190</v>
      </c>
      <c r="E137" s="37"/>
      <c r="F137" s="230" t="s">
        <v>296</v>
      </c>
      <c r="G137" s="37"/>
      <c r="H137" s="37"/>
      <c r="I137" s="143"/>
      <c r="J137" s="37"/>
      <c r="K137" s="37"/>
      <c r="L137" s="41"/>
      <c r="M137" s="231"/>
      <c r="N137" s="232"/>
      <c r="O137" s="81"/>
      <c r="P137" s="81"/>
      <c r="Q137" s="81"/>
      <c r="R137" s="81"/>
      <c r="S137" s="81"/>
      <c r="T137" s="82"/>
      <c r="U137" s="35"/>
      <c r="V137" s="35"/>
      <c r="W137" s="35"/>
      <c r="X137" s="35"/>
      <c r="Y137" s="35"/>
      <c r="Z137" s="35"/>
      <c r="AA137" s="35"/>
      <c r="AB137" s="35"/>
      <c r="AC137" s="35"/>
      <c r="AD137" s="35"/>
      <c r="AE137" s="35"/>
      <c r="AT137" s="14" t="s">
        <v>190</v>
      </c>
      <c r="AU137" s="14" t="s">
        <v>81</v>
      </c>
    </row>
    <row r="138" s="2" customFormat="1" ht="16.5" customHeight="1">
      <c r="A138" s="35"/>
      <c r="B138" s="36"/>
      <c r="C138" s="233" t="s">
        <v>298</v>
      </c>
      <c r="D138" s="233" t="s">
        <v>191</v>
      </c>
      <c r="E138" s="234" t="s">
        <v>299</v>
      </c>
      <c r="F138" s="235" t="s">
        <v>300</v>
      </c>
      <c r="G138" s="236" t="s">
        <v>257</v>
      </c>
      <c r="H138" s="237">
        <v>20</v>
      </c>
      <c r="I138" s="238"/>
      <c r="J138" s="239">
        <f>ROUND(I138*H138,2)</f>
        <v>0</v>
      </c>
      <c r="K138" s="235" t="s">
        <v>19</v>
      </c>
      <c r="L138" s="41"/>
      <c r="M138" s="240" t="s">
        <v>19</v>
      </c>
      <c r="N138" s="241" t="s">
        <v>44</v>
      </c>
      <c r="O138" s="81"/>
      <c r="P138" s="225">
        <f>O138*H138</f>
        <v>0</v>
      </c>
      <c r="Q138" s="225">
        <v>0</v>
      </c>
      <c r="R138" s="225">
        <f>Q138*H138</f>
        <v>0</v>
      </c>
      <c r="S138" s="225">
        <v>0</v>
      </c>
      <c r="T138" s="226">
        <f>S138*H138</f>
        <v>0</v>
      </c>
      <c r="U138" s="35"/>
      <c r="V138" s="35"/>
      <c r="W138" s="35"/>
      <c r="X138" s="35"/>
      <c r="Y138" s="35"/>
      <c r="Z138" s="35"/>
      <c r="AA138" s="35"/>
      <c r="AB138" s="35"/>
      <c r="AC138" s="35"/>
      <c r="AD138" s="35"/>
      <c r="AE138" s="35"/>
      <c r="AR138" s="227" t="s">
        <v>182</v>
      </c>
      <c r="AT138" s="227" t="s">
        <v>191</v>
      </c>
      <c r="AU138" s="227" t="s">
        <v>81</v>
      </c>
      <c r="AY138" s="14" t="s">
        <v>183</v>
      </c>
      <c r="BE138" s="228">
        <f>IF(N138="základní",J138,0)</f>
        <v>0</v>
      </c>
      <c r="BF138" s="228">
        <f>IF(N138="snížená",J138,0)</f>
        <v>0</v>
      </c>
      <c r="BG138" s="228">
        <f>IF(N138="zákl. přenesená",J138,0)</f>
        <v>0</v>
      </c>
      <c r="BH138" s="228">
        <f>IF(N138="sníž. přenesená",J138,0)</f>
        <v>0</v>
      </c>
      <c r="BI138" s="228">
        <f>IF(N138="nulová",J138,0)</f>
        <v>0</v>
      </c>
      <c r="BJ138" s="14" t="s">
        <v>81</v>
      </c>
      <c r="BK138" s="228">
        <f>ROUND(I138*H138,2)</f>
        <v>0</v>
      </c>
      <c r="BL138" s="14" t="s">
        <v>182</v>
      </c>
      <c r="BM138" s="227" t="s">
        <v>301</v>
      </c>
    </row>
    <row r="139" s="2" customFormat="1">
      <c r="A139" s="35"/>
      <c r="B139" s="36"/>
      <c r="C139" s="37"/>
      <c r="D139" s="229" t="s">
        <v>190</v>
      </c>
      <c r="E139" s="37"/>
      <c r="F139" s="230" t="s">
        <v>300</v>
      </c>
      <c r="G139" s="37"/>
      <c r="H139" s="37"/>
      <c r="I139" s="143"/>
      <c r="J139" s="37"/>
      <c r="K139" s="37"/>
      <c r="L139" s="41"/>
      <c r="M139" s="231"/>
      <c r="N139" s="232"/>
      <c r="O139" s="81"/>
      <c r="P139" s="81"/>
      <c r="Q139" s="81"/>
      <c r="R139" s="81"/>
      <c r="S139" s="81"/>
      <c r="T139" s="82"/>
      <c r="U139" s="35"/>
      <c r="V139" s="35"/>
      <c r="W139" s="35"/>
      <c r="X139" s="35"/>
      <c r="Y139" s="35"/>
      <c r="Z139" s="35"/>
      <c r="AA139" s="35"/>
      <c r="AB139" s="35"/>
      <c r="AC139" s="35"/>
      <c r="AD139" s="35"/>
      <c r="AE139" s="35"/>
      <c r="AT139" s="14" t="s">
        <v>190</v>
      </c>
      <c r="AU139" s="14" t="s">
        <v>81</v>
      </c>
    </row>
    <row r="140" s="2" customFormat="1" ht="16.5" customHeight="1">
      <c r="A140" s="35"/>
      <c r="B140" s="36"/>
      <c r="C140" s="233" t="s">
        <v>302</v>
      </c>
      <c r="D140" s="233" t="s">
        <v>191</v>
      </c>
      <c r="E140" s="234" t="s">
        <v>303</v>
      </c>
      <c r="F140" s="235" t="s">
        <v>304</v>
      </c>
      <c r="G140" s="236" t="s">
        <v>305</v>
      </c>
      <c r="H140" s="237">
        <v>1</v>
      </c>
      <c r="I140" s="238"/>
      <c r="J140" s="239">
        <f>ROUND(I140*H140,2)</f>
        <v>0</v>
      </c>
      <c r="K140" s="235" t="s">
        <v>19</v>
      </c>
      <c r="L140" s="41"/>
      <c r="M140" s="240" t="s">
        <v>19</v>
      </c>
      <c r="N140" s="241" t="s">
        <v>44</v>
      </c>
      <c r="O140" s="81"/>
      <c r="P140" s="225">
        <f>O140*H140</f>
        <v>0</v>
      </c>
      <c r="Q140" s="225">
        <v>0</v>
      </c>
      <c r="R140" s="225">
        <f>Q140*H140</f>
        <v>0</v>
      </c>
      <c r="S140" s="225">
        <v>0</v>
      </c>
      <c r="T140" s="226">
        <f>S140*H140</f>
        <v>0</v>
      </c>
      <c r="U140" s="35"/>
      <c r="V140" s="35"/>
      <c r="W140" s="35"/>
      <c r="X140" s="35"/>
      <c r="Y140" s="35"/>
      <c r="Z140" s="35"/>
      <c r="AA140" s="35"/>
      <c r="AB140" s="35"/>
      <c r="AC140" s="35"/>
      <c r="AD140" s="35"/>
      <c r="AE140" s="35"/>
      <c r="AR140" s="227" t="s">
        <v>306</v>
      </c>
      <c r="AT140" s="227" t="s">
        <v>191</v>
      </c>
      <c r="AU140" s="227" t="s">
        <v>81</v>
      </c>
      <c r="AY140" s="14" t="s">
        <v>183</v>
      </c>
      <c r="BE140" s="228">
        <f>IF(N140="základní",J140,0)</f>
        <v>0</v>
      </c>
      <c r="BF140" s="228">
        <f>IF(N140="snížená",J140,0)</f>
        <v>0</v>
      </c>
      <c r="BG140" s="228">
        <f>IF(N140="zákl. přenesená",J140,0)</f>
        <v>0</v>
      </c>
      <c r="BH140" s="228">
        <f>IF(N140="sníž. přenesená",J140,0)</f>
        <v>0</v>
      </c>
      <c r="BI140" s="228">
        <f>IF(N140="nulová",J140,0)</f>
        <v>0</v>
      </c>
      <c r="BJ140" s="14" t="s">
        <v>81</v>
      </c>
      <c r="BK140" s="228">
        <f>ROUND(I140*H140,2)</f>
        <v>0</v>
      </c>
      <c r="BL140" s="14" t="s">
        <v>306</v>
      </c>
      <c r="BM140" s="227" t="s">
        <v>307</v>
      </c>
    </row>
    <row r="141" s="2" customFormat="1">
      <c r="A141" s="35"/>
      <c r="B141" s="36"/>
      <c r="C141" s="37"/>
      <c r="D141" s="229" t="s">
        <v>190</v>
      </c>
      <c r="E141" s="37"/>
      <c r="F141" s="230" t="s">
        <v>304</v>
      </c>
      <c r="G141" s="37"/>
      <c r="H141" s="37"/>
      <c r="I141" s="143"/>
      <c r="J141" s="37"/>
      <c r="K141" s="37"/>
      <c r="L141" s="41"/>
      <c r="M141" s="242"/>
      <c r="N141" s="243"/>
      <c r="O141" s="244"/>
      <c r="P141" s="244"/>
      <c r="Q141" s="244"/>
      <c r="R141" s="244"/>
      <c r="S141" s="244"/>
      <c r="T141" s="245"/>
      <c r="U141" s="35"/>
      <c r="V141" s="35"/>
      <c r="W141" s="35"/>
      <c r="X141" s="35"/>
      <c r="Y141" s="35"/>
      <c r="Z141" s="35"/>
      <c r="AA141" s="35"/>
      <c r="AB141" s="35"/>
      <c r="AC141" s="35"/>
      <c r="AD141" s="35"/>
      <c r="AE141" s="35"/>
      <c r="AT141" s="14" t="s">
        <v>190</v>
      </c>
      <c r="AU141" s="14" t="s">
        <v>81</v>
      </c>
    </row>
    <row r="142" s="2" customFormat="1" ht="6.96" customHeight="1">
      <c r="A142" s="35"/>
      <c r="B142" s="56"/>
      <c r="C142" s="57"/>
      <c r="D142" s="57"/>
      <c r="E142" s="57"/>
      <c r="F142" s="57"/>
      <c r="G142" s="57"/>
      <c r="H142" s="57"/>
      <c r="I142" s="172"/>
      <c r="J142" s="57"/>
      <c r="K142" s="57"/>
      <c r="L142" s="41"/>
      <c r="M142" s="35"/>
      <c r="O142" s="35"/>
      <c r="P142" s="35"/>
      <c r="Q142" s="35"/>
      <c r="R142" s="35"/>
      <c r="S142" s="35"/>
      <c r="T142" s="35"/>
      <c r="U142" s="35"/>
      <c r="V142" s="35"/>
      <c r="W142" s="35"/>
      <c r="X142" s="35"/>
      <c r="Y142" s="35"/>
      <c r="Z142" s="35"/>
      <c r="AA142" s="35"/>
      <c r="AB142" s="35"/>
      <c r="AC142" s="35"/>
      <c r="AD142" s="35"/>
      <c r="AE142" s="35"/>
    </row>
  </sheetData>
  <sheetProtection sheet="1" autoFilter="0" formatColumns="0" formatRows="0" objects="1" scenarios="1" spinCount="100000" saltValue="3Go9ZDsfEAsNkWrgWqFDWwmtEvFabbS3qepfdKtOBdsRqZ1w6KINxelumfivUA+ztExvMs1N1i9z0FuXzScwfA==" hashValue="5onjn46WIjzdVInYr6nYoXzss5kCrlKyZhH03eo2PTPQ3emZdftd7ogyPwrejXun/RNCAuZqRpPNMfguY1qLhw==" algorithmName="SHA-512" password="CC35"/>
  <autoFilter ref="C80:K141"/>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146</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1" customFormat="1" ht="12" customHeight="1">
      <c r="B8" s="17"/>
      <c r="D8" s="141" t="s">
        <v>160</v>
      </c>
      <c r="I8" s="135"/>
      <c r="L8" s="17"/>
    </row>
    <row r="9" hidden="1" s="2" customFormat="1" ht="16.5" customHeight="1">
      <c r="A9" s="35"/>
      <c r="B9" s="41"/>
      <c r="C9" s="35"/>
      <c r="D9" s="35"/>
      <c r="E9" s="142" t="s">
        <v>2812</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309</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16.5" customHeight="1">
      <c r="A11" s="35"/>
      <c r="B11" s="41"/>
      <c r="C11" s="35"/>
      <c r="D11" s="35"/>
      <c r="E11" s="145" t="s">
        <v>2923</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11. 2. 2020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34</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37</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38</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39</v>
      </c>
      <c r="E32" s="35"/>
      <c r="F32" s="35"/>
      <c r="G32" s="35"/>
      <c r="H32" s="35"/>
      <c r="I32" s="143"/>
      <c r="J32" s="156">
        <f>ROUND(J90,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41</v>
      </c>
      <c r="G34" s="35"/>
      <c r="H34" s="35"/>
      <c r="I34" s="158" t="s">
        <v>40</v>
      </c>
      <c r="J34" s="157" t="s">
        <v>42</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43</v>
      </c>
      <c r="E35" s="141" t="s">
        <v>44</v>
      </c>
      <c r="F35" s="160">
        <f>ROUND((SUM(BE90:BE109)),  2)</f>
        <v>0</v>
      </c>
      <c r="G35" s="35"/>
      <c r="H35" s="35"/>
      <c r="I35" s="161">
        <v>0.20999999999999999</v>
      </c>
      <c r="J35" s="160">
        <f>ROUND(((SUM(BE90:BE109))*I35),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45</v>
      </c>
      <c r="F36" s="160">
        <f>ROUND((SUM(BF90:BF109)),  2)</f>
        <v>0</v>
      </c>
      <c r="G36" s="35"/>
      <c r="H36" s="35"/>
      <c r="I36" s="161">
        <v>0.14999999999999999</v>
      </c>
      <c r="J36" s="160">
        <f>ROUND(((SUM(BF90:BF109))*I36),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46</v>
      </c>
      <c r="F37" s="160">
        <f>ROUND((SUM(BG90:BG109)),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47</v>
      </c>
      <c r="F38" s="160">
        <f>ROUND((SUM(BH90:BH109)),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48</v>
      </c>
      <c r="F39" s="160">
        <f>ROUND((SUM(BI90:BI109)),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49</v>
      </c>
      <c r="E41" s="164"/>
      <c r="F41" s="164"/>
      <c r="G41" s="165" t="s">
        <v>50</v>
      </c>
      <c r="H41" s="166" t="s">
        <v>51</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162</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23.25" customHeight="1">
      <c r="A50" s="35"/>
      <c r="B50" s="36"/>
      <c r="C50" s="37"/>
      <c r="D50" s="37"/>
      <c r="E50" s="176" t="str">
        <f>E7</f>
        <v xml:space="preserve">Oprava staničních kolejí 1 - 8  a výhybek v žst. Bečov nad Teplou (2. část)</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160</v>
      </c>
      <c r="D51" s="19"/>
      <c r="E51" s="19"/>
      <c r="F51" s="19"/>
      <c r="G51" s="19"/>
      <c r="H51" s="19"/>
      <c r="I51" s="135"/>
      <c r="J51" s="19"/>
      <c r="K51" s="19"/>
      <c r="L51" s="17"/>
    </row>
    <row r="52" hidden="1" s="2" customFormat="1" ht="16.5" customHeight="1">
      <c r="A52" s="35"/>
      <c r="B52" s="36"/>
      <c r="C52" s="37"/>
      <c r="D52" s="37"/>
      <c r="E52" s="176" t="s">
        <v>2812</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309</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6.5" customHeight="1">
      <c r="A54" s="35"/>
      <c r="B54" s="36"/>
      <c r="C54" s="37"/>
      <c r="D54" s="37"/>
      <c r="E54" s="66" t="str">
        <f>E11</f>
        <v>03 - VRN</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žst. Bečov nad Teplou</v>
      </c>
      <c r="G56" s="37"/>
      <c r="H56" s="37"/>
      <c r="I56" s="146" t="s">
        <v>23</v>
      </c>
      <c r="J56" s="69" t="str">
        <f>IF(J14="","",J14)</f>
        <v>11. 2. 2020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 xml:space="preserve"> Správa železnic, OŘ ÚNL</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 xml:space="preserve"> </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163</v>
      </c>
      <c r="D61" s="178"/>
      <c r="E61" s="178"/>
      <c r="F61" s="178"/>
      <c r="G61" s="178"/>
      <c r="H61" s="178"/>
      <c r="I61" s="179"/>
      <c r="J61" s="180" t="s">
        <v>164</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71</v>
      </c>
      <c r="D63" s="37"/>
      <c r="E63" s="37"/>
      <c r="F63" s="37"/>
      <c r="G63" s="37"/>
      <c r="H63" s="37"/>
      <c r="I63" s="143"/>
      <c r="J63" s="99">
        <f>J90</f>
        <v>0</v>
      </c>
      <c r="K63" s="37"/>
      <c r="L63" s="144"/>
      <c r="S63" s="35"/>
      <c r="T63" s="35"/>
      <c r="U63" s="35"/>
      <c r="V63" s="35"/>
      <c r="W63" s="35"/>
      <c r="X63" s="35"/>
      <c r="Y63" s="35"/>
      <c r="Z63" s="35"/>
      <c r="AA63" s="35"/>
      <c r="AB63" s="35"/>
      <c r="AC63" s="35"/>
      <c r="AD63" s="35"/>
      <c r="AE63" s="35"/>
      <c r="AU63" s="14" t="s">
        <v>165</v>
      </c>
    </row>
    <row r="64" hidden="1" s="9" customFormat="1" ht="24.96" customHeight="1">
      <c r="A64" s="9"/>
      <c r="B64" s="182"/>
      <c r="C64" s="183"/>
      <c r="D64" s="184" t="s">
        <v>154</v>
      </c>
      <c r="E64" s="185"/>
      <c r="F64" s="185"/>
      <c r="G64" s="185"/>
      <c r="H64" s="185"/>
      <c r="I64" s="186"/>
      <c r="J64" s="187">
        <f>J91</f>
        <v>0</v>
      </c>
      <c r="K64" s="183"/>
      <c r="L64" s="188"/>
      <c r="S64" s="9"/>
      <c r="T64" s="9"/>
      <c r="U64" s="9"/>
      <c r="V64" s="9"/>
      <c r="W64" s="9"/>
      <c r="X64" s="9"/>
      <c r="Y64" s="9"/>
      <c r="Z64" s="9"/>
      <c r="AA64" s="9"/>
      <c r="AB64" s="9"/>
      <c r="AC64" s="9"/>
      <c r="AD64" s="9"/>
      <c r="AE64" s="9"/>
    </row>
    <row r="65" hidden="1" s="12" customFormat="1" ht="19.92" customHeight="1">
      <c r="A65" s="12"/>
      <c r="B65" s="247"/>
      <c r="C65" s="122"/>
      <c r="D65" s="248" t="s">
        <v>2924</v>
      </c>
      <c r="E65" s="249"/>
      <c r="F65" s="249"/>
      <c r="G65" s="249"/>
      <c r="H65" s="249"/>
      <c r="I65" s="250"/>
      <c r="J65" s="251">
        <f>J92</f>
        <v>0</v>
      </c>
      <c r="K65" s="122"/>
      <c r="L65" s="252"/>
      <c r="S65" s="12"/>
      <c r="T65" s="12"/>
      <c r="U65" s="12"/>
      <c r="V65" s="12"/>
      <c r="W65" s="12"/>
      <c r="X65" s="12"/>
      <c r="Y65" s="12"/>
      <c r="Z65" s="12"/>
      <c r="AA65" s="12"/>
      <c r="AB65" s="12"/>
      <c r="AC65" s="12"/>
      <c r="AD65" s="12"/>
      <c r="AE65" s="12"/>
    </row>
    <row r="66" hidden="1" s="12" customFormat="1" ht="19.92" customHeight="1">
      <c r="A66" s="12"/>
      <c r="B66" s="247"/>
      <c r="C66" s="122"/>
      <c r="D66" s="248" t="s">
        <v>2925</v>
      </c>
      <c r="E66" s="249"/>
      <c r="F66" s="249"/>
      <c r="G66" s="249"/>
      <c r="H66" s="249"/>
      <c r="I66" s="250"/>
      <c r="J66" s="251">
        <f>J99</f>
        <v>0</v>
      </c>
      <c r="K66" s="122"/>
      <c r="L66" s="252"/>
      <c r="S66" s="12"/>
      <c r="T66" s="12"/>
      <c r="U66" s="12"/>
      <c r="V66" s="12"/>
      <c r="W66" s="12"/>
      <c r="X66" s="12"/>
      <c r="Y66" s="12"/>
      <c r="Z66" s="12"/>
      <c r="AA66" s="12"/>
      <c r="AB66" s="12"/>
      <c r="AC66" s="12"/>
      <c r="AD66" s="12"/>
      <c r="AE66" s="12"/>
    </row>
    <row r="67" hidden="1" s="12" customFormat="1" ht="19.92" customHeight="1">
      <c r="A67" s="12"/>
      <c r="B67" s="247"/>
      <c r="C67" s="122"/>
      <c r="D67" s="248" t="s">
        <v>2926</v>
      </c>
      <c r="E67" s="249"/>
      <c r="F67" s="249"/>
      <c r="G67" s="249"/>
      <c r="H67" s="249"/>
      <c r="I67" s="250"/>
      <c r="J67" s="251">
        <f>J102</f>
        <v>0</v>
      </c>
      <c r="K67" s="122"/>
      <c r="L67" s="252"/>
      <c r="S67" s="12"/>
      <c r="T67" s="12"/>
      <c r="U67" s="12"/>
      <c r="V67" s="12"/>
      <c r="W67" s="12"/>
      <c r="X67" s="12"/>
      <c r="Y67" s="12"/>
      <c r="Z67" s="12"/>
      <c r="AA67" s="12"/>
      <c r="AB67" s="12"/>
      <c r="AC67" s="12"/>
      <c r="AD67" s="12"/>
      <c r="AE67" s="12"/>
    </row>
    <row r="68" hidden="1" s="12" customFormat="1" ht="19.92" customHeight="1">
      <c r="A68" s="12"/>
      <c r="B68" s="247"/>
      <c r="C68" s="122"/>
      <c r="D68" s="248" t="s">
        <v>2927</v>
      </c>
      <c r="E68" s="249"/>
      <c r="F68" s="249"/>
      <c r="G68" s="249"/>
      <c r="H68" s="249"/>
      <c r="I68" s="250"/>
      <c r="J68" s="251">
        <f>J105</f>
        <v>0</v>
      </c>
      <c r="K68" s="122"/>
      <c r="L68" s="252"/>
      <c r="S68" s="12"/>
      <c r="T68" s="12"/>
      <c r="U68" s="12"/>
      <c r="V68" s="12"/>
      <c r="W68" s="12"/>
      <c r="X68" s="12"/>
      <c r="Y68" s="12"/>
      <c r="Z68" s="12"/>
      <c r="AA68" s="12"/>
      <c r="AB68" s="12"/>
      <c r="AC68" s="12"/>
      <c r="AD68" s="12"/>
      <c r="AE68" s="12"/>
    </row>
    <row r="69" hidden="1" s="2" customFormat="1" ht="21.84" customHeight="1">
      <c r="A69" s="35"/>
      <c r="B69" s="36"/>
      <c r="C69" s="37"/>
      <c r="D69" s="37"/>
      <c r="E69" s="37"/>
      <c r="F69" s="37"/>
      <c r="G69" s="37"/>
      <c r="H69" s="37"/>
      <c r="I69" s="143"/>
      <c r="J69" s="37"/>
      <c r="K69" s="37"/>
      <c r="L69" s="144"/>
      <c r="S69" s="35"/>
      <c r="T69" s="35"/>
      <c r="U69" s="35"/>
      <c r="V69" s="35"/>
      <c r="W69" s="35"/>
      <c r="X69" s="35"/>
      <c r="Y69" s="35"/>
      <c r="Z69" s="35"/>
      <c r="AA69" s="35"/>
      <c r="AB69" s="35"/>
      <c r="AC69" s="35"/>
      <c r="AD69" s="35"/>
      <c r="AE69" s="35"/>
    </row>
    <row r="70" hidden="1" s="2" customFormat="1" ht="6.96" customHeight="1">
      <c r="A70" s="35"/>
      <c r="B70" s="56"/>
      <c r="C70" s="57"/>
      <c r="D70" s="57"/>
      <c r="E70" s="57"/>
      <c r="F70" s="57"/>
      <c r="G70" s="57"/>
      <c r="H70" s="57"/>
      <c r="I70" s="172"/>
      <c r="J70" s="57"/>
      <c r="K70" s="57"/>
      <c r="L70" s="144"/>
      <c r="S70" s="35"/>
      <c r="T70" s="35"/>
      <c r="U70" s="35"/>
      <c r="V70" s="35"/>
      <c r="W70" s="35"/>
      <c r="X70" s="35"/>
      <c r="Y70" s="35"/>
      <c r="Z70" s="35"/>
      <c r="AA70" s="35"/>
      <c r="AB70" s="35"/>
      <c r="AC70" s="35"/>
      <c r="AD70" s="35"/>
      <c r="AE70" s="35"/>
    </row>
    <row r="71" hidden="1"/>
    <row r="72" hidden="1"/>
    <row r="73" hidden="1"/>
    <row r="74" s="2" customFormat="1" ht="6.96" customHeight="1">
      <c r="A74" s="35"/>
      <c r="B74" s="58"/>
      <c r="C74" s="59"/>
      <c r="D74" s="59"/>
      <c r="E74" s="59"/>
      <c r="F74" s="59"/>
      <c r="G74" s="59"/>
      <c r="H74" s="59"/>
      <c r="I74" s="175"/>
      <c r="J74" s="59"/>
      <c r="K74" s="59"/>
      <c r="L74" s="144"/>
      <c r="S74" s="35"/>
      <c r="T74" s="35"/>
      <c r="U74" s="35"/>
      <c r="V74" s="35"/>
      <c r="W74" s="35"/>
      <c r="X74" s="35"/>
      <c r="Y74" s="35"/>
      <c r="Z74" s="35"/>
      <c r="AA74" s="35"/>
      <c r="AB74" s="35"/>
      <c r="AC74" s="35"/>
      <c r="AD74" s="35"/>
      <c r="AE74" s="35"/>
    </row>
    <row r="75" s="2" customFormat="1" ht="24.96" customHeight="1">
      <c r="A75" s="35"/>
      <c r="B75" s="36"/>
      <c r="C75" s="20" t="s">
        <v>168</v>
      </c>
      <c r="D75" s="37"/>
      <c r="E75" s="37"/>
      <c r="F75" s="37"/>
      <c r="G75" s="37"/>
      <c r="H75" s="37"/>
      <c r="I75" s="143"/>
      <c r="J75" s="37"/>
      <c r="K75" s="37"/>
      <c r="L75" s="144"/>
      <c r="S75" s="35"/>
      <c r="T75" s="35"/>
      <c r="U75" s="35"/>
      <c r="V75" s="35"/>
      <c r="W75" s="35"/>
      <c r="X75" s="35"/>
      <c r="Y75" s="35"/>
      <c r="Z75" s="35"/>
      <c r="AA75" s="35"/>
      <c r="AB75" s="35"/>
      <c r="AC75" s="35"/>
      <c r="AD75" s="35"/>
      <c r="AE75" s="35"/>
    </row>
    <row r="76" s="2" customFormat="1" ht="6.96" customHeight="1">
      <c r="A76" s="35"/>
      <c r="B76" s="36"/>
      <c r="C76" s="37"/>
      <c r="D76" s="37"/>
      <c r="E76" s="37"/>
      <c r="F76" s="37"/>
      <c r="G76" s="37"/>
      <c r="H76" s="37"/>
      <c r="I76" s="143"/>
      <c r="J76" s="37"/>
      <c r="K76" s="37"/>
      <c r="L76" s="144"/>
      <c r="S76" s="35"/>
      <c r="T76" s="35"/>
      <c r="U76" s="35"/>
      <c r="V76" s="35"/>
      <c r="W76" s="35"/>
      <c r="X76" s="35"/>
      <c r="Y76" s="35"/>
      <c r="Z76" s="35"/>
      <c r="AA76" s="35"/>
      <c r="AB76" s="35"/>
      <c r="AC76" s="35"/>
      <c r="AD76" s="35"/>
      <c r="AE76" s="35"/>
    </row>
    <row r="77" s="2" customFormat="1" ht="12" customHeight="1">
      <c r="A77" s="35"/>
      <c r="B77" s="36"/>
      <c r="C77" s="29" t="s">
        <v>16</v>
      </c>
      <c r="D77" s="37"/>
      <c r="E77" s="37"/>
      <c r="F77" s="37"/>
      <c r="G77" s="37"/>
      <c r="H77" s="37"/>
      <c r="I77" s="143"/>
      <c r="J77" s="37"/>
      <c r="K77" s="37"/>
      <c r="L77" s="144"/>
      <c r="S77" s="35"/>
      <c r="T77" s="35"/>
      <c r="U77" s="35"/>
      <c r="V77" s="35"/>
      <c r="W77" s="35"/>
      <c r="X77" s="35"/>
      <c r="Y77" s="35"/>
      <c r="Z77" s="35"/>
      <c r="AA77" s="35"/>
      <c r="AB77" s="35"/>
      <c r="AC77" s="35"/>
      <c r="AD77" s="35"/>
      <c r="AE77" s="35"/>
    </row>
    <row r="78" s="2" customFormat="1" ht="23.25" customHeight="1">
      <c r="A78" s="35"/>
      <c r="B78" s="36"/>
      <c r="C78" s="37"/>
      <c r="D78" s="37"/>
      <c r="E78" s="176" t="str">
        <f>E7</f>
        <v xml:space="preserve">Oprava staničních kolejí 1 - 8  a výhybek v žst. Bečov nad Teplou (2. část)</v>
      </c>
      <c r="F78" s="29"/>
      <c r="G78" s="29"/>
      <c r="H78" s="29"/>
      <c r="I78" s="143"/>
      <c r="J78" s="37"/>
      <c r="K78" s="37"/>
      <c r="L78" s="144"/>
      <c r="S78" s="35"/>
      <c r="T78" s="35"/>
      <c r="U78" s="35"/>
      <c r="V78" s="35"/>
      <c r="W78" s="35"/>
      <c r="X78" s="35"/>
      <c r="Y78" s="35"/>
      <c r="Z78" s="35"/>
      <c r="AA78" s="35"/>
      <c r="AB78" s="35"/>
      <c r="AC78" s="35"/>
      <c r="AD78" s="35"/>
      <c r="AE78" s="35"/>
    </row>
    <row r="79" s="1" customFormat="1" ht="12" customHeight="1">
      <c r="B79" s="18"/>
      <c r="C79" s="29" t="s">
        <v>160</v>
      </c>
      <c r="D79" s="19"/>
      <c r="E79" s="19"/>
      <c r="F79" s="19"/>
      <c r="G79" s="19"/>
      <c r="H79" s="19"/>
      <c r="I79" s="135"/>
      <c r="J79" s="19"/>
      <c r="K79" s="19"/>
      <c r="L79" s="17"/>
    </row>
    <row r="80" s="2" customFormat="1" ht="16.5" customHeight="1">
      <c r="A80" s="35"/>
      <c r="B80" s="36"/>
      <c r="C80" s="37"/>
      <c r="D80" s="37"/>
      <c r="E80" s="176" t="s">
        <v>2812</v>
      </c>
      <c r="F80" s="37"/>
      <c r="G80" s="37"/>
      <c r="H80" s="37"/>
      <c r="I80" s="143"/>
      <c r="J80" s="37"/>
      <c r="K80" s="37"/>
      <c r="L80" s="144"/>
      <c r="S80" s="35"/>
      <c r="T80" s="35"/>
      <c r="U80" s="35"/>
      <c r="V80" s="35"/>
      <c r="W80" s="35"/>
      <c r="X80" s="35"/>
      <c r="Y80" s="35"/>
      <c r="Z80" s="35"/>
      <c r="AA80" s="35"/>
      <c r="AB80" s="35"/>
      <c r="AC80" s="35"/>
      <c r="AD80" s="35"/>
      <c r="AE80" s="35"/>
    </row>
    <row r="81" s="2" customFormat="1" ht="12" customHeight="1">
      <c r="A81" s="35"/>
      <c r="B81" s="36"/>
      <c r="C81" s="29" t="s">
        <v>309</v>
      </c>
      <c r="D81" s="37"/>
      <c r="E81" s="37"/>
      <c r="F81" s="37"/>
      <c r="G81" s="37"/>
      <c r="H81" s="37"/>
      <c r="I81" s="143"/>
      <c r="J81" s="37"/>
      <c r="K81" s="37"/>
      <c r="L81" s="144"/>
      <c r="S81" s="35"/>
      <c r="T81" s="35"/>
      <c r="U81" s="35"/>
      <c r="V81" s="35"/>
      <c r="W81" s="35"/>
      <c r="X81" s="35"/>
      <c r="Y81" s="35"/>
      <c r="Z81" s="35"/>
      <c r="AA81" s="35"/>
      <c r="AB81" s="35"/>
      <c r="AC81" s="35"/>
      <c r="AD81" s="35"/>
      <c r="AE81" s="35"/>
    </row>
    <row r="82" s="2" customFormat="1" ht="16.5" customHeight="1">
      <c r="A82" s="35"/>
      <c r="B82" s="36"/>
      <c r="C82" s="37"/>
      <c r="D82" s="37"/>
      <c r="E82" s="66" t="str">
        <f>E11</f>
        <v>03 - VRN</v>
      </c>
      <c r="F82" s="37"/>
      <c r="G82" s="37"/>
      <c r="H82" s="37"/>
      <c r="I82" s="143"/>
      <c r="J82" s="37"/>
      <c r="K82" s="37"/>
      <c r="L82" s="144"/>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143"/>
      <c r="J83" s="37"/>
      <c r="K83" s="37"/>
      <c r="L83" s="144"/>
      <c r="S83" s="35"/>
      <c r="T83" s="35"/>
      <c r="U83" s="35"/>
      <c r="V83" s="35"/>
      <c r="W83" s="35"/>
      <c r="X83" s="35"/>
      <c r="Y83" s="35"/>
      <c r="Z83" s="35"/>
      <c r="AA83" s="35"/>
      <c r="AB83" s="35"/>
      <c r="AC83" s="35"/>
      <c r="AD83" s="35"/>
      <c r="AE83" s="35"/>
    </row>
    <row r="84" s="2" customFormat="1" ht="12" customHeight="1">
      <c r="A84" s="35"/>
      <c r="B84" s="36"/>
      <c r="C84" s="29" t="s">
        <v>21</v>
      </c>
      <c r="D84" s="37"/>
      <c r="E84" s="37"/>
      <c r="F84" s="24" t="str">
        <f>F14</f>
        <v>žst. Bečov nad Teplou</v>
      </c>
      <c r="G84" s="37"/>
      <c r="H84" s="37"/>
      <c r="I84" s="146" t="s">
        <v>23</v>
      </c>
      <c r="J84" s="69" t="str">
        <f>IF(J14="","",J14)</f>
        <v>11. 2. 2020</v>
      </c>
      <c r="K84" s="37"/>
      <c r="L84" s="144"/>
      <c r="S84" s="35"/>
      <c r="T84" s="35"/>
      <c r="U84" s="35"/>
      <c r="V84" s="35"/>
      <c r="W84" s="35"/>
      <c r="X84" s="35"/>
      <c r="Y84" s="35"/>
      <c r="Z84" s="35"/>
      <c r="AA84" s="35"/>
      <c r="AB84" s="35"/>
      <c r="AC84" s="35"/>
      <c r="AD84" s="35"/>
      <c r="AE84" s="35"/>
    </row>
    <row r="85" s="2" customFormat="1" ht="6.96" customHeight="1">
      <c r="A85" s="35"/>
      <c r="B85" s="36"/>
      <c r="C85" s="37"/>
      <c r="D85" s="37"/>
      <c r="E85" s="37"/>
      <c r="F85" s="37"/>
      <c r="G85" s="37"/>
      <c r="H85" s="37"/>
      <c r="I85" s="143"/>
      <c r="J85" s="37"/>
      <c r="K85" s="37"/>
      <c r="L85" s="144"/>
      <c r="S85" s="35"/>
      <c r="T85" s="35"/>
      <c r="U85" s="35"/>
      <c r="V85" s="35"/>
      <c r="W85" s="35"/>
      <c r="X85" s="35"/>
      <c r="Y85" s="35"/>
      <c r="Z85" s="35"/>
      <c r="AA85" s="35"/>
      <c r="AB85" s="35"/>
      <c r="AC85" s="35"/>
      <c r="AD85" s="35"/>
      <c r="AE85" s="35"/>
    </row>
    <row r="86" s="2" customFormat="1" ht="15.15" customHeight="1">
      <c r="A86" s="35"/>
      <c r="B86" s="36"/>
      <c r="C86" s="29" t="s">
        <v>25</v>
      </c>
      <c r="D86" s="37"/>
      <c r="E86" s="37"/>
      <c r="F86" s="24" t="str">
        <f>E17</f>
        <v xml:space="preserve"> Správa železnic, OŘ ÚNL</v>
      </c>
      <c r="G86" s="37"/>
      <c r="H86" s="37"/>
      <c r="I86" s="146" t="s">
        <v>33</v>
      </c>
      <c r="J86" s="33" t="str">
        <f>E23</f>
        <v xml:space="preserve"> </v>
      </c>
      <c r="K86" s="37"/>
      <c r="L86" s="144"/>
      <c r="S86" s="35"/>
      <c r="T86" s="35"/>
      <c r="U86" s="35"/>
      <c r="V86" s="35"/>
      <c r="W86" s="35"/>
      <c r="X86" s="35"/>
      <c r="Y86" s="35"/>
      <c r="Z86" s="35"/>
      <c r="AA86" s="35"/>
      <c r="AB86" s="35"/>
      <c r="AC86" s="35"/>
      <c r="AD86" s="35"/>
      <c r="AE86" s="35"/>
    </row>
    <row r="87" s="2" customFormat="1" ht="15.15" customHeight="1">
      <c r="A87" s="35"/>
      <c r="B87" s="36"/>
      <c r="C87" s="29" t="s">
        <v>31</v>
      </c>
      <c r="D87" s="37"/>
      <c r="E87" s="37"/>
      <c r="F87" s="24" t="str">
        <f>IF(E20="","",E20)</f>
        <v>Vyplň údaj</v>
      </c>
      <c r="G87" s="37"/>
      <c r="H87" s="37"/>
      <c r="I87" s="146" t="s">
        <v>36</v>
      </c>
      <c r="J87" s="33" t="str">
        <f>E26</f>
        <v xml:space="preserve"> </v>
      </c>
      <c r="K87" s="37"/>
      <c r="L87" s="144"/>
      <c r="S87" s="35"/>
      <c r="T87" s="35"/>
      <c r="U87" s="35"/>
      <c r="V87" s="35"/>
      <c r="W87" s="35"/>
      <c r="X87" s="35"/>
      <c r="Y87" s="35"/>
      <c r="Z87" s="35"/>
      <c r="AA87" s="35"/>
      <c r="AB87" s="35"/>
      <c r="AC87" s="35"/>
      <c r="AD87" s="35"/>
      <c r="AE87" s="35"/>
    </row>
    <row r="88" s="2" customFormat="1" ht="10.32" customHeight="1">
      <c r="A88" s="35"/>
      <c r="B88" s="36"/>
      <c r="C88" s="37"/>
      <c r="D88" s="37"/>
      <c r="E88" s="37"/>
      <c r="F88" s="37"/>
      <c r="G88" s="37"/>
      <c r="H88" s="37"/>
      <c r="I88" s="143"/>
      <c r="J88" s="37"/>
      <c r="K88" s="37"/>
      <c r="L88" s="144"/>
      <c r="S88" s="35"/>
      <c r="T88" s="35"/>
      <c r="U88" s="35"/>
      <c r="V88" s="35"/>
      <c r="W88" s="35"/>
      <c r="X88" s="35"/>
      <c r="Y88" s="35"/>
      <c r="Z88" s="35"/>
      <c r="AA88" s="35"/>
      <c r="AB88" s="35"/>
      <c r="AC88" s="35"/>
      <c r="AD88" s="35"/>
      <c r="AE88" s="35"/>
    </row>
    <row r="89" s="10" customFormat="1" ht="29.28" customHeight="1">
      <c r="A89" s="189"/>
      <c r="B89" s="190"/>
      <c r="C89" s="191" t="s">
        <v>169</v>
      </c>
      <c r="D89" s="192" t="s">
        <v>58</v>
      </c>
      <c r="E89" s="192" t="s">
        <v>54</v>
      </c>
      <c r="F89" s="192" t="s">
        <v>55</v>
      </c>
      <c r="G89" s="192" t="s">
        <v>170</v>
      </c>
      <c r="H89" s="192" t="s">
        <v>171</v>
      </c>
      <c r="I89" s="193" t="s">
        <v>172</v>
      </c>
      <c r="J89" s="192" t="s">
        <v>164</v>
      </c>
      <c r="K89" s="194" t="s">
        <v>173</v>
      </c>
      <c r="L89" s="195"/>
      <c r="M89" s="89" t="s">
        <v>19</v>
      </c>
      <c r="N89" s="90" t="s">
        <v>43</v>
      </c>
      <c r="O89" s="90" t="s">
        <v>174</v>
      </c>
      <c r="P89" s="90" t="s">
        <v>175</v>
      </c>
      <c r="Q89" s="90" t="s">
        <v>176</v>
      </c>
      <c r="R89" s="90" t="s">
        <v>177</v>
      </c>
      <c r="S89" s="90" t="s">
        <v>178</v>
      </c>
      <c r="T89" s="91" t="s">
        <v>179</v>
      </c>
      <c r="U89" s="189"/>
      <c r="V89" s="189"/>
      <c r="W89" s="189"/>
      <c r="X89" s="189"/>
      <c r="Y89" s="189"/>
      <c r="Z89" s="189"/>
      <c r="AA89" s="189"/>
      <c r="AB89" s="189"/>
      <c r="AC89" s="189"/>
      <c r="AD89" s="189"/>
      <c r="AE89" s="189"/>
    </row>
    <row r="90" s="2" customFormat="1" ht="22.8" customHeight="1">
      <c r="A90" s="35"/>
      <c r="B90" s="36"/>
      <c r="C90" s="96" t="s">
        <v>180</v>
      </c>
      <c r="D90" s="37"/>
      <c r="E90" s="37"/>
      <c r="F90" s="37"/>
      <c r="G90" s="37"/>
      <c r="H90" s="37"/>
      <c r="I90" s="143"/>
      <c r="J90" s="196">
        <f>BK90</f>
        <v>0</v>
      </c>
      <c r="K90" s="37"/>
      <c r="L90" s="41"/>
      <c r="M90" s="92"/>
      <c r="N90" s="197"/>
      <c r="O90" s="93"/>
      <c r="P90" s="198">
        <f>P91</f>
        <v>0</v>
      </c>
      <c r="Q90" s="93"/>
      <c r="R90" s="198">
        <f>R91</f>
        <v>0</v>
      </c>
      <c r="S90" s="93"/>
      <c r="T90" s="199">
        <f>T91</f>
        <v>0</v>
      </c>
      <c r="U90" s="35"/>
      <c r="V90" s="35"/>
      <c r="W90" s="35"/>
      <c r="X90" s="35"/>
      <c r="Y90" s="35"/>
      <c r="Z90" s="35"/>
      <c r="AA90" s="35"/>
      <c r="AB90" s="35"/>
      <c r="AC90" s="35"/>
      <c r="AD90" s="35"/>
      <c r="AE90" s="35"/>
      <c r="AT90" s="14" t="s">
        <v>72</v>
      </c>
      <c r="AU90" s="14" t="s">
        <v>165</v>
      </c>
      <c r="BK90" s="200">
        <f>BK91</f>
        <v>0</v>
      </c>
    </row>
    <row r="91" s="11" customFormat="1" ht="25.92" customHeight="1">
      <c r="A91" s="11"/>
      <c r="B91" s="201"/>
      <c r="C91" s="202"/>
      <c r="D91" s="203" t="s">
        <v>72</v>
      </c>
      <c r="E91" s="204" t="s">
        <v>145</v>
      </c>
      <c r="F91" s="204" t="s">
        <v>2928</v>
      </c>
      <c r="G91" s="202"/>
      <c r="H91" s="202"/>
      <c r="I91" s="205"/>
      <c r="J91" s="206">
        <f>BK91</f>
        <v>0</v>
      </c>
      <c r="K91" s="202"/>
      <c r="L91" s="207"/>
      <c r="M91" s="208"/>
      <c r="N91" s="209"/>
      <c r="O91" s="209"/>
      <c r="P91" s="210">
        <f>P92+P99+P102+P105</f>
        <v>0</v>
      </c>
      <c r="Q91" s="209"/>
      <c r="R91" s="210">
        <f>R92+R99+R102+R105</f>
        <v>0</v>
      </c>
      <c r="S91" s="209"/>
      <c r="T91" s="211">
        <f>T92+T99+T102+T105</f>
        <v>0</v>
      </c>
      <c r="U91" s="11"/>
      <c r="V91" s="11"/>
      <c r="W91" s="11"/>
      <c r="X91" s="11"/>
      <c r="Y91" s="11"/>
      <c r="Z91" s="11"/>
      <c r="AA91" s="11"/>
      <c r="AB91" s="11"/>
      <c r="AC91" s="11"/>
      <c r="AD91" s="11"/>
      <c r="AE91" s="11"/>
      <c r="AR91" s="212" t="s">
        <v>204</v>
      </c>
      <c r="AT91" s="213" t="s">
        <v>72</v>
      </c>
      <c r="AU91" s="213" t="s">
        <v>73</v>
      </c>
      <c r="AY91" s="212" t="s">
        <v>183</v>
      </c>
      <c r="BK91" s="214">
        <f>BK92+BK99+BK102+BK105</f>
        <v>0</v>
      </c>
    </row>
    <row r="92" s="11" customFormat="1" ht="22.8" customHeight="1">
      <c r="A92" s="11"/>
      <c r="B92" s="201"/>
      <c r="C92" s="202"/>
      <c r="D92" s="203" t="s">
        <v>72</v>
      </c>
      <c r="E92" s="253" t="s">
        <v>2929</v>
      </c>
      <c r="F92" s="253" t="s">
        <v>2930</v>
      </c>
      <c r="G92" s="202"/>
      <c r="H92" s="202"/>
      <c r="I92" s="205"/>
      <c r="J92" s="254">
        <f>BK92</f>
        <v>0</v>
      </c>
      <c r="K92" s="202"/>
      <c r="L92" s="207"/>
      <c r="M92" s="208"/>
      <c r="N92" s="209"/>
      <c r="O92" s="209"/>
      <c r="P92" s="210">
        <f>SUM(P93:P98)</f>
        <v>0</v>
      </c>
      <c r="Q92" s="209"/>
      <c r="R92" s="210">
        <f>SUM(R93:R98)</f>
        <v>0</v>
      </c>
      <c r="S92" s="209"/>
      <c r="T92" s="211">
        <f>SUM(T93:T98)</f>
        <v>0</v>
      </c>
      <c r="U92" s="11"/>
      <c r="V92" s="11"/>
      <c r="W92" s="11"/>
      <c r="X92" s="11"/>
      <c r="Y92" s="11"/>
      <c r="Z92" s="11"/>
      <c r="AA92" s="11"/>
      <c r="AB92" s="11"/>
      <c r="AC92" s="11"/>
      <c r="AD92" s="11"/>
      <c r="AE92" s="11"/>
      <c r="AR92" s="212" t="s">
        <v>204</v>
      </c>
      <c r="AT92" s="213" t="s">
        <v>72</v>
      </c>
      <c r="AU92" s="213" t="s">
        <v>81</v>
      </c>
      <c r="AY92" s="212" t="s">
        <v>183</v>
      </c>
      <c r="BK92" s="214">
        <f>SUM(BK93:BK98)</f>
        <v>0</v>
      </c>
    </row>
    <row r="93" s="2" customFormat="1" ht="16.5" customHeight="1">
      <c r="A93" s="35"/>
      <c r="B93" s="36"/>
      <c r="C93" s="233" t="s">
        <v>83</v>
      </c>
      <c r="D93" s="233" t="s">
        <v>191</v>
      </c>
      <c r="E93" s="234" t="s">
        <v>2931</v>
      </c>
      <c r="F93" s="235" t="s">
        <v>2930</v>
      </c>
      <c r="G93" s="236" t="s">
        <v>2932</v>
      </c>
      <c r="H93" s="237">
        <v>1</v>
      </c>
      <c r="I93" s="238"/>
      <c r="J93" s="239">
        <f>ROUND(I93*H93,2)</f>
        <v>0</v>
      </c>
      <c r="K93" s="235" t="s">
        <v>19</v>
      </c>
      <c r="L93" s="41"/>
      <c r="M93" s="240" t="s">
        <v>19</v>
      </c>
      <c r="N93" s="241" t="s">
        <v>44</v>
      </c>
      <c r="O93" s="81"/>
      <c r="P93" s="225">
        <f>O93*H93</f>
        <v>0</v>
      </c>
      <c r="Q93" s="225">
        <v>0</v>
      </c>
      <c r="R93" s="225">
        <f>Q93*H93</f>
        <v>0</v>
      </c>
      <c r="S93" s="225">
        <v>0</v>
      </c>
      <c r="T93" s="226">
        <f>S93*H93</f>
        <v>0</v>
      </c>
      <c r="U93" s="35"/>
      <c r="V93" s="35"/>
      <c r="W93" s="35"/>
      <c r="X93" s="35"/>
      <c r="Y93" s="35"/>
      <c r="Z93" s="35"/>
      <c r="AA93" s="35"/>
      <c r="AB93" s="35"/>
      <c r="AC93" s="35"/>
      <c r="AD93" s="35"/>
      <c r="AE93" s="35"/>
      <c r="AR93" s="227" t="s">
        <v>182</v>
      </c>
      <c r="AT93" s="227" t="s">
        <v>191</v>
      </c>
      <c r="AU93" s="227" t="s">
        <v>83</v>
      </c>
      <c r="AY93" s="14" t="s">
        <v>183</v>
      </c>
      <c r="BE93" s="228">
        <f>IF(N93="základní",J93,0)</f>
        <v>0</v>
      </c>
      <c r="BF93" s="228">
        <f>IF(N93="snížená",J93,0)</f>
        <v>0</v>
      </c>
      <c r="BG93" s="228">
        <f>IF(N93="zákl. přenesená",J93,0)</f>
        <v>0</v>
      </c>
      <c r="BH93" s="228">
        <f>IF(N93="sníž. přenesená",J93,0)</f>
        <v>0</v>
      </c>
      <c r="BI93" s="228">
        <f>IF(N93="nulová",J93,0)</f>
        <v>0</v>
      </c>
      <c r="BJ93" s="14" t="s">
        <v>81</v>
      </c>
      <c r="BK93" s="228">
        <f>ROUND(I93*H93,2)</f>
        <v>0</v>
      </c>
      <c r="BL93" s="14" t="s">
        <v>182</v>
      </c>
      <c r="BM93" s="227" t="s">
        <v>2933</v>
      </c>
    </row>
    <row r="94" s="2" customFormat="1">
      <c r="A94" s="35"/>
      <c r="B94" s="36"/>
      <c r="C94" s="37"/>
      <c r="D94" s="229" t="s">
        <v>190</v>
      </c>
      <c r="E94" s="37"/>
      <c r="F94" s="230" t="s">
        <v>2930</v>
      </c>
      <c r="G94" s="37"/>
      <c r="H94" s="37"/>
      <c r="I94" s="143"/>
      <c r="J94" s="37"/>
      <c r="K94" s="37"/>
      <c r="L94" s="41"/>
      <c r="M94" s="231"/>
      <c r="N94" s="232"/>
      <c r="O94" s="81"/>
      <c r="P94" s="81"/>
      <c r="Q94" s="81"/>
      <c r="R94" s="81"/>
      <c r="S94" s="81"/>
      <c r="T94" s="82"/>
      <c r="U94" s="35"/>
      <c r="V94" s="35"/>
      <c r="W94" s="35"/>
      <c r="X94" s="35"/>
      <c r="Y94" s="35"/>
      <c r="Z94" s="35"/>
      <c r="AA94" s="35"/>
      <c r="AB94" s="35"/>
      <c r="AC94" s="35"/>
      <c r="AD94" s="35"/>
      <c r="AE94" s="35"/>
      <c r="AT94" s="14" t="s">
        <v>190</v>
      </c>
      <c r="AU94" s="14" t="s">
        <v>83</v>
      </c>
    </row>
    <row r="95" s="2" customFormat="1" ht="16.5" customHeight="1">
      <c r="A95" s="35"/>
      <c r="B95" s="36"/>
      <c r="C95" s="233" t="s">
        <v>196</v>
      </c>
      <c r="D95" s="233" t="s">
        <v>191</v>
      </c>
      <c r="E95" s="234" t="s">
        <v>2934</v>
      </c>
      <c r="F95" s="235" t="s">
        <v>2935</v>
      </c>
      <c r="G95" s="236" t="s">
        <v>2932</v>
      </c>
      <c r="H95" s="237">
        <v>1</v>
      </c>
      <c r="I95" s="238"/>
      <c r="J95" s="239">
        <f>ROUND(I95*H95,2)</f>
        <v>0</v>
      </c>
      <c r="K95" s="235" t="s">
        <v>19</v>
      </c>
      <c r="L95" s="41"/>
      <c r="M95" s="240" t="s">
        <v>19</v>
      </c>
      <c r="N95" s="241" t="s">
        <v>44</v>
      </c>
      <c r="O95" s="81"/>
      <c r="P95" s="225">
        <f>O95*H95</f>
        <v>0</v>
      </c>
      <c r="Q95" s="225">
        <v>0</v>
      </c>
      <c r="R95" s="225">
        <f>Q95*H95</f>
        <v>0</v>
      </c>
      <c r="S95" s="225">
        <v>0</v>
      </c>
      <c r="T95" s="226">
        <f>S95*H95</f>
        <v>0</v>
      </c>
      <c r="U95" s="35"/>
      <c r="V95" s="35"/>
      <c r="W95" s="35"/>
      <c r="X95" s="35"/>
      <c r="Y95" s="35"/>
      <c r="Z95" s="35"/>
      <c r="AA95" s="35"/>
      <c r="AB95" s="35"/>
      <c r="AC95" s="35"/>
      <c r="AD95" s="35"/>
      <c r="AE95" s="35"/>
      <c r="AR95" s="227" t="s">
        <v>182</v>
      </c>
      <c r="AT95" s="227" t="s">
        <v>191</v>
      </c>
      <c r="AU95" s="227" t="s">
        <v>83</v>
      </c>
      <c r="AY95" s="14" t="s">
        <v>183</v>
      </c>
      <c r="BE95" s="228">
        <f>IF(N95="základní",J95,0)</f>
        <v>0</v>
      </c>
      <c r="BF95" s="228">
        <f>IF(N95="snížená",J95,0)</f>
        <v>0</v>
      </c>
      <c r="BG95" s="228">
        <f>IF(N95="zákl. přenesená",J95,0)</f>
        <v>0</v>
      </c>
      <c r="BH95" s="228">
        <f>IF(N95="sníž. přenesená",J95,0)</f>
        <v>0</v>
      </c>
      <c r="BI95" s="228">
        <f>IF(N95="nulová",J95,0)</f>
        <v>0</v>
      </c>
      <c r="BJ95" s="14" t="s">
        <v>81</v>
      </c>
      <c r="BK95" s="228">
        <f>ROUND(I95*H95,2)</f>
        <v>0</v>
      </c>
      <c r="BL95" s="14" t="s">
        <v>182</v>
      </c>
      <c r="BM95" s="227" t="s">
        <v>2936</v>
      </c>
    </row>
    <row r="96" s="2" customFormat="1">
      <c r="A96" s="35"/>
      <c r="B96" s="36"/>
      <c r="C96" s="37"/>
      <c r="D96" s="229" t="s">
        <v>190</v>
      </c>
      <c r="E96" s="37"/>
      <c r="F96" s="230" t="s">
        <v>2935</v>
      </c>
      <c r="G96" s="37"/>
      <c r="H96" s="37"/>
      <c r="I96" s="143"/>
      <c r="J96" s="37"/>
      <c r="K96" s="37"/>
      <c r="L96" s="41"/>
      <c r="M96" s="231"/>
      <c r="N96" s="232"/>
      <c r="O96" s="81"/>
      <c r="P96" s="81"/>
      <c r="Q96" s="81"/>
      <c r="R96" s="81"/>
      <c r="S96" s="81"/>
      <c r="T96" s="82"/>
      <c r="U96" s="35"/>
      <c r="V96" s="35"/>
      <c r="W96" s="35"/>
      <c r="X96" s="35"/>
      <c r="Y96" s="35"/>
      <c r="Z96" s="35"/>
      <c r="AA96" s="35"/>
      <c r="AB96" s="35"/>
      <c r="AC96" s="35"/>
      <c r="AD96" s="35"/>
      <c r="AE96" s="35"/>
      <c r="AT96" s="14" t="s">
        <v>190</v>
      </c>
      <c r="AU96" s="14" t="s">
        <v>83</v>
      </c>
    </row>
    <row r="97" s="2" customFormat="1" ht="16.5" customHeight="1">
      <c r="A97" s="35"/>
      <c r="B97" s="36"/>
      <c r="C97" s="233" t="s">
        <v>182</v>
      </c>
      <c r="D97" s="233" t="s">
        <v>191</v>
      </c>
      <c r="E97" s="234" t="s">
        <v>1695</v>
      </c>
      <c r="F97" s="235" t="s">
        <v>1696</v>
      </c>
      <c r="G97" s="236" t="s">
        <v>2932</v>
      </c>
      <c r="H97" s="237">
        <v>1</v>
      </c>
      <c r="I97" s="238"/>
      <c r="J97" s="239">
        <f>ROUND(I97*H97,2)</f>
        <v>0</v>
      </c>
      <c r="K97" s="235" t="s">
        <v>19</v>
      </c>
      <c r="L97" s="41"/>
      <c r="M97" s="240" t="s">
        <v>19</v>
      </c>
      <c r="N97" s="241" t="s">
        <v>44</v>
      </c>
      <c r="O97" s="81"/>
      <c r="P97" s="225">
        <f>O97*H97</f>
        <v>0</v>
      </c>
      <c r="Q97" s="225">
        <v>0</v>
      </c>
      <c r="R97" s="225">
        <f>Q97*H97</f>
        <v>0</v>
      </c>
      <c r="S97" s="225">
        <v>0</v>
      </c>
      <c r="T97" s="226">
        <f>S97*H97</f>
        <v>0</v>
      </c>
      <c r="U97" s="35"/>
      <c r="V97" s="35"/>
      <c r="W97" s="35"/>
      <c r="X97" s="35"/>
      <c r="Y97" s="35"/>
      <c r="Z97" s="35"/>
      <c r="AA97" s="35"/>
      <c r="AB97" s="35"/>
      <c r="AC97" s="35"/>
      <c r="AD97" s="35"/>
      <c r="AE97" s="35"/>
      <c r="AR97" s="227" t="s">
        <v>182</v>
      </c>
      <c r="AT97" s="227" t="s">
        <v>191</v>
      </c>
      <c r="AU97" s="227" t="s">
        <v>83</v>
      </c>
      <c r="AY97" s="14" t="s">
        <v>183</v>
      </c>
      <c r="BE97" s="228">
        <f>IF(N97="základní",J97,0)</f>
        <v>0</v>
      </c>
      <c r="BF97" s="228">
        <f>IF(N97="snížená",J97,0)</f>
        <v>0</v>
      </c>
      <c r="BG97" s="228">
        <f>IF(N97="zákl. přenesená",J97,0)</f>
        <v>0</v>
      </c>
      <c r="BH97" s="228">
        <f>IF(N97="sníž. přenesená",J97,0)</f>
        <v>0</v>
      </c>
      <c r="BI97" s="228">
        <f>IF(N97="nulová",J97,0)</f>
        <v>0</v>
      </c>
      <c r="BJ97" s="14" t="s">
        <v>81</v>
      </c>
      <c r="BK97" s="228">
        <f>ROUND(I97*H97,2)</f>
        <v>0</v>
      </c>
      <c r="BL97" s="14" t="s">
        <v>182</v>
      </c>
      <c r="BM97" s="227" t="s">
        <v>2937</v>
      </c>
    </row>
    <row r="98" s="2" customFormat="1">
      <c r="A98" s="35"/>
      <c r="B98" s="36"/>
      <c r="C98" s="37"/>
      <c r="D98" s="229" t="s">
        <v>190</v>
      </c>
      <c r="E98" s="37"/>
      <c r="F98" s="230" t="s">
        <v>1696</v>
      </c>
      <c r="G98" s="37"/>
      <c r="H98" s="37"/>
      <c r="I98" s="143"/>
      <c r="J98" s="37"/>
      <c r="K98" s="37"/>
      <c r="L98" s="41"/>
      <c r="M98" s="231"/>
      <c r="N98" s="232"/>
      <c r="O98" s="81"/>
      <c r="P98" s="81"/>
      <c r="Q98" s="81"/>
      <c r="R98" s="81"/>
      <c r="S98" s="81"/>
      <c r="T98" s="82"/>
      <c r="U98" s="35"/>
      <c r="V98" s="35"/>
      <c r="W98" s="35"/>
      <c r="X98" s="35"/>
      <c r="Y98" s="35"/>
      <c r="Z98" s="35"/>
      <c r="AA98" s="35"/>
      <c r="AB98" s="35"/>
      <c r="AC98" s="35"/>
      <c r="AD98" s="35"/>
      <c r="AE98" s="35"/>
      <c r="AT98" s="14" t="s">
        <v>190</v>
      </c>
      <c r="AU98" s="14" t="s">
        <v>83</v>
      </c>
    </row>
    <row r="99" s="11" customFormat="1" ht="22.8" customHeight="1">
      <c r="A99" s="11"/>
      <c r="B99" s="201"/>
      <c r="C99" s="202"/>
      <c r="D99" s="203" t="s">
        <v>72</v>
      </c>
      <c r="E99" s="253" t="s">
        <v>2938</v>
      </c>
      <c r="F99" s="253" t="s">
        <v>2939</v>
      </c>
      <c r="G99" s="202"/>
      <c r="H99" s="202"/>
      <c r="I99" s="205"/>
      <c r="J99" s="254">
        <f>BK99</f>
        <v>0</v>
      </c>
      <c r="K99" s="202"/>
      <c r="L99" s="207"/>
      <c r="M99" s="208"/>
      <c r="N99" s="209"/>
      <c r="O99" s="209"/>
      <c r="P99" s="210">
        <f>SUM(P100:P101)</f>
        <v>0</v>
      </c>
      <c r="Q99" s="209"/>
      <c r="R99" s="210">
        <f>SUM(R100:R101)</f>
        <v>0</v>
      </c>
      <c r="S99" s="209"/>
      <c r="T99" s="211">
        <f>SUM(T100:T101)</f>
        <v>0</v>
      </c>
      <c r="U99" s="11"/>
      <c r="V99" s="11"/>
      <c r="W99" s="11"/>
      <c r="X99" s="11"/>
      <c r="Y99" s="11"/>
      <c r="Z99" s="11"/>
      <c r="AA99" s="11"/>
      <c r="AB99" s="11"/>
      <c r="AC99" s="11"/>
      <c r="AD99" s="11"/>
      <c r="AE99" s="11"/>
      <c r="AR99" s="212" t="s">
        <v>204</v>
      </c>
      <c r="AT99" s="213" t="s">
        <v>72</v>
      </c>
      <c r="AU99" s="213" t="s">
        <v>81</v>
      </c>
      <c r="AY99" s="212" t="s">
        <v>183</v>
      </c>
      <c r="BK99" s="214">
        <f>SUM(BK100:BK101)</f>
        <v>0</v>
      </c>
    </row>
    <row r="100" s="2" customFormat="1" ht="16.5" customHeight="1">
      <c r="A100" s="35"/>
      <c r="B100" s="36"/>
      <c r="C100" s="233" t="s">
        <v>81</v>
      </c>
      <c r="D100" s="233" t="s">
        <v>191</v>
      </c>
      <c r="E100" s="234" t="s">
        <v>2940</v>
      </c>
      <c r="F100" s="235" t="s">
        <v>2939</v>
      </c>
      <c r="G100" s="236" t="s">
        <v>2932</v>
      </c>
      <c r="H100" s="237">
        <v>1</v>
      </c>
      <c r="I100" s="238"/>
      <c r="J100" s="239">
        <f>ROUND(I100*H100,2)</f>
        <v>0</v>
      </c>
      <c r="K100" s="235" t="s">
        <v>19</v>
      </c>
      <c r="L100" s="41"/>
      <c r="M100" s="240" t="s">
        <v>19</v>
      </c>
      <c r="N100" s="241" t="s">
        <v>44</v>
      </c>
      <c r="O100" s="81"/>
      <c r="P100" s="225">
        <f>O100*H100</f>
        <v>0</v>
      </c>
      <c r="Q100" s="225">
        <v>0</v>
      </c>
      <c r="R100" s="225">
        <f>Q100*H100</f>
        <v>0</v>
      </c>
      <c r="S100" s="225">
        <v>0</v>
      </c>
      <c r="T100" s="226">
        <f>S100*H100</f>
        <v>0</v>
      </c>
      <c r="U100" s="35"/>
      <c r="V100" s="35"/>
      <c r="W100" s="35"/>
      <c r="X100" s="35"/>
      <c r="Y100" s="35"/>
      <c r="Z100" s="35"/>
      <c r="AA100" s="35"/>
      <c r="AB100" s="35"/>
      <c r="AC100" s="35"/>
      <c r="AD100" s="35"/>
      <c r="AE100" s="35"/>
      <c r="AR100" s="227" t="s">
        <v>182</v>
      </c>
      <c r="AT100" s="227" t="s">
        <v>191</v>
      </c>
      <c r="AU100" s="227" t="s">
        <v>83</v>
      </c>
      <c r="AY100" s="14" t="s">
        <v>183</v>
      </c>
      <c r="BE100" s="228">
        <f>IF(N100="základní",J100,0)</f>
        <v>0</v>
      </c>
      <c r="BF100" s="228">
        <f>IF(N100="snížená",J100,0)</f>
        <v>0</v>
      </c>
      <c r="BG100" s="228">
        <f>IF(N100="zákl. přenesená",J100,0)</f>
        <v>0</v>
      </c>
      <c r="BH100" s="228">
        <f>IF(N100="sníž. přenesená",J100,0)</f>
        <v>0</v>
      </c>
      <c r="BI100" s="228">
        <f>IF(N100="nulová",J100,0)</f>
        <v>0</v>
      </c>
      <c r="BJ100" s="14" t="s">
        <v>81</v>
      </c>
      <c r="BK100" s="228">
        <f>ROUND(I100*H100,2)</f>
        <v>0</v>
      </c>
      <c r="BL100" s="14" t="s">
        <v>182</v>
      </c>
      <c r="BM100" s="227" t="s">
        <v>2941</v>
      </c>
    </row>
    <row r="101" s="2" customFormat="1">
      <c r="A101" s="35"/>
      <c r="B101" s="36"/>
      <c r="C101" s="37"/>
      <c r="D101" s="229" t="s">
        <v>190</v>
      </c>
      <c r="E101" s="37"/>
      <c r="F101" s="230" t="s">
        <v>2939</v>
      </c>
      <c r="G101" s="37"/>
      <c r="H101" s="37"/>
      <c r="I101" s="143"/>
      <c r="J101" s="37"/>
      <c r="K101" s="37"/>
      <c r="L101" s="41"/>
      <c r="M101" s="231"/>
      <c r="N101" s="232"/>
      <c r="O101" s="81"/>
      <c r="P101" s="81"/>
      <c r="Q101" s="81"/>
      <c r="R101" s="81"/>
      <c r="S101" s="81"/>
      <c r="T101" s="82"/>
      <c r="U101" s="35"/>
      <c r="V101" s="35"/>
      <c r="W101" s="35"/>
      <c r="X101" s="35"/>
      <c r="Y101" s="35"/>
      <c r="Z101" s="35"/>
      <c r="AA101" s="35"/>
      <c r="AB101" s="35"/>
      <c r="AC101" s="35"/>
      <c r="AD101" s="35"/>
      <c r="AE101" s="35"/>
      <c r="AT101" s="14" t="s">
        <v>190</v>
      </c>
      <c r="AU101" s="14" t="s">
        <v>83</v>
      </c>
    </row>
    <row r="102" s="11" customFormat="1" ht="22.8" customHeight="1">
      <c r="A102" s="11"/>
      <c r="B102" s="201"/>
      <c r="C102" s="202"/>
      <c r="D102" s="203" t="s">
        <v>72</v>
      </c>
      <c r="E102" s="253" t="s">
        <v>2942</v>
      </c>
      <c r="F102" s="253" t="s">
        <v>1700</v>
      </c>
      <c r="G102" s="202"/>
      <c r="H102" s="202"/>
      <c r="I102" s="205"/>
      <c r="J102" s="254">
        <f>BK102</f>
        <v>0</v>
      </c>
      <c r="K102" s="202"/>
      <c r="L102" s="207"/>
      <c r="M102" s="208"/>
      <c r="N102" s="209"/>
      <c r="O102" s="209"/>
      <c r="P102" s="210">
        <f>SUM(P103:P104)</f>
        <v>0</v>
      </c>
      <c r="Q102" s="209"/>
      <c r="R102" s="210">
        <f>SUM(R103:R104)</f>
        <v>0</v>
      </c>
      <c r="S102" s="209"/>
      <c r="T102" s="211">
        <f>SUM(T103:T104)</f>
        <v>0</v>
      </c>
      <c r="U102" s="11"/>
      <c r="V102" s="11"/>
      <c r="W102" s="11"/>
      <c r="X102" s="11"/>
      <c r="Y102" s="11"/>
      <c r="Z102" s="11"/>
      <c r="AA102" s="11"/>
      <c r="AB102" s="11"/>
      <c r="AC102" s="11"/>
      <c r="AD102" s="11"/>
      <c r="AE102" s="11"/>
      <c r="AR102" s="212" t="s">
        <v>204</v>
      </c>
      <c r="AT102" s="213" t="s">
        <v>72</v>
      </c>
      <c r="AU102" s="213" t="s">
        <v>81</v>
      </c>
      <c r="AY102" s="212" t="s">
        <v>183</v>
      </c>
      <c r="BK102" s="214">
        <f>SUM(BK103:BK104)</f>
        <v>0</v>
      </c>
    </row>
    <row r="103" s="2" customFormat="1" ht="16.5" customHeight="1">
      <c r="A103" s="35"/>
      <c r="B103" s="36"/>
      <c r="C103" s="233" t="s">
        <v>204</v>
      </c>
      <c r="D103" s="233" t="s">
        <v>191</v>
      </c>
      <c r="E103" s="234" t="s">
        <v>1699</v>
      </c>
      <c r="F103" s="235" t="s">
        <v>1700</v>
      </c>
      <c r="G103" s="236" t="s">
        <v>2932</v>
      </c>
      <c r="H103" s="237">
        <v>1</v>
      </c>
      <c r="I103" s="238"/>
      <c r="J103" s="239">
        <f>ROUND(I103*H103,2)</f>
        <v>0</v>
      </c>
      <c r="K103" s="235" t="s">
        <v>19</v>
      </c>
      <c r="L103" s="41"/>
      <c r="M103" s="240" t="s">
        <v>19</v>
      </c>
      <c r="N103" s="241" t="s">
        <v>44</v>
      </c>
      <c r="O103" s="81"/>
      <c r="P103" s="225">
        <f>O103*H103</f>
        <v>0</v>
      </c>
      <c r="Q103" s="225">
        <v>0</v>
      </c>
      <c r="R103" s="225">
        <f>Q103*H103</f>
        <v>0</v>
      </c>
      <c r="S103" s="225">
        <v>0</v>
      </c>
      <c r="T103" s="226">
        <f>S103*H103</f>
        <v>0</v>
      </c>
      <c r="U103" s="35"/>
      <c r="V103" s="35"/>
      <c r="W103" s="35"/>
      <c r="X103" s="35"/>
      <c r="Y103" s="35"/>
      <c r="Z103" s="35"/>
      <c r="AA103" s="35"/>
      <c r="AB103" s="35"/>
      <c r="AC103" s="35"/>
      <c r="AD103" s="35"/>
      <c r="AE103" s="35"/>
      <c r="AR103" s="227" t="s">
        <v>182</v>
      </c>
      <c r="AT103" s="227" t="s">
        <v>191</v>
      </c>
      <c r="AU103" s="227" t="s">
        <v>83</v>
      </c>
      <c r="AY103" s="14" t="s">
        <v>183</v>
      </c>
      <c r="BE103" s="228">
        <f>IF(N103="základní",J103,0)</f>
        <v>0</v>
      </c>
      <c r="BF103" s="228">
        <f>IF(N103="snížená",J103,0)</f>
        <v>0</v>
      </c>
      <c r="BG103" s="228">
        <f>IF(N103="zákl. přenesená",J103,0)</f>
        <v>0</v>
      </c>
      <c r="BH103" s="228">
        <f>IF(N103="sníž. přenesená",J103,0)</f>
        <v>0</v>
      </c>
      <c r="BI103" s="228">
        <f>IF(N103="nulová",J103,0)</f>
        <v>0</v>
      </c>
      <c r="BJ103" s="14" t="s">
        <v>81</v>
      </c>
      <c r="BK103" s="228">
        <f>ROUND(I103*H103,2)</f>
        <v>0</v>
      </c>
      <c r="BL103" s="14" t="s">
        <v>182</v>
      </c>
      <c r="BM103" s="227" t="s">
        <v>2943</v>
      </c>
    </row>
    <row r="104" s="2" customFormat="1">
      <c r="A104" s="35"/>
      <c r="B104" s="36"/>
      <c r="C104" s="37"/>
      <c r="D104" s="229" t="s">
        <v>190</v>
      </c>
      <c r="E104" s="37"/>
      <c r="F104" s="230" t="s">
        <v>1700</v>
      </c>
      <c r="G104" s="37"/>
      <c r="H104" s="37"/>
      <c r="I104" s="143"/>
      <c r="J104" s="37"/>
      <c r="K104" s="37"/>
      <c r="L104" s="41"/>
      <c r="M104" s="231"/>
      <c r="N104" s="232"/>
      <c r="O104" s="81"/>
      <c r="P104" s="81"/>
      <c r="Q104" s="81"/>
      <c r="R104" s="81"/>
      <c r="S104" s="81"/>
      <c r="T104" s="82"/>
      <c r="U104" s="35"/>
      <c r="V104" s="35"/>
      <c r="W104" s="35"/>
      <c r="X104" s="35"/>
      <c r="Y104" s="35"/>
      <c r="Z104" s="35"/>
      <c r="AA104" s="35"/>
      <c r="AB104" s="35"/>
      <c r="AC104" s="35"/>
      <c r="AD104" s="35"/>
      <c r="AE104" s="35"/>
      <c r="AT104" s="14" t="s">
        <v>190</v>
      </c>
      <c r="AU104" s="14" t="s">
        <v>83</v>
      </c>
    </row>
    <row r="105" s="11" customFormat="1" ht="22.8" customHeight="1">
      <c r="A105" s="11"/>
      <c r="B105" s="201"/>
      <c r="C105" s="202"/>
      <c r="D105" s="203" t="s">
        <v>72</v>
      </c>
      <c r="E105" s="253" t="s">
        <v>2944</v>
      </c>
      <c r="F105" s="253" t="s">
        <v>2945</v>
      </c>
      <c r="G105" s="202"/>
      <c r="H105" s="202"/>
      <c r="I105" s="205"/>
      <c r="J105" s="254">
        <f>BK105</f>
        <v>0</v>
      </c>
      <c r="K105" s="202"/>
      <c r="L105" s="207"/>
      <c r="M105" s="208"/>
      <c r="N105" s="209"/>
      <c r="O105" s="209"/>
      <c r="P105" s="210">
        <f>SUM(P106:P109)</f>
        <v>0</v>
      </c>
      <c r="Q105" s="209"/>
      <c r="R105" s="210">
        <f>SUM(R106:R109)</f>
        <v>0</v>
      </c>
      <c r="S105" s="209"/>
      <c r="T105" s="211">
        <f>SUM(T106:T109)</f>
        <v>0</v>
      </c>
      <c r="U105" s="11"/>
      <c r="V105" s="11"/>
      <c r="W105" s="11"/>
      <c r="X105" s="11"/>
      <c r="Y105" s="11"/>
      <c r="Z105" s="11"/>
      <c r="AA105" s="11"/>
      <c r="AB105" s="11"/>
      <c r="AC105" s="11"/>
      <c r="AD105" s="11"/>
      <c r="AE105" s="11"/>
      <c r="AR105" s="212" t="s">
        <v>204</v>
      </c>
      <c r="AT105" s="213" t="s">
        <v>72</v>
      </c>
      <c r="AU105" s="213" t="s">
        <v>81</v>
      </c>
      <c r="AY105" s="212" t="s">
        <v>183</v>
      </c>
      <c r="BK105" s="214">
        <f>SUM(BK106:BK109)</f>
        <v>0</v>
      </c>
    </row>
    <row r="106" s="2" customFormat="1" ht="16.5" customHeight="1">
      <c r="A106" s="35"/>
      <c r="B106" s="36"/>
      <c r="C106" s="233" t="s">
        <v>208</v>
      </c>
      <c r="D106" s="233" t="s">
        <v>191</v>
      </c>
      <c r="E106" s="234" t="s">
        <v>2946</v>
      </c>
      <c r="F106" s="235" t="s">
        <v>2945</v>
      </c>
      <c r="G106" s="236" t="s">
        <v>2932</v>
      </c>
      <c r="H106" s="237">
        <v>1</v>
      </c>
      <c r="I106" s="238"/>
      <c r="J106" s="239">
        <f>ROUND(I106*H106,2)</f>
        <v>0</v>
      </c>
      <c r="K106" s="235" t="s">
        <v>19</v>
      </c>
      <c r="L106" s="41"/>
      <c r="M106" s="240" t="s">
        <v>19</v>
      </c>
      <c r="N106" s="241" t="s">
        <v>44</v>
      </c>
      <c r="O106" s="81"/>
      <c r="P106" s="225">
        <f>O106*H106</f>
        <v>0</v>
      </c>
      <c r="Q106" s="225">
        <v>0</v>
      </c>
      <c r="R106" s="225">
        <f>Q106*H106</f>
        <v>0</v>
      </c>
      <c r="S106" s="225">
        <v>0</v>
      </c>
      <c r="T106" s="226">
        <f>S106*H106</f>
        <v>0</v>
      </c>
      <c r="U106" s="35"/>
      <c r="V106" s="35"/>
      <c r="W106" s="35"/>
      <c r="X106" s="35"/>
      <c r="Y106" s="35"/>
      <c r="Z106" s="35"/>
      <c r="AA106" s="35"/>
      <c r="AB106" s="35"/>
      <c r="AC106" s="35"/>
      <c r="AD106" s="35"/>
      <c r="AE106" s="35"/>
      <c r="AR106" s="227" t="s">
        <v>182</v>
      </c>
      <c r="AT106" s="227" t="s">
        <v>191</v>
      </c>
      <c r="AU106" s="227" t="s">
        <v>83</v>
      </c>
      <c r="AY106" s="14" t="s">
        <v>183</v>
      </c>
      <c r="BE106" s="228">
        <f>IF(N106="základní",J106,0)</f>
        <v>0</v>
      </c>
      <c r="BF106" s="228">
        <f>IF(N106="snížená",J106,0)</f>
        <v>0</v>
      </c>
      <c r="BG106" s="228">
        <f>IF(N106="zákl. přenesená",J106,0)</f>
        <v>0</v>
      </c>
      <c r="BH106" s="228">
        <f>IF(N106="sníž. přenesená",J106,0)</f>
        <v>0</v>
      </c>
      <c r="BI106" s="228">
        <f>IF(N106="nulová",J106,0)</f>
        <v>0</v>
      </c>
      <c r="BJ106" s="14" t="s">
        <v>81</v>
      </c>
      <c r="BK106" s="228">
        <f>ROUND(I106*H106,2)</f>
        <v>0</v>
      </c>
      <c r="BL106" s="14" t="s">
        <v>182</v>
      </c>
      <c r="BM106" s="227" t="s">
        <v>2947</v>
      </c>
    </row>
    <row r="107" s="2" customFormat="1">
      <c r="A107" s="35"/>
      <c r="B107" s="36"/>
      <c r="C107" s="37"/>
      <c r="D107" s="229" t="s">
        <v>190</v>
      </c>
      <c r="E107" s="37"/>
      <c r="F107" s="230" t="s">
        <v>2945</v>
      </c>
      <c r="G107" s="37"/>
      <c r="H107" s="37"/>
      <c r="I107" s="143"/>
      <c r="J107" s="37"/>
      <c r="K107" s="37"/>
      <c r="L107" s="41"/>
      <c r="M107" s="231"/>
      <c r="N107" s="232"/>
      <c r="O107" s="81"/>
      <c r="P107" s="81"/>
      <c r="Q107" s="81"/>
      <c r="R107" s="81"/>
      <c r="S107" s="81"/>
      <c r="T107" s="82"/>
      <c r="U107" s="35"/>
      <c r="V107" s="35"/>
      <c r="W107" s="35"/>
      <c r="X107" s="35"/>
      <c r="Y107" s="35"/>
      <c r="Z107" s="35"/>
      <c r="AA107" s="35"/>
      <c r="AB107" s="35"/>
      <c r="AC107" s="35"/>
      <c r="AD107" s="35"/>
      <c r="AE107" s="35"/>
      <c r="AT107" s="14" t="s">
        <v>190</v>
      </c>
      <c r="AU107" s="14" t="s">
        <v>83</v>
      </c>
    </row>
    <row r="108" s="2" customFormat="1" ht="16.5" customHeight="1">
      <c r="A108" s="35"/>
      <c r="B108" s="36"/>
      <c r="C108" s="233" t="s">
        <v>212</v>
      </c>
      <c r="D108" s="233" t="s">
        <v>191</v>
      </c>
      <c r="E108" s="234" t="s">
        <v>2948</v>
      </c>
      <c r="F108" s="235" t="s">
        <v>2949</v>
      </c>
      <c r="G108" s="236" t="s">
        <v>2932</v>
      </c>
      <c r="H108" s="237">
        <v>1</v>
      </c>
      <c r="I108" s="238"/>
      <c r="J108" s="239">
        <f>ROUND(I108*H108,2)</f>
        <v>0</v>
      </c>
      <c r="K108" s="235" t="s">
        <v>19</v>
      </c>
      <c r="L108" s="41"/>
      <c r="M108" s="240" t="s">
        <v>19</v>
      </c>
      <c r="N108" s="241" t="s">
        <v>44</v>
      </c>
      <c r="O108" s="81"/>
      <c r="P108" s="225">
        <f>O108*H108</f>
        <v>0</v>
      </c>
      <c r="Q108" s="225">
        <v>0</v>
      </c>
      <c r="R108" s="225">
        <f>Q108*H108</f>
        <v>0</v>
      </c>
      <c r="S108" s="225">
        <v>0</v>
      </c>
      <c r="T108" s="226">
        <f>S108*H108</f>
        <v>0</v>
      </c>
      <c r="U108" s="35"/>
      <c r="V108" s="35"/>
      <c r="W108" s="35"/>
      <c r="X108" s="35"/>
      <c r="Y108" s="35"/>
      <c r="Z108" s="35"/>
      <c r="AA108" s="35"/>
      <c r="AB108" s="35"/>
      <c r="AC108" s="35"/>
      <c r="AD108" s="35"/>
      <c r="AE108" s="35"/>
      <c r="AR108" s="227" t="s">
        <v>182</v>
      </c>
      <c r="AT108" s="227" t="s">
        <v>191</v>
      </c>
      <c r="AU108" s="227" t="s">
        <v>83</v>
      </c>
      <c r="AY108" s="14" t="s">
        <v>183</v>
      </c>
      <c r="BE108" s="228">
        <f>IF(N108="základní",J108,0)</f>
        <v>0</v>
      </c>
      <c r="BF108" s="228">
        <f>IF(N108="snížená",J108,0)</f>
        <v>0</v>
      </c>
      <c r="BG108" s="228">
        <f>IF(N108="zákl. přenesená",J108,0)</f>
        <v>0</v>
      </c>
      <c r="BH108" s="228">
        <f>IF(N108="sníž. přenesená",J108,0)</f>
        <v>0</v>
      </c>
      <c r="BI108" s="228">
        <f>IF(N108="nulová",J108,0)</f>
        <v>0</v>
      </c>
      <c r="BJ108" s="14" t="s">
        <v>81</v>
      </c>
      <c r="BK108" s="228">
        <f>ROUND(I108*H108,2)</f>
        <v>0</v>
      </c>
      <c r="BL108" s="14" t="s">
        <v>182</v>
      </c>
      <c r="BM108" s="227" t="s">
        <v>2950</v>
      </c>
    </row>
    <row r="109" s="2" customFormat="1">
      <c r="A109" s="35"/>
      <c r="B109" s="36"/>
      <c r="C109" s="37"/>
      <c r="D109" s="229" t="s">
        <v>190</v>
      </c>
      <c r="E109" s="37"/>
      <c r="F109" s="230" t="s">
        <v>2949</v>
      </c>
      <c r="G109" s="37"/>
      <c r="H109" s="37"/>
      <c r="I109" s="143"/>
      <c r="J109" s="37"/>
      <c r="K109" s="37"/>
      <c r="L109" s="41"/>
      <c r="M109" s="242"/>
      <c r="N109" s="243"/>
      <c r="O109" s="244"/>
      <c r="P109" s="244"/>
      <c r="Q109" s="244"/>
      <c r="R109" s="244"/>
      <c r="S109" s="244"/>
      <c r="T109" s="245"/>
      <c r="U109" s="35"/>
      <c r="V109" s="35"/>
      <c r="W109" s="35"/>
      <c r="X109" s="35"/>
      <c r="Y109" s="35"/>
      <c r="Z109" s="35"/>
      <c r="AA109" s="35"/>
      <c r="AB109" s="35"/>
      <c r="AC109" s="35"/>
      <c r="AD109" s="35"/>
      <c r="AE109" s="35"/>
      <c r="AT109" s="14" t="s">
        <v>190</v>
      </c>
      <c r="AU109" s="14" t="s">
        <v>83</v>
      </c>
    </row>
    <row r="110" s="2" customFormat="1" ht="6.96" customHeight="1">
      <c r="A110" s="35"/>
      <c r="B110" s="56"/>
      <c r="C110" s="57"/>
      <c r="D110" s="57"/>
      <c r="E110" s="57"/>
      <c r="F110" s="57"/>
      <c r="G110" s="57"/>
      <c r="H110" s="57"/>
      <c r="I110" s="172"/>
      <c r="J110" s="57"/>
      <c r="K110" s="57"/>
      <c r="L110" s="41"/>
      <c r="M110" s="35"/>
      <c r="O110" s="35"/>
      <c r="P110" s="35"/>
      <c r="Q110" s="35"/>
      <c r="R110" s="35"/>
      <c r="S110" s="35"/>
      <c r="T110" s="35"/>
      <c r="U110" s="35"/>
      <c r="V110" s="35"/>
      <c r="W110" s="35"/>
      <c r="X110" s="35"/>
      <c r="Y110" s="35"/>
      <c r="Z110" s="35"/>
      <c r="AA110" s="35"/>
      <c r="AB110" s="35"/>
      <c r="AC110" s="35"/>
      <c r="AD110" s="35"/>
      <c r="AE110" s="35"/>
    </row>
  </sheetData>
  <sheetProtection sheet="1" autoFilter="0" formatColumns="0" formatRows="0" objects="1" scenarios="1" spinCount="100000" saltValue="wphyyF7HssNx9IZo4t0BbnfKh3HDap1rFE5CUvAvzN0HrtceOX3DOCf5CQKtKAK50C0vi7JKzT9Zsua5os72nw==" hashValue="QimBwvbe15ljMDJiy8KujsYC0uMp22f25kBt4jpcWNFgSIXYJcmySAbPJk/LVLd5DbXRbG6iNbMwPpgZXFrQ5g==" algorithmName="SHA-512" password="CC35"/>
  <autoFilter ref="C89:K109"/>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148</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1" customFormat="1" ht="12" customHeight="1">
      <c r="B8" s="17"/>
      <c r="D8" s="141" t="s">
        <v>160</v>
      </c>
      <c r="I8" s="135"/>
      <c r="L8" s="17"/>
    </row>
    <row r="9" hidden="1" s="2" customFormat="1" ht="16.5" customHeight="1">
      <c r="A9" s="35"/>
      <c r="B9" s="41"/>
      <c r="C9" s="35"/>
      <c r="D9" s="35"/>
      <c r="E9" s="142" t="s">
        <v>2812</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309</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16.5" customHeight="1">
      <c r="A11" s="35"/>
      <c r="B11" s="41"/>
      <c r="C11" s="35"/>
      <c r="D11" s="35"/>
      <c r="E11" s="145" t="s">
        <v>2951</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11. 2. 2020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34</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37</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38</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39</v>
      </c>
      <c r="E32" s="35"/>
      <c r="F32" s="35"/>
      <c r="G32" s="35"/>
      <c r="H32" s="35"/>
      <c r="I32" s="143"/>
      <c r="J32" s="156">
        <f>ROUND(J87,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41</v>
      </c>
      <c r="G34" s="35"/>
      <c r="H34" s="35"/>
      <c r="I34" s="158" t="s">
        <v>40</v>
      </c>
      <c r="J34" s="157" t="s">
        <v>42</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43</v>
      </c>
      <c r="E35" s="141" t="s">
        <v>44</v>
      </c>
      <c r="F35" s="160">
        <f>ROUND((SUM(BE87:BE207)),  2)</f>
        <v>0</v>
      </c>
      <c r="G35" s="35"/>
      <c r="H35" s="35"/>
      <c r="I35" s="161">
        <v>0.20999999999999999</v>
      </c>
      <c r="J35" s="160">
        <f>ROUND(((SUM(BE87:BE207))*I35),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45</v>
      </c>
      <c r="F36" s="160">
        <f>ROUND((SUM(BF87:BF207)),  2)</f>
        <v>0</v>
      </c>
      <c r="G36" s="35"/>
      <c r="H36" s="35"/>
      <c r="I36" s="161">
        <v>0.14999999999999999</v>
      </c>
      <c r="J36" s="160">
        <f>ROUND(((SUM(BF87:BF207))*I36),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46</v>
      </c>
      <c r="F37" s="160">
        <f>ROUND((SUM(BG87:BG207)),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47</v>
      </c>
      <c r="F38" s="160">
        <f>ROUND((SUM(BH87:BH207)),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48</v>
      </c>
      <c r="F39" s="160">
        <f>ROUND((SUM(BI87:BI207)),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49</v>
      </c>
      <c r="E41" s="164"/>
      <c r="F41" s="164"/>
      <c r="G41" s="165" t="s">
        <v>50</v>
      </c>
      <c r="H41" s="166" t="s">
        <v>51</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162</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23.25" customHeight="1">
      <c r="A50" s="35"/>
      <c r="B50" s="36"/>
      <c r="C50" s="37"/>
      <c r="D50" s="37"/>
      <c r="E50" s="176" t="str">
        <f>E7</f>
        <v xml:space="preserve">Oprava staničních kolejí 1 - 8  a výhybek v žst. Bečov nad Teplou (2. část)</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160</v>
      </c>
      <c r="D51" s="19"/>
      <c r="E51" s="19"/>
      <c r="F51" s="19"/>
      <c r="G51" s="19"/>
      <c r="H51" s="19"/>
      <c r="I51" s="135"/>
      <c r="J51" s="19"/>
      <c r="K51" s="19"/>
      <c r="L51" s="17"/>
    </row>
    <row r="52" hidden="1" s="2" customFormat="1" ht="16.5" customHeight="1">
      <c r="A52" s="35"/>
      <c r="B52" s="36"/>
      <c r="C52" s="37"/>
      <c r="D52" s="37"/>
      <c r="E52" s="176" t="s">
        <v>2812</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309</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6.5" customHeight="1">
      <c r="A54" s="35"/>
      <c r="B54" s="36"/>
      <c r="C54" s="37"/>
      <c r="D54" s="37"/>
      <c r="E54" s="66" t="str">
        <f>E11</f>
        <v>04 - Kabelizace</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žst. Bečov nad Teplou</v>
      </c>
      <c r="G56" s="37"/>
      <c r="H56" s="37"/>
      <c r="I56" s="146" t="s">
        <v>23</v>
      </c>
      <c r="J56" s="69" t="str">
        <f>IF(J14="","",J14)</f>
        <v>11. 2. 2020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 xml:space="preserve"> Správa železnic, OŘ ÚNL</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 xml:space="preserve"> </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163</v>
      </c>
      <c r="D61" s="178"/>
      <c r="E61" s="178"/>
      <c r="F61" s="178"/>
      <c r="G61" s="178"/>
      <c r="H61" s="178"/>
      <c r="I61" s="179"/>
      <c r="J61" s="180" t="s">
        <v>164</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71</v>
      </c>
      <c r="D63" s="37"/>
      <c r="E63" s="37"/>
      <c r="F63" s="37"/>
      <c r="G63" s="37"/>
      <c r="H63" s="37"/>
      <c r="I63" s="143"/>
      <c r="J63" s="99">
        <f>J87</f>
        <v>0</v>
      </c>
      <c r="K63" s="37"/>
      <c r="L63" s="144"/>
      <c r="S63" s="35"/>
      <c r="T63" s="35"/>
      <c r="U63" s="35"/>
      <c r="V63" s="35"/>
      <c r="W63" s="35"/>
      <c r="X63" s="35"/>
      <c r="Y63" s="35"/>
      <c r="Z63" s="35"/>
      <c r="AA63" s="35"/>
      <c r="AB63" s="35"/>
      <c r="AC63" s="35"/>
      <c r="AD63" s="35"/>
      <c r="AE63" s="35"/>
      <c r="AU63" s="14" t="s">
        <v>165</v>
      </c>
    </row>
    <row r="64" hidden="1" s="9" customFormat="1" ht="24.96" customHeight="1">
      <c r="A64" s="9"/>
      <c r="B64" s="182"/>
      <c r="C64" s="183"/>
      <c r="D64" s="184" t="s">
        <v>2952</v>
      </c>
      <c r="E64" s="185"/>
      <c r="F64" s="185"/>
      <c r="G64" s="185"/>
      <c r="H64" s="185"/>
      <c r="I64" s="186"/>
      <c r="J64" s="187">
        <f>J88</f>
        <v>0</v>
      </c>
      <c r="K64" s="183"/>
      <c r="L64" s="188"/>
      <c r="S64" s="9"/>
      <c r="T64" s="9"/>
      <c r="U64" s="9"/>
      <c r="V64" s="9"/>
      <c r="W64" s="9"/>
      <c r="X64" s="9"/>
      <c r="Y64" s="9"/>
      <c r="Z64" s="9"/>
      <c r="AA64" s="9"/>
      <c r="AB64" s="9"/>
      <c r="AC64" s="9"/>
      <c r="AD64" s="9"/>
      <c r="AE64" s="9"/>
    </row>
    <row r="65" hidden="1" s="9" customFormat="1" ht="24.96" customHeight="1">
      <c r="A65" s="9"/>
      <c r="B65" s="182"/>
      <c r="C65" s="183"/>
      <c r="D65" s="184" t="s">
        <v>2953</v>
      </c>
      <c r="E65" s="185"/>
      <c r="F65" s="185"/>
      <c r="G65" s="185"/>
      <c r="H65" s="185"/>
      <c r="I65" s="186"/>
      <c r="J65" s="187">
        <f>J105</f>
        <v>0</v>
      </c>
      <c r="K65" s="183"/>
      <c r="L65" s="188"/>
      <c r="S65" s="9"/>
      <c r="T65" s="9"/>
      <c r="U65" s="9"/>
      <c r="V65" s="9"/>
      <c r="W65" s="9"/>
      <c r="X65" s="9"/>
      <c r="Y65" s="9"/>
      <c r="Z65" s="9"/>
      <c r="AA65" s="9"/>
      <c r="AB65" s="9"/>
      <c r="AC65" s="9"/>
      <c r="AD65" s="9"/>
      <c r="AE65" s="9"/>
    </row>
    <row r="66" hidden="1" s="2" customFormat="1" ht="21.84" customHeight="1">
      <c r="A66" s="35"/>
      <c r="B66" s="36"/>
      <c r="C66" s="37"/>
      <c r="D66" s="37"/>
      <c r="E66" s="37"/>
      <c r="F66" s="37"/>
      <c r="G66" s="37"/>
      <c r="H66" s="37"/>
      <c r="I66" s="143"/>
      <c r="J66" s="37"/>
      <c r="K66" s="37"/>
      <c r="L66" s="144"/>
      <c r="S66" s="35"/>
      <c r="T66" s="35"/>
      <c r="U66" s="35"/>
      <c r="V66" s="35"/>
      <c r="W66" s="35"/>
      <c r="X66" s="35"/>
      <c r="Y66" s="35"/>
      <c r="Z66" s="35"/>
      <c r="AA66" s="35"/>
      <c r="AB66" s="35"/>
      <c r="AC66" s="35"/>
      <c r="AD66" s="35"/>
      <c r="AE66" s="35"/>
    </row>
    <row r="67" hidden="1" s="2" customFormat="1" ht="6.96" customHeight="1">
      <c r="A67" s="35"/>
      <c r="B67" s="56"/>
      <c r="C67" s="57"/>
      <c r="D67" s="57"/>
      <c r="E67" s="57"/>
      <c r="F67" s="57"/>
      <c r="G67" s="57"/>
      <c r="H67" s="57"/>
      <c r="I67" s="172"/>
      <c r="J67" s="57"/>
      <c r="K67" s="57"/>
      <c r="L67" s="144"/>
      <c r="S67" s="35"/>
      <c r="T67" s="35"/>
      <c r="U67" s="35"/>
      <c r="V67" s="35"/>
      <c r="W67" s="35"/>
      <c r="X67" s="35"/>
      <c r="Y67" s="35"/>
      <c r="Z67" s="35"/>
      <c r="AA67" s="35"/>
      <c r="AB67" s="35"/>
      <c r="AC67" s="35"/>
      <c r="AD67" s="35"/>
      <c r="AE67" s="35"/>
    </row>
    <row r="68" hidden="1"/>
    <row r="69" hidden="1"/>
    <row r="70" hidden="1"/>
    <row r="71" s="2" customFormat="1" ht="6.96" customHeight="1">
      <c r="A71" s="35"/>
      <c r="B71" s="58"/>
      <c r="C71" s="59"/>
      <c r="D71" s="59"/>
      <c r="E71" s="59"/>
      <c r="F71" s="59"/>
      <c r="G71" s="59"/>
      <c r="H71" s="59"/>
      <c r="I71" s="175"/>
      <c r="J71" s="59"/>
      <c r="K71" s="59"/>
      <c r="L71" s="144"/>
      <c r="S71" s="35"/>
      <c r="T71" s="35"/>
      <c r="U71" s="35"/>
      <c r="V71" s="35"/>
      <c r="W71" s="35"/>
      <c r="X71" s="35"/>
      <c r="Y71" s="35"/>
      <c r="Z71" s="35"/>
      <c r="AA71" s="35"/>
      <c r="AB71" s="35"/>
      <c r="AC71" s="35"/>
      <c r="AD71" s="35"/>
      <c r="AE71" s="35"/>
    </row>
    <row r="72" s="2" customFormat="1" ht="24.96" customHeight="1">
      <c r="A72" s="35"/>
      <c r="B72" s="36"/>
      <c r="C72" s="20" t="s">
        <v>168</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6.96" customHeight="1">
      <c r="A73" s="35"/>
      <c r="B73" s="36"/>
      <c r="C73" s="37"/>
      <c r="D73" s="37"/>
      <c r="E73" s="37"/>
      <c r="F73" s="37"/>
      <c r="G73" s="37"/>
      <c r="H73" s="37"/>
      <c r="I73" s="143"/>
      <c r="J73" s="37"/>
      <c r="K73" s="37"/>
      <c r="L73" s="144"/>
      <c r="S73" s="35"/>
      <c r="T73" s="35"/>
      <c r="U73" s="35"/>
      <c r="V73" s="35"/>
      <c r="W73" s="35"/>
      <c r="X73" s="35"/>
      <c r="Y73" s="35"/>
      <c r="Z73" s="35"/>
      <c r="AA73" s="35"/>
      <c r="AB73" s="35"/>
      <c r="AC73" s="35"/>
      <c r="AD73" s="35"/>
      <c r="AE73" s="35"/>
    </row>
    <row r="74" s="2" customFormat="1" ht="12" customHeight="1">
      <c r="A74" s="35"/>
      <c r="B74" s="36"/>
      <c r="C74" s="29" t="s">
        <v>16</v>
      </c>
      <c r="D74" s="37"/>
      <c r="E74" s="37"/>
      <c r="F74" s="37"/>
      <c r="G74" s="37"/>
      <c r="H74" s="37"/>
      <c r="I74" s="143"/>
      <c r="J74" s="37"/>
      <c r="K74" s="37"/>
      <c r="L74" s="144"/>
      <c r="S74" s="35"/>
      <c r="T74" s="35"/>
      <c r="U74" s="35"/>
      <c r="V74" s="35"/>
      <c r="W74" s="35"/>
      <c r="X74" s="35"/>
      <c r="Y74" s="35"/>
      <c r="Z74" s="35"/>
      <c r="AA74" s="35"/>
      <c r="AB74" s="35"/>
      <c r="AC74" s="35"/>
      <c r="AD74" s="35"/>
      <c r="AE74" s="35"/>
    </row>
    <row r="75" s="2" customFormat="1" ht="23.25" customHeight="1">
      <c r="A75" s="35"/>
      <c r="B75" s="36"/>
      <c r="C75" s="37"/>
      <c r="D75" s="37"/>
      <c r="E75" s="176" t="str">
        <f>E7</f>
        <v xml:space="preserve">Oprava staničních kolejí 1 - 8  a výhybek v žst. Bečov nad Teplou (2. část)</v>
      </c>
      <c r="F75" s="29"/>
      <c r="G75" s="29"/>
      <c r="H75" s="29"/>
      <c r="I75" s="143"/>
      <c r="J75" s="37"/>
      <c r="K75" s="37"/>
      <c r="L75" s="144"/>
      <c r="S75" s="35"/>
      <c r="T75" s="35"/>
      <c r="U75" s="35"/>
      <c r="V75" s="35"/>
      <c r="W75" s="35"/>
      <c r="X75" s="35"/>
      <c r="Y75" s="35"/>
      <c r="Z75" s="35"/>
      <c r="AA75" s="35"/>
      <c r="AB75" s="35"/>
      <c r="AC75" s="35"/>
      <c r="AD75" s="35"/>
      <c r="AE75" s="35"/>
    </row>
    <row r="76" s="1" customFormat="1" ht="12" customHeight="1">
      <c r="B76" s="18"/>
      <c r="C76" s="29" t="s">
        <v>160</v>
      </c>
      <c r="D76" s="19"/>
      <c r="E76" s="19"/>
      <c r="F76" s="19"/>
      <c r="G76" s="19"/>
      <c r="H76" s="19"/>
      <c r="I76" s="135"/>
      <c r="J76" s="19"/>
      <c r="K76" s="19"/>
      <c r="L76" s="17"/>
    </row>
    <row r="77" s="2" customFormat="1" ht="16.5" customHeight="1">
      <c r="A77" s="35"/>
      <c r="B77" s="36"/>
      <c r="C77" s="37"/>
      <c r="D77" s="37"/>
      <c r="E77" s="176" t="s">
        <v>2812</v>
      </c>
      <c r="F77" s="37"/>
      <c r="G77" s="37"/>
      <c r="H77" s="37"/>
      <c r="I77" s="143"/>
      <c r="J77" s="37"/>
      <c r="K77" s="37"/>
      <c r="L77" s="144"/>
      <c r="S77" s="35"/>
      <c r="T77" s="35"/>
      <c r="U77" s="35"/>
      <c r="V77" s="35"/>
      <c r="W77" s="35"/>
      <c r="X77" s="35"/>
      <c r="Y77" s="35"/>
      <c r="Z77" s="35"/>
      <c r="AA77" s="35"/>
      <c r="AB77" s="35"/>
      <c r="AC77" s="35"/>
      <c r="AD77" s="35"/>
      <c r="AE77" s="35"/>
    </row>
    <row r="78" s="2" customFormat="1" ht="12" customHeight="1">
      <c r="A78" s="35"/>
      <c r="B78" s="36"/>
      <c r="C78" s="29" t="s">
        <v>309</v>
      </c>
      <c r="D78" s="37"/>
      <c r="E78" s="37"/>
      <c r="F78" s="37"/>
      <c r="G78" s="37"/>
      <c r="H78" s="37"/>
      <c r="I78" s="143"/>
      <c r="J78" s="37"/>
      <c r="K78" s="37"/>
      <c r="L78" s="144"/>
      <c r="S78" s="35"/>
      <c r="T78" s="35"/>
      <c r="U78" s="35"/>
      <c r="V78" s="35"/>
      <c r="W78" s="35"/>
      <c r="X78" s="35"/>
      <c r="Y78" s="35"/>
      <c r="Z78" s="35"/>
      <c r="AA78" s="35"/>
      <c r="AB78" s="35"/>
      <c r="AC78" s="35"/>
      <c r="AD78" s="35"/>
      <c r="AE78" s="35"/>
    </row>
    <row r="79" s="2" customFormat="1" ht="16.5" customHeight="1">
      <c r="A79" s="35"/>
      <c r="B79" s="36"/>
      <c r="C79" s="37"/>
      <c r="D79" s="37"/>
      <c r="E79" s="66" t="str">
        <f>E11</f>
        <v>04 - Kabelizace</v>
      </c>
      <c r="F79" s="37"/>
      <c r="G79" s="37"/>
      <c r="H79" s="37"/>
      <c r="I79" s="143"/>
      <c r="J79" s="37"/>
      <c r="K79" s="37"/>
      <c r="L79" s="144"/>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2" customFormat="1" ht="12" customHeight="1">
      <c r="A81" s="35"/>
      <c r="B81" s="36"/>
      <c r="C81" s="29" t="s">
        <v>21</v>
      </c>
      <c r="D81" s="37"/>
      <c r="E81" s="37"/>
      <c r="F81" s="24" t="str">
        <f>F14</f>
        <v>žst. Bečov nad Teplou</v>
      </c>
      <c r="G81" s="37"/>
      <c r="H81" s="37"/>
      <c r="I81" s="146" t="s">
        <v>23</v>
      </c>
      <c r="J81" s="69" t="str">
        <f>IF(J14="","",J14)</f>
        <v>11. 2. 2020</v>
      </c>
      <c r="K81" s="37"/>
      <c r="L81" s="144"/>
      <c r="S81" s="35"/>
      <c r="T81" s="35"/>
      <c r="U81" s="35"/>
      <c r="V81" s="35"/>
      <c r="W81" s="35"/>
      <c r="X81" s="35"/>
      <c r="Y81" s="35"/>
      <c r="Z81" s="35"/>
      <c r="AA81" s="35"/>
      <c r="AB81" s="35"/>
      <c r="AC81" s="35"/>
      <c r="AD81" s="35"/>
      <c r="AE81" s="35"/>
    </row>
    <row r="82" s="2" customFormat="1" ht="6.96" customHeight="1">
      <c r="A82" s="35"/>
      <c r="B82" s="36"/>
      <c r="C82" s="37"/>
      <c r="D82" s="37"/>
      <c r="E82" s="37"/>
      <c r="F82" s="37"/>
      <c r="G82" s="37"/>
      <c r="H82" s="37"/>
      <c r="I82" s="143"/>
      <c r="J82" s="37"/>
      <c r="K82" s="37"/>
      <c r="L82" s="144"/>
      <c r="S82" s="35"/>
      <c r="T82" s="35"/>
      <c r="U82" s="35"/>
      <c r="V82" s="35"/>
      <c r="W82" s="35"/>
      <c r="X82" s="35"/>
      <c r="Y82" s="35"/>
      <c r="Z82" s="35"/>
      <c r="AA82" s="35"/>
      <c r="AB82" s="35"/>
      <c r="AC82" s="35"/>
      <c r="AD82" s="35"/>
      <c r="AE82" s="35"/>
    </row>
    <row r="83" s="2" customFormat="1" ht="15.15" customHeight="1">
      <c r="A83" s="35"/>
      <c r="B83" s="36"/>
      <c r="C83" s="29" t="s">
        <v>25</v>
      </c>
      <c r="D83" s="37"/>
      <c r="E83" s="37"/>
      <c r="F83" s="24" t="str">
        <f>E17</f>
        <v xml:space="preserve"> Správa železnic, OŘ ÚNL</v>
      </c>
      <c r="G83" s="37"/>
      <c r="H83" s="37"/>
      <c r="I83" s="146" t="s">
        <v>33</v>
      </c>
      <c r="J83" s="33" t="str">
        <f>E23</f>
        <v xml:space="preserve"> </v>
      </c>
      <c r="K83" s="37"/>
      <c r="L83" s="144"/>
      <c r="S83" s="35"/>
      <c r="T83" s="35"/>
      <c r="U83" s="35"/>
      <c r="V83" s="35"/>
      <c r="W83" s="35"/>
      <c r="X83" s="35"/>
      <c r="Y83" s="35"/>
      <c r="Z83" s="35"/>
      <c r="AA83" s="35"/>
      <c r="AB83" s="35"/>
      <c r="AC83" s="35"/>
      <c r="AD83" s="35"/>
      <c r="AE83" s="35"/>
    </row>
    <row r="84" s="2" customFormat="1" ht="15.15" customHeight="1">
      <c r="A84" s="35"/>
      <c r="B84" s="36"/>
      <c r="C84" s="29" t="s">
        <v>31</v>
      </c>
      <c r="D84" s="37"/>
      <c r="E84" s="37"/>
      <c r="F84" s="24" t="str">
        <f>IF(E20="","",E20)</f>
        <v>Vyplň údaj</v>
      </c>
      <c r="G84" s="37"/>
      <c r="H84" s="37"/>
      <c r="I84" s="146" t="s">
        <v>36</v>
      </c>
      <c r="J84" s="33" t="str">
        <f>E26</f>
        <v xml:space="preserve"> </v>
      </c>
      <c r="K84" s="37"/>
      <c r="L84" s="144"/>
      <c r="S84" s="35"/>
      <c r="T84" s="35"/>
      <c r="U84" s="35"/>
      <c r="V84" s="35"/>
      <c r="W84" s="35"/>
      <c r="X84" s="35"/>
      <c r="Y84" s="35"/>
      <c r="Z84" s="35"/>
      <c r="AA84" s="35"/>
      <c r="AB84" s="35"/>
      <c r="AC84" s="35"/>
      <c r="AD84" s="35"/>
      <c r="AE84" s="35"/>
    </row>
    <row r="85" s="2" customFormat="1" ht="10.32" customHeight="1">
      <c r="A85" s="35"/>
      <c r="B85" s="36"/>
      <c r="C85" s="37"/>
      <c r="D85" s="37"/>
      <c r="E85" s="37"/>
      <c r="F85" s="37"/>
      <c r="G85" s="37"/>
      <c r="H85" s="37"/>
      <c r="I85" s="143"/>
      <c r="J85" s="37"/>
      <c r="K85" s="37"/>
      <c r="L85" s="144"/>
      <c r="S85" s="35"/>
      <c r="T85" s="35"/>
      <c r="U85" s="35"/>
      <c r="V85" s="35"/>
      <c r="W85" s="35"/>
      <c r="X85" s="35"/>
      <c r="Y85" s="35"/>
      <c r="Z85" s="35"/>
      <c r="AA85" s="35"/>
      <c r="AB85" s="35"/>
      <c r="AC85" s="35"/>
      <c r="AD85" s="35"/>
      <c r="AE85" s="35"/>
    </row>
    <row r="86" s="10" customFormat="1" ht="29.28" customHeight="1">
      <c r="A86" s="189"/>
      <c r="B86" s="190"/>
      <c r="C86" s="191" t="s">
        <v>169</v>
      </c>
      <c r="D86" s="192" t="s">
        <v>58</v>
      </c>
      <c r="E86" s="192" t="s">
        <v>54</v>
      </c>
      <c r="F86" s="192" t="s">
        <v>55</v>
      </c>
      <c r="G86" s="192" t="s">
        <v>170</v>
      </c>
      <c r="H86" s="192" t="s">
        <v>171</v>
      </c>
      <c r="I86" s="193" t="s">
        <v>172</v>
      </c>
      <c r="J86" s="192" t="s">
        <v>164</v>
      </c>
      <c r="K86" s="194" t="s">
        <v>173</v>
      </c>
      <c r="L86" s="195"/>
      <c r="M86" s="89" t="s">
        <v>19</v>
      </c>
      <c r="N86" s="90" t="s">
        <v>43</v>
      </c>
      <c r="O86" s="90" t="s">
        <v>174</v>
      </c>
      <c r="P86" s="90" t="s">
        <v>175</v>
      </c>
      <c r="Q86" s="90" t="s">
        <v>176</v>
      </c>
      <c r="R86" s="90" t="s">
        <v>177</v>
      </c>
      <c r="S86" s="90" t="s">
        <v>178</v>
      </c>
      <c r="T86" s="91" t="s">
        <v>179</v>
      </c>
      <c r="U86" s="189"/>
      <c r="V86" s="189"/>
      <c r="W86" s="189"/>
      <c r="X86" s="189"/>
      <c r="Y86" s="189"/>
      <c r="Z86" s="189"/>
      <c r="AA86" s="189"/>
      <c r="AB86" s="189"/>
      <c r="AC86" s="189"/>
      <c r="AD86" s="189"/>
      <c r="AE86" s="189"/>
    </row>
    <row r="87" s="2" customFormat="1" ht="22.8" customHeight="1">
      <c r="A87" s="35"/>
      <c r="B87" s="36"/>
      <c r="C87" s="96" t="s">
        <v>180</v>
      </c>
      <c r="D87" s="37"/>
      <c r="E87" s="37"/>
      <c r="F87" s="37"/>
      <c r="G87" s="37"/>
      <c r="H87" s="37"/>
      <c r="I87" s="143"/>
      <c r="J87" s="196">
        <f>BK87</f>
        <v>0</v>
      </c>
      <c r="K87" s="37"/>
      <c r="L87" s="41"/>
      <c r="M87" s="92"/>
      <c r="N87" s="197"/>
      <c r="O87" s="93"/>
      <c r="P87" s="198">
        <f>P88+P105</f>
        <v>0</v>
      </c>
      <c r="Q87" s="93"/>
      <c r="R87" s="198">
        <f>R88+R105</f>
        <v>0</v>
      </c>
      <c r="S87" s="93"/>
      <c r="T87" s="199">
        <f>T88+T105</f>
        <v>0</v>
      </c>
      <c r="U87" s="35"/>
      <c r="V87" s="35"/>
      <c r="W87" s="35"/>
      <c r="X87" s="35"/>
      <c r="Y87" s="35"/>
      <c r="Z87" s="35"/>
      <c r="AA87" s="35"/>
      <c r="AB87" s="35"/>
      <c r="AC87" s="35"/>
      <c r="AD87" s="35"/>
      <c r="AE87" s="35"/>
      <c r="AT87" s="14" t="s">
        <v>72</v>
      </c>
      <c r="AU87" s="14" t="s">
        <v>165</v>
      </c>
      <c r="BK87" s="200">
        <f>BK88+BK105</f>
        <v>0</v>
      </c>
    </row>
    <row r="88" s="11" customFormat="1" ht="25.92" customHeight="1">
      <c r="A88" s="11"/>
      <c r="B88" s="201"/>
      <c r="C88" s="202"/>
      <c r="D88" s="203" t="s">
        <v>72</v>
      </c>
      <c r="E88" s="204" t="s">
        <v>138</v>
      </c>
      <c r="F88" s="204" t="s">
        <v>93</v>
      </c>
      <c r="G88" s="202"/>
      <c r="H88" s="202"/>
      <c r="I88" s="205"/>
      <c r="J88" s="206">
        <f>BK88</f>
        <v>0</v>
      </c>
      <c r="K88" s="202"/>
      <c r="L88" s="207"/>
      <c r="M88" s="208"/>
      <c r="N88" s="209"/>
      <c r="O88" s="209"/>
      <c r="P88" s="210">
        <f>SUM(P89:P104)</f>
        <v>0</v>
      </c>
      <c r="Q88" s="209"/>
      <c r="R88" s="210">
        <f>SUM(R89:R104)</f>
        <v>0</v>
      </c>
      <c r="S88" s="209"/>
      <c r="T88" s="211">
        <f>SUM(T89:T104)</f>
        <v>0</v>
      </c>
      <c r="U88" s="11"/>
      <c r="V88" s="11"/>
      <c r="W88" s="11"/>
      <c r="X88" s="11"/>
      <c r="Y88" s="11"/>
      <c r="Z88" s="11"/>
      <c r="AA88" s="11"/>
      <c r="AB88" s="11"/>
      <c r="AC88" s="11"/>
      <c r="AD88" s="11"/>
      <c r="AE88" s="11"/>
      <c r="AR88" s="212" t="s">
        <v>81</v>
      </c>
      <c r="AT88" s="213" t="s">
        <v>72</v>
      </c>
      <c r="AU88" s="213" t="s">
        <v>73</v>
      </c>
      <c r="AY88" s="212" t="s">
        <v>183</v>
      </c>
      <c r="BK88" s="214">
        <f>SUM(BK89:BK104)</f>
        <v>0</v>
      </c>
    </row>
    <row r="89" s="2" customFormat="1" ht="21.75" customHeight="1">
      <c r="A89" s="35"/>
      <c r="B89" s="36"/>
      <c r="C89" s="233" t="s">
        <v>81</v>
      </c>
      <c r="D89" s="233" t="s">
        <v>191</v>
      </c>
      <c r="E89" s="234" t="s">
        <v>1618</v>
      </c>
      <c r="F89" s="235" t="s">
        <v>1619</v>
      </c>
      <c r="G89" s="236" t="s">
        <v>187</v>
      </c>
      <c r="H89" s="237">
        <v>1200</v>
      </c>
      <c r="I89" s="238"/>
      <c r="J89" s="239">
        <f>ROUND(I89*H89,2)</f>
        <v>0</v>
      </c>
      <c r="K89" s="235" t="s">
        <v>19</v>
      </c>
      <c r="L89" s="41"/>
      <c r="M89" s="240" t="s">
        <v>19</v>
      </c>
      <c r="N89" s="241" t="s">
        <v>44</v>
      </c>
      <c r="O89" s="81"/>
      <c r="P89" s="225">
        <f>O89*H89</f>
        <v>0</v>
      </c>
      <c r="Q89" s="225">
        <v>0</v>
      </c>
      <c r="R89" s="225">
        <f>Q89*H89</f>
        <v>0</v>
      </c>
      <c r="S89" s="225">
        <v>0</v>
      </c>
      <c r="T89" s="226">
        <f>S89*H89</f>
        <v>0</v>
      </c>
      <c r="U89" s="35"/>
      <c r="V89" s="35"/>
      <c r="W89" s="35"/>
      <c r="X89" s="35"/>
      <c r="Y89" s="35"/>
      <c r="Z89" s="35"/>
      <c r="AA89" s="35"/>
      <c r="AB89" s="35"/>
      <c r="AC89" s="35"/>
      <c r="AD89" s="35"/>
      <c r="AE89" s="35"/>
      <c r="AR89" s="227" t="s">
        <v>81</v>
      </c>
      <c r="AT89" s="227" t="s">
        <v>191</v>
      </c>
      <c r="AU89" s="227" t="s">
        <v>81</v>
      </c>
      <c r="AY89" s="14" t="s">
        <v>183</v>
      </c>
      <c r="BE89" s="228">
        <f>IF(N89="základní",J89,0)</f>
        <v>0</v>
      </c>
      <c r="BF89" s="228">
        <f>IF(N89="snížená",J89,0)</f>
        <v>0</v>
      </c>
      <c r="BG89" s="228">
        <f>IF(N89="zákl. přenesená",J89,0)</f>
        <v>0</v>
      </c>
      <c r="BH89" s="228">
        <f>IF(N89="sníž. přenesená",J89,0)</f>
        <v>0</v>
      </c>
      <c r="BI89" s="228">
        <f>IF(N89="nulová",J89,0)</f>
        <v>0</v>
      </c>
      <c r="BJ89" s="14" t="s">
        <v>81</v>
      </c>
      <c r="BK89" s="228">
        <f>ROUND(I89*H89,2)</f>
        <v>0</v>
      </c>
      <c r="BL89" s="14" t="s">
        <v>81</v>
      </c>
      <c r="BM89" s="227" t="s">
        <v>2954</v>
      </c>
    </row>
    <row r="90" s="2" customFormat="1">
      <c r="A90" s="35"/>
      <c r="B90" s="36"/>
      <c r="C90" s="37"/>
      <c r="D90" s="229" t="s">
        <v>190</v>
      </c>
      <c r="E90" s="37"/>
      <c r="F90" s="230" t="s">
        <v>1619</v>
      </c>
      <c r="G90" s="37"/>
      <c r="H90" s="37"/>
      <c r="I90" s="143"/>
      <c r="J90" s="37"/>
      <c r="K90" s="37"/>
      <c r="L90" s="41"/>
      <c r="M90" s="231"/>
      <c r="N90" s="232"/>
      <c r="O90" s="81"/>
      <c r="P90" s="81"/>
      <c r="Q90" s="81"/>
      <c r="R90" s="81"/>
      <c r="S90" s="81"/>
      <c r="T90" s="82"/>
      <c r="U90" s="35"/>
      <c r="V90" s="35"/>
      <c r="W90" s="35"/>
      <c r="X90" s="35"/>
      <c r="Y90" s="35"/>
      <c r="Z90" s="35"/>
      <c r="AA90" s="35"/>
      <c r="AB90" s="35"/>
      <c r="AC90" s="35"/>
      <c r="AD90" s="35"/>
      <c r="AE90" s="35"/>
      <c r="AT90" s="14" t="s">
        <v>190</v>
      </c>
      <c r="AU90" s="14" t="s">
        <v>81</v>
      </c>
    </row>
    <row r="91" s="2" customFormat="1" ht="21.75" customHeight="1">
      <c r="A91" s="35"/>
      <c r="B91" s="36"/>
      <c r="C91" s="233" t="s">
        <v>83</v>
      </c>
      <c r="D91" s="233" t="s">
        <v>191</v>
      </c>
      <c r="E91" s="234" t="s">
        <v>1621</v>
      </c>
      <c r="F91" s="235" t="s">
        <v>1622</v>
      </c>
      <c r="G91" s="236" t="s">
        <v>187</v>
      </c>
      <c r="H91" s="237">
        <v>1200</v>
      </c>
      <c r="I91" s="238"/>
      <c r="J91" s="239">
        <f>ROUND(I91*H91,2)</f>
        <v>0</v>
      </c>
      <c r="K91" s="235" t="s">
        <v>19</v>
      </c>
      <c r="L91" s="41"/>
      <c r="M91" s="240" t="s">
        <v>19</v>
      </c>
      <c r="N91" s="241" t="s">
        <v>44</v>
      </c>
      <c r="O91" s="81"/>
      <c r="P91" s="225">
        <f>O91*H91</f>
        <v>0</v>
      </c>
      <c r="Q91" s="225">
        <v>0</v>
      </c>
      <c r="R91" s="225">
        <f>Q91*H91</f>
        <v>0</v>
      </c>
      <c r="S91" s="225">
        <v>0</v>
      </c>
      <c r="T91" s="226">
        <f>S91*H91</f>
        <v>0</v>
      </c>
      <c r="U91" s="35"/>
      <c r="V91" s="35"/>
      <c r="W91" s="35"/>
      <c r="X91" s="35"/>
      <c r="Y91" s="35"/>
      <c r="Z91" s="35"/>
      <c r="AA91" s="35"/>
      <c r="AB91" s="35"/>
      <c r="AC91" s="35"/>
      <c r="AD91" s="35"/>
      <c r="AE91" s="35"/>
      <c r="AR91" s="227" t="s">
        <v>182</v>
      </c>
      <c r="AT91" s="227" t="s">
        <v>191</v>
      </c>
      <c r="AU91" s="227" t="s">
        <v>81</v>
      </c>
      <c r="AY91" s="14" t="s">
        <v>183</v>
      </c>
      <c r="BE91" s="228">
        <f>IF(N91="základní",J91,0)</f>
        <v>0</v>
      </c>
      <c r="BF91" s="228">
        <f>IF(N91="snížená",J91,0)</f>
        <v>0</v>
      </c>
      <c r="BG91" s="228">
        <f>IF(N91="zákl. přenesená",J91,0)</f>
        <v>0</v>
      </c>
      <c r="BH91" s="228">
        <f>IF(N91="sníž. přenesená",J91,0)</f>
        <v>0</v>
      </c>
      <c r="BI91" s="228">
        <f>IF(N91="nulová",J91,0)</f>
        <v>0</v>
      </c>
      <c r="BJ91" s="14" t="s">
        <v>81</v>
      </c>
      <c r="BK91" s="228">
        <f>ROUND(I91*H91,2)</f>
        <v>0</v>
      </c>
      <c r="BL91" s="14" t="s">
        <v>182</v>
      </c>
      <c r="BM91" s="227" t="s">
        <v>2955</v>
      </c>
    </row>
    <row r="92" s="2" customFormat="1">
      <c r="A92" s="35"/>
      <c r="B92" s="36"/>
      <c r="C92" s="37"/>
      <c r="D92" s="229" t="s">
        <v>190</v>
      </c>
      <c r="E92" s="37"/>
      <c r="F92" s="230" t="s">
        <v>1622</v>
      </c>
      <c r="G92" s="37"/>
      <c r="H92" s="37"/>
      <c r="I92" s="143"/>
      <c r="J92" s="37"/>
      <c r="K92" s="37"/>
      <c r="L92" s="41"/>
      <c r="M92" s="231"/>
      <c r="N92" s="232"/>
      <c r="O92" s="81"/>
      <c r="P92" s="81"/>
      <c r="Q92" s="81"/>
      <c r="R92" s="81"/>
      <c r="S92" s="81"/>
      <c r="T92" s="82"/>
      <c r="U92" s="35"/>
      <c r="V92" s="35"/>
      <c r="W92" s="35"/>
      <c r="X92" s="35"/>
      <c r="Y92" s="35"/>
      <c r="Z92" s="35"/>
      <c r="AA92" s="35"/>
      <c r="AB92" s="35"/>
      <c r="AC92" s="35"/>
      <c r="AD92" s="35"/>
      <c r="AE92" s="35"/>
      <c r="AT92" s="14" t="s">
        <v>190</v>
      </c>
      <c r="AU92" s="14" t="s">
        <v>81</v>
      </c>
    </row>
    <row r="93" s="2" customFormat="1" ht="21.75" customHeight="1">
      <c r="A93" s="35"/>
      <c r="B93" s="36"/>
      <c r="C93" s="233" t="s">
        <v>196</v>
      </c>
      <c r="D93" s="233" t="s">
        <v>191</v>
      </c>
      <c r="E93" s="234" t="s">
        <v>1624</v>
      </c>
      <c r="F93" s="235" t="s">
        <v>1625</v>
      </c>
      <c r="G93" s="236" t="s">
        <v>187</v>
      </c>
      <c r="H93" s="237">
        <v>1200</v>
      </c>
      <c r="I93" s="238"/>
      <c r="J93" s="239">
        <f>ROUND(I93*H93,2)</f>
        <v>0</v>
      </c>
      <c r="K93" s="235" t="s">
        <v>19</v>
      </c>
      <c r="L93" s="41"/>
      <c r="M93" s="240" t="s">
        <v>19</v>
      </c>
      <c r="N93" s="241" t="s">
        <v>44</v>
      </c>
      <c r="O93" s="81"/>
      <c r="P93" s="225">
        <f>O93*H93</f>
        <v>0</v>
      </c>
      <c r="Q93" s="225">
        <v>0</v>
      </c>
      <c r="R93" s="225">
        <f>Q93*H93</f>
        <v>0</v>
      </c>
      <c r="S93" s="225">
        <v>0</v>
      </c>
      <c r="T93" s="226">
        <f>S93*H93</f>
        <v>0</v>
      </c>
      <c r="U93" s="35"/>
      <c r="V93" s="35"/>
      <c r="W93" s="35"/>
      <c r="X93" s="35"/>
      <c r="Y93" s="35"/>
      <c r="Z93" s="35"/>
      <c r="AA93" s="35"/>
      <c r="AB93" s="35"/>
      <c r="AC93" s="35"/>
      <c r="AD93" s="35"/>
      <c r="AE93" s="35"/>
      <c r="AR93" s="227" t="s">
        <v>182</v>
      </c>
      <c r="AT93" s="227" t="s">
        <v>191</v>
      </c>
      <c r="AU93" s="227" t="s">
        <v>81</v>
      </c>
      <c r="AY93" s="14" t="s">
        <v>183</v>
      </c>
      <c r="BE93" s="228">
        <f>IF(N93="základní",J93,0)</f>
        <v>0</v>
      </c>
      <c r="BF93" s="228">
        <f>IF(N93="snížená",J93,0)</f>
        <v>0</v>
      </c>
      <c r="BG93" s="228">
        <f>IF(N93="zákl. přenesená",J93,0)</f>
        <v>0</v>
      </c>
      <c r="BH93" s="228">
        <f>IF(N93="sníž. přenesená",J93,0)</f>
        <v>0</v>
      </c>
      <c r="BI93" s="228">
        <f>IF(N93="nulová",J93,0)</f>
        <v>0</v>
      </c>
      <c r="BJ93" s="14" t="s">
        <v>81</v>
      </c>
      <c r="BK93" s="228">
        <f>ROUND(I93*H93,2)</f>
        <v>0</v>
      </c>
      <c r="BL93" s="14" t="s">
        <v>182</v>
      </c>
      <c r="BM93" s="227" t="s">
        <v>2956</v>
      </c>
    </row>
    <row r="94" s="2" customFormat="1">
      <c r="A94" s="35"/>
      <c r="B94" s="36"/>
      <c r="C94" s="37"/>
      <c r="D94" s="229" t="s">
        <v>190</v>
      </c>
      <c r="E94" s="37"/>
      <c r="F94" s="230" t="s">
        <v>1625</v>
      </c>
      <c r="G94" s="37"/>
      <c r="H94" s="37"/>
      <c r="I94" s="143"/>
      <c r="J94" s="37"/>
      <c r="K94" s="37"/>
      <c r="L94" s="41"/>
      <c r="M94" s="231"/>
      <c r="N94" s="232"/>
      <c r="O94" s="81"/>
      <c r="P94" s="81"/>
      <c r="Q94" s="81"/>
      <c r="R94" s="81"/>
      <c r="S94" s="81"/>
      <c r="T94" s="82"/>
      <c r="U94" s="35"/>
      <c r="V94" s="35"/>
      <c r="W94" s="35"/>
      <c r="X94" s="35"/>
      <c r="Y94" s="35"/>
      <c r="Z94" s="35"/>
      <c r="AA94" s="35"/>
      <c r="AB94" s="35"/>
      <c r="AC94" s="35"/>
      <c r="AD94" s="35"/>
      <c r="AE94" s="35"/>
      <c r="AT94" s="14" t="s">
        <v>190</v>
      </c>
      <c r="AU94" s="14" t="s">
        <v>81</v>
      </c>
    </row>
    <row r="95" s="2" customFormat="1" ht="16.5" customHeight="1">
      <c r="A95" s="35"/>
      <c r="B95" s="36"/>
      <c r="C95" s="233" t="s">
        <v>182</v>
      </c>
      <c r="D95" s="233" t="s">
        <v>191</v>
      </c>
      <c r="E95" s="234" t="s">
        <v>271</v>
      </c>
      <c r="F95" s="235" t="s">
        <v>272</v>
      </c>
      <c r="G95" s="236" t="s">
        <v>187</v>
      </c>
      <c r="H95" s="237">
        <v>1200</v>
      </c>
      <c r="I95" s="238"/>
      <c r="J95" s="239">
        <f>ROUND(I95*H95,2)</f>
        <v>0</v>
      </c>
      <c r="K95" s="235" t="s">
        <v>19</v>
      </c>
      <c r="L95" s="41"/>
      <c r="M95" s="240" t="s">
        <v>19</v>
      </c>
      <c r="N95" s="241" t="s">
        <v>44</v>
      </c>
      <c r="O95" s="81"/>
      <c r="P95" s="225">
        <f>O95*H95</f>
        <v>0</v>
      </c>
      <c r="Q95" s="225">
        <v>0</v>
      </c>
      <c r="R95" s="225">
        <f>Q95*H95</f>
        <v>0</v>
      </c>
      <c r="S95" s="225">
        <v>0</v>
      </c>
      <c r="T95" s="226">
        <f>S95*H95</f>
        <v>0</v>
      </c>
      <c r="U95" s="35"/>
      <c r="V95" s="35"/>
      <c r="W95" s="35"/>
      <c r="X95" s="35"/>
      <c r="Y95" s="35"/>
      <c r="Z95" s="35"/>
      <c r="AA95" s="35"/>
      <c r="AB95" s="35"/>
      <c r="AC95" s="35"/>
      <c r="AD95" s="35"/>
      <c r="AE95" s="35"/>
      <c r="AR95" s="227" t="s">
        <v>182</v>
      </c>
      <c r="AT95" s="227" t="s">
        <v>191</v>
      </c>
      <c r="AU95" s="227" t="s">
        <v>81</v>
      </c>
      <c r="AY95" s="14" t="s">
        <v>183</v>
      </c>
      <c r="BE95" s="228">
        <f>IF(N95="základní",J95,0)</f>
        <v>0</v>
      </c>
      <c r="BF95" s="228">
        <f>IF(N95="snížená",J95,0)</f>
        <v>0</v>
      </c>
      <c r="BG95" s="228">
        <f>IF(N95="zákl. přenesená",J95,0)</f>
        <v>0</v>
      </c>
      <c r="BH95" s="228">
        <f>IF(N95="sníž. přenesená",J95,0)</f>
        <v>0</v>
      </c>
      <c r="BI95" s="228">
        <f>IF(N95="nulová",J95,0)</f>
        <v>0</v>
      </c>
      <c r="BJ95" s="14" t="s">
        <v>81</v>
      </c>
      <c r="BK95" s="228">
        <f>ROUND(I95*H95,2)</f>
        <v>0</v>
      </c>
      <c r="BL95" s="14" t="s">
        <v>182</v>
      </c>
      <c r="BM95" s="227" t="s">
        <v>2957</v>
      </c>
    </row>
    <row r="96" s="2" customFormat="1">
      <c r="A96" s="35"/>
      <c r="B96" s="36"/>
      <c r="C96" s="37"/>
      <c r="D96" s="229" t="s">
        <v>190</v>
      </c>
      <c r="E96" s="37"/>
      <c r="F96" s="230" t="s">
        <v>272</v>
      </c>
      <c r="G96" s="37"/>
      <c r="H96" s="37"/>
      <c r="I96" s="143"/>
      <c r="J96" s="37"/>
      <c r="K96" s="37"/>
      <c r="L96" s="41"/>
      <c r="M96" s="231"/>
      <c r="N96" s="232"/>
      <c r="O96" s="81"/>
      <c r="P96" s="81"/>
      <c r="Q96" s="81"/>
      <c r="R96" s="81"/>
      <c r="S96" s="81"/>
      <c r="T96" s="82"/>
      <c r="U96" s="35"/>
      <c r="V96" s="35"/>
      <c r="W96" s="35"/>
      <c r="X96" s="35"/>
      <c r="Y96" s="35"/>
      <c r="Z96" s="35"/>
      <c r="AA96" s="35"/>
      <c r="AB96" s="35"/>
      <c r="AC96" s="35"/>
      <c r="AD96" s="35"/>
      <c r="AE96" s="35"/>
      <c r="AT96" s="14" t="s">
        <v>190</v>
      </c>
      <c r="AU96" s="14" t="s">
        <v>81</v>
      </c>
    </row>
    <row r="97" s="2" customFormat="1" ht="16.5" customHeight="1">
      <c r="A97" s="35"/>
      <c r="B97" s="36"/>
      <c r="C97" s="233" t="s">
        <v>204</v>
      </c>
      <c r="D97" s="233" t="s">
        <v>191</v>
      </c>
      <c r="E97" s="234" t="s">
        <v>1628</v>
      </c>
      <c r="F97" s="235" t="s">
        <v>1629</v>
      </c>
      <c r="G97" s="236" t="s">
        <v>187</v>
      </c>
      <c r="H97" s="237">
        <v>1200</v>
      </c>
      <c r="I97" s="238"/>
      <c r="J97" s="239">
        <f>ROUND(I97*H97,2)</f>
        <v>0</v>
      </c>
      <c r="K97" s="235" t="s">
        <v>19</v>
      </c>
      <c r="L97" s="41"/>
      <c r="M97" s="240" t="s">
        <v>19</v>
      </c>
      <c r="N97" s="241" t="s">
        <v>44</v>
      </c>
      <c r="O97" s="81"/>
      <c r="P97" s="225">
        <f>O97*H97</f>
        <v>0</v>
      </c>
      <c r="Q97" s="225">
        <v>0</v>
      </c>
      <c r="R97" s="225">
        <f>Q97*H97</f>
        <v>0</v>
      </c>
      <c r="S97" s="225">
        <v>0</v>
      </c>
      <c r="T97" s="226">
        <f>S97*H97</f>
        <v>0</v>
      </c>
      <c r="U97" s="35"/>
      <c r="V97" s="35"/>
      <c r="W97" s="35"/>
      <c r="X97" s="35"/>
      <c r="Y97" s="35"/>
      <c r="Z97" s="35"/>
      <c r="AA97" s="35"/>
      <c r="AB97" s="35"/>
      <c r="AC97" s="35"/>
      <c r="AD97" s="35"/>
      <c r="AE97" s="35"/>
      <c r="AR97" s="227" t="s">
        <v>182</v>
      </c>
      <c r="AT97" s="227" t="s">
        <v>191</v>
      </c>
      <c r="AU97" s="227" t="s">
        <v>81</v>
      </c>
      <c r="AY97" s="14" t="s">
        <v>183</v>
      </c>
      <c r="BE97" s="228">
        <f>IF(N97="základní",J97,0)</f>
        <v>0</v>
      </c>
      <c r="BF97" s="228">
        <f>IF(N97="snížená",J97,0)</f>
        <v>0</v>
      </c>
      <c r="BG97" s="228">
        <f>IF(N97="zákl. přenesená",J97,0)</f>
        <v>0</v>
      </c>
      <c r="BH97" s="228">
        <f>IF(N97="sníž. přenesená",J97,0)</f>
        <v>0</v>
      </c>
      <c r="BI97" s="228">
        <f>IF(N97="nulová",J97,0)</f>
        <v>0</v>
      </c>
      <c r="BJ97" s="14" t="s">
        <v>81</v>
      </c>
      <c r="BK97" s="228">
        <f>ROUND(I97*H97,2)</f>
        <v>0</v>
      </c>
      <c r="BL97" s="14" t="s">
        <v>182</v>
      </c>
      <c r="BM97" s="227" t="s">
        <v>2958</v>
      </c>
    </row>
    <row r="98" s="2" customFormat="1">
      <c r="A98" s="35"/>
      <c r="B98" s="36"/>
      <c r="C98" s="37"/>
      <c r="D98" s="229" t="s">
        <v>190</v>
      </c>
      <c r="E98" s="37"/>
      <c r="F98" s="230" t="s">
        <v>1629</v>
      </c>
      <c r="G98" s="37"/>
      <c r="H98" s="37"/>
      <c r="I98" s="143"/>
      <c r="J98" s="37"/>
      <c r="K98" s="37"/>
      <c r="L98" s="41"/>
      <c r="M98" s="231"/>
      <c r="N98" s="232"/>
      <c r="O98" s="81"/>
      <c r="P98" s="81"/>
      <c r="Q98" s="81"/>
      <c r="R98" s="81"/>
      <c r="S98" s="81"/>
      <c r="T98" s="82"/>
      <c r="U98" s="35"/>
      <c r="V98" s="35"/>
      <c r="W98" s="35"/>
      <c r="X98" s="35"/>
      <c r="Y98" s="35"/>
      <c r="Z98" s="35"/>
      <c r="AA98" s="35"/>
      <c r="AB98" s="35"/>
      <c r="AC98" s="35"/>
      <c r="AD98" s="35"/>
      <c r="AE98" s="35"/>
      <c r="AT98" s="14" t="s">
        <v>190</v>
      </c>
      <c r="AU98" s="14" t="s">
        <v>81</v>
      </c>
    </row>
    <row r="99" s="2" customFormat="1" ht="16.5" customHeight="1">
      <c r="A99" s="35"/>
      <c r="B99" s="36"/>
      <c r="C99" s="233" t="s">
        <v>208</v>
      </c>
      <c r="D99" s="233" t="s">
        <v>191</v>
      </c>
      <c r="E99" s="234" t="s">
        <v>1631</v>
      </c>
      <c r="F99" s="235" t="s">
        <v>1632</v>
      </c>
      <c r="G99" s="236" t="s">
        <v>187</v>
      </c>
      <c r="H99" s="237">
        <v>1200</v>
      </c>
      <c r="I99" s="238"/>
      <c r="J99" s="239">
        <f>ROUND(I99*H99,2)</f>
        <v>0</v>
      </c>
      <c r="K99" s="235" t="s">
        <v>19</v>
      </c>
      <c r="L99" s="41"/>
      <c r="M99" s="240" t="s">
        <v>19</v>
      </c>
      <c r="N99" s="241" t="s">
        <v>44</v>
      </c>
      <c r="O99" s="81"/>
      <c r="P99" s="225">
        <f>O99*H99</f>
        <v>0</v>
      </c>
      <c r="Q99" s="225">
        <v>0</v>
      </c>
      <c r="R99" s="225">
        <f>Q99*H99</f>
        <v>0</v>
      </c>
      <c r="S99" s="225">
        <v>0</v>
      </c>
      <c r="T99" s="226">
        <f>S99*H99</f>
        <v>0</v>
      </c>
      <c r="U99" s="35"/>
      <c r="V99" s="35"/>
      <c r="W99" s="35"/>
      <c r="X99" s="35"/>
      <c r="Y99" s="35"/>
      <c r="Z99" s="35"/>
      <c r="AA99" s="35"/>
      <c r="AB99" s="35"/>
      <c r="AC99" s="35"/>
      <c r="AD99" s="35"/>
      <c r="AE99" s="35"/>
      <c r="AR99" s="227" t="s">
        <v>182</v>
      </c>
      <c r="AT99" s="227" t="s">
        <v>191</v>
      </c>
      <c r="AU99" s="227" t="s">
        <v>81</v>
      </c>
      <c r="AY99" s="14" t="s">
        <v>183</v>
      </c>
      <c r="BE99" s="228">
        <f>IF(N99="základní",J99,0)</f>
        <v>0</v>
      </c>
      <c r="BF99" s="228">
        <f>IF(N99="snížená",J99,0)</f>
        <v>0</v>
      </c>
      <c r="BG99" s="228">
        <f>IF(N99="zákl. přenesená",J99,0)</f>
        <v>0</v>
      </c>
      <c r="BH99" s="228">
        <f>IF(N99="sníž. přenesená",J99,0)</f>
        <v>0</v>
      </c>
      <c r="BI99" s="228">
        <f>IF(N99="nulová",J99,0)</f>
        <v>0</v>
      </c>
      <c r="BJ99" s="14" t="s">
        <v>81</v>
      </c>
      <c r="BK99" s="228">
        <f>ROUND(I99*H99,2)</f>
        <v>0</v>
      </c>
      <c r="BL99" s="14" t="s">
        <v>182</v>
      </c>
      <c r="BM99" s="227" t="s">
        <v>2959</v>
      </c>
    </row>
    <row r="100" s="2" customFormat="1">
      <c r="A100" s="35"/>
      <c r="B100" s="36"/>
      <c r="C100" s="37"/>
      <c r="D100" s="229" t="s">
        <v>190</v>
      </c>
      <c r="E100" s="37"/>
      <c r="F100" s="230" t="s">
        <v>1632</v>
      </c>
      <c r="G100" s="37"/>
      <c r="H100" s="37"/>
      <c r="I100" s="143"/>
      <c r="J100" s="37"/>
      <c r="K100" s="37"/>
      <c r="L100" s="41"/>
      <c r="M100" s="231"/>
      <c r="N100" s="232"/>
      <c r="O100" s="81"/>
      <c r="P100" s="81"/>
      <c r="Q100" s="81"/>
      <c r="R100" s="81"/>
      <c r="S100" s="81"/>
      <c r="T100" s="82"/>
      <c r="U100" s="35"/>
      <c r="V100" s="35"/>
      <c r="W100" s="35"/>
      <c r="X100" s="35"/>
      <c r="Y100" s="35"/>
      <c r="Z100" s="35"/>
      <c r="AA100" s="35"/>
      <c r="AB100" s="35"/>
      <c r="AC100" s="35"/>
      <c r="AD100" s="35"/>
      <c r="AE100" s="35"/>
      <c r="AT100" s="14" t="s">
        <v>190</v>
      </c>
      <c r="AU100" s="14" t="s">
        <v>81</v>
      </c>
    </row>
    <row r="101" s="2" customFormat="1" ht="16.5" customHeight="1">
      <c r="A101" s="35"/>
      <c r="B101" s="36"/>
      <c r="C101" s="233" t="s">
        <v>212</v>
      </c>
      <c r="D101" s="233" t="s">
        <v>191</v>
      </c>
      <c r="E101" s="234" t="s">
        <v>275</v>
      </c>
      <c r="F101" s="235" t="s">
        <v>276</v>
      </c>
      <c r="G101" s="236" t="s">
        <v>187</v>
      </c>
      <c r="H101" s="237">
        <v>1200</v>
      </c>
      <c r="I101" s="238"/>
      <c r="J101" s="239">
        <f>ROUND(I101*H101,2)</f>
        <v>0</v>
      </c>
      <c r="K101" s="235" t="s">
        <v>19</v>
      </c>
      <c r="L101" s="41"/>
      <c r="M101" s="240" t="s">
        <v>19</v>
      </c>
      <c r="N101" s="241" t="s">
        <v>44</v>
      </c>
      <c r="O101" s="81"/>
      <c r="P101" s="225">
        <f>O101*H101</f>
        <v>0</v>
      </c>
      <c r="Q101" s="225">
        <v>0</v>
      </c>
      <c r="R101" s="225">
        <f>Q101*H101</f>
        <v>0</v>
      </c>
      <c r="S101" s="225">
        <v>0</v>
      </c>
      <c r="T101" s="226">
        <f>S101*H101</f>
        <v>0</v>
      </c>
      <c r="U101" s="35"/>
      <c r="V101" s="35"/>
      <c r="W101" s="35"/>
      <c r="X101" s="35"/>
      <c r="Y101" s="35"/>
      <c r="Z101" s="35"/>
      <c r="AA101" s="35"/>
      <c r="AB101" s="35"/>
      <c r="AC101" s="35"/>
      <c r="AD101" s="35"/>
      <c r="AE101" s="35"/>
      <c r="AR101" s="227" t="s">
        <v>182</v>
      </c>
      <c r="AT101" s="227" t="s">
        <v>191</v>
      </c>
      <c r="AU101" s="227" t="s">
        <v>81</v>
      </c>
      <c r="AY101" s="14" t="s">
        <v>183</v>
      </c>
      <c r="BE101" s="228">
        <f>IF(N101="základní",J101,0)</f>
        <v>0</v>
      </c>
      <c r="BF101" s="228">
        <f>IF(N101="snížená",J101,0)</f>
        <v>0</v>
      </c>
      <c r="BG101" s="228">
        <f>IF(N101="zákl. přenesená",J101,0)</f>
        <v>0</v>
      </c>
      <c r="BH101" s="228">
        <f>IF(N101="sníž. přenesená",J101,0)</f>
        <v>0</v>
      </c>
      <c r="BI101" s="228">
        <f>IF(N101="nulová",J101,0)</f>
        <v>0</v>
      </c>
      <c r="BJ101" s="14" t="s">
        <v>81</v>
      </c>
      <c r="BK101" s="228">
        <f>ROUND(I101*H101,2)</f>
        <v>0</v>
      </c>
      <c r="BL101" s="14" t="s">
        <v>182</v>
      </c>
      <c r="BM101" s="227" t="s">
        <v>2960</v>
      </c>
    </row>
    <row r="102" s="2" customFormat="1">
      <c r="A102" s="35"/>
      <c r="B102" s="36"/>
      <c r="C102" s="37"/>
      <c r="D102" s="229" t="s">
        <v>190</v>
      </c>
      <c r="E102" s="37"/>
      <c r="F102" s="230" t="s">
        <v>276</v>
      </c>
      <c r="G102" s="37"/>
      <c r="H102" s="37"/>
      <c r="I102" s="143"/>
      <c r="J102" s="37"/>
      <c r="K102" s="37"/>
      <c r="L102" s="41"/>
      <c r="M102" s="231"/>
      <c r="N102" s="232"/>
      <c r="O102" s="81"/>
      <c r="P102" s="81"/>
      <c r="Q102" s="81"/>
      <c r="R102" s="81"/>
      <c r="S102" s="81"/>
      <c r="T102" s="82"/>
      <c r="U102" s="35"/>
      <c r="V102" s="35"/>
      <c r="W102" s="35"/>
      <c r="X102" s="35"/>
      <c r="Y102" s="35"/>
      <c r="Z102" s="35"/>
      <c r="AA102" s="35"/>
      <c r="AB102" s="35"/>
      <c r="AC102" s="35"/>
      <c r="AD102" s="35"/>
      <c r="AE102" s="35"/>
      <c r="AT102" s="14" t="s">
        <v>190</v>
      </c>
      <c r="AU102" s="14" t="s">
        <v>81</v>
      </c>
    </row>
    <row r="103" s="2" customFormat="1" ht="21.75" customHeight="1">
      <c r="A103" s="35"/>
      <c r="B103" s="36"/>
      <c r="C103" s="233" t="s">
        <v>216</v>
      </c>
      <c r="D103" s="233" t="s">
        <v>191</v>
      </c>
      <c r="E103" s="234" t="s">
        <v>1453</v>
      </c>
      <c r="F103" s="235" t="s">
        <v>1454</v>
      </c>
      <c r="G103" s="236" t="s">
        <v>199</v>
      </c>
      <c r="H103" s="237">
        <v>300</v>
      </c>
      <c r="I103" s="238"/>
      <c r="J103" s="239">
        <f>ROUND(I103*H103,2)</f>
        <v>0</v>
      </c>
      <c r="K103" s="235" t="s">
        <v>19</v>
      </c>
      <c r="L103" s="41"/>
      <c r="M103" s="240" t="s">
        <v>19</v>
      </c>
      <c r="N103" s="241" t="s">
        <v>44</v>
      </c>
      <c r="O103" s="81"/>
      <c r="P103" s="225">
        <f>O103*H103</f>
        <v>0</v>
      </c>
      <c r="Q103" s="225">
        <v>0</v>
      </c>
      <c r="R103" s="225">
        <f>Q103*H103</f>
        <v>0</v>
      </c>
      <c r="S103" s="225">
        <v>0</v>
      </c>
      <c r="T103" s="226">
        <f>S103*H103</f>
        <v>0</v>
      </c>
      <c r="U103" s="35"/>
      <c r="V103" s="35"/>
      <c r="W103" s="35"/>
      <c r="X103" s="35"/>
      <c r="Y103" s="35"/>
      <c r="Z103" s="35"/>
      <c r="AA103" s="35"/>
      <c r="AB103" s="35"/>
      <c r="AC103" s="35"/>
      <c r="AD103" s="35"/>
      <c r="AE103" s="35"/>
      <c r="AR103" s="227" t="s">
        <v>182</v>
      </c>
      <c r="AT103" s="227" t="s">
        <v>191</v>
      </c>
      <c r="AU103" s="227" t="s">
        <v>81</v>
      </c>
      <c r="AY103" s="14" t="s">
        <v>183</v>
      </c>
      <c r="BE103" s="228">
        <f>IF(N103="základní",J103,0)</f>
        <v>0</v>
      </c>
      <c r="BF103" s="228">
        <f>IF(N103="snížená",J103,0)</f>
        <v>0</v>
      </c>
      <c r="BG103" s="228">
        <f>IF(N103="zákl. přenesená",J103,0)</f>
        <v>0</v>
      </c>
      <c r="BH103" s="228">
        <f>IF(N103="sníž. přenesená",J103,0)</f>
        <v>0</v>
      </c>
      <c r="BI103" s="228">
        <f>IF(N103="nulová",J103,0)</f>
        <v>0</v>
      </c>
      <c r="BJ103" s="14" t="s">
        <v>81</v>
      </c>
      <c r="BK103" s="228">
        <f>ROUND(I103*H103,2)</f>
        <v>0</v>
      </c>
      <c r="BL103" s="14" t="s">
        <v>182</v>
      </c>
      <c r="BM103" s="227" t="s">
        <v>2961</v>
      </c>
    </row>
    <row r="104" s="2" customFormat="1">
      <c r="A104" s="35"/>
      <c r="B104" s="36"/>
      <c r="C104" s="37"/>
      <c r="D104" s="229" t="s">
        <v>190</v>
      </c>
      <c r="E104" s="37"/>
      <c r="F104" s="230" t="s">
        <v>1454</v>
      </c>
      <c r="G104" s="37"/>
      <c r="H104" s="37"/>
      <c r="I104" s="143"/>
      <c r="J104" s="37"/>
      <c r="K104" s="37"/>
      <c r="L104" s="41"/>
      <c r="M104" s="231"/>
      <c r="N104" s="232"/>
      <c r="O104" s="81"/>
      <c r="P104" s="81"/>
      <c r="Q104" s="81"/>
      <c r="R104" s="81"/>
      <c r="S104" s="81"/>
      <c r="T104" s="82"/>
      <c r="U104" s="35"/>
      <c r="V104" s="35"/>
      <c r="W104" s="35"/>
      <c r="X104" s="35"/>
      <c r="Y104" s="35"/>
      <c r="Z104" s="35"/>
      <c r="AA104" s="35"/>
      <c r="AB104" s="35"/>
      <c r="AC104" s="35"/>
      <c r="AD104" s="35"/>
      <c r="AE104" s="35"/>
      <c r="AT104" s="14" t="s">
        <v>190</v>
      </c>
      <c r="AU104" s="14" t="s">
        <v>81</v>
      </c>
    </row>
    <row r="105" s="11" customFormat="1" ht="25.92" customHeight="1">
      <c r="A105" s="11"/>
      <c r="B105" s="201"/>
      <c r="C105" s="202"/>
      <c r="D105" s="203" t="s">
        <v>72</v>
      </c>
      <c r="E105" s="204" t="s">
        <v>181</v>
      </c>
      <c r="F105" s="204" t="s">
        <v>99</v>
      </c>
      <c r="G105" s="202"/>
      <c r="H105" s="202"/>
      <c r="I105" s="205"/>
      <c r="J105" s="206">
        <f>BK105</f>
        <v>0</v>
      </c>
      <c r="K105" s="202"/>
      <c r="L105" s="207"/>
      <c r="M105" s="208"/>
      <c r="N105" s="209"/>
      <c r="O105" s="209"/>
      <c r="P105" s="210">
        <f>SUM(P106:P207)</f>
        <v>0</v>
      </c>
      <c r="Q105" s="209"/>
      <c r="R105" s="210">
        <f>SUM(R106:R207)</f>
        <v>0</v>
      </c>
      <c r="S105" s="209"/>
      <c r="T105" s="211">
        <f>SUM(T106:T207)</f>
        <v>0</v>
      </c>
      <c r="U105" s="11"/>
      <c r="V105" s="11"/>
      <c r="W105" s="11"/>
      <c r="X105" s="11"/>
      <c r="Y105" s="11"/>
      <c r="Z105" s="11"/>
      <c r="AA105" s="11"/>
      <c r="AB105" s="11"/>
      <c r="AC105" s="11"/>
      <c r="AD105" s="11"/>
      <c r="AE105" s="11"/>
      <c r="AR105" s="212" t="s">
        <v>182</v>
      </c>
      <c r="AT105" s="213" t="s">
        <v>72</v>
      </c>
      <c r="AU105" s="213" t="s">
        <v>73</v>
      </c>
      <c r="AY105" s="212" t="s">
        <v>183</v>
      </c>
      <c r="BK105" s="214">
        <f>SUM(BK106:BK207)</f>
        <v>0</v>
      </c>
    </row>
    <row r="106" s="2" customFormat="1" ht="21.75" customHeight="1">
      <c r="A106" s="35"/>
      <c r="B106" s="36"/>
      <c r="C106" s="215" t="s">
        <v>220</v>
      </c>
      <c r="D106" s="215" t="s">
        <v>184</v>
      </c>
      <c r="E106" s="216" t="s">
        <v>2962</v>
      </c>
      <c r="F106" s="217" t="s">
        <v>2963</v>
      </c>
      <c r="G106" s="218" t="s">
        <v>187</v>
      </c>
      <c r="H106" s="219">
        <v>250</v>
      </c>
      <c r="I106" s="220"/>
      <c r="J106" s="221">
        <f>ROUND(I106*H106,2)</f>
        <v>0</v>
      </c>
      <c r="K106" s="217" t="s">
        <v>19</v>
      </c>
      <c r="L106" s="222"/>
      <c r="M106" s="223" t="s">
        <v>19</v>
      </c>
      <c r="N106" s="224" t="s">
        <v>44</v>
      </c>
      <c r="O106" s="81"/>
      <c r="P106" s="225">
        <f>O106*H106</f>
        <v>0</v>
      </c>
      <c r="Q106" s="225">
        <v>0</v>
      </c>
      <c r="R106" s="225">
        <f>Q106*H106</f>
        <v>0</v>
      </c>
      <c r="S106" s="225">
        <v>0</v>
      </c>
      <c r="T106" s="226">
        <f>S106*H106</f>
        <v>0</v>
      </c>
      <c r="U106" s="35"/>
      <c r="V106" s="35"/>
      <c r="W106" s="35"/>
      <c r="X106" s="35"/>
      <c r="Y106" s="35"/>
      <c r="Z106" s="35"/>
      <c r="AA106" s="35"/>
      <c r="AB106" s="35"/>
      <c r="AC106" s="35"/>
      <c r="AD106" s="35"/>
      <c r="AE106" s="35"/>
      <c r="AR106" s="227" t="s">
        <v>188</v>
      </c>
      <c r="AT106" s="227" t="s">
        <v>184</v>
      </c>
      <c r="AU106" s="227" t="s">
        <v>81</v>
      </c>
      <c r="AY106" s="14" t="s">
        <v>183</v>
      </c>
      <c r="BE106" s="228">
        <f>IF(N106="základní",J106,0)</f>
        <v>0</v>
      </c>
      <c r="BF106" s="228">
        <f>IF(N106="snížená",J106,0)</f>
        <v>0</v>
      </c>
      <c r="BG106" s="228">
        <f>IF(N106="zákl. přenesená",J106,0)</f>
        <v>0</v>
      </c>
      <c r="BH106" s="228">
        <f>IF(N106="sníž. přenesená",J106,0)</f>
        <v>0</v>
      </c>
      <c r="BI106" s="228">
        <f>IF(N106="nulová",J106,0)</f>
        <v>0</v>
      </c>
      <c r="BJ106" s="14" t="s">
        <v>81</v>
      </c>
      <c r="BK106" s="228">
        <f>ROUND(I106*H106,2)</f>
        <v>0</v>
      </c>
      <c r="BL106" s="14" t="s">
        <v>188</v>
      </c>
      <c r="BM106" s="227" t="s">
        <v>2964</v>
      </c>
    </row>
    <row r="107" s="2" customFormat="1">
      <c r="A107" s="35"/>
      <c r="B107" s="36"/>
      <c r="C107" s="37"/>
      <c r="D107" s="229" t="s">
        <v>190</v>
      </c>
      <c r="E107" s="37"/>
      <c r="F107" s="230" t="s">
        <v>2963</v>
      </c>
      <c r="G107" s="37"/>
      <c r="H107" s="37"/>
      <c r="I107" s="143"/>
      <c r="J107" s="37"/>
      <c r="K107" s="37"/>
      <c r="L107" s="41"/>
      <c r="M107" s="231"/>
      <c r="N107" s="232"/>
      <c r="O107" s="81"/>
      <c r="P107" s="81"/>
      <c r="Q107" s="81"/>
      <c r="R107" s="81"/>
      <c r="S107" s="81"/>
      <c r="T107" s="82"/>
      <c r="U107" s="35"/>
      <c r="V107" s="35"/>
      <c r="W107" s="35"/>
      <c r="X107" s="35"/>
      <c r="Y107" s="35"/>
      <c r="Z107" s="35"/>
      <c r="AA107" s="35"/>
      <c r="AB107" s="35"/>
      <c r="AC107" s="35"/>
      <c r="AD107" s="35"/>
      <c r="AE107" s="35"/>
      <c r="AT107" s="14" t="s">
        <v>190</v>
      </c>
      <c r="AU107" s="14" t="s">
        <v>81</v>
      </c>
    </row>
    <row r="108" s="2" customFormat="1" ht="21.75" customHeight="1">
      <c r="A108" s="35"/>
      <c r="B108" s="36"/>
      <c r="C108" s="233" t="s">
        <v>224</v>
      </c>
      <c r="D108" s="233" t="s">
        <v>191</v>
      </c>
      <c r="E108" s="234" t="s">
        <v>2965</v>
      </c>
      <c r="F108" s="235" t="s">
        <v>2966</v>
      </c>
      <c r="G108" s="236" t="s">
        <v>187</v>
      </c>
      <c r="H108" s="237">
        <v>250</v>
      </c>
      <c r="I108" s="238"/>
      <c r="J108" s="239">
        <f>ROUND(I108*H108,2)</f>
        <v>0</v>
      </c>
      <c r="K108" s="235" t="s">
        <v>19</v>
      </c>
      <c r="L108" s="41"/>
      <c r="M108" s="240" t="s">
        <v>19</v>
      </c>
      <c r="N108" s="241" t="s">
        <v>44</v>
      </c>
      <c r="O108" s="81"/>
      <c r="P108" s="225">
        <f>O108*H108</f>
        <v>0</v>
      </c>
      <c r="Q108" s="225">
        <v>0</v>
      </c>
      <c r="R108" s="225">
        <f>Q108*H108</f>
        <v>0</v>
      </c>
      <c r="S108" s="225">
        <v>0</v>
      </c>
      <c r="T108" s="226">
        <f>S108*H108</f>
        <v>0</v>
      </c>
      <c r="U108" s="35"/>
      <c r="V108" s="35"/>
      <c r="W108" s="35"/>
      <c r="X108" s="35"/>
      <c r="Y108" s="35"/>
      <c r="Z108" s="35"/>
      <c r="AA108" s="35"/>
      <c r="AB108" s="35"/>
      <c r="AC108" s="35"/>
      <c r="AD108" s="35"/>
      <c r="AE108" s="35"/>
      <c r="AR108" s="227" t="s">
        <v>194</v>
      </c>
      <c r="AT108" s="227" t="s">
        <v>191</v>
      </c>
      <c r="AU108" s="227" t="s">
        <v>81</v>
      </c>
      <c r="AY108" s="14" t="s">
        <v>183</v>
      </c>
      <c r="BE108" s="228">
        <f>IF(N108="základní",J108,0)</f>
        <v>0</v>
      </c>
      <c r="BF108" s="228">
        <f>IF(N108="snížená",J108,0)</f>
        <v>0</v>
      </c>
      <c r="BG108" s="228">
        <f>IF(N108="zákl. přenesená",J108,0)</f>
        <v>0</v>
      </c>
      <c r="BH108" s="228">
        <f>IF(N108="sníž. přenesená",J108,0)</f>
        <v>0</v>
      </c>
      <c r="BI108" s="228">
        <f>IF(N108="nulová",J108,0)</f>
        <v>0</v>
      </c>
      <c r="BJ108" s="14" t="s">
        <v>81</v>
      </c>
      <c r="BK108" s="228">
        <f>ROUND(I108*H108,2)</f>
        <v>0</v>
      </c>
      <c r="BL108" s="14" t="s">
        <v>194</v>
      </c>
      <c r="BM108" s="227" t="s">
        <v>2967</v>
      </c>
    </row>
    <row r="109" s="2" customFormat="1">
      <c r="A109" s="35"/>
      <c r="B109" s="36"/>
      <c r="C109" s="37"/>
      <c r="D109" s="229" t="s">
        <v>190</v>
      </c>
      <c r="E109" s="37"/>
      <c r="F109" s="230" t="s">
        <v>2966</v>
      </c>
      <c r="G109" s="37"/>
      <c r="H109" s="37"/>
      <c r="I109" s="143"/>
      <c r="J109" s="37"/>
      <c r="K109" s="37"/>
      <c r="L109" s="41"/>
      <c r="M109" s="231"/>
      <c r="N109" s="232"/>
      <c r="O109" s="81"/>
      <c r="P109" s="81"/>
      <c r="Q109" s="81"/>
      <c r="R109" s="81"/>
      <c r="S109" s="81"/>
      <c r="T109" s="82"/>
      <c r="U109" s="35"/>
      <c r="V109" s="35"/>
      <c r="W109" s="35"/>
      <c r="X109" s="35"/>
      <c r="Y109" s="35"/>
      <c r="Z109" s="35"/>
      <c r="AA109" s="35"/>
      <c r="AB109" s="35"/>
      <c r="AC109" s="35"/>
      <c r="AD109" s="35"/>
      <c r="AE109" s="35"/>
      <c r="AT109" s="14" t="s">
        <v>190</v>
      </c>
      <c r="AU109" s="14" t="s">
        <v>81</v>
      </c>
    </row>
    <row r="110" s="2" customFormat="1" ht="21.75" customHeight="1">
      <c r="A110" s="35"/>
      <c r="B110" s="36"/>
      <c r="C110" s="215" t="s">
        <v>228</v>
      </c>
      <c r="D110" s="215" t="s">
        <v>184</v>
      </c>
      <c r="E110" s="216" t="s">
        <v>2968</v>
      </c>
      <c r="F110" s="217" t="s">
        <v>2969</v>
      </c>
      <c r="G110" s="218" t="s">
        <v>187</v>
      </c>
      <c r="H110" s="219">
        <v>1150</v>
      </c>
      <c r="I110" s="220"/>
      <c r="J110" s="221">
        <f>ROUND(I110*H110,2)</f>
        <v>0</v>
      </c>
      <c r="K110" s="217" t="s">
        <v>19</v>
      </c>
      <c r="L110" s="222"/>
      <c r="M110" s="223" t="s">
        <v>19</v>
      </c>
      <c r="N110" s="224" t="s">
        <v>44</v>
      </c>
      <c r="O110" s="81"/>
      <c r="P110" s="225">
        <f>O110*H110</f>
        <v>0</v>
      </c>
      <c r="Q110" s="225">
        <v>0</v>
      </c>
      <c r="R110" s="225">
        <f>Q110*H110</f>
        <v>0</v>
      </c>
      <c r="S110" s="225">
        <v>0</v>
      </c>
      <c r="T110" s="226">
        <f>S110*H110</f>
        <v>0</v>
      </c>
      <c r="U110" s="35"/>
      <c r="V110" s="35"/>
      <c r="W110" s="35"/>
      <c r="X110" s="35"/>
      <c r="Y110" s="35"/>
      <c r="Z110" s="35"/>
      <c r="AA110" s="35"/>
      <c r="AB110" s="35"/>
      <c r="AC110" s="35"/>
      <c r="AD110" s="35"/>
      <c r="AE110" s="35"/>
      <c r="AR110" s="227" t="s">
        <v>188</v>
      </c>
      <c r="AT110" s="227" t="s">
        <v>184</v>
      </c>
      <c r="AU110" s="227" t="s">
        <v>81</v>
      </c>
      <c r="AY110" s="14" t="s">
        <v>183</v>
      </c>
      <c r="BE110" s="228">
        <f>IF(N110="základní",J110,0)</f>
        <v>0</v>
      </c>
      <c r="BF110" s="228">
        <f>IF(N110="snížená",J110,0)</f>
        <v>0</v>
      </c>
      <c r="BG110" s="228">
        <f>IF(N110="zákl. přenesená",J110,0)</f>
        <v>0</v>
      </c>
      <c r="BH110" s="228">
        <f>IF(N110="sníž. přenesená",J110,0)</f>
        <v>0</v>
      </c>
      <c r="BI110" s="228">
        <f>IF(N110="nulová",J110,0)</f>
        <v>0</v>
      </c>
      <c r="BJ110" s="14" t="s">
        <v>81</v>
      </c>
      <c r="BK110" s="228">
        <f>ROUND(I110*H110,2)</f>
        <v>0</v>
      </c>
      <c r="BL110" s="14" t="s">
        <v>188</v>
      </c>
      <c r="BM110" s="227" t="s">
        <v>2970</v>
      </c>
    </row>
    <row r="111" s="2" customFormat="1">
      <c r="A111" s="35"/>
      <c r="B111" s="36"/>
      <c r="C111" s="37"/>
      <c r="D111" s="229" t="s">
        <v>190</v>
      </c>
      <c r="E111" s="37"/>
      <c r="F111" s="230" t="s">
        <v>2969</v>
      </c>
      <c r="G111" s="37"/>
      <c r="H111" s="37"/>
      <c r="I111" s="143"/>
      <c r="J111" s="37"/>
      <c r="K111" s="37"/>
      <c r="L111" s="41"/>
      <c r="M111" s="231"/>
      <c r="N111" s="232"/>
      <c r="O111" s="81"/>
      <c r="P111" s="81"/>
      <c r="Q111" s="81"/>
      <c r="R111" s="81"/>
      <c r="S111" s="81"/>
      <c r="T111" s="82"/>
      <c r="U111" s="35"/>
      <c r="V111" s="35"/>
      <c r="W111" s="35"/>
      <c r="X111" s="35"/>
      <c r="Y111" s="35"/>
      <c r="Z111" s="35"/>
      <c r="AA111" s="35"/>
      <c r="AB111" s="35"/>
      <c r="AC111" s="35"/>
      <c r="AD111" s="35"/>
      <c r="AE111" s="35"/>
      <c r="AT111" s="14" t="s">
        <v>190</v>
      </c>
      <c r="AU111" s="14" t="s">
        <v>81</v>
      </c>
    </row>
    <row r="112" s="2" customFormat="1" ht="16.5" customHeight="1">
      <c r="A112" s="35"/>
      <c r="B112" s="36"/>
      <c r="C112" s="233" t="s">
        <v>232</v>
      </c>
      <c r="D112" s="233" t="s">
        <v>191</v>
      </c>
      <c r="E112" s="234" t="s">
        <v>2971</v>
      </c>
      <c r="F112" s="235" t="s">
        <v>2972</v>
      </c>
      <c r="G112" s="236" t="s">
        <v>187</v>
      </c>
      <c r="H112" s="237">
        <v>1150</v>
      </c>
      <c r="I112" s="238"/>
      <c r="J112" s="239">
        <f>ROUND(I112*H112,2)</f>
        <v>0</v>
      </c>
      <c r="K112" s="235" t="s">
        <v>19</v>
      </c>
      <c r="L112" s="41"/>
      <c r="M112" s="240" t="s">
        <v>19</v>
      </c>
      <c r="N112" s="241" t="s">
        <v>44</v>
      </c>
      <c r="O112" s="81"/>
      <c r="P112" s="225">
        <f>O112*H112</f>
        <v>0</v>
      </c>
      <c r="Q112" s="225">
        <v>0</v>
      </c>
      <c r="R112" s="225">
        <f>Q112*H112</f>
        <v>0</v>
      </c>
      <c r="S112" s="225">
        <v>0</v>
      </c>
      <c r="T112" s="226">
        <f>S112*H112</f>
        <v>0</v>
      </c>
      <c r="U112" s="35"/>
      <c r="V112" s="35"/>
      <c r="W112" s="35"/>
      <c r="X112" s="35"/>
      <c r="Y112" s="35"/>
      <c r="Z112" s="35"/>
      <c r="AA112" s="35"/>
      <c r="AB112" s="35"/>
      <c r="AC112" s="35"/>
      <c r="AD112" s="35"/>
      <c r="AE112" s="35"/>
      <c r="AR112" s="227" t="s">
        <v>194</v>
      </c>
      <c r="AT112" s="227" t="s">
        <v>191</v>
      </c>
      <c r="AU112" s="227" t="s">
        <v>81</v>
      </c>
      <c r="AY112" s="14" t="s">
        <v>183</v>
      </c>
      <c r="BE112" s="228">
        <f>IF(N112="základní",J112,0)</f>
        <v>0</v>
      </c>
      <c r="BF112" s="228">
        <f>IF(N112="snížená",J112,0)</f>
        <v>0</v>
      </c>
      <c r="BG112" s="228">
        <f>IF(N112="zákl. přenesená",J112,0)</f>
        <v>0</v>
      </c>
      <c r="BH112" s="228">
        <f>IF(N112="sníž. přenesená",J112,0)</f>
        <v>0</v>
      </c>
      <c r="BI112" s="228">
        <f>IF(N112="nulová",J112,0)</f>
        <v>0</v>
      </c>
      <c r="BJ112" s="14" t="s">
        <v>81</v>
      </c>
      <c r="BK112" s="228">
        <f>ROUND(I112*H112,2)</f>
        <v>0</v>
      </c>
      <c r="BL112" s="14" t="s">
        <v>194</v>
      </c>
      <c r="BM112" s="227" t="s">
        <v>2973</v>
      </c>
    </row>
    <row r="113" s="2" customFormat="1">
      <c r="A113" s="35"/>
      <c r="B113" s="36"/>
      <c r="C113" s="37"/>
      <c r="D113" s="229" t="s">
        <v>190</v>
      </c>
      <c r="E113" s="37"/>
      <c r="F113" s="230" t="s">
        <v>2972</v>
      </c>
      <c r="G113" s="37"/>
      <c r="H113" s="37"/>
      <c r="I113" s="143"/>
      <c r="J113" s="37"/>
      <c r="K113" s="37"/>
      <c r="L113" s="41"/>
      <c r="M113" s="231"/>
      <c r="N113" s="232"/>
      <c r="O113" s="81"/>
      <c r="P113" s="81"/>
      <c r="Q113" s="81"/>
      <c r="R113" s="81"/>
      <c r="S113" s="81"/>
      <c r="T113" s="82"/>
      <c r="U113" s="35"/>
      <c r="V113" s="35"/>
      <c r="W113" s="35"/>
      <c r="X113" s="35"/>
      <c r="Y113" s="35"/>
      <c r="Z113" s="35"/>
      <c r="AA113" s="35"/>
      <c r="AB113" s="35"/>
      <c r="AC113" s="35"/>
      <c r="AD113" s="35"/>
      <c r="AE113" s="35"/>
      <c r="AT113" s="14" t="s">
        <v>190</v>
      </c>
      <c r="AU113" s="14" t="s">
        <v>81</v>
      </c>
    </row>
    <row r="114" s="2" customFormat="1" ht="21.75" customHeight="1">
      <c r="A114" s="35"/>
      <c r="B114" s="36"/>
      <c r="C114" s="215" t="s">
        <v>237</v>
      </c>
      <c r="D114" s="215" t="s">
        <v>184</v>
      </c>
      <c r="E114" s="216" t="s">
        <v>2974</v>
      </c>
      <c r="F114" s="217" t="s">
        <v>2975</v>
      </c>
      <c r="G114" s="218" t="s">
        <v>187</v>
      </c>
      <c r="H114" s="219">
        <v>250</v>
      </c>
      <c r="I114" s="220"/>
      <c r="J114" s="221">
        <f>ROUND(I114*H114,2)</f>
        <v>0</v>
      </c>
      <c r="K114" s="217" t="s">
        <v>19</v>
      </c>
      <c r="L114" s="222"/>
      <c r="M114" s="223" t="s">
        <v>19</v>
      </c>
      <c r="N114" s="224" t="s">
        <v>44</v>
      </c>
      <c r="O114" s="81"/>
      <c r="P114" s="225">
        <f>O114*H114</f>
        <v>0</v>
      </c>
      <c r="Q114" s="225">
        <v>0</v>
      </c>
      <c r="R114" s="225">
        <f>Q114*H114</f>
        <v>0</v>
      </c>
      <c r="S114" s="225">
        <v>0</v>
      </c>
      <c r="T114" s="226">
        <f>S114*H114</f>
        <v>0</v>
      </c>
      <c r="U114" s="35"/>
      <c r="V114" s="35"/>
      <c r="W114" s="35"/>
      <c r="X114" s="35"/>
      <c r="Y114" s="35"/>
      <c r="Z114" s="35"/>
      <c r="AA114" s="35"/>
      <c r="AB114" s="35"/>
      <c r="AC114" s="35"/>
      <c r="AD114" s="35"/>
      <c r="AE114" s="35"/>
      <c r="AR114" s="227" t="s">
        <v>188</v>
      </c>
      <c r="AT114" s="227" t="s">
        <v>184</v>
      </c>
      <c r="AU114" s="227" t="s">
        <v>81</v>
      </c>
      <c r="AY114" s="14" t="s">
        <v>183</v>
      </c>
      <c r="BE114" s="228">
        <f>IF(N114="základní",J114,0)</f>
        <v>0</v>
      </c>
      <c r="BF114" s="228">
        <f>IF(N114="snížená",J114,0)</f>
        <v>0</v>
      </c>
      <c r="BG114" s="228">
        <f>IF(N114="zákl. přenesená",J114,0)</f>
        <v>0</v>
      </c>
      <c r="BH114" s="228">
        <f>IF(N114="sníž. přenesená",J114,0)</f>
        <v>0</v>
      </c>
      <c r="BI114" s="228">
        <f>IF(N114="nulová",J114,0)</f>
        <v>0</v>
      </c>
      <c r="BJ114" s="14" t="s">
        <v>81</v>
      </c>
      <c r="BK114" s="228">
        <f>ROUND(I114*H114,2)</f>
        <v>0</v>
      </c>
      <c r="BL114" s="14" t="s">
        <v>188</v>
      </c>
      <c r="BM114" s="227" t="s">
        <v>2976</v>
      </c>
    </row>
    <row r="115" s="2" customFormat="1">
      <c r="A115" s="35"/>
      <c r="B115" s="36"/>
      <c r="C115" s="37"/>
      <c r="D115" s="229" t="s">
        <v>190</v>
      </c>
      <c r="E115" s="37"/>
      <c r="F115" s="230" t="s">
        <v>2975</v>
      </c>
      <c r="G115" s="37"/>
      <c r="H115" s="37"/>
      <c r="I115" s="143"/>
      <c r="J115" s="37"/>
      <c r="K115" s="37"/>
      <c r="L115" s="41"/>
      <c r="M115" s="231"/>
      <c r="N115" s="232"/>
      <c r="O115" s="81"/>
      <c r="P115" s="81"/>
      <c r="Q115" s="81"/>
      <c r="R115" s="81"/>
      <c r="S115" s="81"/>
      <c r="T115" s="82"/>
      <c r="U115" s="35"/>
      <c r="V115" s="35"/>
      <c r="W115" s="35"/>
      <c r="X115" s="35"/>
      <c r="Y115" s="35"/>
      <c r="Z115" s="35"/>
      <c r="AA115" s="35"/>
      <c r="AB115" s="35"/>
      <c r="AC115" s="35"/>
      <c r="AD115" s="35"/>
      <c r="AE115" s="35"/>
      <c r="AT115" s="14" t="s">
        <v>190</v>
      </c>
      <c r="AU115" s="14" t="s">
        <v>81</v>
      </c>
    </row>
    <row r="116" s="2" customFormat="1" ht="33" customHeight="1">
      <c r="A116" s="35"/>
      <c r="B116" s="36"/>
      <c r="C116" s="233" t="s">
        <v>242</v>
      </c>
      <c r="D116" s="233" t="s">
        <v>191</v>
      </c>
      <c r="E116" s="234" t="s">
        <v>192</v>
      </c>
      <c r="F116" s="235" t="s">
        <v>193</v>
      </c>
      <c r="G116" s="236" t="s">
        <v>187</v>
      </c>
      <c r="H116" s="237">
        <v>250</v>
      </c>
      <c r="I116" s="238"/>
      <c r="J116" s="239">
        <f>ROUND(I116*H116,2)</f>
        <v>0</v>
      </c>
      <c r="K116" s="235" t="s">
        <v>19</v>
      </c>
      <c r="L116" s="41"/>
      <c r="M116" s="240" t="s">
        <v>19</v>
      </c>
      <c r="N116" s="241" t="s">
        <v>44</v>
      </c>
      <c r="O116" s="81"/>
      <c r="P116" s="225">
        <f>O116*H116</f>
        <v>0</v>
      </c>
      <c r="Q116" s="225">
        <v>0</v>
      </c>
      <c r="R116" s="225">
        <f>Q116*H116</f>
        <v>0</v>
      </c>
      <c r="S116" s="225">
        <v>0</v>
      </c>
      <c r="T116" s="226">
        <f>S116*H116</f>
        <v>0</v>
      </c>
      <c r="U116" s="35"/>
      <c r="V116" s="35"/>
      <c r="W116" s="35"/>
      <c r="X116" s="35"/>
      <c r="Y116" s="35"/>
      <c r="Z116" s="35"/>
      <c r="AA116" s="35"/>
      <c r="AB116" s="35"/>
      <c r="AC116" s="35"/>
      <c r="AD116" s="35"/>
      <c r="AE116" s="35"/>
      <c r="AR116" s="227" t="s">
        <v>194</v>
      </c>
      <c r="AT116" s="227" t="s">
        <v>191</v>
      </c>
      <c r="AU116" s="227" t="s">
        <v>81</v>
      </c>
      <c r="AY116" s="14" t="s">
        <v>183</v>
      </c>
      <c r="BE116" s="228">
        <f>IF(N116="základní",J116,0)</f>
        <v>0</v>
      </c>
      <c r="BF116" s="228">
        <f>IF(N116="snížená",J116,0)</f>
        <v>0</v>
      </c>
      <c r="BG116" s="228">
        <f>IF(N116="zákl. přenesená",J116,0)</f>
        <v>0</v>
      </c>
      <c r="BH116" s="228">
        <f>IF(N116="sníž. přenesená",J116,0)</f>
        <v>0</v>
      </c>
      <c r="BI116" s="228">
        <f>IF(N116="nulová",J116,0)</f>
        <v>0</v>
      </c>
      <c r="BJ116" s="14" t="s">
        <v>81</v>
      </c>
      <c r="BK116" s="228">
        <f>ROUND(I116*H116,2)</f>
        <v>0</v>
      </c>
      <c r="BL116" s="14" t="s">
        <v>194</v>
      </c>
      <c r="BM116" s="227" t="s">
        <v>2977</v>
      </c>
    </row>
    <row r="117" s="2" customFormat="1">
      <c r="A117" s="35"/>
      <c r="B117" s="36"/>
      <c r="C117" s="37"/>
      <c r="D117" s="229" t="s">
        <v>190</v>
      </c>
      <c r="E117" s="37"/>
      <c r="F117" s="230" t="s">
        <v>193</v>
      </c>
      <c r="G117" s="37"/>
      <c r="H117" s="37"/>
      <c r="I117" s="143"/>
      <c r="J117" s="37"/>
      <c r="K117" s="37"/>
      <c r="L117" s="41"/>
      <c r="M117" s="231"/>
      <c r="N117" s="232"/>
      <c r="O117" s="81"/>
      <c r="P117" s="81"/>
      <c r="Q117" s="81"/>
      <c r="R117" s="81"/>
      <c r="S117" s="81"/>
      <c r="T117" s="82"/>
      <c r="U117" s="35"/>
      <c r="V117" s="35"/>
      <c r="W117" s="35"/>
      <c r="X117" s="35"/>
      <c r="Y117" s="35"/>
      <c r="Z117" s="35"/>
      <c r="AA117" s="35"/>
      <c r="AB117" s="35"/>
      <c r="AC117" s="35"/>
      <c r="AD117" s="35"/>
      <c r="AE117" s="35"/>
      <c r="AT117" s="14" t="s">
        <v>190</v>
      </c>
      <c r="AU117" s="14" t="s">
        <v>81</v>
      </c>
    </row>
    <row r="118" s="2" customFormat="1" ht="21.75" customHeight="1">
      <c r="A118" s="35"/>
      <c r="B118" s="36"/>
      <c r="C118" s="215" t="s">
        <v>8</v>
      </c>
      <c r="D118" s="215" t="s">
        <v>184</v>
      </c>
      <c r="E118" s="216" t="s">
        <v>1596</v>
      </c>
      <c r="F118" s="217" t="s">
        <v>1597</v>
      </c>
      <c r="G118" s="218" t="s">
        <v>187</v>
      </c>
      <c r="H118" s="219">
        <v>1250</v>
      </c>
      <c r="I118" s="220"/>
      <c r="J118" s="221">
        <f>ROUND(I118*H118,2)</f>
        <v>0</v>
      </c>
      <c r="K118" s="217" t="s">
        <v>19</v>
      </c>
      <c r="L118" s="222"/>
      <c r="M118" s="223" t="s">
        <v>19</v>
      </c>
      <c r="N118" s="224" t="s">
        <v>44</v>
      </c>
      <c r="O118" s="81"/>
      <c r="P118" s="225">
        <f>O118*H118</f>
        <v>0</v>
      </c>
      <c r="Q118" s="225">
        <v>0</v>
      </c>
      <c r="R118" s="225">
        <f>Q118*H118</f>
        <v>0</v>
      </c>
      <c r="S118" s="225">
        <v>0</v>
      </c>
      <c r="T118" s="226">
        <f>S118*H118</f>
        <v>0</v>
      </c>
      <c r="U118" s="35"/>
      <c r="V118" s="35"/>
      <c r="W118" s="35"/>
      <c r="X118" s="35"/>
      <c r="Y118" s="35"/>
      <c r="Z118" s="35"/>
      <c r="AA118" s="35"/>
      <c r="AB118" s="35"/>
      <c r="AC118" s="35"/>
      <c r="AD118" s="35"/>
      <c r="AE118" s="35"/>
      <c r="AR118" s="227" t="s">
        <v>188</v>
      </c>
      <c r="AT118" s="227" t="s">
        <v>184</v>
      </c>
      <c r="AU118" s="227" t="s">
        <v>81</v>
      </c>
      <c r="AY118" s="14" t="s">
        <v>183</v>
      </c>
      <c r="BE118" s="228">
        <f>IF(N118="základní",J118,0)</f>
        <v>0</v>
      </c>
      <c r="BF118" s="228">
        <f>IF(N118="snížená",J118,0)</f>
        <v>0</v>
      </c>
      <c r="BG118" s="228">
        <f>IF(N118="zákl. přenesená",J118,0)</f>
        <v>0</v>
      </c>
      <c r="BH118" s="228">
        <f>IF(N118="sníž. přenesená",J118,0)</f>
        <v>0</v>
      </c>
      <c r="BI118" s="228">
        <f>IF(N118="nulová",J118,0)</f>
        <v>0</v>
      </c>
      <c r="BJ118" s="14" t="s">
        <v>81</v>
      </c>
      <c r="BK118" s="228">
        <f>ROUND(I118*H118,2)</f>
        <v>0</v>
      </c>
      <c r="BL118" s="14" t="s">
        <v>188</v>
      </c>
      <c r="BM118" s="227" t="s">
        <v>2978</v>
      </c>
    </row>
    <row r="119" s="2" customFormat="1">
      <c r="A119" s="35"/>
      <c r="B119" s="36"/>
      <c r="C119" s="37"/>
      <c r="D119" s="229" t="s">
        <v>190</v>
      </c>
      <c r="E119" s="37"/>
      <c r="F119" s="230" t="s">
        <v>1597</v>
      </c>
      <c r="G119" s="37"/>
      <c r="H119" s="37"/>
      <c r="I119" s="143"/>
      <c r="J119" s="37"/>
      <c r="K119" s="37"/>
      <c r="L119" s="41"/>
      <c r="M119" s="231"/>
      <c r="N119" s="232"/>
      <c r="O119" s="81"/>
      <c r="P119" s="81"/>
      <c r="Q119" s="81"/>
      <c r="R119" s="81"/>
      <c r="S119" s="81"/>
      <c r="T119" s="82"/>
      <c r="U119" s="35"/>
      <c r="V119" s="35"/>
      <c r="W119" s="35"/>
      <c r="X119" s="35"/>
      <c r="Y119" s="35"/>
      <c r="Z119" s="35"/>
      <c r="AA119" s="35"/>
      <c r="AB119" s="35"/>
      <c r="AC119" s="35"/>
      <c r="AD119" s="35"/>
      <c r="AE119" s="35"/>
      <c r="AT119" s="14" t="s">
        <v>190</v>
      </c>
      <c r="AU119" s="14" t="s">
        <v>81</v>
      </c>
    </row>
    <row r="120" s="2" customFormat="1" ht="16.5" customHeight="1">
      <c r="A120" s="35"/>
      <c r="B120" s="36"/>
      <c r="C120" s="215" t="s">
        <v>249</v>
      </c>
      <c r="D120" s="215" t="s">
        <v>184</v>
      </c>
      <c r="E120" s="216" t="s">
        <v>2979</v>
      </c>
      <c r="F120" s="217" t="s">
        <v>2980</v>
      </c>
      <c r="G120" s="218" t="s">
        <v>199</v>
      </c>
      <c r="H120" s="219">
        <v>2</v>
      </c>
      <c r="I120" s="220"/>
      <c r="J120" s="221">
        <f>ROUND(I120*H120,2)</f>
        <v>0</v>
      </c>
      <c r="K120" s="217" t="s">
        <v>19</v>
      </c>
      <c r="L120" s="222"/>
      <c r="M120" s="223" t="s">
        <v>19</v>
      </c>
      <c r="N120" s="224" t="s">
        <v>44</v>
      </c>
      <c r="O120" s="81"/>
      <c r="P120" s="225">
        <f>O120*H120</f>
        <v>0</v>
      </c>
      <c r="Q120" s="225">
        <v>0</v>
      </c>
      <c r="R120" s="225">
        <f>Q120*H120</f>
        <v>0</v>
      </c>
      <c r="S120" s="225">
        <v>0</v>
      </c>
      <c r="T120" s="226">
        <f>S120*H120</f>
        <v>0</v>
      </c>
      <c r="U120" s="35"/>
      <c r="V120" s="35"/>
      <c r="W120" s="35"/>
      <c r="X120" s="35"/>
      <c r="Y120" s="35"/>
      <c r="Z120" s="35"/>
      <c r="AA120" s="35"/>
      <c r="AB120" s="35"/>
      <c r="AC120" s="35"/>
      <c r="AD120" s="35"/>
      <c r="AE120" s="35"/>
      <c r="AR120" s="227" t="s">
        <v>188</v>
      </c>
      <c r="AT120" s="227" t="s">
        <v>184</v>
      </c>
      <c r="AU120" s="227" t="s">
        <v>81</v>
      </c>
      <c r="AY120" s="14" t="s">
        <v>183</v>
      </c>
      <c r="BE120" s="228">
        <f>IF(N120="základní",J120,0)</f>
        <v>0</v>
      </c>
      <c r="BF120" s="228">
        <f>IF(N120="snížená",J120,0)</f>
        <v>0</v>
      </c>
      <c r="BG120" s="228">
        <f>IF(N120="zákl. přenesená",J120,0)</f>
        <v>0</v>
      </c>
      <c r="BH120" s="228">
        <f>IF(N120="sníž. přenesená",J120,0)</f>
        <v>0</v>
      </c>
      <c r="BI120" s="228">
        <f>IF(N120="nulová",J120,0)</f>
        <v>0</v>
      </c>
      <c r="BJ120" s="14" t="s">
        <v>81</v>
      </c>
      <c r="BK120" s="228">
        <f>ROUND(I120*H120,2)</f>
        <v>0</v>
      </c>
      <c r="BL120" s="14" t="s">
        <v>188</v>
      </c>
      <c r="BM120" s="227" t="s">
        <v>2981</v>
      </c>
    </row>
    <row r="121" s="2" customFormat="1">
      <c r="A121" s="35"/>
      <c r="B121" s="36"/>
      <c r="C121" s="37"/>
      <c r="D121" s="229" t="s">
        <v>190</v>
      </c>
      <c r="E121" s="37"/>
      <c r="F121" s="230" t="s">
        <v>2980</v>
      </c>
      <c r="G121" s="37"/>
      <c r="H121" s="37"/>
      <c r="I121" s="143"/>
      <c r="J121" s="37"/>
      <c r="K121" s="37"/>
      <c r="L121" s="41"/>
      <c r="M121" s="231"/>
      <c r="N121" s="232"/>
      <c r="O121" s="81"/>
      <c r="P121" s="81"/>
      <c r="Q121" s="81"/>
      <c r="R121" s="81"/>
      <c r="S121" s="81"/>
      <c r="T121" s="82"/>
      <c r="U121" s="35"/>
      <c r="V121" s="35"/>
      <c r="W121" s="35"/>
      <c r="X121" s="35"/>
      <c r="Y121" s="35"/>
      <c r="Z121" s="35"/>
      <c r="AA121" s="35"/>
      <c r="AB121" s="35"/>
      <c r="AC121" s="35"/>
      <c r="AD121" s="35"/>
      <c r="AE121" s="35"/>
      <c r="AT121" s="14" t="s">
        <v>190</v>
      </c>
      <c r="AU121" s="14" t="s">
        <v>81</v>
      </c>
    </row>
    <row r="122" s="2" customFormat="1" ht="21.75" customHeight="1">
      <c r="A122" s="35"/>
      <c r="B122" s="36"/>
      <c r="C122" s="233" t="s">
        <v>254</v>
      </c>
      <c r="D122" s="233" t="s">
        <v>191</v>
      </c>
      <c r="E122" s="234" t="s">
        <v>2982</v>
      </c>
      <c r="F122" s="235" t="s">
        <v>2983</v>
      </c>
      <c r="G122" s="236" t="s">
        <v>199</v>
      </c>
      <c r="H122" s="237">
        <v>2</v>
      </c>
      <c r="I122" s="238"/>
      <c r="J122" s="239">
        <f>ROUND(I122*H122,2)</f>
        <v>0</v>
      </c>
      <c r="K122" s="235" t="s">
        <v>19</v>
      </c>
      <c r="L122" s="41"/>
      <c r="M122" s="240" t="s">
        <v>19</v>
      </c>
      <c r="N122" s="241" t="s">
        <v>44</v>
      </c>
      <c r="O122" s="81"/>
      <c r="P122" s="225">
        <f>O122*H122</f>
        <v>0</v>
      </c>
      <c r="Q122" s="225">
        <v>0</v>
      </c>
      <c r="R122" s="225">
        <f>Q122*H122</f>
        <v>0</v>
      </c>
      <c r="S122" s="225">
        <v>0</v>
      </c>
      <c r="T122" s="226">
        <f>S122*H122</f>
        <v>0</v>
      </c>
      <c r="U122" s="35"/>
      <c r="V122" s="35"/>
      <c r="W122" s="35"/>
      <c r="X122" s="35"/>
      <c r="Y122" s="35"/>
      <c r="Z122" s="35"/>
      <c r="AA122" s="35"/>
      <c r="AB122" s="35"/>
      <c r="AC122" s="35"/>
      <c r="AD122" s="35"/>
      <c r="AE122" s="35"/>
      <c r="AR122" s="227" t="s">
        <v>194</v>
      </c>
      <c r="AT122" s="227" t="s">
        <v>191</v>
      </c>
      <c r="AU122" s="227" t="s">
        <v>81</v>
      </c>
      <c r="AY122" s="14" t="s">
        <v>183</v>
      </c>
      <c r="BE122" s="228">
        <f>IF(N122="základní",J122,0)</f>
        <v>0</v>
      </c>
      <c r="BF122" s="228">
        <f>IF(N122="snížená",J122,0)</f>
        <v>0</v>
      </c>
      <c r="BG122" s="228">
        <f>IF(N122="zákl. přenesená",J122,0)</f>
        <v>0</v>
      </c>
      <c r="BH122" s="228">
        <f>IF(N122="sníž. přenesená",J122,0)</f>
        <v>0</v>
      </c>
      <c r="BI122" s="228">
        <f>IF(N122="nulová",J122,0)</f>
        <v>0</v>
      </c>
      <c r="BJ122" s="14" t="s">
        <v>81</v>
      </c>
      <c r="BK122" s="228">
        <f>ROUND(I122*H122,2)</f>
        <v>0</v>
      </c>
      <c r="BL122" s="14" t="s">
        <v>194</v>
      </c>
      <c r="BM122" s="227" t="s">
        <v>2984</v>
      </c>
    </row>
    <row r="123" s="2" customFormat="1">
      <c r="A123" s="35"/>
      <c r="B123" s="36"/>
      <c r="C123" s="37"/>
      <c r="D123" s="229" t="s">
        <v>190</v>
      </c>
      <c r="E123" s="37"/>
      <c r="F123" s="230" t="s">
        <v>2983</v>
      </c>
      <c r="G123" s="37"/>
      <c r="H123" s="37"/>
      <c r="I123" s="143"/>
      <c r="J123" s="37"/>
      <c r="K123" s="37"/>
      <c r="L123" s="41"/>
      <c r="M123" s="231"/>
      <c r="N123" s="232"/>
      <c r="O123" s="81"/>
      <c r="P123" s="81"/>
      <c r="Q123" s="81"/>
      <c r="R123" s="81"/>
      <c r="S123" s="81"/>
      <c r="T123" s="82"/>
      <c r="U123" s="35"/>
      <c r="V123" s="35"/>
      <c r="W123" s="35"/>
      <c r="X123" s="35"/>
      <c r="Y123" s="35"/>
      <c r="Z123" s="35"/>
      <c r="AA123" s="35"/>
      <c r="AB123" s="35"/>
      <c r="AC123" s="35"/>
      <c r="AD123" s="35"/>
      <c r="AE123" s="35"/>
      <c r="AT123" s="14" t="s">
        <v>190</v>
      </c>
      <c r="AU123" s="14" t="s">
        <v>81</v>
      </c>
    </row>
    <row r="124" s="2" customFormat="1" ht="16.5" customHeight="1">
      <c r="A124" s="35"/>
      <c r="B124" s="36"/>
      <c r="C124" s="215" t="s">
        <v>260</v>
      </c>
      <c r="D124" s="215" t="s">
        <v>184</v>
      </c>
      <c r="E124" s="216" t="s">
        <v>2985</v>
      </c>
      <c r="F124" s="217" t="s">
        <v>2986</v>
      </c>
      <c r="G124" s="218" t="s">
        <v>199</v>
      </c>
      <c r="H124" s="219">
        <v>6</v>
      </c>
      <c r="I124" s="220"/>
      <c r="J124" s="221">
        <f>ROUND(I124*H124,2)</f>
        <v>0</v>
      </c>
      <c r="K124" s="217" t="s">
        <v>19</v>
      </c>
      <c r="L124" s="222"/>
      <c r="M124" s="223" t="s">
        <v>19</v>
      </c>
      <c r="N124" s="224" t="s">
        <v>44</v>
      </c>
      <c r="O124" s="81"/>
      <c r="P124" s="225">
        <f>O124*H124</f>
        <v>0</v>
      </c>
      <c r="Q124" s="225">
        <v>0</v>
      </c>
      <c r="R124" s="225">
        <f>Q124*H124</f>
        <v>0</v>
      </c>
      <c r="S124" s="225">
        <v>0</v>
      </c>
      <c r="T124" s="226">
        <f>S124*H124</f>
        <v>0</v>
      </c>
      <c r="U124" s="35"/>
      <c r="V124" s="35"/>
      <c r="W124" s="35"/>
      <c r="X124" s="35"/>
      <c r="Y124" s="35"/>
      <c r="Z124" s="35"/>
      <c r="AA124" s="35"/>
      <c r="AB124" s="35"/>
      <c r="AC124" s="35"/>
      <c r="AD124" s="35"/>
      <c r="AE124" s="35"/>
      <c r="AR124" s="227" t="s">
        <v>188</v>
      </c>
      <c r="AT124" s="227" t="s">
        <v>184</v>
      </c>
      <c r="AU124" s="227" t="s">
        <v>81</v>
      </c>
      <c r="AY124" s="14" t="s">
        <v>183</v>
      </c>
      <c r="BE124" s="228">
        <f>IF(N124="základní",J124,0)</f>
        <v>0</v>
      </c>
      <c r="BF124" s="228">
        <f>IF(N124="snížená",J124,0)</f>
        <v>0</v>
      </c>
      <c r="BG124" s="228">
        <f>IF(N124="zákl. přenesená",J124,0)</f>
        <v>0</v>
      </c>
      <c r="BH124" s="228">
        <f>IF(N124="sníž. přenesená",J124,0)</f>
        <v>0</v>
      </c>
      <c r="BI124" s="228">
        <f>IF(N124="nulová",J124,0)</f>
        <v>0</v>
      </c>
      <c r="BJ124" s="14" t="s">
        <v>81</v>
      </c>
      <c r="BK124" s="228">
        <f>ROUND(I124*H124,2)</f>
        <v>0</v>
      </c>
      <c r="BL124" s="14" t="s">
        <v>188</v>
      </c>
      <c r="BM124" s="227" t="s">
        <v>2987</v>
      </c>
    </row>
    <row r="125" s="2" customFormat="1">
      <c r="A125" s="35"/>
      <c r="B125" s="36"/>
      <c r="C125" s="37"/>
      <c r="D125" s="229" t="s">
        <v>190</v>
      </c>
      <c r="E125" s="37"/>
      <c r="F125" s="230" t="s">
        <v>2986</v>
      </c>
      <c r="G125" s="37"/>
      <c r="H125" s="37"/>
      <c r="I125" s="143"/>
      <c r="J125" s="37"/>
      <c r="K125" s="37"/>
      <c r="L125" s="41"/>
      <c r="M125" s="231"/>
      <c r="N125" s="232"/>
      <c r="O125" s="81"/>
      <c r="P125" s="81"/>
      <c r="Q125" s="81"/>
      <c r="R125" s="81"/>
      <c r="S125" s="81"/>
      <c r="T125" s="82"/>
      <c r="U125" s="35"/>
      <c r="V125" s="35"/>
      <c r="W125" s="35"/>
      <c r="X125" s="35"/>
      <c r="Y125" s="35"/>
      <c r="Z125" s="35"/>
      <c r="AA125" s="35"/>
      <c r="AB125" s="35"/>
      <c r="AC125" s="35"/>
      <c r="AD125" s="35"/>
      <c r="AE125" s="35"/>
      <c r="AT125" s="14" t="s">
        <v>190</v>
      </c>
      <c r="AU125" s="14" t="s">
        <v>81</v>
      </c>
    </row>
    <row r="126" s="2" customFormat="1" ht="16.5" customHeight="1">
      <c r="A126" s="35"/>
      <c r="B126" s="36"/>
      <c r="C126" s="215" t="s">
        <v>265</v>
      </c>
      <c r="D126" s="215" t="s">
        <v>184</v>
      </c>
      <c r="E126" s="216" t="s">
        <v>2988</v>
      </c>
      <c r="F126" s="217" t="s">
        <v>2989</v>
      </c>
      <c r="G126" s="218" t="s">
        <v>199</v>
      </c>
      <c r="H126" s="219">
        <v>6</v>
      </c>
      <c r="I126" s="220"/>
      <c r="J126" s="221">
        <f>ROUND(I126*H126,2)</f>
        <v>0</v>
      </c>
      <c r="K126" s="217" t="s">
        <v>19</v>
      </c>
      <c r="L126" s="222"/>
      <c r="M126" s="223" t="s">
        <v>19</v>
      </c>
      <c r="N126" s="224" t="s">
        <v>44</v>
      </c>
      <c r="O126" s="81"/>
      <c r="P126" s="225">
        <f>O126*H126</f>
        <v>0</v>
      </c>
      <c r="Q126" s="225">
        <v>0</v>
      </c>
      <c r="R126" s="225">
        <f>Q126*H126</f>
        <v>0</v>
      </c>
      <c r="S126" s="225">
        <v>0</v>
      </c>
      <c r="T126" s="226">
        <f>S126*H126</f>
        <v>0</v>
      </c>
      <c r="U126" s="35"/>
      <c r="V126" s="35"/>
      <c r="W126" s="35"/>
      <c r="X126" s="35"/>
      <c r="Y126" s="35"/>
      <c r="Z126" s="35"/>
      <c r="AA126" s="35"/>
      <c r="AB126" s="35"/>
      <c r="AC126" s="35"/>
      <c r="AD126" s="35"/>
      <c r="AE126" s="35"/>
      <c r="AR126" s="227" t="s">
        <v>188</v>
      </c>
      <c r="AT126" s="227" t="s">
        <v>184</v>
      </c>
      <c r="AU126" s="227" t="s">
        <v>81</v>
      </c>
      <c r="AY126" s="14" t="s">
        <v>183</v>
      </c>
      <c r="BE126" s="228">
        <f>IF(N126="základní",J126,0)</f>
        <v>0</v>
      </c>
      <c r="BF126" s="228">
        <f>IF(N126="snížená",J126,0)</f>
        <v>0</v>
      </c>
      <c r="BG126" s="228">
        <f>IF(N126="zákl. přenesená",J126,0)</f>
        <v>0</v>
      </c>
      <c r="BH126" s="228">
        <f>IF(N126="sníž. přenesená",J126,0)</f>
        <v>0</v>
      </c>
      <c r="BI126" s="228">
        <f>IF(N126="nulová",J126,0)</f>
        <v>0</v>
      </c>
      <c r="BJ126" s="14" t="s">
        <v>81</v>
      </c>
      <c r="BK126" s="228">
        <f>ROUND(I126*H126,2)</f>
        <v>0</v>
      </c>
      <c r="BL126" s="14" t="s">
        <v>188</v>
      </c>
      <c r="BM126" s="227" t="s">
        <v>2990</v>
      </c>
    </row>
    <row r="127" s="2" customFormat="1">
      <c r="A127" s="35"/>
      <c r="B127" s="36"/>
      <c r="C127" s="37"/>
      <c r="D127" s="229" t="s">
        <v>190</v>
      </c>
      <c r="E127" s="37"/>
      <c r="F127" s="230" t="s">
        <v>2989</v>
      </c>
      <c r="G127" s="37"/>
      <c r="H127" s="37"/>
      <c r="I127" s="143"/>
      <c r="J127" s="37"/>
      <c r="K127" s="37"/>
      <c r="L127" s="41"/>
      <c r="M127" s="231"/>
      <c r="N127" s="232"/>
      <c r="O127" s="81"/>
      <c r="P127" s="81"/>
      <c r="Q127" s="81"/>
      <c r="R127" s="81"/>
      <c r="S127" s="81"/>
      <c r="T127" s="82"/>
      <c r="U127" s="35"/>
      <c r="V127" s="35"/>
      <c r="W127" s="35"/>
      <c r="X127" s="35"/>
      <c r="Y127" s="35"/>
      <c r="Z127" s="35"/>
      <c r="AA127" s="35"/>
      <c r="AB127" s="35"/>
      <c r="AC127" s="35"/>
      <c r="AD127" s="35"/>
      <c r="AE127" s="35"/>
      <c r="AT127" s="14" t="s">
        <v>190</v>
      </c>
      <c r="AU127" s="14" t="s">
        <v>81</v>
      </c>
    </row>
    <row r="128" s="2" customFormat="1" ht="16.5" customHeight="1">
      <c r="A128" s="35"/>
      <c r="B128" s="36"/>
      <c r="C128" s="215" t="s">
        <v>267</v>
      </c>
      <c r="D128" s="215" t="s">
        <v>184</v>
      </c>
      <c r="E128" s="216" t="s">
        <v>2991</v>
      </c>
      <c r="F128" s="217" t="s">
        <v>2992</v>
      </c>
      <c r="G128" s="218" t="s">
        <v>199</v>
      </c>
      <c r="H128" s="219">
        <v>6</v>
      </c>
      <c r="I128" s="220"/>
      <c r="J128" s="221">
        <f>ROUND(I128*H128,2)</f>
        <v>0</v>
      </c>
      <c r="K128" s="217" t="s">
        <v>19</v>
      </c>
      <c r="L128" s="222"/>
      <c r="M128" s="223" t="s">
        <v>19</v>
      </c>
      <c r="N128" s="224" t="s">
        <v>44</v>
      </c>
      <c r="O128" s="81"/>
      <c r="P128" s="225">
        <f>O128*H128</f>
        <v>0</v>
      </c>
      <c r="Q128" s="225">
        <v>0</v>
      </c>
      <c r="R128" s="225">
        <f>Q128*H128</f>
        <v>0</v>
      </c>
      <c r="S128" s="225">
        <v>0</v>
      </c>
      <c r="T128" s="226">
        <f>S128*H128</f>
        <v>0</v>
      </c>
      <c r="U128" s="35"/>
      <c r="V128" s="35"/>
      <c r="W128" s="35"/>
      <c r="X128" s="35"/>
      <c r="Y128" s="35"/>
      <c r="Z128" s="35"/>
      <c r="AA128" s="35"/>
      <c r="AB128" s="35"/>
      <c r="AC128" s="35"/>
      <c r="AD128" s="35"/>
      <c r="AE128" s="35"/>
      <c r="AR128" s="227" t="s">
        <v>188</v>
      </c>
      <c r="AT128" s="227" t="s">
        <v>184</v>
      </c>
      <c r="AU128" s="227" t="s">
        <v>81</v>
      </c>
      <c r="AY128" s="14" t="s">
        <v>183</v>
      </c>
      <c r="BE128" s="228">
        <f>IF(N128="základní",J128,0)</f>
        <v>0</v>
      </c>
      <c r="BF128" s="228">
        <f>IF(N128="snížená",J128,0)</f>
        <v>0</v>
      </c>
      <c r="BG128" s="228">
        <f>IF(N128="zákl. přenesená",J128,0)</f>
        <v>0</v>
      </c>
      <c r="BH128" s="228">
        <f>IF(N128="sníž. přenesená",J128,0)</f>
        <v>0</v>
      </c>
      <c r="BI128" s="228">
        <f>IF(N128="nulová",J128,0)</f>
        <v>0</v>
      </c>
      <c r="BJ128" s="14" t="s">
        <v>81</v>
      </c>
      <c r="BK128" s="228">
        <f>ROUND(I128*H128,2)</f>
        <v>0</v>
      </c>
      <c r="BL128" s="14" t="s">
        <v>188</v>
      </c>
      <c r="BM128" s="227" t="s">
        <v>2993</v>
      </c>
    </row>
    <row r="129" s="2" customFormat="1">
      <c r="A129" s="35"/>
      <c r="B129" s="36"/>
      <c r="C129" s="37"/>
      <c r="D129" s="229" t="s">
        <v>190</v>
      </c>
      <c r="E129" s="37"/>
      <c r="F129" s="230" t="s">
        <v>2992</v>
      </c>
      <c r="G129" s="37"/>
      <c r="H129" s="37"/>
      <c r="I129" s="143"/>
      <c r="J129" s="37"/>
      <c r="K129" s="37"/>
      <c r="L129" s="41"/>
      <c r="M129" s="231"/>
      <c r="N129" s="232"/>
      <c r="O129" s="81"/>
      <c r="P129" s="81"/>
      <c r="Q129" s="81"/>
      <c r="R129" s="81"/>
      <c r="S129" s="81"/>
      <c r="T129" s="82"/>
      <c r="U129" s="35"/>
      <c r="V129" s="35"/>
      <c r="W129" s="35"/>
      <c r="X129" s="35"/>
      <c r="Y129" s="35"/>
      <c r="Z129" s="35"/>
      <c r="AA129" s="35"/>
      <c r="AB129" s="35"/>
      <c r="AC129" s="35"/>
      <c r="AD129" s="35"/>
      <c r="AE129" s="35"/>
      <c r="AT129" s="14" t="s">
        <v>190</v>
      </c>
      <c r="AU129" s="14" t="s">
        <v>81</v>
      </c>
    </row>
    <row r="130" s="2" customFormat="1" ht="21.75" customHeight="1">
      <c r="A130" s="35"/>
      <c r="B130" s="36"/>
      <c r="C130" s="233" t="s">
        <v>7</v>
      </c>
      <c r="D130" s="233" t="s">
        <v>191</v>
      </c>
      <c r="E130" s="234" t="s">
        <v>2994</v>
      </c>
      <c r="F130" s="235" t="s">
        <v>2995</v>
      </c>
      <c r="G130" s="236" t="s">
        <v>187</v>
      </c>
      <c r="H130" s="237">
        <v>50</v>
      </c>
      <c r="I130" s="238"/>
      <c r="J130" s="239">
        <f>ROUND(I130*H130,2)</f>
        <v>0</v>
      </c>
      <c r="K130" s="235" t="s">
        <v>19</v>
      </c>
      <c r="L130" s="41"/>
      <c r="M130" s="240" t="s">
        <v>19</v>
      </c>
      <c r="N130" s="241" t="s">
        <v>44</v>
      </c>
      <c r="O130" s="81"/>
      <c r="P130" s="225">
        <f>O130*H130</f>
        <v>0</v>
      </c>
      <c r="Q130" s="225">
        <v>0</v>
      </c>
      <c r="R130" s="225">
        <f>Q130*H130</f>
        <v>0</v>
      </c>
      <c r="S130" s="225">
        <v>0</v>
      </c>
      <c r="T130" s="226">
        <f>S130*H130</f>
        <v>0</v>
      </c>
      <c r="U130" s="35"/>
      <c r="V130" s="35"/>
      <c r="W130" s="35"/>
      <c r="X130" s="35"/>
      <c r="Y130" s="35"/>
      <c r="Z130" s="35"/>
      <c r="AA130" s="35"/>
      <c r="AB130" s="35"/>
      <c r="AC130" s="35"/>
      <c r="AD130" s="35"/>
      <c r="AE130" s="35"/>
      <c r="AR130" s="227" t="s">
        <v>194</v>
      </c>
      <c r="AT130" s="227" t="s">
        <v>191</v>
      </c>
      <c r="AU130" s="227" t="s">
        <v>81</v>
      </c>
      <c r="AY130" s="14" t="s">
        <v>183</v>
      </c>
      <c r="BE130" s="228">
        <f>IF(N130="základní",J130,0)</f>
        <v>0</v>
      </c>
      <c r="BF130" s="228">
        <f>IF(N130="snížená",J130,0)</f>
        <v>0</v>
      </c>
      <c r="BG130" s="228">
        <f>IF(N130="zákl. přenesená",J130,0)</f>
        <v>0</v>
      </c>
      <c r="BH130" s="228">
        <f>IF(N130="sníž. přenesená",J130,0)</f>
        <v>0</v>
      </c>
      <c r="BI130" s="228">
        <f>IF(N130="nulová",J130,0)</f>
        <v>0</v>
      </c>
      <c r="BJ130" s="14" t="s">
        <v>81</v>
      </c>
      <c r="BK130" s="228">
        <f>ROUND(I130*H130,2)</f>
        <v>0</v>
      </c>
      <c r="BL130" s="14" t="s">
        <v>194</v>
      </c>
      <c r="BM130" s="227" t="s">
        <v>2996</v>
      </c>
    </row>
    <row r="131" s="2" customFormat="1">
      <c r="A131" s="35"/>
      <c r="B131" s="36"/>
      <c r="C131" s="37"/>
      <c r="D131" s="229" t="s">
        <v>190</v>
      </c>
      <c r="E131" s="37"/>
      <c r="F131" s="230" t="s">
        <v>2995</v>
      </c>
      <c r="G131" s="37"/>
      <c r="H131" s="37"/>
      <c r="I131" s="143"/>
      <c r="J131" s="37"/>
      <c r="K131" s="37"/>
      <c r="L131" s="41"/>
      <c r="M131" s="231"/>
      <c r="N131" s="232"/>
      <c r="O131" s="81"/>
      <c r="P131" s="81"/>
      <c r="Q131" s="81"/>
      <c r="R131" s="81"/>
      <c r="S131" s="81"/>
      <c r="T131" s="82"/>
      <c r="U131" s="35"/>
      <c r="V131" s="35"/>
      <c r="W131" s="35"/>
      <c r="X131" s="35"/>
      <c r="Y131" s="35"/>
      <c r="Z131" s="35"/>
      <c r="AA131" s="35"/>
      <c r="AB131" s="35"/>
      <c r="AC131" s="35"/>
      <c r="AD131" s="35"/>
      <c r="AE131" s="35"/>
      <c r="AT131" s="14" t="s">
        <v>190</v>
      </c>
      <c r="AU131" s="14" t="s">
        <v>81</v>
      </c>
    </row>
    <row r="132" s="2" customFormat="1" ht="21.75" customHeight="1">
      <c r="A132" s="35"/>
      <c r="B132" s="36"/>
      <c r="C132" s="233" t="s">
        <v>274</v>
      </c>
      <c r="D132" s="233" t="s">
        <v>191</v>
      </c>
      <c r="E132" s="234" t="s">
        <v>2997</v>
      </c>
      <c r="F132" s="235" t="s">
        <v>2998</v>
      </c>
      <c r="G132" s="236" t="s">
        <v>199</v>
      </c>
      <c r="H132" s="237">
        <v>18</v>
      </c>
      <c r="I132" s="238"/>
      <c r="J132" s="239">
        <f>ROUND(I132*H132,2)</f>
        <v>0</v>
      </c>
      <c r="K132" s="235" t="s">
        <v>19</v>
      </c>
      <c r="L132" s="41"/>
      <c r="M132" s="240" t="s">
        <v>19</v>
      </c>
      <c r="N132" s="241" t="s">
        <v>44</v>
      </c>
      <c r="O132" s="81"/>
      <c r="P132" s="225">
        <f>O132*H132</f>
        <v>0</v>
      </c>
      <c r="Q132" s="225">
        <v>0</v>
      </c>
      <c r="R132" s="225">
        <f>Q132*H132</f>
        <v>0</v>
      </c>
      <c r="S132" s="225">
        <v>0</v>
      </c>
      <c r="T132" s="226">
        <f>S132*H132</f>
        <v>0</v>
      </c>
      <c r="U132" s="35"/>
      <c r="V132" s="35"/>
      <c r="W132" s="35"/>
      <c r="X132" s="35"/>
      <c r="Y132" s="35"/>
      <c r="Z132" s="35"/>
      <c r="AA132" s="35"/>
      <c r="AB132" s="35"/>
      <c r="AC132" s="35"/>
      <c r="AD132" s="35"/>
      <c r="AE132" s="35"/>
      <c r="AR132" s="227" t="s">
        <v>194</v>
      </c>
      <c r="AT132" s="227" t="s">
        <v>191</v>
      </c>
      <c r="AU132" s="227" t="s">
        <v>81</v>
      </c>
      <c r="AY132" s="14" t="s">
        <v>183</v>
      </c>
      <c r="BE132" s="228">
        <f>IF(N132="základní",J132,0)</f>
        <v>0</v>
      </c>
      <c r="BF132" s="228">
        <f>IF(N132="snížená",J132,0)</f>
        <v>0</v>
      </c>
      <c r="BG132" s="228">
        <f>IF(N132="zákl. přenesená",J132,0)</f>
        <v>0</v>
      </c>
      <c r="BH132" s="228">
        <f>IF(N132="sníž. přenesená",J132,0)</f>
        <v>0</v>
      </c>
      <c r="BI132" s="228">
        <f>IF(N132="nulová",J132,0)</f>
        <v>0</v>
      </c>
      <c r="BJ132" s="14" t="s">
        <v>81</v>
      </c>
      <c r="BK132" s="228">
        <f>ROUND(I132*H132,2)</f>
        <v>0</v>
      </c>
      <c r="BL132" s="14" t="s">
        <v>194</v>
      </c>
      <c r="BM132" s="227" t="s">
        <v>2999</v>
      </c>
    </row>
    <row r="133" s="2" customFormat="1">
      <c r="A133" s="35"/>
      <c r="B133" s="36"/>
      <c r="C133" s="37"/>
      <c r="D133" s="229" t="s">
        <v>190</v>
      </c>
      <c r="E133" s="37"/>
      <c r="F133" s="230" t="s">
        <v>2998</v>
      </c>
      <c r="G133" s="37"/>
      <c r="H133" s="37"/>
      <c r="I133" s="143"/>
      <c r="J133" s="37"/>
      <c r="K133" s="37"/>
      <c r="L133" s="41"/>
      <c r="M133" s="231"/>
      <c r="N133" s="232"/>
      <c r="O133" s="81"/>
      <c r="P133" s="81"/>
      <c r="Q133" s="81"/>
      <c r="R133" s="81"/>
      <c r="S133" s="81"/>
      <c r="T133" s="82"/>
      <c r="U133" s="35"/>
      <c r="V133" s="35"/>
      <c r="W133" s="35"/>
      <c r="X133" s="35"/>
      <c r="Y133" s="35"/>
      <c r="Z133" s="35"/>
      <c r="AA133" s="35"/>
      <c r="AB133" s="35"/>
      <c r="AC133" s="35"/>
      <c r="AD133" s="35"/>
      <c r="AE133" s="35"/>
      <c r="AT133" s="14" t="s">
        <v>190</v>
      </c>
      <c r="AU133" s="14" t="s">
        <v>81</v>
      </c>
    </row>
    <row r="134" s="2" customFormat="1" ht="21.75" customHeight="1">
      <c r="A134" s="35"/>
      <c r="B134" s="36"/>
      <c r="C134" s="233" t="s">
        <v>278</v>
      </c>
      <c r="D134" s="233" t="s">
        <v>191</v>
      </c>
      <c r="E134" s="234" t="s">
        <v>408</v>
      </c>
      <c r="F134" s="235" t="s">
        <v>1599</v>
      </c>
      <c r="G134" s="236" t="s">
        <v>187</v>
      </c>
      <c r="H134" s="237">
        <v>1250</v>
      </c>
      <c r="I134" s="238"/>
      <c r="J134" s="239">
        <f>ROUND(I134*H134,2)</f>
        <v>0</v>
      </c>
      <c r="K134" s="235" t="s">
        <v>19</v>
      </c>
      <c r="L134" s="41"/>
      <c r="M134" s="240" t="s">
        <v>19</v>
      </c>
      <c r="N134" s="241" t="s">
        <v>44</v>
      </c>
      <c r="O134" s="81"/>
      <c r="P134" s="225">
        <f>O134*H134</f>
        <v>0</v>
      </c>
      <c r="Q134" s="225">
        <v>0</v>
      </c>
      <c r="R134" s="225">
        <f>Q134*H134</f>
        <v>0</v>
      </c>
      <c r="S134" s="225">
        <v>0</v>
      </c>
      <c r="T134" s="226">
        <f>S134*H134</f>
        <v>0</v>
      </c>
      <c r="U134" s="35"/>
      <c r="V134" s="35"/>
      <c r="W134" s="35"/>
      <c r="X134" s="35"/>
      <c r="Y134" s="35"/>
      <c r="Z134" s="35"/>
      <c r="AA134" s="35"/>
      <c r="AB134" s="35"/>
      <c r="AC134" s="35"/>
      <c r="AD134" s="35"/>
      <c r="AE134" s="35"/>
      <c r="AR134" s="227" t="s">
        <v>194</v>
      </c>
      <c r="AT134" s="227" t="s">
        <v>191</v>
      </c>
      <c r="AU134" s="227" t="s">
        <v>81</v>
      </c>
      <c r="AY134" s="14" t="s">
        <v>183</v>
      </c>
      <c r="BE134" s="228">
        <f>IF(N134="základní",J134,0)</f>
        <v>0</v>
      </c>
      <c r="BF134" s="228">
        <f>IF(N134="snížená",J134,0)</f>
        <v>0</v>
      </c>
      <c r="BG134" s="228">
        <f>IF(N134="zákl. přenesená",J134,0)</f>
        <v>0</v>
      </c>
      <c r="BH134" s="228">
        <f>IF(N134="sníž. přenesená",J134,0)</f>
        <v>0</v>
      </c>
      <c r="BI134" s="228">
        <f>IF(N134="nulová",J134,0)</f>
        <v>0</v>
      </c>
      <c r="BJ134" s="14" t="s">
        <v>81</v>
      </c>
      <c r="BK134" s="228">
        <f>ROUND(I134*H134,2)</f>
        <v>0</v>
      </c>
      <c r="BL134" s="14" t="s">
        <v>194</v>
      </c>
      <c r="BM134" s="227" t="s">
        <v>3000</v>
      </c>
    </row>
    <row r="135" s="2" customFormat="1">
      <c r="A135" s="35"/>
      <c r="B135" s="36"/>
      <c r="C135" s="37"/>
      <c r="D135" s="229" t="s">
        <v>190</v>
      </c>
      <c r="E135" s="37"/>
      <c r="F135" s="230" t="s">
        <v>1599</v>
      </c>
      <c r="G135" s="37"/>
      <c r="H135" s="37"/>
      <c r="I135" s="143"/>
      <c r="J135" s="37"/>
      <c r="K135" s="37"/>
      <c r="L135" s="41"/>
      <c r="M135" s="231"/>
      <c r="N135" s="232"/>
      <c r="O135" s="81"/>
      <c r="P135" s="81"/>
      <c r="Q135" s="81"/>
      <c r="R135" s="81"/>
      <c r="S135" s="81"/>
      <c r="T135" s="82"/>
      <c r="U135" s="35"/>
      <c r="V135" s="35"/>
      <c r="W135" s="35"/>
      <c r="X135" s="35"/>
      <c r="Y135" s="35"/>
      <c r="Z135" s="35"/>
      <c r="AA135" s="35"/>
      <c r="AB135" s="35"/>
      <c r="AC135" s="35"/>
      <c r="AD135" s="35"/>
      <c r="AE135" s="35"/>
      <c r="AT135" s="14" t="s">
        <v>190</v>
      </c>
      <c r="AU135" s="14" t="s">
        <v>81</v>
      </c>
    </row>
    <row r="136" s="2" customFormat="1" ht="21.75" customHeight="1">
      <c r="A136" s="35"/>
      <c r="B136" s="36"/>
      <c r="C136" s="215" t="s">
        <v>282</v>
      </c>
      <c r="D136" s="215" t="s">
        <v>184</v>
      </c>
      <c r="E136" s="216" t="s">
        <v>3001</v>
      </c>
      <c r="F136" s="217" t="s">
        <v>3002</v>
      </c>
      <c r="G136" s="218" t="s">
        <v>187</v>
      </c>
      <c r="H136" s="219">
        <v>1200</v>
      </c>
      <c r="I136" s="220"/>
      <c r="J136" s="221">
        <f>ROUND(I136*H136,2)</f>
        <v>0</v>
      </c>
      <c r="K136" s="217" t="s">
        <v>19</v>
      </c>
      <c r="L136" s="222"/>
      <c r="M136" s="223" t="s">
        <v>19</v>
      </c>
      <c r="N136" s="224" t="s">
        <v>44</v>
      </c>
      <c r="O136" s="81"/>
      <c r="P136" s="225">
        <f>O136*H136</f>
        <v>0</v>
      </c>
      <c r="Q136" s="225">
        <v>0</v>
      </c>
      <c r="R136" s="225">
        <f>Q136*H136</f>
        <v>0</v>
      </c>
      <c r="S136" s="225">
        <v>0</v>
      </c>
      <c r="T136" s="226">
        <f>S136*H136</f>
        <v>0</v>
      </c>
      <c r="U136" s="35"/>
      <c r="V136" s="35"/>
      <c r="W136" s="35"/>
      <c r="X136" s="35"/>
      <c r="Y136" s="35"/>
      <c r="Z136" s="35"/>
      <c r="AA136" s="35"/>
      <c r="AB136" s="35"/>
      <c r="AC136" s="35"/>
      <c r="AD136" s="35"/>
      <c r="AE136" s="35"/>
      <c r="AR136" s="227" t="s">
        <v>188</v>
      </c>
      <c r="AT136" s="227" t="s">
        <v>184</v>
      </c>
      <c r="AU136" s="227" t="s">
        <v>81</v>
      </c>
      <c r="AY136" s="14" t="s">
        <v>183</v>
      </c>
      <c r="BE136" s="228">
        <f>IF(N136="základní",J136,0)</f>
        <v>0</v>
      </c>
      <c r="BF136" s="228">
        <f>IF(N136="snížená",J136,0)</f>
        <v>0</v>
      </c>
      <c r="BG136" s="228">
        <f>IF(N136="zákl. přenesená",J136,0)</f>
        <v>0</v>
      </c>
      <c r="BH136" s="228">
        <f>IF(N136="sníž. přenesená",J136,0)</f>
        <v>0</v>
      </c>
      <c r="BI136" s="228">
        <f>IF(N136="nulová",J136,0)</f>
        <v>0</v>
      </c>
      <c r="BJ136" s="14" t="s">
        <v>81</v>
      </c>
      <c r="BK136" s="228">
        <f>ROUND(I136*H136,2)</f>
        <v>0</v>
      </c>
      <c r="BL136" s="14" t="s">
        <v>188</v>
      </c>
      <c r="BM136" s="227" t="s">
        <v>3003</v>
      </c>
    </row>
    <row r="137" s="2" customFormat="1">
      <c r="A137" s="35"/>
      <c r="B137" s="36"/>
      <c r="C137" s="37"/>
      <c r="D137" s="229" t="s">
        <v>190</v>
      </c>
      <c r="E137" s="37"/>
      <c r="F137" s="230" t="s">
        <v>3002</v>
      </c>
      <c r="G137" s="37"/>
      <c r="H137" s="37"/>
      <c r="I137" s="143"/>
      <c r="J137" s="37"/>
      <c r="K137" s="37"/>
      <c r="L137" s="41"/>
      <c r="M137" s="231"/>
      <c r="N137" s="232"/>
      <c r="O137" s="81"/>
      <c r="P137" s="81"/>
      <c r="Q137" s="81"/>
      <c r="R137" s="81"/>
      <c r="S137" s="81"/>
      <c r="T137" s="82"/>
      <c r="U137" s="35"/>
      <c r="V137" s="35"/>
      <c r="W137" s="35"/>
      <c r="X137" s="35"/>
      <c r="Y137" s="35"/>
      <c r="Z137" s="35"/>
      <c r="AA137" s="35"/>
      <c r="AB137" s="35"/>
      <c r="AC137" s="35"/>
      <c r="AD137" s="35"/>
      <c r="AE137" s="35"/>
      <c r="AT137" s="14" t="s">
        <v>190</v>
      </c>
      <c r="AU137" s="14" t="s">
        <v>81</v>
      </c>
    </row>
    <row r="138" s="2" customFormat="1" ht="21.75" customHeight="1">
      <c r="A138" s="35"/>
      <c r="B138" s="36"/>
      <c r="C138" s="233" t="s">
        <v>286</v>
      </c>
      <c r="D138" s="233" t="s">
        <v>191</v>
      </c>
      <c r="E138" s="234" t="s">
        <v>408</v>
      </c>
      <c r="F138" s="235" t="s">
        <v>1599</v>
      </c>
      <c r="G138" s="236" t="s">
        <v>187</v>
      </c>
      <c r="H138" s="237">
        <v>1200</v>
      </c>
      <c r="I138" s="238"/>
      <c r="J138" s="239">
        <f>ROUND(I138*H138,2)</f>
        <v>0</v>
      </c>
      <c r="K138" s="235" t="s">
        <v>19</v>
      </c>
      <c r="L138" s="41"/>
      <c r="M138" s="240" t="s">
        <v>19</v>
      </c>
      <c r="N138" s="241" t="s">
        <v>44</v>
      </c>
      <c r="O138" s="81"/>
      <c r="P138" s="225">
        <f>O138*H138</f>
        <v>0</v>
      </c>
      <c r="Q138" s="225">
        <v>0</v>
      </c>
      <c r="R138" s="225">
        <f>Q138*H138</f>
        <v>0</v>
      </c>
      <c r="S138" s="225">
        <v>0</v>
      </c>
      <c r="T138" s="226">
        <f>S138*H138</f>
        <v>0</v>
      </c>
      <c r="U138" s="35"/>
      <c r="V138" s="35"/>
      <c r="W138" s="35"/>
      <c r="X138" s="35"/>
      <c r="Y138" s="35"/>
      <c r="Z138" s="35"/>
      <c r="AA138" s="35"/>
      <c r="AB138" s="35"/>
      <c r="AC138" s="35"/>
      <c r="AD138" s="35"/>
      <c r="AE138" s="35"/>
      <c r="AR138" s="227" t="s">
        <v>194</v>
      </c>
      <c r="AT138" s="227" t="s">
        <v>191</v>
      </c>
      <c r="AU138" s="227" t="s">
        <v>81</v>
      </c>
      <c r="AY138" s="14" t="s">
        <v>183</v>
      </c>
      <c r="BE138" s="228">
        <f>IF(N138="základní",J138,0)</f>
        <v>0</v>
      </c>
      <c r="BF138" s="228">
        <f>IF(N138="snížená",J138,0)</f>
        <v>0</v>
      </c>
      <c r="BG138" s="228">
        <f>IF(N138="zákl. přenesená",J138,0)</f>
        <v>0</v>
      </c>
      <c r="BH138" s="228">
        <f>IF(N138="sníž. přenesená",J138,0)</f>
        <v>0</v>
      </c>
      <c r="BI138" s="228">
        <f>IF(N138="nulová",J138,0)</f>
        <v>0</v>
      </c>
      <c r="BJ138" s="14" t="s">
        <v>81</v>
      </c>
      <c r="BK138" s="228">
        <f>ROUND(I138*H138,2)</f>
        <v>0</v>
      </c>
      <c r="BL138" s="14" t="s">
        <v>194</v>
      </c>
      <c r="BM138" s="227" t="s">
        <v>3004</v>
      </c>
    </row>
    <row r="139" s="2" customFormat="1">
      <c r="A139" s="35"/>
      <c r="B139" s="36"/>
      <c r="C139" s="37"/>
      <c r="D139" s="229" t="s">
        <v>190</v>
      </c>
      <c r="E139" s="37"/>
      <c r="F139" s="230" t="s">
        <v>1599</v>
      </c>
      <c r="G139" s="37"/>
      <c r="H139" s="37"/>
      <c r="I139" s="143"/>
      <c r="J139" s="37"/>
      <c r="K139" s="37"/>
      <c r="L139" s="41"/>
      <c r="M139" s="231"/>
      <c r="N139" s="232"/>
      <c r="O139" s="81"/>
      <c r="P139" s="81"/>
      <c r="Q139" s="81"/>
      <c r="R139" s="81"/>
      <c r="S139" s="81"/>
      <c r="T139" s="82"/>
      <c r="U139" s="35"/>
      <c r="V139" s="35"/>
      <c r="W139" s="35"/>
      <c r="X139" s="35"/>
      <c r="Y139" s="35"/>
      <c r="Z139" s="35"/>
      <c r="AA139" s="35"/>
      <c r="AB139" s="35"/>
      <c r="AC139" s="35"/>
      <c r="AD139" s="35"/>
      <c r="AE139" s="35"/>
      <c r="AT139" s="14" t="s">
        <v>190</v>
      </c>
      <c r="AU139" s="14" t="s">
        <v>81</v>
      </c>
    </row>
    <row r="140" s="2" customFormat="1" ht="44.25" customHeight="1">
      <c r="A140" s="35"/>
      <c r="B140" s="36"/>
      <c r="C140" s="233" t="s">
        <v>290</v>
      </c>
      <c r="D140" s="233" t="s">
        <v>191</v>
      </c>
      <c r="E140" s="234" t="s">
        <v>3005</v>
      </c>
      <c r="F140" s="235" t="s">
        <v>3006</v>
      </c>
      <c r="G140" s="236" t="s">
        <v>199</v>
      </c>
      <c r="H140" s="237">
        <v>1</v>
      </c>
      <c r="I140" s="238"/>
      <c r="J140" s="239">
        <f>ROUND(I140*H140,2)</f>
        <v>0</v>
      </c>
      <c r="K140" s="235" t="s">
        <v>19</v>
      </c>
      <c r="L140" s="41"/>
      <c r="M140" s="240" t="s">
        <v>19</v>
      </c>
      <c r="N140" s="241" t="s">
        <v>44</v>
      </c>
      <c r="O140" s="81"/>
      <c r="P140" s="225">
        <f>O140*H140</f>
        <v>0</v>
      </c>
      <c r="Q140" s="225">
        <v>0</v>
      </c>
      <c r="R140" s="225">
        <f>Q140*H140</f>
        <v>0</v>
      </c>
      <c r="S140" s="225">
        <v>0</v>
      </c>
      <c r="T140" s="226">
        <f>S140*H140</f>
        <v>0</v>
      </c>
      <c r="U140" s="35"/>
      <c r="V140" s="35"/>
      <c r="W140" s="35"/>
      <c r="X140" s="35"/>
      <c r="Y140" s="35"/>
      <c r="Z140" s="35"/>
      <c r="AA140" s="35"/>
      <c r="AB140" s="35"/>
      <c r="AC140" s="35"/>
      <c r="AD140" s="35"/>
      <c r="AE140" s="35"/>
      <c r="AR140" s="227" t="s">
        <v>2816</v>
      </c>
      <c r="AT140" s="227" t="s">
        <v>191</v>
      </c>
      <c r="AU140" s="227" t="s">
        <v>81</v>
      </c>
      <c r="AY140" s="14" t="s">
        <v>183</v>
      </c>
      <c r="BE140" s="228">
        <f>IF(N140="základní",J140,0)</f>
        <v>0</v>
      </c>
      <c r="BF140" s="228">
        <f>IF(N140="snížená",J140,0)</f>
        <v>0</v>
      </c>
      <c r="BG140" s="228">
        <f>IF(N140="zákl. přenesená",J140,0)</f>
        <v>0</v>
      </c>
      <c r="BH140" s="228">
        <f>IF(N140="sníž. přenesená",J140,0)</f>
        <v>0</v>
      </c>
      <c r="BI140" s="228">
        <f>IF(N140="nulová",J140,0)</f>
        <v>0</v>
      </c>
      <c r="BJ140" s="14" t="s">
        <v>81</v>
      </c>
      <c r="BK140" s="228">
        <f>ROUND(I140*H140,2)</f>
        <v>0</v>
      </c>
      <c r="BL140" s="14" t="s">
        <v>2816</v>
      </c>
      <c r="BM140" s="227" t="s">
        <v>3007</v>
      </c>
    </row>
    <row r="141" s="2" customFormat="1">
      <c r="A141" s="35"/>
      <c r="B141" s="36"/>
      <c r="C141" s="37"/>
      <c r="D141" s="229" t="s">
        <v>190</v>
      </c>
      <c r="E141" s="37"/>
      <c r="F141" s="230" t="s">
        <v>3006</v>
      </c>
      <c r="G141" s="37"/>
      <c r="H141" s="37"/>
      <c r="I141" s="143"/>
      <c r="J141" s="37"/>
      <c r="K141" s="37"/>
      <c r="L141" s="41"/>
      <c r="M141" s="231"/>
      <c r="N141" s="232"/>
      <c r="O141" s="81"/>
      <c r="P141" s="81"/>
      <c r="Q141" s="81"/>
      <c r="R141" s="81"/>
      <c r="S141" s="81"/>
      <c r="T141" s="82"/>
      <c r="U141" s="35"/>
      <c r="V141" s="35"/>
      <c r="W141" s="35"/>
      <c r="X141" s="35"/>
      <c r="Y141" s="35"/>
      <c r="Z141" s="35"/>
      <c r="AA141" s="35"/>
      <c r="AB141" s="35"/>
      <c r="AC141" s="35"/>
      <c r="AD141" s="35"/>
      <c r="AE141" s="35"/>
      <c r="AT141" s="14" t="s">
        <v>190</v>
      </c>
      <c r="AU141" s="14" t="s">
        <v>81</v>
      </c>
    </row>
    <row r="142" s="2" customFormat="1" ht="21.75" customHeight="1">
      <c r="A142" s="35"/>
      <c r="B142" s="36"/>
      <c r="C142" s="215" t="s">
        <v>294</v>
      </c>
      <c r="D142" s="215" t="s">
        <v>184</v>
      </c>
      <c r="E142" s="216" t="s">
        <v>3008</v>
      </c>
      <c r="F142" s="217" t="s">
        <v>3009</v>
      </c>
      <c r="G142" s="218" t="s">
        <v>199</v>
      </c>
      <c r="H142" s="219">
        <v>1</v>
      </c>
      <c r="I142" s="220"/>
      <c r="J142" s="221">
        <f>ROUND(I142*H142,2)</f>
        <v>0</v>
      </c>
      <c r="K142" s="217" t="s">
        <v>19</v>
      </c>
      <c r="L142" s="222"/>
      <c r="M142" s="223" t="s">
        <v>19</v>
      </c>
      <c r="N142" s="224" t="s">
        <v>44</v>
      </c>
      <c r="O142" s="81"/>
      <c r="P142" s="225">
        <f>O142*H142</f>
        <v>0</v>
      </c>
      <c r="Q142" s="225">
        <v>0</v>
      </c>
      <c r="R142" s="225">
        <f>Q142*H142</f>
        <v>0</v>
      </c>
      <c r="S142" s="225">
        <v>0</v>
      </c>
      <c r="T142" s="226">
        <f>S142*H142</f>
        <v>0</v>
      </c>
      <c r="U142" s="35"/>
      <c r="V142" s="35"/>
      <c r="W142" s="35"/>
      <c r="X142" s="35"/>
      <c r="Y142" s="35"/>
      <c r="Z142" s="35"/>
      <c r="AA142" s="35"/>
      <c r="AB142" s="35"/>
      <c r="AC142" s="35"/>
      <c r="AD142" s="35"/>
      <c r="AE142" s="35"/>
      <c r="AR142" s="227" t="s">
        <v>2816</v>
      </c>
      <c r="AT142" s="227" t="s">
        <v>184</v>
      </c>
      <c r="AU142" s="227" t="s">
        <v>81</v>
      </c>
      <c r="AY142" s="14" t="s">
        <v>183</v>
      </c>
      <c r="BE142" s="228">
        <f>IF(N142="základní",J142,0)</f>
        <v>0</v>
      </c>
      <c r="BF142" s="228">
        <f>IF(N142="snížená",J142,0)</f>
        <v>0</v>
      </c>
      <c r="BG142" s="228">
        <f>IF(N142="zákl. přenesená",J142,0)</f>
        <v>0</v>
      </c>
      <c r="BH142" s="228">
        <f>IF(N142="sníž. přenesená",J142,0)</f>
        <v>0</v>
      </c>
      <c r="BI142" s="228">
        <f>IF(N142="nulová",J142,0)</f>
        <v>0</v>
      </c>
      <c r="BJ142" s="14" t="s">
        <v>81</v>
      </c>
      <c r="BK142" s="228">
        <f>ROUND(I142*H142,2)</f>
        <v>0</v>
      </c>
      <c r="BL142" s="14" t="s">
        <v>2816</v>
      </c>
      <c r="BM142" s="227" t="s">
        <v>3010</v>
      </c>
    </row>
    <row r="143" s="2" customFormat="1">
      <c r="A143" s="35"/>
      <c r="B143" s="36"/>
      <c r="C143" s="37"/>
      <c r="D143" s="229" t="s">
        <v>190</v>
      </c>
      <c r="E143" s="37"/>
      <c r="F143" s="230" t="s">
        <v>3009</v>
      </c>
      <c r="G143" s="37"/>
      <c r="H143" s="37"/>
      <c r="I143" s="143"/>
      <c r="J143" s="37"/>
      <c r="K143" s="37"/>
      <c r="L143" s="41"/>
      <c r="M143" s="231"/>
      <c r="N143" s="232"/>
      <c r="O143" s="81"/>
      <c r="P143" s="81"/>
      <c r="Q143" s="81"/>
      <c r="R143" s="81"/>
      <c r="S143" s="81"/>
      <c r="T143" s="82"/>
      <c r="U143" s="35"/>
      <c r="V143" s="35"/>
      <c r="W143" s="35"/>
      <c r="X143" s="35"/>
      <c r="Y143" s="35"/>
      <c r="Z143" s="35"/>
      <c r="AA143" s="35"/>
      <c r="AB143" s="35"/>
      <c r="AC143" s="35"/>
      <c r="AD143" s="35"/>
      <c r="AE143" s="35"/>
      <c r="AT143" s="14" t="s">
        <v>190</v>
      </c>
      <c r="AU143" s="14" t="s">
        <v>81</v>
      </c>
    </row>
    <row r="144" s="2" customFormat="1" ht="21.75" customHeight="1">
      <c r="A144" s="35"/>
      <c r="B144" s="36"/>
      <c r="C144" s="215" t="s">
        <v>298</v>
      </c>
      <c r="D144" s="215" t="s">
        <v>184</v>
      </c>
      <c r="E144" s="216" t="s">
        <v>3011</v>
      </c>
      <c r="F144" s="217" t="s">
        <v>3012</v>
      </c>
      <c r="G144" s="218" t="s">
        <v>187</v>
      </c>
      <c r="H144" s="219">
        <v>15</v>
      </c>
      <c r="I144" s="220"/>
      <c r="J144" s="221">
        <f>ROUND(I144*H144,2)</f>
        <v>0</v>
      </c>
      <c r="K144" s="217" t="s">
        <v>19</v>
      </c>
      <c r="L144" s="222"/>
      <c r="M144" s="223" t="s">
        <v>19</v>
      </c>
      <c r="N144" s="224" t="s">
        <v>44</v>
      </c>
      <c r="O144" s="81"/>
      <c r="P144" s="225">
        <f>O144*H144</f>
        <v>0</v>
      </c>
      <c r="Q144" s="225">
        <v>0</v>
      </c>
      <c r="R144" s="225">
        <f>Q144*H144</f>
        <v>0</v>
      </c>
      <c r="S144" s="225">
        <v>0</v>
      </c>
      <c r="T144" s="226">
        <f>S144*H144</f>
        <v>0</v>
      </c>
      <c r="U144" s="35"/>
      <c r="V144" s="35"/>
      <c r="W144" s="35"/>
      <c r="X144" s="35"/>
      <c r="Y144" s="35"/>
      <c r="Z144" s="35"/>
      <c r="AA144" s="35"/>
      <c r="AB144" s="35"/>
      <c r="AC144" s="35"/>
      <c r="AD144" s="35"/>
      <c r="AE144" s="35"/>
      <c r="AR144" s="227" t="s">
        <v>2816</v>
      </c>
      <c r="AT144" s="227" t="s">
        <v>184</v>
      </c>
      <c r="AU144" s="227" t="s">
        <v>81</v>
      </c>
      <c r="AY144" s="14" t="s">
        <v>183</v>
      </c>
      <c r="BE144" s="228">
        <f>IF(N144="základní",J144,0)</f>
        <v>0</v>
      </c>
      <c r="BF144" s="228">
        <f>IF(N144="snížená",J144,0)</f>
        <v>0</v>
      </c>
      <c r="BG144" s="228">
        <f>IF(N144="zákl. přenesená",J144,0)</f>
        <v>0</v>
      </c>
      <c r="BH144" s="228">
        <f>IF(N144="sníž. přenesená",J144,0)</f>
        <v>0</v>
      </c>
      <c r="BI144" s="228">
        <f>IF(N144="nulová",J144,0)</f>
        <v>0</v>
      </c>
      <c r="BJ144" s="14" t="s">
        <v>81</v>
      </c>
      <c r="BK144" s="228">
        <f>ROUND(I144*H144,2)</f>
        <v>0</v>
      </c>
      <c r="BL144" s="14" t="s">
        <v>2816</v>
      </c>
      <c r="BM144" s="227" t="s">
        <v>3013</v>
      </c>
    </row>
    <row r="145" s="2" customFormat="1">
      <c r="A145" s="35"/>
      <c r="B145" s="36"/>
      <c r="C145" s="37"/>
      <c r="D145" s="229" t="s">
        <v>190</v>
      </c>
      <c r="E145" s="37"/>
      <c r="F145" s="230" t="s">
        <v>3012</v>
      </c>
      <c r="G145" s="37"/>
      <c r="H145" s="37"/>
      <c r="I145" s="143"/>
      <c r="J145" s="37"/>
      <c r="K145" s="37"/>
      <c r="L145" s="41"/>
      <c r="M145" s="231"/>
      <c r="N145" s="232"/>
      <c r="O145" s="81"/>
      <c r="P145" s="81"/>
      <c r="Q145" s="81"/>
      <c r="R145" s="81"/>
      <c r="S145" s="81"/>
      <c r="T145" s="82"/>
      <c r="U145" s="35"/>
      <c r="V145" s="35"/>
      <c r="W145" s="35"/>
      <c r="X145" s="35"/>
      <c r="Y145" s="35"/>
      <c r="Z145" s="35"/>
      <c r="AA145" s="35"/>
      <c r="AB145" s="35"/>
      <c r="AC145" s="35"/>
      <c r="AD145" s="35"/>
      <c r="AE145" s="35"/>
      <c r="AT145" s="14" t="s">
        <v>190</v>
      </c>
      <c r="AU145" s="14" t="s">
        <v>81</v>
      </c>
    </row>
    <row r="146" s="2" customFormat="1" ht="21.75" customHeight="1">
      <c r="A146" s="35"/>
      <c r="B146" s="36"/>
      <c r="C146" s="215" t="s">
        <v>302</v>
      </c>
      <c r="D146" s="215" t="s">
        <v>184</v>
      </c>
      <c r="E146" s="216" t="s">
        <v>3014</v>
      </c>
      <c r="F146" s="217" t="s">
        <v>3015</v>
      </c>
      <c r="G146" s="218" t="s">
        <v>187</v>
      </c>
      <c r="H146" s="219">
        <v>50</v>
      </c>
      <c r="I146" s="220"/>
      <c r="J146" s="221">
        <f>ROUND(I146*H146,2)</f>
        <v>0</v>
      </c>
      <c r="K146" s="217" t="s">
        <v>19</v>
      </c>
      <c r="L146" s="222"/>
      <c r="M146" s="223" t="s">
        <v>19</v>
      </c>
      <c r="N146" s="224" t="s">
        <v>44</v>
      </c>
      <c r="O146" s="81"/>
      <c r="P146" s="225">
        <f>O146*H146</f>
        <v>0</v>
      </c>
      <c r="Q146" s="225">
        <v>0</v>
      </c>
      <c r="R146" s="225">
        <f>Q146*H146</f>
        <v>0</v>
      </c>
      <c r="S146" s="225">
        <v>0</v>
      </c>
      <c r="T146" s="226">
        <f>S146*H146</f>
        <v>0</v>
      </c>
      <c r="U146" s="35"/>
      <c r="V146" s="35"/>
      <c r="W146" s="35"/>
      <c r="X146" s="35"/>
      <c r="Y146" s="35"/>
      <c r="Z146" s="35"/>
      <c r="AA146" s="35"/>
      <c r="AB146" s="35"/>
      <c r="AC146" s="35"/>
      <c r="AD146" s="35"/>
      <c r="AE146" s="35"/>
      <c r="AR146" s="227" t="s">
        <v>2816</v>
      </c>
      <c r="AT146" s="227" t="s">
        <v>184</v>
      </c>
      <c r="AU146" s="227" t="s">
        <v>81</v>
      </c>
      <c r="AY146" s="14" t="s">
        <v>183</v>
      </c>
      <c r="BE146" s="228">
        <f>IF(N146="základní",J146,0)</f>
        <v>0</v>
      </c>
      <c r="BF146" s="228">
        <f>IF(N146="snížená",J146,0)</f>
        <v>0</v>
      </c>
      <c r="BG146" s="228">
        <f>IF(N146="zákl. přenesená",J146,0)</f>
        <v>0</v>
      </c>
      <c r="BH146" s="228">
        <f>IF(N146="sníž. přenesená",J146,0)</f>
        <v>0</v>
      </c>
      <c r="BI146" s="228">
        <f>IF(N146="nulová",J146,0)</f>
        <v>0</v>
      </c>
      <c r="BJ146" s="14" t="s">
        <v>81</v>
      </c>
      <c r="BK146" s="228">
        <f>ROUND(I146*H146,2)</f>
        <v>0</v>
      </c>
      <c r="BL146" s="14" t="s">
        <v>2816</v>
      </c>
      <c r="BM146" s="227" t="s">
        <v>3016</v>
      </c>
    </row>
    <row r="147" s="2" customFormat="1">
      <c r="A147" s="35"/>
      <c r="B147" s="36"/>
      <c r="C147" s="37"/>
      <c r="D147" s="229" t="s">
        <v>190</v>
      </c>
      <c r="E147" s="37"/>
      <c r="F147" s="230" t="s">
        <v>3015</v>
      </c>
      <c r="G147" s="37"/>
      <c r="H147" s="37"/>
      <c r="I147" s="143"/>
      <c r="J147" s="37"/>
      <c r="K147" s="37"/>
      <c r="L147" s="41"/>
      <c r="M147" s="231"/>
      <c r="N147" s="232"/>
      <c r="O147" s="81"/>
      <c r="P147" s="81"/>
      <c r="Q147" s="81"/>
      <c r="R147" s="81"/>
      <c r="S147" s="81"/>
      <c r="T147" s="82"/>
      <c r="U147" s="35"/>
      <c r="V147" s="35"/>
      <c r="W147" s="35"/>
      <c r="X147" s="35"/>
      <c r="Y147" s="35"/>
      <c r="Z147" s="35"/>
      <c r="AA147" s="35"/>
      <c r="AB147" s="35"/>
      <c r="AC147" s="35"/>
      <c r="AD147" s="35"/>
      <c r="AE147" s="35"/>
      <c r="AT147" s="14" t="s">
        <v>190</v>
      </c>
      <c r="AU147" s="14" t="s">
        <v>81</v>
      </c>
    </row>
    <row r="148" s="2" customFormat="1" ht="55.5" customHeight="1">
      <c r="A148" s="35"/>
      <c r="B148" s="36"/>
      <c r="C148" s="233" t="s">
        <v>407</v>
      </c>
      <c r="D148" s="233" t="s">
        <v>191</v>
      </c>
      <c r="E148" s="234" t="s">
        <v>1744</v>
      </c>
      <c r="F148" s="235" t="s">
        <v>3017</v>
      </c>
      <c r="G148" s="236" t="s">
        <v>199</v>
      </c>
      <c r="H148" s="237">
        <v>2</v>
      </c>
      <c r="I148" s="238"/>
      <c r="J148" s="239">
        <f>ROUND(I148*H148,2)</f>
        <v>0</v>
      </c>
      <c r="K148" s="235" t="s">
        <v>19</v>
      </c>
      <c r="L148" s="41"/>
      <c r="M148" s="240" t="s">
        <v>19</v>
      </c>
      <c r="N148" s="241" t="s">
        <v>44</v>
      </c>
      <c r="O148" s="81"/>
      <c r="P148" s="225">
        <f>O148*H148</f>
        <v>0</v>
      </c>
      <c r="Q148" s="225">
        <v>0</v>
      </c>
      <c r="R148" s="225">
        <f>Q148*H148</f>
        <v>0</v>
      </c>
      <c r="S148" s="225">
        <v>0</v>
      </c>
      <c r="T148" s="226">
        <f>S148*H148</f>
        <v>0</v>
      </c>
      <c r="U148" s="35"/>
      <c r="V148" s="35"/>
      <c r="W148" s="35"/>
      <c r="X148" s="35"/>
      <c r="Y148" s="35"/>
      <c r="Z148" s="35"/>
      <c r="AA148" s="35"/>
      <c r="AB148" s="35"/>
      <c r="AC148" s="35"/>
      <c r="AD148" s="35"/>
      <c r="AE148" s="35"/>
      <c r="AR148" s="227" t="s">
        <v>2816</v>
      </c>
      <c r="AT148" s="227" t="s">
        <v>191</v>
      </c>
      <c r="AU148" s="227" t="s">
        <v>81</v>
      </c>
      <c r="AY148" s="14" t="s">
        <v>183</v>
      </c>
      <c r="BE148" s="228">
        <f>IF(N148="základní",J148,0)</f>
        <v>0</v>
      </c>
      <c r="BF148" s="228">
        <f>IF(N148="snížená",J148,0)</f>
        <v>0</v>
      </c>
      <c r="BG148" s="228">
        <f>IF(N148="zákl. přenesená",J148,0)</f>
        <v>0</v>
      </c>
      <c r="BH148" s="228">
        <f>IF(N148="sníž. přenesená",J148,0)</f>
        <v>0</v>
      </c>
      <c r="BI148" s="228">
        <f>IF(N148="nulová",J148,0)</f>
        <v>0</v>
      </c>
      <c r="BJ148" s="14" t="s">
        <v>81</v>
      </c>
      <c r="BK148" s="228">
        <f>ROUND(I148*H148,2)</f>
        <v>0</v>
      </c>
      <c r="BL148" s="14" t="s">
        <v>2816</v>
      </c>
      <c r="BM148" s="227" t="s">
        <v>3018</v>
      </c>
    </row>
    <row r="149" s="2" customFormat="1">
      <c r="A149" s="35"/>
      <c r="B149" s="36"/>
      <c r="C149" s="37"/>
      <c r="D149" s="229" t="s">
        <v>190</v>
      </c>
      <c r="E149" s="37"/>
      <c r="F149" s="230" t="s">
        <v>3017</v>
      </c>
      <c r="G149" s="37"/>
      <c r="H149" s="37"/>
      <c r="I149" s="143"/>
      <c r="J149" s="37"/>
      <c r="K149" s="37"/>
      <c r="L149" s="41"/>
      <c r="M149" s="231"/>
      <c r="N149" s="232"/>
      <c r="O149" s="81"/>
      <c r="P149" s="81"/>
      <c r="Q149" s="81"/>
      <c r="R149" s="81"/>
      <c r="S149" s="81"/>
      <c r="T149" s="82"/>
      <c r="U149" s="35"/>
      <c r="V149" s="35"/>
      <c r="W149" s="35"/>
      <c r="X149" s="35"/>
      <c r="Y149" s="35"/>
      <c r="Z149" s="35"/>
      <c r="AA149" s="35"/>
      <c r="AB149" s="35"/>
      <c r="AC149" s="35"/>
      <c r="AD149" s="35"/>
      <c r="AE149" s="35"/>
      <c r="AT149" s="14" t="s">
        <v>190</v>
      </c>
      <c r="AU149" s="14" t="s">
        <v>81</v>
      </c>
    </row>
    <row r="150" s="2" customFormat="1" ht="55.5" customHeight="1">
      <c r="A150" s="35"/>
      <c r="B150" s="36"/>
      <c r="C150" s="233" t="s">
        <v>411</v>
      </c>
      <c r="D150" s="233" t="s">
        <v>191</v>
      </c>
      <c r="E150" s="234" t="s">
        <v>3019</v>
      </c>
      <c r="F150" s="235" t="s">
        <v>3020</v>
      </c>
      <c r="G150" s="236" t="s">
        <v>199</v>
      </c>
      <c r="H150" s="237">
        <v>4</v>
      </c>
      <c r="I150" s="238"/>
      <c r="J150" s="239">
        <f>ROUND(I150*H150,2)</f>
        <v>0</v>
      </c>
      <c r="K150" s="235" t="s">
        <v>19</v>
      </c>
      <c r="L150" s="41"/>
      <c r="M150" s="240" t="s">
        <v>19</v>
      </c>
      <c r="N150" s="241" t="s">
        <v>44</v>
      </c>
      <c r="O150" s="81"/>
      <c r="P150" s="225">
        <f>O150*H150</f>
        <v>0</v>
      </c>
      <c r="Q150" s="225">
        <v>0</v>
      </c>
      <c r="R150" s="225">
        <f>Q150*H150</f>
        <v>0</v>
      </c>
      <c r="S150" s="225">
        <v>0</v>
      </c>
      <c r="T150" s="226">
        <f>S150*H150</f>
        <v>0</v>
      </c>
      <c r="U150" s="35"/>
      <c r="V150" s="35"/>
      <c r="W150" s="35"/>
      <c r="X150" s="35"/>
      <c r="Y150" s="35"/>
      <c r="Z150" s="35"/>
      <c r="AA150" s="35"/>
      <c r="AB150" s="35"/>
      <c r="AC150" s="35"/>
      <c r="AD150" s="35"/>
      <c r="AE150" s="35"/>
      <c r="AR150" s="227" t="s">
        <v>2816</v>
      </c>
      <c r="AT150" s="227" t="s">
        <v>191</v>
      </c>
      <c r="AU150" s="227" t="s">
        <v>81</v>
      </c>
      <c r="AY150" s="14" t="s">
        <v>183</v>
      </c>
      <c r="BE150" s="228">
        <f>IF(N150="základní",J150,0)</f>
        <v>0</v>
      </c>
      <c r="BF150" s="228">
        <f>IF(N150="snížená",J150,0)</f>
        <v>0</v>
      </c>
      <c r="BG150" s="228">
        <f>IF(N150="zákl. přenesená",J150,0)</f>
        <v>0</v>
      </c>
      <c r="BH150" s="228">
        <f>IF(N150="sníž. přenesená",J150,0)</f>
        <v>0</v>
      </c>
      <c r="BI150" s="228">
        <f>IF(N150="nulová",J150,0)</f>
        <v>0</v>
      </c>
      <c r="BJ150" s="14" t="s">
        <v>81</v>
      </c>
      <c r="BK150" s="228">
        <f>ROUND(I150*H150,2)</f>
        <v>0</v>
      </c>
      <c r="BL150" s="14" t="s">
        <v>2816</v>
      </c>
      <c r="BM150" s="227" t="s">
        <v>3021</v>
      </c>
    </row>
    <row r="151" s="2" customFormat="1">
      <c r="A151" s="35"/>
      <c r="B151" s="36"/>
      <c r="C151" s="37"/>
      <c r="D151" s="229" t="s">
        <v>190</v>
      </c>
      <c r="E151" s="37"/>
      <c r="F151" s="230" t="s">
        <v>3020</v>
      </c>
      <c r="G151" s="37"/>
      <c r="H151" s="37"/>
      <c r="I151" s="143"/>
      <c r="J151" s="37"/>
      <c r="K151" s="37"/>
      <c r="L151" s="41"/>
      <c r="M151" s="231"/>
      <c r="N151" s="232"/>
      <c r="O151" s="81"/>
      <c r="P151" s="81"/>
      <c r="Q151" s="81"/>
      <c r="R151" s="81"/>
      <c r="S151" s="81"/>
      <c r="T151" s="82"/>
      <c r="U151" s="35"/>
      <c r="V151" s="35"/>
      <c r="W151" s="35"/>
      <c r="X151" s="35"/>
      <c r="Y151" s="35"/>
      <c r="Z151" s="35"/>
      <c r="AA151" s="35"/>
      <c r="AB151" s="35"/>
      <c r="AC151" s="35"/>
      <c r="AD151" s="35"/>
      <c r="AE151" s="35"/>
      <c r="AT151" s="14" t="s">
        <v>190</v>
      </c>
      <c r="AU151" s="14" t="s">
        <v>81</v>
      </c>
    </row>
    <row r="152" s="2" customFormat="1" ht="55.5" customHeight="1">
      <c r="A152" s="35"/>
      <c r="B152" s="36"/>
      <c r="C152" s="233" t="s">
        <v>415</v>
      </c>
      <c r="D152" s="233" t="s">
        <v>191</v>
      </c>
      <c r="E152" s="234" t="s">
        <v>3022</v>
      </c>
      <c r="F152" s="235" t="s">
        <v>3023</v>
      </c>
      <c r="G152" s="236" t="s">
        <v>199</v>
      </c>
      <c r="H152" s="237">
        <v>2</v>
      </c>
      <c r="I152" s="238"/>
      <c r="J152" s="239">
        <f>ROUND(I152*H152,2)</f>
        <v>0</v>
      </c>
      <c r="K152" s="235" t="s">
        <v>19</v>
      </c>
      <c r="L152" s="41"/>
      <c r="M152" s="240" t="s">
        <v>19</v>
      </c>
      <c r="N152" s="241" t="s">
        <v>44</v>
      </c>
      <c r="O152" s="81"/>
      <c r="P152" s="225">
        <f>O152*H152</f>
        <v>0</v>
      </c>
      <c r="Q152" s="225">
        <v>0</v>
      </c>
      <c r="R152" s="225">
        <f>Q152*H152</f>
        <v>0</v>
      </c>
      <c r="S152" s="225">
        <v>0</v>
      </c>
      <c r="T152" s="226">
        <f>S152*H152</f>
        <v>0</v>
      </c>
      <c r="U152" s="35"/>
      <c r="V152" s="35"/>
      <c r="W152" s="35"/>
      <c r="X152" s="35"/>
      <c r="Y152" s="35"/>
      <c r="Z152" s="35"/>
      <c r="AA152" s="35"/>
      <c r="AB152" s="35"/>
      <c r="AC152" s="35"/>
      <c r="AD152" s="35"/>
      <c r="AE152" s="35"/>
      <c r="AR152" s="227" t="s">
        <v>2816</v>
      </c>
      <c r="AT152" s="227" t="s">
        <v>191</v>
      </c>
      <c r="AU152" s="227" t="s">
        <v>81</v>
      </c>
      <c r="AY152" s="14" t="s">
        <v>183</v>
      </c>
      <c r="BE152" s="228">
        <f>IF(N152="základní",J152,0)</f>
        <v>0</v>
      </c>
      <c r="BF152" s="228">
        <f>IF(N152="snížená",J152,0)</f>
        <v>0</v>
      </c>
      <c r="BG152" s="228">
        <f>IF(N152="zákl. přenesená",J152,0)</f>
        <v>0</v>
      </c>
      <c r="BH152" s="228">
        <f>IF(N152="sníž. přenesená",J152,0)</f>
        <v>0</v>
      </c>
      <c r="BI152" s="228">
        <f>IF(N152="nulová",J152,0)</f>
        <v>0</v>
      </c>
      <c r="BJ152" s="14" t="s">
        <v>81</v>
      </c>
      <c r="BK152" s="228">
        <f>ROUND(I152*H152,2)</f>
        <v>0</v>
      </c>
      <c r="BL152" s="14" t="s">
        <v>2816</v>
      </c>
      <c r="BM152" s="227" t="s">
        <v>3024</v>
      </c>
    </row>
    <row r="153" s="2" customFormat="1">
      <c r="A153" s="35"/>
      <c r="B153" s="36"/>
      <c r="C153" s="37"/>
      <c r="D153" s="229" t="s">
        <v>190</v>
      </c>
      <c r="E153" s="37"/>
      <c r="F153" s="230" t="s">
        <v>3023</v>
      </c>
      <c r="G153" s="37"/>
      <c r="H153" s="37"/>
      <c r="I153" s="143"/>
      <c r="J153" s="37"/>
      <c r="K153" s="37"/>
      <c r="L153" s="41"/>
      <c r="M153" s="231"/>
      <c r="N153" s="232"/>
      <c r="O153" s="81"/>
      <c r="P153" s="81"/>
      <c r="Q153" s="81"/>
      <c r="R153" s="81"/>
      <c r="S153" s="81"/>
      <c r="T153" s="82"/>
      <c r="U153" s="35"/>
      <c r="V153" s="35"/>
      <c r="W153" s="35"/>
      <c r="X153" s="35"/>
      <c r="Y153" s="35"/>
      <c r="Z153" s="35"/>
      <c r="AA153" s="35"/>
      <c r="AB153" s="35"/>
      <c r="AC153" s="35"/>
      <c r="AD153" s="35"/>
      <c r="AE153" s="35"/>
      <c r="AT153" s="14" t="s">
        <v>190</v>
      </c>
      <c r="AU153" s="14" t="s">
        <v>81</v>
      </c>
    </row>
    <row r="154" s="2" customFormat="1" ht="44.25" customHeight="1">
      <c r="A154" s="35"/>
      <c r="B154" s="36"/>
      <c r="C154" s="233" t="s">
        <v>419</v>
      </c>
      <c r="D154" s="233" t="s">
        <v>191</v>
      </c>
      <c r="E154" s="234" t="s">
        <v>3025</v>
      </c>
      <c r="F154" s="235" t="s">
        <v>3026</v>
      </c>
      <c r="G154" s="236" t="s">
        <v>199</v>
      </c>
      <c r="H154" s="237">
        <v>3</v>
      </c>
      <c r="I154" s="238"/>
      <c r="J154" s="239">
        <f>ROUND(I154*H154,2)</f>
        <v>0</v>
      </c>
      <c r="K154" s="235" t="s">
        <v>19</v>
      </c>
      <c r="L154" s="41"/>
      <c r="M154" s="240" t="s">
        <v>19</v>
      </c>
      <c r="N154" s="241" t="s">
        <v>44</v>
      </c>
      <c r="O154" s="81"/>
      <c r="P154" s="225">
        <f>O154*H154</f>
        <v>0</v>
      </c>
      <c r="Q154" s="225">
        <v>0</v>
      </c>
      <c r="R154" s="225">
        <f>Q154*H154</f>
        <v>0</v>
      </c>
      <c r="S154" s="225">
        <v>0</v>
      </c>
      <c r="T154" s="226">
        <f>S154*H154</f>
        <v>0</v>
      </c>
      <c r="U154" s="35"/>
      <c r="V154" s="35"/>
      <c r="W154" s="35"/>
      <c r="X154" s="35"/>
      <c r="Y154" s="35"/>
      <c r="Z154" s="35"/>
      <c r="AA154" s="35"/>
      <c r="AB154" s="35"/>
      <c r="AC154" s="35"/>
      <c r="AD154" s="35"/>
      <c r="AE154" s="35"/>
      <c r="AR154" s="227" t="s">
        <v>2816</v>
      </c>
      <c r="AT154" s="227" t="s">
        <v>191</v>
      </c>
      <c r="AU154" s="227" t="s">
        <v>81</v>
      </c>
      <c r="AY154" s="14" t="s">
        <v>183</v>
      </c>
      <c r="BE154" s="228">
        <f>IF(N154="základní",J154,0)</f>
        <v>0</v>
      </c>
      <c r="BF154" s="228">
        <f>IF(N154="snížená",J154,0)</f>
        <v>0</v>
      </c>
      <c r="BG154" s="228">
        <f>IF(N154="zákl. přenesená",J154,0)</f>
        <v>0</v>
      </c>
      <c r="BH154" s="228">
        <f>IF(N154="sníž. přenesená",J154,0)</f>
        <v>0</v>
      </c>
      <c r="BI154" s="228">
        <f>IF(N154="nulová",J154,0)</f>
        <v>0</v>
      </c>
      <c r="BJ154" s="14" t="s">
        <v>81</v>
      </c>
      <c r="BK154" s="228">
        <f>ROUND(I154*H154,2)</f>
        <v>0</v>
      </c>
      <c r="BL154" s="14" t="s">
        <v>2816</v>
      </c>
      <c r="BM154" s="227" t="s">
        <v>3027</v>
      </c>
    </row>
    <row r="155" s="2" customFormat="1">
      <c r="A155" s="35"/>
      <c r="B155" s="36"/>
      <c r="C155" s="37"/>
      <c r="D155" s="229" t="s">
        <v>190</v>
      </c>
      <c r="E155" s="37"/>
      <c r="F155" s="230" t="s">
        <v>3026</v>
      </c>
      <c r="G155" s="37"/>
      <c r="H155" s="37"/>
      <c r="I155" s="143"/>
      <c r="J155" s="37"/>
      <c r="K155" s="37"/>
      <c r="L155" s="41"/>
      <c r="M155" s="231"/>
      <c r="N155" s="232"/>
      <c r="O155" s="81"/>
      <c r="P155" s="81"/>
      <c r="Q155" s="81"/>
      <c r="R155" s="81"/>
      <c r="S155" s="81"/>
      <c r="T155" s="82"/>
      <c r="U155" s="35"/>
      <c r="V155" s="35"/>
      <c r="W155" s="35"/>
      <c r="X155" s="35"/>
      <c r="Y155" s="35"/>
      <c r="Z155" s="35"/>
      <c r="AA155" s="35"/>
      <c r="AB155" s="35"/>
      <c r="AC155" s="35"/>
      <c r="AD155" s="35"/>
      <c r="AE155" s="35"/>
      <c r="AT155" s="14" t="s">
        <v>190</v>
      </c>
      <c r="AU155" s="14" t="s">
        <v>81</v>
      </c>
    </row>
    <row r="156" s="2" customFormat="1" ht="21.75" customHeight="1">
      <c r="A156" s="35"/>
      <c r="B156" s="36"/>
      <c r="C156" s="215" t="s">
        <v>423</v>
      </c>
      <c r="D156" s="215" t="s">
        <v>184</v>
      </c>
      <c r="E156" s="216" t="s">
        <v>1195</v>
      </c>
      <c r="F156" s="217" t="s">
        <v>1196</v>
      </c>
      <c r="G156" s="218" t="s">
        <v>187</v>
      </c>
      <c r="H156" s="219">
        <v>10</v>
      </c>
      <c r="I156" s="220"/>
      <c r="J156" s="221">
        <f>ROUND(I156*H156,2)</f>
        <v>0</v>
      </c>
      <c r="K156" s="217" t="s">
        <v>19</v>
      </c>
      <c r="L156" s="222"/>
      <c r="M156" s="223" t="s">
        <v>19</v>
      </c>
      <c r="N156" s="224" t="s">
        <v>44</v>
      </c>
      <c r="O156" s="81"/>
      <c r="P156" s="225">
        <f>O156*H156</f>
        <v>0</v>
      </c>
      <c r="Q156" s="225">
        <v>0</v>
      </c>
      <c r="R156" s="225">
        <f>Q156*H156</f>
        <v>0</v>
      </c>
      <c r="S156" s="225">
        <v>0</v>
      </c>
      <c r="T156" s="226">
        <f>S156*H156</f>
        <v>0</v>
      </c>
      <c r="U156" s="35"/>
      <c r="V156" s="35"/>
      <c r="W156" s="35"/>
      <c r="X156" s="35"/>
      <c r="Y156" s="35"/>
      <c r="Z156" s="35"/>
      <c r="AA156" s="35"/>
      <c r="AB156" s="35"/>
      <c r="AC156" s="35"/>
      <c r="AD156" s="35"/>
      <c r="AE156" s="35"/>
      <c r="AR156" s="227" t="s">
        <v>188</v>
      </c>
      <c r="AT156" s="227" t="s">
        <v>184</v>
      </c>
      <c r="AU156" s="227" t="s">
        <v>81</v>
      </c>
      <c r="AY156" s="14" t="s">
        <v>183</v>
      </c>
      <c r="BE156" s="228">
        <f>IF(N156="základní",J156,0)</f>
        <v>0</v>
      </c>
      <c r="BF156" s="228">
        <f>IF(N156="snížená",J156,0)</f>
        <v>0</v>
      </c>
      <c r="BG156" s="228">
        <f>IF(N156="zákl. přenesená",J156,0)</f>
        <v>0</v>
      </c>
      <c r="BH156" s="228">
        <f>IF(N156="sníž. přenesená",J156,0)</f>
        <v>0</v>
      </c>
      <c r="BI156" s="228">
        <f>IF(N156="nulová",J156,0)</f>
        <v>0</v>
      </c>
      <c r="BJ156" s="14" t="s">
        <v>81</v>
      </c>
      <c r="BK156" s="228">
        <f>ROUND(I156*H156,2)</f>
        <v>0</v>
      </c>
      <c r="BL156" s="14" t="s">
        <v>188</v>
      </c>
      <c r="BM156" s="227" t="s">
        <v>3028</v>
      </c>
    </row>
    <row r="157" s="2" customFormat="1">
      <c r="A157" s="35"/>
      <c r="B157" s="36"/>
      <c r="C157" s="37"/>
      <c r="D157" s="229" t="s">
        <v>190</v>
      </c>
      <c r="E157" s="37"/>
      <c r="F157" s="230" t="s">
        <v>1196</v>
      </c>
      <c r="G157" s="37"/>
      <c r="H157" s="37"/>
      <c r="I157" s="143"/>
      <c r="J157" s="37"/>
      <c r="K157" s="37"/>
      <c r="L157" s="41"/>
      <c r="M157" s="231"/>
      <c r="N157" s="232"/>
      <c r="O157" s="81"/>
      <c r="P157" s="81"/>
      <c r="Q157" s="81"/>
      <c r="R157" s="81"/>
      <c r="S157" s="81"/>
      <c r="T157" s="82"/>
      <c r="U157" s="35"/>
      <c r="V157" s="35"/>
      <c r="W157" s="35"/>
      <c r="X157" s="35"/>
      <c r="Y157" s="35"/>
      <c r="Z157" s="35"/>
      <c r="AA157" s="35"/>
      <c r="AB157" s="35"/>
      <c r="AC157" s="35"/>
      <c r="AD157" s="35"/>
      <c r="AE157" s="35"/>
      <c r="AT157" s="14" t="s">
        <v>190</v>
      </c>
      <c r="AU157" s="14" t="s">
        <v>81</v>
      </c>
    </row>
    <row r="158" s="2" customFormat="1" ht="21.75" customHeight="1">
      <c r="A158" s="35"/>
      <c r="B158" s="36"/>
      <c r="C158" s="215" t="s">
        <v>427</v>
      </c>
      <c r="D158" s="215" t="s">
        <v>184</v>
      </c>
      <c r="E158" s="216" t="s">
        <v>3029</v>
      </c>
      <c r="F158" s="217" t="s">
        <v>3030</v>
      </c>
      <c r="G158" s="218" t="s">
        <v>199</v>
      </c>
      <c r="H158" s="219">
        <v>0.16</v>
      </c>
      <c r="I158" s="220"/>
      <c r="J158" s="221">
        <f>ROUND(I158*H158,2)</f>
        <v>0</v>
      </c>
      <c r="K158" s="217" t="s">
        <v>19</v>
      </c>
      <c r="L158" s="222"/>
      <c r="M158" s="223" t="s">
        <v>19</v>
      </c>
      <c r="N158" s="224" t="s">
        <v>44</v>
      </c>
      <c r="O158" s="81"/>
      <c r="P158" s="225">
        <f>O158*H158</f>
        <v>0</v>
      </c>
      <c r="Q158" s="225">
        <v>0</v>
      </c>
      <c r="R158" s="225">
        <f>Q158*H158</f>
        <v>0</v>
      </c>
      <c r="S158" s="225">
        <v>0</v>
      </c>
      <c r="T158" s="226">
        <f>S158*H158</f>
        <v>0</v>
      </c>
      <c r="U158" s="35"/>
      <c r="V158" s="35"/>
      <c r="W158" s="35"/>
      <c r="X158" s="35"/>
      <c r="Y158" s="35"/>
      <c r="Z158" s="35"/>
      <c r="AA158" s="35"/>
      <c r="AB158" s="35"/>
      <c r="AC158" s="35"/>
      <c r="AD158" s="35"/>
      <c r="AE158" s="35"/>
      <c r="AR158" s="227" t="s">
        <v>188</v>
      </c>
      <c r="AT158" s="227" t="s">
        <v>184</v>
      </c>
      <c r="AU158" s="227" t="s">
        <v>81</v>
      </c>
      <c r="AY158" s="14" t="s">
        <v>183</v>
      </c>
      <c r="BE158" s="228">
        <f>IF(N158="základní",J158,0)</f>
        <v>0</v>
      </c>
      <c r="BF158" s="228">
        <f>IF(N158="snížená",J158,0)</f>
        <v>0</v>
      </c>
      <c r="BG158" s="228">
        <f>IF(N158="zákl. přenesená",J158,0)</f>
        <v>0</v>
      </c>
      <c r="BH158" s="228">
        <f>IF(N158="sníž. přenesená",J158,0)</f>
        <v>0</v>
      </c>
      <c r="BI158" s="228">
        <f>IF(N158="nulová",J158,0)</f>
        <v>0</v>
      </c>
      <c r="BJ158" s="14" t="s">
        <v>81</v>
      </c>
      <c r="BK158" s="228">
        <f>ROUND(I158*H158,2)</f>
        <v>0</v>
      </c>
      <c r="BL158" s="14" t="s">
        <v>188</v>
      </c>
      <c r="BM158" s="227" t="s">
        <v>3031</v>
      </c>
    </row>
    <row r="159" s="2" customFormat="1">
      <c r="A159" s="35"/>
      <c r="B159" s="36"/>
      <c r="C159" s="37"/>
      <c r="D159" s="229" t="s">
        <v>190</v>
      </c>
      <c r="E159" s="37"/>
      <c r="F159" s="230" t="s">
        <v>3030</v>
      </c>
      <c r="G159" s="37"/>
      <c r="H159" s="37"/>
      <c r="I159" s="143"/>
      <c r="J159" s="37"/>
      <c r="K159" s="37"/>
      <c r="L159" s="41"/>
      <c r="M159" s="231"/>
      <c r="N159" s="232"/>
      <c r="O159" s="81"/>
      <c r="P159" s="81"/>
      <c r="Q159" s="81"/>
      <c r="R159" s="81"/>
      <c r="S159" s="81"/>
      <c r="T159" s="82"/>
      <c r="U159" s="35"/>
      <c r="V159" s="35"/>
      <c r="W159" s="35"/>
      <c r="X159" s="35"/>
      <c r="Y159" s="35"/>
      <c r="Z159" s="35"/>
      <c r="AA159" s="35"/>
      <c r="AB159" s="35"/>
      <c r="AC159" s="35"/>
      <c r="AD159" s="35"/>
      <c r="AE159" s="35"/>
      <c r="AT159" s="14" t="s">
        <v>190</v>
      </c>
      <c r="AU159" s="14" t="s">
        <v>81</v>
      </c>
    </row>
    <row r="160" s="2" customFormat="1" ht="21.75" customHeight="1">
      <c r="A160" s="35"/>
      <c r="B160" s="36"/>
      <c r="C160" s="215" t="s">
        <v>431</v>
      </c>
      <c r="D160" s="215" t="s">
        <v>184</v>
      </c>
      <c r="E160" s="216" t="s">
        <v>3032</v>
      </c>
      <c r="F160" s="217" t="s">
        <v>3033</v>
      </c>
      <c r="G160" s="218" t="s">
        <v>199</v>
      </c>
      <c r="H160" s="219">
        <v>0.16</v>
      </c>
      <c r="I160" s="220"/>
      <c r="J160" s="221">
        <f>ROUND(I160*H160,2)</f>
        <v>0</v>
      </c>
      <c r="K160" s="217" t="s">
        <v>19</v>
      </c>
      <c r="L160" s="222"/>
      <c r="M160" s="223" t="s">
        <v>19</v>
      </c>
      <c r="N160" s="224" t="s">
        <v>44</v>
      </c>
      <c r="O160" s="81"/>
      <c r="P160" s="225">
        <f>O160*H160</f>
        <v>0</v>
      </c>
      <c r="Q160" s="225">
        <v>0</v>
      </c>
      <c r="R160" s="225">
        <f>Q160*H160</f>
        <v>0</v>
      </c>
      <c r="S160" s="225">
        <v>0</v>
      </c>
      <c r="T160" s="226">
        <f>S160*H160</f>
        <v>0</v>
      </c>
      <c r="U160" s="35"/>
      <c r="V160" s="35"/>
      <c r="W160" s="35"/>
      <c r="X160" s="35"/>
      <c r="Y160" s="35"/>
      <c r="Z160" s="35"/>
      <c r="AA160" s="35"/>
      <c r="AB160" s="35"/>
      <c r="AC160" s="35"/>
      <c r="AD160" s="35"/>
      <c r="AE160" s="35"/>
      <c r="AR160" s="227" t="s">
        <v>188</v>
      </c>
      <c r="AT160" s="227" t="s">
        <v>184</v>
      </c>
      <c r="AU160" s="227" t="s">
        <v>81</v>
      </c>
      <c r="AY160" s="14" t="s">
        <v>183</v>
      </c>
      <c r="BE160" s="228">
        <f>IF(N160="základní",J160,0)</f>
        <v>0</v>
      </c>
      <c r="BF160" s="228">
        <f>IF(N160="snížená",J160,0)</f>
        <v>0</v>
      </c>
      <c r="BG160" s="228">
        <f>IF(N160="zákl. přenesená",J160,0)</f>
        <v>0</v>
      </c>
      <c r="BH160" s="228">
        <f>IF(N160="sníž. přenesená",J160,0)</f>
        <v>0</v>
      </c>
      <c r="BI160" s="228">
        <f>IF(N160="nulová",J160,0)</f>
        <v>0</v>
      </c>
      <c r="BJ160" s="14" t="s">
        <v>81</v>
      </c>
      <c r="BK160" s="228">
        <f>ROUND(I160*H160,2)</f>
        <v>0</v>
      </c>
      <c r="BL160" s="14" t="s">
        <v>188</v>
      </c>
      <c r="BM160" s="227" t="s">
        <v>3034</v>
      </c>
    </row>
    <row r="161" s="2" customFormat="1">
      <c r="A161" s="35"/>
      <c r="B161" s="36"/>
      <c r="C161" s="37"/>
      <c r="D161" s="229" t="s">
        <v>190</v>
      </c>
      <c r="E161" s="37"/>
      <c r="F161" s="230" t="s">
        <v>3033</v>
      </c>
      <c r="G161" s="37"/>
      <c r="H161" s="37"/>
      <c r="I161" s="143"/>
      <c r="J161" s="37"/>
      <c r="K161" s="37"/>
      <c r="L161" s="41"/>
      <c r="M161" s="231"/>
      <c r="N161" s="232"/>
      <c r="O161" s="81"/>
      <c r="P161" s="81"/>
      <c r="Q161" s="81"/>
      <c r="R161" s="81"/>
      <c r="S161" s="81"/>
      <c r="T161" s="82"/>
      <c r="U161" s="35"/>
      <c r="V161" s="35"/>
      <c r="W161" s="35"/>
      <c r="X161" s="35"/>
      <c r="Y161" s="35"/>
      <c r="Z161" s="35"/>
      <c r="AA161" s="35"/>
      <c r="AB161" s="35"/>
      <c r="AC161" s="35"/>
      <c r="AD161" s="35"/>
      <c r="AE161" s="35"/>
      <c r="AT161" s="14" t="s">
        <v>190</v>
      </c>
      <c r="AU161" s="14" t="s">
        <v>81</v>
      </c>
    </row>
    <row r="162" s="2" customFormat="1" ht="33" customHeight="1">
      <c r="A162" s="35"/>
      <c r="B162" s="36"/>
      <c r="C162" s="233" t="s">
        <v>435</v>
      </c>
      <c r="D162" s="233" t="s">
        <v>191</v>
      </c>
      <c r="E162" s="234" t="s">
        <v>3035</v>
      </c>
      <c r="F162" s="235" t="s">
        <v>3036</v>
      </c>
      <c r="G162" s="236" t="s">
        <v>199</v>
      </c>
      <c r="H162" s="237">
        <v>6</v>
      </c>
      <c r="I162" s="238"/>
      <c r="J162" s="239">
        <f>ROUND(I162*H162,2)</f>
        <v>0</v>
      </c>
      <c r="K162" s="235" t="s">
        <v>19</v>
      </c>
      <c r="L162" s="41"/>
      <c r="M162" s="240" t="s">
        <v>19</v>
      </c>
      <c r="N162" s="241" t="s">
        <v>44</v>
      </c>
      <c r="O162" s="81"/>
      <c r="P162" s="225">
        <f>O162*H162</f>
        <v>0</v>
      </c>
      <c r="Q162" s="225">
        <v>0</v>
      </c>
      <c r="R162" s="225">
        <f>Q162*H162</f>
        <v>0</v>
      </c>
      <c r="S162" s="225">
        <v>0</v>
      </c>
      <c r="T162" s="226">
        <f>S162*H162</f>
        <v>0</v>
      </c>
      <c r="U162" s="35"/>
      <c r="V162" s="35"/>
      <c r="W162" s="35"/>
      <c r="X162" s="35"/>
      <c r="Y162" s="35"/>
      <c r="Z162" s="35"/>
      <c r="AA162" s="35"/>
      <c r="AB162" s="35"/>
      <c r="AC162" s="35"/>
      <c r="AD162" s="35"/>
      <c r="AE162" s="35"/>
      <c r="AR162" s="227" t="s">
        <v>194</v>
      </c>
      <c r="AT162" s="227" t="s">
        <v>191</v>
      </c>
      <c r="AU162" s="227" t="s">
        <v>81</v>
      </c>
      <c r="AY162" s="14" t="s">
        <v>183</v>
      </c>
      <c r="BE162" s="228">
        <f>IF(N162="základní",J162,0)</f>
        <v>0</v>
      </c>
      <c r="BF162" s="228">
        <f>IF(N162="snížená",J162,0)</f>
        <v>0</v>
      </c>
      <c r="BG162" s="228">
        <f>IF(N162="zákl. přenesená",J162,0)</f>
        <v>0</v>
      </c>
      <c r="BH162" s="228">
        <f>IF(N162="sníž. přenesená",J162,0)</f>
        <v>0</v>
      </c>
      <c r="BI162" s="228">
        <f>IF(N162="nulová",J162,0)</f>
        <v>0</v>
      </c>
      <c r="BJ162" s="14" t="s">
        <v>81</v>
      </c>
      <c r="BK162" s="228">
        <f>ROUND(I162*H162,2)</f>
        <v>0</v>
      </c>
      <c r="BL162" s="14" t="s">
        <v>194</v>
      </c>
      <c r="BM162" s="227" t="s">
        <v>3037</v>
      </c>
    </row>
    <row r="163" s="2" customFormat="1">
      <c r="A163" s="35"/>
      <c r="B163" s="36"/>
      <c r="C163" s="37"/>
      <c r="D163" s="229" t="s">
        <v>190</v>
      </c>
      <c r="E163" s="37"/>
      <c r="F163" s="230" t="s">
        <v>3036</v>
      </c>
      <c r="G163" s="37"/>
      <c r="H163" s="37"/>
      <c r="I163" s="143"/>
      <c r="J163" s="37"/>
      <c r="K163" s="37"/>
      <c r="L163" s="41"/>
      <c r="M163" s="231"/>
      <c r="N163" s="232"/>
      <c r="O163" s="81"/>
      <c r="P163" s="81"/>
      <c r="Q163" s="81"/>
      <c r="R163" s="81"/>
      <c r="S163" s="81"/>
      <c r="T163" s="82"/>
      <c r="U163" s="35"/>
      <c r="V163" s="35"/>
      <c r="W163" s="35"/>
      <c r="X163" s="35"/>
      <c r="Y163" s="35"/>
      <c r="Z163" s="35"/>
      <c r="AA163" s="35"/>
      <c r="AB163" s="35"/>
      <c r="AC163" s="35"/>
      <c r="AD163" s="35"/>
      <c r="AE163" s="35"/>
      <c r="AT163" s="14" t="s">
        <v>190</v>
      </c>
      <c r="AU163" s="14" t="s">
        <v>81</v>
      </c>
    </row>
    <row r="164" s="2" customFormat="1" ht="33" customHeight="1">
      <c r="A164" s="35"/>
      <c r="B164" s="36"/>
      <c r="C164" s="215" t="s">
        <v>439</v>
      </c>
      <c r="D164" s="215" t="s">
        <v>184</v>
      </c>
      <c r="E164" s="216" t="s">
        <v>3038</v>
      </c>
      <c r="F164" s="217" t="s">
        <v>3039</v>
      </c>
      <c r="G164" s="218" t="s">
        <v>199</v>
      </c>
      <c r="H164" s="219">
        <v>1</v>
      </c>
      <c r="I164" s="220"/>
      <c r="J164" s="221">
        <f>ROUND(I164*H164,2)</f>
        <v>0</v>
      </c>
      <c r="K164" s="217" t="s">
        <v>19</v>
      </c>
      <c r="L164" s="222"/>
      <c r="M164" s="223" t="s">
        <v>19</v>
      </c>
      <c r="N164" s="224" t="s">
        <v>44</v>
      </c>
      <c r="O164" s="81"/>
      <c r="P164" s="225">
        <f>O164*H164</f>
        <v>0</v>
      </c>
      <c r="Q164" s="225">
        <v>0</v>
      </c>
      <c r="R164" s="225">
        <f>Q164*H164</f>
        <v>0</v>
      </c>
      <c r="S164" s="225">
        <v>0</v>
      </c>
      <c r="T164" s="226">
        <f>S164*H164</f>
        <v>0</v>
      </c>
      <c r="U164" s="35"/>
      <c r="V164" s="35"/>
      <c r="W164" s="35"/>
      <c r="X164" s="35"/>
      <c r="Y164" s="35"/>
      <c r="Z164" s="35"/>
      <c r="AA164" s="35"/>
      <c r="AB164" s="35"/>
      <c r="AC164" s="35"/>
      <c r="AD164" s="35"/>
      <c r="AE164" s="35"/>
      <c r="AR164" s="227" t="s">
        <v>2816</v>
      </c>
      <c r="AT164" s="227" t="s">
        <v>184</v>
      </c>
      <c r="AU164" s="227" t="s">
        <v>81</v>
      </c>
      <c r="AY164" s="14" t="s">
        <v>183</v>
      </c>
      <c r="BE164" s="228">
        <f>IF(N164="základní",J164,0)</f>
        <v>0</v>
      </c>
      <c r="BF164" s="228">
        <f>IF(N164="snížená",J164,0)</f>
        <v>0</v>
      </c>
      <c r="BG164" s="228">
        <f>IF(N164="zákl. přenesená",J164,0)</f>
        <v>0</v>
      </c>
      <c r="BH164" s="228">
        <f>IF(N164="sníž. přenesená",J164,0)</f>
        <v>0</v>
      </c>
      <c r="BI164" s="228">
        <f>IF(N164="nulová",J164,0)</f>
        <v>0</v>
      </c>
      <c r="BJ164" s="14" t="s">
        <v>81</v>
      </c>
      <c r="BK164" s="228">
        <f>ROUND(I164*H164,2)</f>
        <v>0</v>
      </c>
      <c r="BL164" s="14" t="s">
        <v>2816</v>
      </c>
      <c r="BM164" s="227" t="s">
        <v>3040</v>
      </c>
    </row>
    <row r="165" s="2" customFormat="1">
      <c r="A165" s="35"/>
      <c r="B165" s="36"/>
      <c r="C165" s="37"/>
      <c r="D165" s="229" t="s">
        <v>190</v>
      </c>
      <c r="E165" s="37"/>
      <c r="F165" s="230" t="s">
        <v>3039</v>
      </c>
      <c r="G165" s="37"/>
      <c r="H165" s="37"/>
      <c r="I165" s="143"/>
      <c r="J165" s="37"/>
      <c r="K165" s="37"/>
      <c r="L165" s="41"/>
      <c r="M165" s="231"/>
      <c r="N165" s="232"/>
      <c r="O165" s="81"/>
      <c r="P165" s="81"/>
      <c r="Q165" s="81"/>
      <c r="R165" s="81"/>
      <c r="S165" s="81"/>
      <c r="T165" s="82"/>
      <c r="U165" s="35"/>
      <c r="V165" s="35"/>
      <c r="W165" s="35"/>
      <c r="X165" s="35"/>
      <c r="Y165" s="35"/>
      <c r="Z165" s="35"/>
      <c r="AA165" s="35"/>
      <c r="AB165" s="35"/>
      <c r="AC165" s="35"/>
      <c r="AD165" s="35"/>
      <c r="AE165" s="35"/>
      <c r="AT165" s="14" t="s">
        <v>190</v>
      </c>
      <c r="AU165" s="14" t="s">
        <v>81</v>
      </c>
    </row>
    <row r="166" s="2" customFormat="1" ht="21.75" customHeight="1">
      <c r="A166" s="35"/>
      <c r="B166" s="36"/>
      <c r="C166" s="233" t="s">
        <v>443</v>
      </c>
      <c r="D166" s="233" t="s">
        <v>191</v>
      </c>
      <c r="E166" s="234" t="s">
        <v>3041</v>
      </c>
      <c r="F166" s="235" t="s">
        <v>3042</v>
      </c>
      <c r="G166" s="236" t="s">
        <v>187</v>
      </c>
      <c r="H166" s="237">
        <v>15</v>
      </c>
      <c r="I166" s="238"/>
      <c r="J166" s="239">
        <f>ROUND(I166*H166,2)</f>
        <v>0</v>
      </c>
      <c r="K166" s="235" t="s">
        <v>19</v>
      </c>
      <c r="L166" s="41"/>
      <c r="M166" s="240" t="s">
        <v>19</v>
      </c>
      <c r="N166" s="241" t="s">
        <v>44</v>
      </c>
      <c r="O166" s="81"/>
      <c r="P166" s="225">
        <f>O166*H166</f>
        <v>0</v>
      </c>
      <c r="Q166" s="225">
        <v>0</v>
      </c>
      <c r="R166" s="225">
        <f>Q166*H166</f>
        <v>0</v>
      </c>
      <c r="S166" s="225">
        <v>0</v>
      </c>
      <c r="T166" s="226">
        <f>S166*H166</f>
        <v>0</v>
      </c>
      <c r="U166" s="35"/>
      <c r="V166" s="35"/>
      <c r="W166" s="35"/>
      <c r="X166" s="35"/>
      <c r="Y166" s="35"/>
      <c r="Z166" s="35"/>
      <c r="AA166" s="35"/>
      <c r="AB166" s="35"/>
      <c r="AC166" s="35"/>
      <c r="AD166" s="35"/>
      <c r="AE166" s="35"/>
      <c r="AR166" s="227" t="s">
        <v>2816</v>
      </c>
      <c r="AT166" s="227" t="s">
        <v>191</v>
      </c>
      <c r="AU166" s="227" t="s">
        <v>81</v>
      </c>
      <c r="AY166" s="14" t="s">
        <v>183</v>
      </c>
      <c r="BE166" s="228">
        <f>IF(N166="základní",J166,0)</f>
        <v>0</v>
      </c>
      <c r="BF166" s="228">
        <f>IF(N166="snížená",J166,0)</f>
        <v>0</v>
      </c>
      <c r="BG166" s="228">
        <f>IF(N166="zákl. přenesená",J166,0)</f>
        <v>0</v>
      </c>
      <c r="BH166" s="228">
        <f>IF(N166="sníž. přenesená",J166,0)</f>
        <v>0</v>
      </c>
      <c r="BI166" s="228">
        <f>IF(N166="nulová",J166,0)</f>
        <v>0</v>
      </c>
      <c r="BJ166" s="14" t="s">
        <v>81</v>
      </c>
      <c r="BK166" s="228">
        <f>ROUND(I166*H166,2)</f>
        <v>0</v>
      </c>
      <c r="BL166" s="14" t="s">
        <v>2816</v>
      </c>
      <c r="BM166" s="227" t="s">
        <v>3043</v>
      </c>
    </row>
    <row r="167" s="2" customFormat="1">
      <c r="A167" s="35"/>
      <c r="B167" s="36"/>
      <c r="C167" s="37"/>
      <c r="D167" s="229" t="s">
        <v>190</v>
      </c>
      <c r="E167" s="37"/>
      <c r="F167" s="230" t="s">
        <v>3042</v>
      </c>
      <c r="G167" s="37"/>
      <c r="H167" s="37"/>
      <c r="I167" s="143"/>
      <c r="J167" s="37"/>
      <c r="K167" s="37"/>
      <c r="L167" s="41"/>
      <c r="M167" s="231"/>
      <c r="N167" s="232"/>
      <c r="O167" s="81"/>
      <c r="P167" s="81"/>
      <c r="Q167" s="81"/>
      <c r="R167" s="81"/>
      <c r="S167" s="81"/>
      <c r="T167" s="82"/>
      <c r="U167" s="35"/>
      <c r="V167" s="35"/>
      <c r="W167" s="35"/>
      <c r="X167" s="35"/>
      <c r="Y167" s="35"/>
      <c r="Z167" s="35"/>
      <c r="AA167" s="35"/>
      <c r="AB167" s="35"/>
      <c r="AC167" s="35"/>
      <c r="AD167" s="35"/>
      <c r="AE167" s="35"/>
      <c r="AT167" s="14" t="s">
        <v>190</v>
      </c>
      <c r="AU167" s="14" t="s">
        <v>81</v>
      </c>
    </row>
    <row r="168" s="2" customFormat="1" ht="44.25" customHeight="1">
      <c r="A168" s="35"/>
      <c r="B168" s="36"/>
      <c r="C168" s="215" t="s">
        <v>447</v>
      </c>
      <c r="D168" s="215" t="s">
        <v>184</v>
      </c>
      <c r="E168" s="216" t="s">
        <v>3044</v>
      </c>
      <c r="F168" s="217" t="s">
        <v>3045</v>
      </c>
      <c r="G168" s="218" t="s">
        <v>199</v>
      </c>
      <c r="H168" s="219">
        <v>1</v>
      </c>
      <c r="I168" s="220"/>
      <c r="J168" s="221">
        <f>ROUND(I168*H168,2)</f>
        <v>0</v>
      </c>
      <c r="K168" s="217" t="s">
        <v>19</v>
      </c>
      <c r="L168" s="222"/>
      <c r="M168" s="223" t="s">
        <v>19</v>
      </c>
      <c r="N168" s="224" t="s">
        <v>44</v>
      </c>
      <c r="O168" s="81"/>
      <c r="P168" s="225">
        <f>O168*H168</f>
        <v>0</v>
      </c>
      <c r="Q168" s="225">
        <v>0</v>
      </c>
      <c r="R168" s="225">
        <f>Q168*H168</f>
        <v>0</v>
      </c>
      <c r="S168" s="225">
        <v>0</v>
      </c>
      <c r="T168" s="226">
        <f>S168*H168</f>
        <v>0</v>
      </c>
      <c r="U168" s="35"/>
      <c r="V168" s="35"/>
      <c r="W168" s="35"/>
      <c r="X168" s="35"/>
      <c r="Y168" s="35"/>
      <c r="Z168" s="35"/>
      <c r="AA168" s="35"/>
      <c r="AB168" s="35"/>
      <c r="AC168" s="35"/>
      <c r="AD168" s="35"/>
      <c r="AE168" s="35"/>
      <c r="AR168" s="227" t="s">
        <v>2816</v>
      </c>
      <c r="AT168" s="227" t="s">
        <v>184</v>
      </c>
      <c r="AU168" s="227" t="s">
        <v>81</v>
      </c>
      <c r="AY168" s="14" t="s">
        <v>183</v>
      </c>
      <c r="BE168" s="228">
        <f>IF(N168="základní",J168,0)</f>
        <v>0</v>
      </c>
      <c r="BF168" s="228">
        <f>IF(N168="snížená",J168,0)</f>
        <v>0</v>
      </c>
      <c r="BG168" s="228">
        <f>IF(N168="zákl. přenesená",J168,0)</f>
        <v>0</v>
      </c>
      <c r="BH168" s="228">
        <f>IF(N168="sníž. přenesená",J168,0)</f>
        <v>0</v>
      </c>
      <c r="BI168" s="228">
        <f>IF(N168="nulová",J168,0)</f>
        <v>0</v>
      </c>
      <c r="BJ168" s="14" t="s">
        <v>81</v>
      </c>
      <c r="BK168" s="228">
        <f>ROUND(I168*H168,2)</f>
        <v>0</v>
      </c>
      <c r="BL168" s="14" t="s">
        <v>2816</v>
      </c>
      <c r="BM168" s="227" t="s">
        <v>3046</v>
      </c>
    </row>
    <row r="169" s="2" customFormat="1">
      <c r="A169" s="35"/>
      <c r="B169" s="36"/>
      <c r="C169" s="37"/>
      <c r="D169" s="229" t="s">
        <v>190</v>
      </c>
      <c r="E169" s="37"/>
      <c r="F169" s="230" t="s">
        <v>3045</v>
      </c>
      <c r="G169" s="37"/>
      <c r="H169" s="37"/>
      <c r="I169" s="143"/>
      <c r="J169" s="37"/>
      <c r="K169" s="37"/>
      <c r="L169" s="41"/>
      <c r="M169" s="231"/>
      <c r="N169" s="232"/>
      <c r="O169" s="81"/>
      <c r="P169" s="81"/>
      <c r="Q169" s="81"/>
      <c r="R169" s="81"/>
      <c r="S169" s="81"/>
      <c r="T169" s="82"/>
      <c r="U169" s="35"/>
      <c r="V169" s="35"/>
      <c r="W169" s="35"/>
      <c r="X169" s="35"/>
      <c r="Y169" s="35"/>
      <c r="Z169" s="35"/>
      <c r="AA169" s="35"/>
      <c r="AB169" s="35"/>
      <c r="AC169" s="35"/>
      <c r="AD169" s="35"/>
      <c r="AE169" s="35"/>
      <c r="AT169" s="14" t="s">
        <v>190</v>
      </c>
      <c r="AU169" s="14" t="s">
        <v>81</v>
      </c>
    </row>
    <row r="170" s="2" customFormat="1" ht="44.25" customHeight="1">
      <c r="A170" s="35"/>
      <c r="B170" s="36"/>
      <c r="C170" s="215" t="s">
        <v>451</v>
      </c>
      <c r="D170" s="215" t="s">
        <v>184</v>
      </c>
      <c r="E170" s="216" t="s">
        <v>3047</v>
      </c>
      <c r="F170" s="217" t="s">
        <v>3048</v>
      </c>
      <c r="G170" s="218" t="s">
        <v>199</v>
      </c>
      <c r="H170" s="219">
        <v>4</v>
      </c>
      <c r="I170" s="220"/>
      <c r="J170" s="221">
        <f>ROUND(I170*H170,2)</f>
        <v>0</v>
      </c>
      <c r="K170" s="217" t="s">
        <v>19</v>
      </c>
      <c r="L170" s="222"/>
      <c r="M170" s="223" t="s">
        <v>19</v>
      </c>
      <c r="N170" s="224" t="s">
        <v>44</v>
      </c>
      <c r="O170" s="81"/>
      <c r="P170" s="225">
        <f>O170*H170</f>
        <v>0</v>
      </c>
      <c r="Q170" s="225">
        <v>0</v>
      </c>
      <c r="R170" s="225">
        <f>Q170*H170</f>
        <v>0</v>
      </c>
      <c r="S170" s="225">
        <v>0</v>
      </c>
      <c r="T170" s="226">
        <f>S170*H170</f>
        <v>0</v>
      </c>
      <c r="U170" s="35"/>
      <c r="V170" s="35"/>
      <c r="W170" s="35"/>
      <c r="X170" s="35"/>
      <c r="Y170" s="35"/>
      <c r="Z170" s="35"/>
      <c r="AA170" s="35"/>
      <c r="AB170" s="35"/>
      <c r="AC170" s="35"/>
      <c r="AD170" s="35"/>
      <c r="AE170" s="35"/>
      <c r="AR170" s="227" t="s">
        <v>2816</v>
      </c>
      <c r="AT170" s="227" t="s">
        <v>184</v>
      </c>
      <c r="AU170" s="227" t="s">
        <v>81</v>
      </c>
      <c r="AY170" s="14" t="s">
        <v>183</v>
      </c>
      <c r="BE170" s="228">
        <f>IF(N170="základní",J170,0)</f>
        <v>0</v>
      </c>
      <c r="BF170" s="228">
        <f>IF(N170="snížená",J170,0)</f>
        <v>0</v>
      </c>
      <c r="BG170" s="228">
        <f>IF(N170="zákl. přenesená",J170,0)</f>
        <v>0</v>
      </c>
      <c r="BH170" s="228">
        <f>IF(N170="sníž. přenesená",J170,0)</f>
        <v>0</v>
      </c>
      <c r="BI170" s="228">
        <f>IF(N170="nulová",J170,0)</f>
        <v>0</v>
      </c>
      <c r="BJ170" s="14" t="s">
        <v>81</v>
      </c>
      <c r="BK170" s="228">
        <f>ROUND(I170*H170,2)</f>
        <v>0</v>
      </c>
      <c r="BL170" s="14" t="s">
        <v>2816</v>
      </c>
      <c r="BM170" s="227" t="s">
        <v>3049</v>
      </c>
    </row>
    <row r="171" s="2" customFormat="1">
      <c r="A171" s="35"/>
      <c r="B171" s="36"/>
      <c r="C171" s="37"/>
      <c r="D171" s="229" t="s">
        <v>190</v>
      </c>
      <c r="E171" s="37"/>
      <c r="F171" s="230" t="s">
        <v>3048</v>
      </c>
      <c r="G171" s="37"/>
      <c r="H171" s="37"/>
      <c r="I171" s="143"/>
      <c r="J171" s="37"/>
      <c r="K171" s="37"/>
      <c r="L171" s="41"/>
      <c r="M171" s="231"/>
      <c r="N171" s="232"/>
      <c r="O171" s="81"/>
      <c r="P171" s="81"/>
      <c r="Q171" s="81"/>
      <c r="R171" s="81"/>
      <c r="S171" s="81"/>
      <c r="T171" s="82"/>
      <c r="U171" s="35"/>
      <c r="V171" s="35"/>
      <c r="W171" s="35"/>
      <c r="X171" s="35"/>
      <c r="Y171" s="35"/>
      <c r="Z171" s="35"/>
      <c r="AA171" s="35"/>
      <c r="AB171" s="35"/>
      <c r="AC171" s="35"/>
      <c r="AD171" s="35"/>
      <c r="AE171" s="35"/>
      <c r="AT171" s="14" t="s">
        <v>190</v>
      </c>
      <c r="AU171" s="14" t="s">
        <v>81</v>
      </c>
    </row>
    <row r="172" s="2" customFormat="1" ht="33" customHeight="1">
      <c r="A172" s="35"/>
      <c r="B172" s="36"/>
      <c r="C172" s="215" t="s">
        <v>455</v>
      </c>
      <c r="D172" s="215" t="s">
        <v>184</v>
      </c>
      <c r="E172" s="216" t="s">
        <v>3050</v>
      </c>
      <c r="F172" s="217" t="s">
        <v>3051</v>
      </c>
      <c r="G172" s="218" t="s">
        <v>199</v>
      </c>
      <c r="H172" s="219">
        <v>2</v>
      </c>
      <c r="I172" s="220"/>
      <c r="J172" s="221">
        <f>ROUND(I172*H172,2)</f>
        <v>0</v>
      </c>
      <c r="K172" s="217" t="s">
        <v>19</v>
      </c>
      <c r="L172" s="222"/>
      <c r="M172" s="223" t="s">
        <v>19</v>
      </c>
      <c r="N172" s="224" t="s">
        <v>44</v>
      </c>
      <c r="O172" s="81"/>
      <c r="P172" s="225">
        <f>O172*H172</f>
        <v>0</v>
      </c>
      <c r="Q172" s="225">
        <v>0</v>
      </c>
      <c r="R172" s="225">
        <f>Q172*H172</f>
        <v>0</v>
      </c>
      <c r="S172" s="225">
        <v>0</v>
      </c>
      <c r="T172" s="226">
        <f>S172*H172</f>
        <v>0</v>
      </c>
      <c r="U172" s="35"/>
      <c r="V172" s="35"/>
      <c r="W172" s="35"/>
      <c r="X172" s="35"/>
      <c r="Y172" s="35"/>
      <c r="Z172" s="35"/>
      <c r="AA172" s="35"/>
      <c r="AB172" s="35"/>
      <c r="AC172" s="35"/>
      <c r="AD172" s="35"/>
      <c r="AE172" s="35"/>
      <c r="AR172" s="227" t="s">
        <v>188</v>
      </c>
      <c r="AT172" s="227" t="s">
        <v>184</v>
      </c>
      <c r="AU172" s="227" t="s">
        <v>81</v>
      </c>
      <c r="AY172" s="14" t="s">
        <v>183</v>
      </c>
      <c r="BE172" s="228">
        <f>IF(N172="základní",J172,0)</f>
        <v>0</v>
      </c>
      <c r="BF172" s="228">
        <f>IF(N172="snížená",J172,0)</f>
        <v>0</v>
      </c>
      <c r="BG172" s="228">
        <f>IF(N172="zákl. přenesená",J172,0)</f>
        <v>0</v>
      </c>
      <c r="BH172" s="228">
        <f>IF(N172="sníž. přenesená",J172,0)</f>
        <v>0</v>
      </c>
      <c r="BI172" s="228">
        <f>IF(N172="nulová",J172,0)</f>
        <v>0</v>
      </c>
      <c r="BJ172" s="14" t="s">
        <v>81</v>
      </c>
      <c r="BK172" s="228">
        <f>ROUND(I172*H172,2)</f>
        <v>0</v>
      </c>
      <c r="BL172" s="14" t="s">
        <v>188</v>
      </c>
      <c r="BM172" s="227" t="s">
        <v>3052</v>
      </c>
    </row>
    <row r="173" s="2" customFormat="1">
      <c r="A173" s="35"/>
      <c r="B173" s="36"/>
      <c r="C173" s="37"/>
      <c r="D173" s="229" t="s">
        <v>190</v>
      </c>
      <c r="E173" s="37"/>
      <c r="F173" s="230" t="s">
        <v>3051</v>
      </c>
      <c r="G173" s="37"/>
      <c r="H173" s="37"/>
      <c r="I173" s="143"/>
      <c r="J173" s="37"/>
      <c r="K173" s="37"/>
      <c r="L173" s="41"/>
      <c r="M173" s="231"/>
      <c r="N173" s="232"/>
      <c r="O173" s="81"/>
      <c r="P173" s="81"/>
      <c r="Q173" s="81"/>
      <c r="R173" s="81"/>
      <c r="S173" s="81"/>
      <c r="T173" s="82"/>
      <c r="U173" s="35"/>
      <c r="V173" s="35"/>
      <c r="W173" s="35"/>
      <c r="X173" s="35"/>
      <c r="Y173" s="35"/>
      <c r="Z173" s="35"/>
      <c r="AA173" s="35"/>
      <c r="AB173" s="35"/>
      <c r="AC173" s="35"/>
      <c r="AD173" s="35"/>
      <c r="AE173" s="35"/>
      <c r="AT173" s="14" t="s">
        <v>190</v>
      </c>
      <c r="AU173" s="14" t="s">
        <v>81</v>
      </c>
    </row>
    <row r="174" s="2" customFormat="1" ht="21.75" customHeight="1">
      <c r="A174" s="35"/>
      <c r="B174" s="36"/>
      <c r="C174" s="233" t="s">
        <v>459</v>
      </c>
      <c r="D174" s="233" t="s">
        <v>191</v>
      </c>
      <c r="E174" s="234" t="s">
        <v>3053</v>
      </c>
      <c r="F174" s="235" t="s">
        <v>3054</v>
      </c>
      <c r="G174" s="236" t="s">
        <v>199</v>
      </c>
      <c r="H174" s="237">
        <v>2</v>
      </c>
      <c r="I174" s="238"/>
      <c r="J174" s="239">
        <f>ROUND(I174*H174,2)</f>
        <v>0</v>
      </c>
      <c r="K174" s="235" t="s">
        <v>19</v>
      </c>
      <c r="L174" s="41"/>
      <c r="M174" s="240" t="s">
        <v>19</v>
      </c>
      <c r="N174" s="241" t="s">
        <v>44</v>
      </c>
      <c r="O174" s="81"/>
      <c r="P174" s="225">
        <f>O174*H174</f>
        <v>0</v>
      </c>
      <c r="Q174" s="225">
        <v>0</v>
      </c>
      <c r="R174" s="225">
        <f>Q174*H174</f>
        <v>0</v>
      </c>
      <c r="S174" s="225">
        <v>0</v>
      </c>
      <c r="T174" s="226">
        <f>S174*H174</f>
        <v>0</v>
      </c>
      <c r="U174" s="35"/>
      <c r="V174" s="35"/>
      <c r="W174" s="35"/>
      <c r="X174" s="35"/>
      <c r="Y174" s="35"/>
      <c r="Z174" s="35"/>
      <c r="AA174" s="35"/>
      <c r="AB174" s="35"/>
      <c r="AC174" s="35"/>
      <c r="AD174" s="35"/>
      <c r="AE174" s="35"/>
      <c r="AR174" s="227" t="s">
        <v>194</v>
      </c>
      <c r="AT174" s="227" t="s">
        <v>191</v>
      </c>
      <c r="AU174" s="227" t="s">
        <v>81</v>
      </c>
      <c r="AY174" s="14" t="s">
        <v>183</v>
      </c>
      <c r="BE174" s="228">
        <f>IF(N174="základní",J174,0)</f>
        <v>0</v>
      </c>
      <c r="BF174" s="228">
        <f>IF(N174="snížená",J174,0)</f>
        <v>0</v>
      </c>
      <c r="BG174" s="228">
        <f>IF(N174="zákl. přenesená",J174,0)</f>
        <v>0</v>
      </c>
      <c r="BH174" s="228">
        <f>IF(N174="sníž. přenesená",J174,0)</f>
        <v>0</v>
      </c>
      <c r="BI174" s="228">
        <f>IF(N174="nulová",J174,0)</f>
        <v>0</v>
      </c>
      <c r="BJ174" s="14" t="s">
        <v>81</v>
      </c>
      <c r="BK174" s="228">
        <f>ROUND(I174*H174,2)</f>
        <v>0</v>
      </c>
      <c r="BL174" s="14" t="s">
        <v>194</v>
      </c>
      <c r="BM174" s="227" t="s">
        <v>3055</v>
      </c>
    </row>
    <row r="175" s="2" customFormat="1">
      <c r="A175" s="35"/>
      <c r="B175" s="36"/>
      <c r="C175" s="37"/>
      <c r="D175" s="229" t="s">
        <v>190</v>
      </c>
      <c r="E175" s="37"/>
      <c r="F175" s="230" t="s">
        <v>3054</v>
      </c>
      <c r="G175" s="37"/>
      <c r="H175" s="37"/>
      <c r="I175" s="143"/>
      <c r="J175" s="37"/>
      <c r="K175" s="37"/>
      <c r="L175" s="41"/>
      <c r="M175" s="231"/>
      <c r="N175" s="232"/>
      <c r="O175" s="81"/>
      <c r="P175" s="81"/>
      <c r="Q175" s="81"/>
      <c r="R175" s="81"/>
      <c r="S175" s="81"/>
      <c r="T175" s="82"/>
      <c r="U175" s="35"/>
      <c r="V175" s="35"/>
      <c r="W175" s="35"/>
      <c r="X175" s="35"/>
      <c r="Y175" s="35"/>
      <c r="Z175" s="35"/>
      <c r="AA175" s="35"/>
      <c r="AB175" s="35"/>
      <c r="AC175" s="35"/>
      <c r="AD175" s="35"/>
      <c r="AE175" s="35"/>
      <c r="AT175" s="14" t="s">
        <v>190</v>
      </c>
      <c r="AU175" s="14" t="s">
        <v>81</v>
      </c>
    </row>
    <row r="176" s="2" customFormat="1" ht="33" customHeight="1">
      <c r="A176" s="35"/>
      <c r="B176" s="36"/>
      <c r="C176" s="233" t="s">
        <v>463</v>
      </c>
      <c r="D176" s="233" t="s">
        <v>191</v>
      </c>
      <c r="E176" s="234" t="s">
        <v>3056</v>
      </c>
      <c r="F176" s="235" t="s">
        <v>3057</v>
      </c>
      <c r="G176" s="236" t="s">
        <v>199</v>
      </c>
      <c r="H176" s="237">
        <v>1</v>
      </c>
      <c r="I176" s="238"/>
      <c r="J176" s="239">
        <f>ROUND(I176*H176,2)</f>
        <v>0</v>
      </c>
      <c r="K176" s="235" t="s">
        <v>19</v>
      </c>
      <c r="L176" s="41"/>
      <c r="M176" s="240" t="s">
        <v>19</v>
      </c>
      <c r="N176" s="241" t="s">
        <v>44</v>
      </c>
      <c r="O176" s="81"/>
      <c r="P176" s="225">
        <f>O176*H176</f>
        <v>0</v>
      </c>
      <c r="Q176" s="225">
        <v>0</v>
      </c>
      <c r="R176" s="225">
        <f>Q176*H176</f>
        <v>0</v>
      </c>
      <c r="S176" s="225">
        <v>0</v>
      </c>
      <c r="T176" s="226">
        <f>S176*H176</f>
        <v>0</v>
      </c>
      <c r="U176" s="35"/>
      <c r="V176" s="35"/>
      <c r="W176" s="35"/>
      <c r="X176" s="35"/>
      <c r="Y176" s="35"/>
      <c r="Z176" s="35"/>
      <c r="AA176" s="35"/>
      <c r="AB176" s="35"/>
      <c r="AC176" s="35"/>
      <c r="AD176" s="35"/>
      <c r="AE176" s="35"/>
      <c r="AR176" s="227" t="s">
        <v>2816</v>
      </c>
      <c r="AT176" s="227" t="s">
        <v>191</v>
      </c>
      <c r="AU176" s="227" t="s">
        <v>81</v>
      </c>
      <c r="AY176" s="14" t="s">
        <v>183</v>
      </c>
      <c r="BE176" s="228">
        <f>IF(N176="základní",J176,0)</f>
        <v>0</v>
      </c>
      <c r="BF176" s="228">
        <f>IF(N176="snížená",J176,0)</f>
        <v>0</v>
      </c>
      <c r="BG176" s="228">
        <f>IF(N176="zákl. přenesená",J176,0)</f>
        <v>0</v>
      </c>
      <c r="BH176" s="228">
        <f>IF(N176="sníž. přenesená",J176,0)</f>
        <v>0</v>
      </c>
      <c r="BI176" s="228">
        <f>IF(N176="nulová",J176,0)</f>
        <v>0</v>
      </c>
      <c r="BJ176" s="14" t="s">
        <v>81</v>
      </c>
      <c r="BK176" s="228">
        <f>ROUND(I176*H176,2)</f>
        <v>0</v>
      </c>
      <c r="BL176" s="14" t="s">
        <v>2816</v>
      </c>
      <c r="BM176" s="227" t="s">
        <v>3058</v>
      </c>
    </row>
    <row r="177" s="2" customFormat="1">
      <c r="A177" s="35"/>
      <c r="B177" s="36"/>
      <c r="C177" s="37"/>
      <c r="D177" s="229" t="s">
        <v>190</v>
      </c>
      <c r="E177" s="37"/>
      <c r="F177" s="230" t="s">
        <v>3057</v>
      </c>
      <c r="G177" s="37"/>
      <c r="H177" s="37"/>
      <c r="I177" s="143"/>
      <c r="J177" s="37"/>
      <c r="K177" s="37"/>
      <c r="L177" s="41"/>
      <c r="M177" s="231"/>
      <c r="N177" s="232"/>
      <c r="O177" s="81"/>
      <c r="P177" s="81"/>
      <c r="Q177" s="81"/>
      <c r="R177" s="81"/>
      <c r="S177" s="81"/>
      <c r="T177" s="82"/>
      <c r="U177" s="35"/>
      <c r="V177" s="35"/>
      <c r="W177" s="35"/>
      <c r="X177" s="35"/>
      <c r="Y177" s="35"/>
      <c r="Z177" s="35"/>
      <c r="AA177" s="35"/>
      <c r="AB177" s="35"/>
      <c r="AC177" s="35"/>
      <c r="AD177" s="35"/>
      <c r="AE177" s="35"/>
      <c r="AT177" s="14" t="s">
        <v>190</v>
      </c>
      <c r="AU177" s="14" t="s">
        <v>81</v>
      </c>
    </row>
    <row r="178" s="2" customFormat="1" ht="16.5" customHeight="1">
      <c r="A178" s="35"/>
      <c r="B178" s="36"/>
      <c r="C178" s="233" t="s">
        <v>467</v>
      </c>
      <c r="D178" s="233" t="s">
        <v>191</v>
      </c>
      <c r="E178" s="234" t="s">
        <v>3059</v>
      </c>
      <c r="F178" s="235" t="s">
        <v>3060</v>
      </c>
      <c r="G178" s="236" t="s">
        <v>199</v>
      </c>
      <c r="H178" s="237">
        <v>1</v>
      </c>
      <c r="I178" s="238"/>
      <c r="J178" s="239">
        <f>ROUND(I178*H178,2)</f>
        <v>0</v>
      </c>
      <c r="K178" s="235" t="s">
        <v>19</v>
      </c>
      <c r="L178" s="41"/>
      <c r="M178" s="240" t="s">
        <v>19</v>
      </c>
      <c r="N178" s="241" t="s">
        <v>44</v>
      </c>
      <c r="O178" s="81"/>
      <c r="P178" s="225">
        <f>O178*H178</f>
        <v>0</v>
      </c>
      <c r="Q178" s="225">
        <v>0</v>
      </c>
      <c r="R178" s="225">
        <f>Q178*H178</f>
        <v>0</v>
      </c>
      <c r="S178" s="225">
        <v>0</v>
      </c>
      <c r="T178" s="226">
        <f>S178*H178</f>
        <v>0</v>
      </c>
      <c r="U178" s="35"/>
      <c r="V178" s="35"/>
      <c r="W178" s="35"/>
      <c r="X178" s="35"/>
      <c r="Y178" s="35"/>
      <c r="Z178" s="35"/>
      <c r="AA178" s="35"/>
      <c r="AB178" s="35"/>
      <c r="AC178" s="35"/>
      <c r="AD178" s="35"/>
      <c r="AE178" s="35"/>
      <c r="AR178" s="227" t="s">
        <v>2816</v>
      </c>
      <c r="AT178" s="227" t="s">
        <v>191</v>
      </c>
      <c r="AU178" s="227" t="s">
        <v>81</v>
      </c>
      <c r="AY178" s="14" t="s">
        <v>183</v>
      </c>
      <c r="BE178" s="228">
        <f>IF(N178="základní",J178,0)</f>
        <v>0</v>
      </c>
      <c r="BF178" s="228">
        <f>IF(N178="snížená",J178,0)</f>
        <v>0</v>
      </c>
      <c r="BG178" s="228">
        <f>IF(N178="zákl. přenesená",J178,0)</f>
        <v>0</v>
      </c>
      <c r="BH178" s="228">
        <f>IF(N178="sníž. přenesená",J178,0)</f>
        <v>0</v>
      </c>
      <c r="BI178" s="228">
        <f>IF(N178="nulová",J178,0)</f>
        <v>0</v>
      </c>
      <c r="BJ178" s="14" t="s">
        <v>81</v>
      </c>
      <c r="BK178" s="228">
        <f>ROUND(I178*H178,2)</f>
        <v>0</v>
      </c>
      <c r="BL178" s="14" t="s">
        <v>2816</v>
      </c>
      <c r="BM178" s="227" t="s">
        <v>3061</v>
      </c>
    </row>
    <row r="179" s="2" customFormat="1">
      <c r="A179" s="35"/>
      <c r="B179" s="36"/>
      <c r="C179" s="37"/>
      <c r="D179" s="229" t="s">
        <v>190</v>
      </c>
      <c r="E179" s="37"/>
      <c r="F179" s="230" t="s">
        <v>3060</v>
      </c>
      <c r="G179" s="37"/>
      <c r="H179" s="37"/>
      <c r="I179" s="143"/>
      <c r="J179" s="37"/>
      <c r="K179" s="37"/>
      <c r="L179" s="41"/>
      <c r="M179" s="231"/>
      <c r="N179" s="232"/>
      <c r="O179" s="81"/>
      <c r="P179" s="81"/>
      <c r="Q179" s="81"/>
      <c r="R179" s="81"/>
      <c r="S179" s="81"/>
      <c r="T179" s="82"/>
      <c r="U179" s="35"/>
      <c r="V179" s="35"/>
      <c r="W179" s="35"/>
      <c r="X179" s="35"/>
      <c r="Y179" s="35"/>
      <c r="Z179" s="35"/>
      <c r="AA179" s="35"/>
      <c r="AB179" s="35"/>
      <c r="AC179" s="35"/>
      <c r="AD179" s="35"/>
      <c r="AE179" s="35"/>
      <c r="AT179" s="14" t="s">
        <v>190</v>
      </c>
      <c r="AU179" s="14" t="s">
        <v>81</v>
      </c>
    </row>
    <row r="180" s="2" customFormat="1" ht="33" customHeight="1">
      <c r="A180" s="35"/>
      <c r="B180" s="36"/>
      <c r="C180" s="233" t="s">
        <v>471</v>
      </c>
      <c r="D180" s="233" t="s">
        <v>191</v>
      </c>
      <c r="E180" s="234" t="s">
        <v>3062</v>
      </c>
      <c r="F180" s="235" t="s">
        <v>3063</v>
      </c>
      <c r="G180" s="236" t="s">
        <v>199</v>
      </c>
      <c r="H180" s="237">
        <v>1</v>
      </c>
      <c r="I180" s="238"/>
      <c r="J180" s="239">
        <f>ROUND(I180*H180,2)</f>
        <v>0</v>
      </c>
      <c r="K180" s="235" t="s">
        <v>19</v>
      </c>
      <c r="L180" s="41"/>
      <c r="M180" s="240" t="s">
        <v>19</v>
      </c>
      <c r="N180" s="241" t="s">
        <v>44</v>
      </c>
      <c r="O180" s="81"/>
      <c r="P180" s="225">
        <f>O180*H180</f>
        <v>0</v>
      </c>
      <c r="Q180" s="225">
        <v>0</v>
      </c>
      <c r="R180" s="225">
        <f>Q180*H180</f>
        <v>0</v>
      </c>
      <c r="S180" s="225">
        <v>0</v>
      </c>
      <c r="T180" s="226">
        <f>S180*H180</f>
        <v>0</v>
      </c>
      <c r="U180" s="35"/>
      <c r="V180" s="35"/>
      <c r="W180" s="35"/>
      <c r="X180" s="35"/>
      <c r="Y180" s="35"/>
      <c r="Z180" s="35"/>
      <c r="AA180" s="35"/>
      <c r="AB180" s="35"/>
      <c r="AC180" s="35"/>
      <c r="AD180" s="35"/>
      <c r="AE180" s="35"/>
      <c r="AR180" s="227" t="s">
        <v>2816</v>
      </c>
      <c r="AT180" s="227" t="s">
        <v>191</v>
      </c>
      <c r="AU180" s="227" t="s">
        <v>81</v>
      </c>
      <c r="AY180" s="14" t="s">
        <v>183</v>
      </c>
      <c r="BE180" s="228">
        <f>IF(N180="základní",J180,0)</f>
        <v>0</v>
      </c>
      <c r="BF180" s="228">
        <f>IF(N180="snížená",J180,0)</f>
        <v>0</v>
      </c>
      <c r="BG180" s="228">
        <f>IF(N180="zákl. přenesená",J180,0)</f>
        <v>0</v>
      </c>
      <c r="BH180" s="228">
        <f>IF(N180="sníž. přenesená",J180,0)</f>
        <v>0</v>
      </c>
      <c r="BI180" s="228">
        <f>IF(N180="nulová",J180,0)</f>
        <v>0</v>
      </c>
      <c r="BJ180" s="14" t="s">
        <v>81</v>
      </c>
      <c r="BK180" s="228">
        <f>ROUND(I180*H180,2)</f>
        <v>0</v>
      </c>
      <c r="BL180" s="14" t="s">
        <v>2816</v>
      </c>
      <c r="BM180" s="227" t="s">
        <v>3064</v>
      </c>
    </row>
    <row r="181" s="2" customFormat="1">
      <c r="A181" s="35"/>
      <c r="B181" s="36"/>
      <c r="C181" s="37"/>
      <c r="D181" s="229" t="s">
        <v>190</v>
      </c>
      <c r="E181" s="37"/>
      <c r="F181" s="230" t="s">
        <v>3063</v>
      </c>
      <c r="G181" s="37"/>
      <c r="H181" s="37"/>
      <c r="I181" s="143"/>
      <c r="J181" s="37"/>
      <c r="K181" s="37"/>
      <c r="L181" s="41"/>
      <c r="M181" s="231"/>
      <c r="N181" s="232"/>
      <c r="O181" s="81"/>
      <c r="P181" s="81"/>
      <c r="Q181" s="81"/>
      <c r="R181" s="81"/>
      <c r="S181" s="81"/>
      <c r="T181" s="82"/>
      <c r="U181" s="35"/>
      <c r="V181" s="35"/>
      <c r="W181" s="35"/>
      <c r="X181" s="35"/>
      <c r="Y181" s="35"/>
      <c r="Z181" s="35"/>
      <c r="AA181" s="35"/>
      <c r="AB181" s="35"/>
      <c r="AC181" s="35"/>
      <c r="AD181" s="35"/>
      <c r="AE181" s="35"/>
      <c r="AT181" s="14" t="s">
        <v>190</v>
      </c>
      <c r="AU181" s="14" t="s">
        <v>81</v>
      </c>
    </row>
    <row r="182" s="2" customFormat="1" ht="21.75" customHeight="1">
      <c r="A182" s="35"/>
      <c r="B182" s="36"/>
      <c r="C182" s="233" t="s">
        <v>475</v>
      </c>
      <c r="D182" s="233" t="s">
        <v>191</v>
      </c>
      <c r="E182" s="234" t="s">
        <v>3065</v>
      </c>
      <c r="F182" s="235" t="s">
        <v>3066</v>
      </c>
      <c r="G182" s="236" t="s">
        <v>199</v>
      </c>
      <c r="H182" s="237">
        <v>1</v>
      </c>
      <c r="I182" s="238"/>
      <c r="J182" s="239">
        <f>ROUND(I182*H182,2)</f>
        <v>0</v>
      </c>
      <c r="K182" s="235" t="s">
        <v>19</v>
      </c>
      <c r="L182" s="41"/>
      <c r="M182" s="240" t="s">
        <v>19</v>
      </c>
      <c r="N182" s="241" t="s">
        <v>44</v>
      </c>
      <c r="O182" s="81"/>
      <c r="P182" s="225">
        <f>O182*H182</f>
        <v>0</v>
      </c>
      <c r="Q182" s="225">
        <v>0</v>
      </c>
      <c r="R182" s="225">
        <f>Q182*H182</f>
        <v>0</v>
      </c>
      <c r="S182" s="225">
        <v>0</v>
      </c>
      <c r="T182" s="226">
        <f>S182*H182</f>
        <v>0</v>
      </c>
      <c r="U182" s="35"/>
      <c r="V182" s="35"/>
      <c r="W182" s="35"/>
      <c r="X182" s="35"/>
      <c r="Y182" s="35"/>
      <c r="Z182" s="35"/>
      <c r="AA182" s="35"/>
      <c r="AB182" s="35"/>
      <c r="AC182" s="35"/>
      <c r="AD182" s="35"/>
      <c r="AE182" s="35"/>
      <c r="AR182" s="227" t="s">
        <v>2816</v>
      </c>
      <c r="AT182" s="227" t="s">
        <v>191</v>
      </c>
      <c r="AU182" s="227" t="s">
        <v>81</v>
      </c>
      <c r="AY182" s="14" t="s">
        <v>183</v>
      </c>
      <c r="BE182" s="228">
        <f>IF(N182="základní",J182,0)</f>
        <v>0</v>
      </c>
      <c r="BF182" s="228">
        <f>IF(N182="snížená",J182,0)</f>
        <v>0</v>
      </c>
      <c r="BG182" s="228">
        <f>IF(N182="zákl. přenesená",J182,0)</f>
        <v>0</v>
      </c>
      <c r="BH182" s="228">
        <f>IF(N182="sníž. přenesená",J182,0)</f>
        <v>0</v>
      </c>
      <c r="BI182" s="228">
        <f>IF(N182="nulová",J182,0)</f>
        <v>0</v>
      </c>
      <c r="BJ182" s="14" t="s">
        <v>81</v>
      </c>
      <c r="BK182" s="228">
        <f>ROUND(I182*H182,2)</f>
        <v>0</v>
      </c>
      <c r="BL182" s="14" t="s">
        <v>2816</v>
      </c>
      <c r="BM182" s="227" t="s">
        <v>3067</v>
      </c>
    </row>
    <row r="183" s="2" customFormat="1">
      <c r="A183" s="35"/>
      <c r="B183" s="36"/>
      <c r="C183" s="37"/>
      <c r="D183" s="229" t="s">
        <v>190</v>
      </c>
      <c r="E183" s="37"/>
      <c r="F183" s="230" t="s">
        <v>3066</v>
      </c>
      <c r="G183" s="37"/>
      <c r="H183" s="37"/>
      <c r="I183" s="143"/>
      <c r="J183" s="37"/>
      <c r="K183" s="37"/>
      <c r="L183" s="41"/>
      <c r="M183" s="231"/>
      <c r="N183" s="232"/>
      <c r="O183" s="81"/>
      <c r="P183" s="81"/>
      <c r="Q183" s="81"/>
      <c r="R183" s="81"/>
      <c r="S183" s="81"/>
      <c r="T183" s="82"/>
      <c r="U183" s="35"/>
      <c r="V183" s="35"/>
      <c r="W183" s="35"/>
      <c r="X183" s="35"/>
      <c r="Y183" s="35"/>
      <c r="Z183" s="35"/>
      <c r="AA183" s="35"/>
      <c r="AB183" s="35"/>
      <c r="AC183" s="35"/>
      <c r="AD183" s="35"/>
      <c r="AE183" s="35"/>
      <c r="AT183" s="14" t="s">
        <v>190</v>
      </c>
      <c r="AU183" s="14" t="s">
        <v>81</v>
      </c>
    </row>
    <row r="184" s="2" customFormat="1" ht="33" customHeight="1">
      <c r="A184" s="35"/>
      <c r="B184" s="36"/>
      <c r="C184" s="215" t="s">
        <v>479</v>
      </c>
      <c r="D184" s="215" t="s">
        <v>184</v>
      </c>
      <c r="E184" s="216" t="s">
        <v>3068</v>
      </c>
      <c r="F184" s="217" t="s">
        <v>3069</v>
      </c>
      <c r="G184" s="218" t="s">
        <v>199</v>
      </c>
      <c r="H184" s="219">
        <v>1</v>
      </c>
      <c r="I184" s="220"/>
      <c r="J184" s="221">
        <f>ROUND(I184*H184,2)</f>
        <v>0</v>
      </c>
      <c r="K184" s="217" t="s">
        <v>19</v>
      </c>
      <c r="L184" s="222"/>
      <c r="M184" s="223" t="s">
        <v>19</v>
      </c>
      <c r="N184" s="224" t="s">
        <v>44</v>
      </c>
      <c r="O184" s="81"/>
      <c r="P184" s="225">
        <f>O184*H184</f>
        <v>0</v>
      </c>
      <c r="Q184" s="225">
        <v>0</v>
      </c>
      <c r="R184" s="225">
        <f>Q184*H184</f>
        <v>0</v>
      </c>
      <c r="S184" s="225">
        <v>0</v>
      </c>
      <c r="T184" s="226">
        <f>S184*H184</f>
        <v>0</v>
      </c>
      <c r="U184" s="35"/>
      <c r="V184" s="35"/>
      <c r="W184" s="35"/>
      <c r="X184" s="35"/>
      <c r="Y184" s="35"/>
      <c r="Z184" s="35"/>
      <c r="AA184" s="35"/>
      <c r="AB184" s="35"/>
      <c r="AC184" s="35"/>
      <c r="AD184" s="35"/>
      <c r="AE184" s="35"/>
      <c r="AR184" s="227" t="s">
        <v>2816</v>
      </c>
      <c r="AT184" s="227" t="s">
        <v>184</v>
      </c>
      <c r="AU184" s="227" t="s">
        <v>81</v>
      </c>
      <c r="AY184" s="14" t="s">
        <v>183</v>
      </c>
      <c r="BE184" s="228">
        <f>IF(N184="základní",J184,0)</f>
        <v>0</v>
      </c>
      <c r="BF184" s="228">
        <f>IF(N184="snížená",J184,0)</f>
        <v>0</v>
      </c>
      <c r="BG184" s="228">
        <f>IF(N184="zákl. přenesená",J184,0)</f>
        <v>0</v>
      </c>
      <c r="BH184" s="228">
        <f>IF(N184="sníž. přenesená",J184,0)</f>
        <v>0</v>
      </c>
      <c r="BI184" s="228">
        <f>IF(N184="nulová",J184,0)</f>
        <v>0</v>
      </c>
      <c r="BJ184" s="14" t="s">
        <v>81</v>
      </c>
      <c r="BK184" s="228">
        <f>ROUND(I184*H184,2)</f>
        <v>0</v>
      </c>
      <c r="BL184" s="14" t="s">
        <v>2816</v>
      </c>
      <c r="BM184" s="227" t="s">
        <v>3070</v>
      </c>
    </row>
    <row r="185" s="2" customFormat="1">
      <c r="A185" s="35"/>
      <c r="B185" s="36"/>
      <c r="C185" s="37"/>
      <c r="D185" s="229" t="s">
        <v>190</v>
      </c>
      <c r="E185" s="37"/>
      <c r="F185" s="230" t="s">
        <v>3069</v>
      </c>
      <c r="G185" s="37"/>
      <c r="H185" s="37"/>
      <c r="I185" s="143"/>
      <c r="J185" s="37"/>
      <c r="K185" s="37"/>
      <c r="L185" s="41"/>
      <c r="M185" s="231"/>
      <c r="N185" s="232"/>
      <c r="O185" s="81"/>
      <c r="P185" s="81"/>
      <c r="Q185" s="81"/>
      <c r="R185" s="81"/>
      <c r="S185" s="81"/>
      <c r="T185" s="82"/>
      <c r="U185" s="35"/>
      <c r="V185" s="35"/>
      <c r="W185" s="35"/>
      <c r="X185" s="35"/>
      <c r="Y185" s="35"/>
      <c r="Z185" s="35"/>
      <c r="AA185" s="35"/>
      <c r="AB185" s="35"/>
      <c r="AC185" s="35"/>
      <c r="AD185" s="35"/>
      <c r="AE185" s="35"/>
      <c r="AT185" s="14" t="s">
        <v>190</v>
      </c>
      <c r="AU185" s="14" t="s">
        <v>81</v>
      </c>
    </row>
    <row r="186" s="2" customFormat="1" ht="21.75" customHeight="1">
      <c r="A186" s="35"/>
      <c r="B186" s="36"/>
      <c r="C186" s="215" t="s">
        <v>483</v>
      </c>
      <c r="D186" s="215" t="s">
        <v>184</v>
      </c>
      <c r="E186" s="216" t="s">
        <v>3071</v>
      </c>
      <c r="F186" s="217" t="s">
        <v>3072</v>
      </c>
      <c r="G186" s="218" t="s">
        <v>199</v>
      </c>
      <c r="H186" s="219">
        <v>1</v>
      </c>
      <c r="I186" s="220"/>
      <c r="J186" s="221">
        <f>ROUND(I186*H186,2)</f>
        <v>0</v>
      </c>
      <c r="K186" s="217" t="s">
        <v>19</v>
      </c>
      <c r="L186" s="222"/>
      <c r="M186" s="223" t="s">
        <v>19</v>
      </c>
      <c r="N186" s="224" t="s">
        <v>44</v>
      </c>
      <c r="O186" s="81"/>
      <c r="P186" s="225">
        <f>O186*H186</f>
        <v>0</v>
      </c>
      <c r="Q186" s="225">
        <v>0</v>
      </c>
      <c r="R186" s="225">
        <f>Q186*H186</f>
        <v>0</v>
      </c>
      <c r="S186" s="225">
        <v>0</v>
      </c>
      <c r="T186" s="226">
        <f>S186*H186</f>
        <v>0</v>
      </c>
      <c r="U186" s="35"/>
      <c r="V186" s="35"/>
      <c r="W186" s="35"/>
      <c r="X186" s="35"/>
      <c r="Y186" s="35"/>
      <c r="Z186" s="35"/>
      <c r="AA186" s="35"/>
      <c r="AB186" s="35"/>
      <c r="AC186" s="35"/>
      <c r="AD186" s="35"/>
      <c r="AE186" s="35"/>
      <c r="AR186" s="227" t="s">
        <v>2816</v>
      </c>
      <c r="AT186" s="227" t="s">
        <v>184</v>
      </c>
      <c r="AU186" s="227" t="s">
        <v>81</v>
      </c>
      <c r="AY186" s="14" t="s">
        <v>183</v>
      </c>
      <c r="BE186" s="228">
        <f>IF(N186="základní",J186,0)</f>
        <v>0</v>
      </c>
      <c r="BF186" s="228">
        <f>IF(N186="snížená",J186,0)</f>
        <v>0</v>
      </c>
      <c r="BG186" s="228">
        <f>IF(N186="zákl. přenesená",J186,0)</f>
        <v>0</v>
      </c>
      <c r="BH186" s="228">
        <f>IF(N186="sníž. přenesená",J186,0)</f>
        <v>0</v>
      </c>
      <c r="BI186" s="228">
        <f>IF(N186="nulová",J186,0)</f>
        <v>0</v>
      </c>
      <c r="BJ186" s="14" t="s">
        <v>81</v>
      </c>
      <c r="BK186" s="228">
        <f>ROUND(I186*H186,2)</f>
        <v>0</v>
      </c>
      <c r="BL186" s="14" t="s">
        <v>2816</v>
      </c>
      <c r="BM186" s="227" t="s">
        <v>3073</v>
      </c>
    </row>
    <row r="187" s="2" customFormat="1">
      <c r="A187" s="35"/>
      <c r="B187" s="36"/>
      <c r="C187" s="37"/>
      <c r="D187" s="229" t="s">
        <v>190</v>
      </c>
      <c r="E187" s="37"/>
      <c r="F187" s="230" t="s">
        <v>3072</v>
      </c>
      <c r="G187" s="37"/>
      <c r="H187" s="37"/>
      <c r="I187" s="143"/>
      <c r="J187" s="37"/>
      <c r="K187" s="37"/>
      <c r="L187" s="41"/>
      <c r="M187" s="231"/>
      <c r="N187" s="232"/>
      <c r="O187" s="81"/>
      <c r="P187" s="81"/>
      <c r="Q187" s="81"/>
      <c r="R187" s="81"/>
      <c r="S187" s="81"/>
      <c r="T187" s="82"/>
      <c r="U187" s="35"/>
      <c r="V187" s="35"/>
      <c r="W187" s="35"/>
      <c r="X187" s="35"/>
      <c r="Y187" s="35"/>
      <c r="Z187" s="35"/>
      <c r="AA187" s="35"/>
      <c r="AB187" s="35"/>
      <c r="AC187" s="35"/>
      <c r="AD187" s="35"/>
      <c r="AE187" s="35"/>
      <c r="AT187" s="14" t="s">
        <v>190</v>
      </c>
      <c r="AU187" s="14" t="s">
        <v>81</v>
      </c>
    </row>
    <row r="188" s="2" customFormat="1" ht="21.75" customHeight="1">
      <c r="A188" s="35"/>
      <c r="B188" s="36"/>
      <c r="C188" s="233" t="s">
        <v>487</v>
      </c>
      <c r="D188" s="233" t="s">
        <v>191</v>
      </c>
      <c r="E188" s="234" t="s">
        <v>3074</v>
      </c>
      <c r="F188" s="235" t="s">
        <v>3075</v>
      </c>
      <c r="G188" s="236" t="s">
        <v>199</v>
      </c>
      <c r="H188" s="237">
        <v>1</v>
      </c>
      <c r="I188" s="238"/>
      <c r="J188" s="239">
        <f>ROUND(I188*H188,2)</f>
        <v>0</v>
      </c>
      <c r="K188" s="235" t="s">
        <v>19</v>
      </c>
      <c r="L188" s="41"/>
      <c r="M188" s="240" t="s">
        <v>19</v>
      </c>
      <c r="N188" s="241" t="s">
        <v>44</v>
      </c>
      <c r="O188" s="81"/>
      <c r="P188" s="225">
        <f>O188*H188</f>
        <v>0</v>
      </c>
      <c r="Q188" s="225">
        <v>0</v>
      </c>
      <c r="R188" s="225">
        <f>Q188*H188</f>
        <v>0</v>
      </c>
      <c r="S188" s="225">
        <v>0</v>
      </c>
      <c r="T188" s="226">
        <f>S188*H188</f>
        <v>0</v>
      </c>
      <c r="U188" s="35"/>
      <c r="V188" s="35"/>
      <c r="W188" s="35"/>
      <c r="X188" s="35"/>
      <c r="Y188" s="35"/>
      <c r="Z188" s="35"/>
      <c r="AA188" s="35"/>
      <c r="AB188" s="35"/>
      <c r="AC188" s="35"/>
      <c r="AD188" s="35"/>
      <c r="AE188" s="35"/>
      <c r="AR188" s="227" t="s">
        <v>2816</v>
      </c>
      <c r="AT188" s="227" t="s">
        <v>191</v>
      </c>
      <c r="AU188" s="227" t="s">
        <v>81</v>
      </c>
      <c r="AY188" s="14" t="s">
        <v>183</v>
      </c>
      <c r="BE188" s="228">
        <f>IF(N188="základní",J188,0)</f>
        <v>0</v>
      </c>
      <c r="BF188" s="228">
        <f>IF(N188="snížená",J188,0)</f>
        <v>0</v>
      </c>
      <c r="BG188" s="228">
        <f>IF(N188="zákl. přenesená",J188,0)</f>
        <v>0</v>
      </c>
      <c r="BH188" s="228">
        <f>IF(N188="sníž. přenesená",J188,0)</f>
        <v>0</v>
      </c>
      <c r="BI188" s="228">
        <f>IF(N188="nulová",J188,0)</f>
        <v>0</v>
      </c>
      <c r="BJ188" s="14" t="s">
        <v>81</v>
      </c>
      <c r="BK188" s="228">
        <f>ROUND(I188*H188,2)</f>
        <v>0</v>
      </c>
      <c r="BL188" s="14" t="s">
        <v>2816</v>
      </c>
      <c r="BM188" s="227" t="s">
        <v>3076</v>
      </c>
    </row>
    <row r="189" s="2" customFormat="1">
      <c r="A189" s="35"/>
      <c r="B189" s="36"/>
      <c r="C189" s="37"/>
      <c r="D189" s="229" t="s">
        <v>190</v>
      </c>
      <c r="E189" s="37"/>
      <c r="F189" s="230" t="s">
        <v>3075</v>
      </c>
      <c r="G189" s="37"/>
      <c r="H189" s="37"/>
      <c r="I189" s="143"/>
      <c r="J189" s="37"/>
      <c r="K189" s="37"/>
      <c r="L189" s="41"/>
      <c r="M189" s="231"/>
      <c r="N189" s="232"/>
      <c r="O189" s="81"/>
      <c r="P189" s="81"/>
      <c r="Q189" s="81"/>
      <c r="R189" s="81"/>
      <c r="S189" s="81"/>
      <c r="T189" s="82"/>
      <c r="U189" s="35"/>
      <c r="V189" s="35"/>
      <c r="W189" s="35"/>
      <c r="X189" s="35"/>
      <c r="Y189" s="35"/>
      <c r="Z189" s="35"/>
      <c r="AA189" s="35"/>
      <c r="AB189" s="35"/>
      <c r="AC189" s="35"/>
      <c r="AD189" s="35"/>
      <c r="AE189" s="35"/>
      <c r="AT189" s="14" t="s">
        <v>190</v>
      </c>
      <c r="AU189" s="14" t="s">
        <v>81</v>
      </c>
    </row>
    <row r="190" s="2" customFormat="1" ht="33" customHeight="1">
      <c r="A190" s="35"/>
      <c r="B190" s="36"/>
      <c r="C190" s="215" t="s">
        <v>491</v>
      </c>
      <c r="D190" s="215" t="s">
        <v>184</v>
      </c>
      <c r="E190" s="216" t="s">
        <v>3077</v>
      </c>
      <c r="F190" s="217" t="s">
        <v>3078</v>
      </c>
      <c r="G190" s="218" t="s">
        <v>199</v>
      </c>
      <c r="H190" s="219">
        <v>1</v>
      </c>
      <c r="I190" s="220"/>
      <c r="J190" s="221">
        <f>ROUND(I190*H190,2)</f>
        <v>0</v>
      </c>
      <c r="K190" s="217" t="s">
        <v>19</v>
      </c>
      <c r="L190" s="222"/>
      <c r="M190" s="223" t="s">
        <v>19</v>
      </c>
      <c r="N190" s="224" t="s">
        <v>44</v>
      </c>
      <c r="O190" s="81"/>
      <c r="P190" s="225">
        <f>O190*H190</f>
        <v>0</v>
      </c>
      <c r="Q190" s="225">
        <v>0</v>
      </c>
      <c r="R190" s="225">
        <f>Q190*H190</f>
        <v>0</v>
      </c>
      <c r="S190" s="225">
        <v>0</v>
      </c>
      <c r="T190" s="226">
        <f>S190*H190</f>
        <v>0</v>
      </c>
      <c r="U190" s="35"/>
      <c r="V190" s="35"/>
      <c r="W190" s="35"/>
      <c r="X190" s="35"/>
      <c r="Y190" s="35"/>
      <c r="Z190" s="35"/>
      <c r="AA190" s="35"/>
      <c r="AB190" s="35"/>
      <c r="AC190" s="35"/>
      <c r="AD190" s="35"/>
      <c r="AE190" s="35"/>
      <c r="AR190" s="227" t="s">
        <v>2816</v>
      </c>
      <c r="AT190" s="227" t="s">
        <v>184</v>
      </c>
      <c r="AU190" s="227" t="s">
        <v>81</v>
      </c>
      <c r="AY190" s="14" t="s">
        <v>183</v>
      </c>
      <c r="BE190" s="228">
        <f>IF(N190="základní",J190,0)</f>
        <v>0</v>
      </c>
      <c r="BF190" s="228">
        <f>IF(N190="snížená",J190,0)</f>
        <v>0</v>
      </c>
      <c r="BG190" s="228">
        <f>IF(N190="zákl. přenesená",J190,0)</f>
        <v>0</v>
      </c>
      <c r="BH190" s="228">
        <f>IF(N190="sníž. přenesená",J190,0)</f>
        <v>0</v>
      </c>
      <c r="BI190" s="228">
        <f>IF(N190="nulová",J190,0)</f>
        <v>0</v>
      </c>
      <c r="BJ190" s="14" t="s">
        <v>81</v>
      </c>
      <c r="BK190" s="228">
        <f>ROUND(I190*H190,2)</f>
        <v>0</v>
      </c>
      <c r="BL190" s="14" t="s">
        <v>2816</v>
      </c>
      <c r="BM190" s="227" t="s">
        <v>3079</v>
      </c>
    </row>
    <row r="191" s="2" customFormat="1">
      <c r="A191" s="35"/>
      <c r="B191" s="36"/>
      <c r="C191" s="37"/>
      <c r="D191" s="229" t="s">
        <v>190</v>
      </c>
      <c r="E191" s="37"/>
      <c r="F191" s="230" t="s">
        <v>3078</v>
      </c>
      <c r="G191" s="37"/>
      <c r="H191" s="37"/>
      <c r="I191" s="143"/>
      <c r="J191" s="37"/>
      <c r="K191" s="37"/>
      <c r="L191" s="41"/>
      <c r="M191" s="231"/>
      <c r="N191" s="232"/>
      <c r="O191" s="81"/>
      <c r="P191" s="81"/>
      <c r="Q191" s="81"/>
      <c r="R191" s="81"/>
      <c r="S191" s="81"/>
      <c r="T191" s="82"/>
      <c r="U191" s="35"/>
      <c r="V191" s="35"/>
      <c r="W191" s="35"/>
      <c r="X191" s="35"/>
      <c r="Y191" s="35"/>
      <c r="Z191" s="35"/>
      <c r="AA191" s="35"/>
      <c r="AB191" s="35"/>
      <c r="AC191" s="35"/>
      <c r="AD191" s="35"/>
      <c r="AE191" s="35"/>
      <c r="AT191" s="14" t="s">
        <v>190</v>
      </c>
      <c r="AU191" s="14" t="s">
        <v>81</v>
      </c>
    </row>
    <row r="192" s="2" customFormat="1" ht="33" customHeight="1">
      <c r="A192" s="35"/>
      <c r="B192" s="36"/>
      <c r="C192" s="233" t="s">
        <v>495</v>
      </c>
      <c r="D192" s="233" t="s">
        <v>191</v>
      </c>
      <c r="E192" s="234" t="s">
        <v>3080</v>
      </c>
      <c r="F192" s="235" t="s">
        <v>3081</v>
      </c>
      <c r="G192" s="236" t="s">
        <v>199</v>
      </c>
      <c r="H192" s="237">
        <v>4</v>
      </c>
      <c r="I192" s="238"/>
      <c r="J192" s="239">
        <f>ROUND(I192*H192,2)</f>
        <v>0</v>
      </c>
      <c r="K192" s="235" t="s">
        <v>19</v>
      </c>
      <c r="L192" s="41"/>
      <c r="M192" s="240" t="s">
        <v>19</v>
      </c>
      <c r="N192" s="241" t="s">
        <v>44</v>
      </c>
      <c r="O192" s="81"/>
      <c r="P192" s="225">
        <f>O192*H192</f>
        <v>0</v>
      </c>
      <c r="Q192" s="225">
        <v>0</v>
      </c>
      <c r="R192" s="225">
        <f>Q192*H192</f>
        <v>0</v>
      </c>
      <c r="S192" s="225">
        <v>0</v>
      </c>
      <c r="T192" s="226">
        <f>S192*H192</f>
        <v>0</v>
      </c>
      <c r="U192" s="35"/>
      <c r="V192" s="35"/>
      <c r="W192" s="35"/>
      <c r="X192" s="35"/>
      <c r="Y192" s="35"/>
      <c r="Z192" s="35"/>
      <c r="AA192" s="35"/>
      <c r="AB192" s="35"/>
      <c r="AC192" s="35"/>
      <c r="AD192" s="35"/>
      <c r="AE192" s="35"/>
      <c r="AR192" s="227" t="s">
        <v>2816</v>
      </c>
      <c r="AT192" s="227" t="s">
        <v>191</v>
      </c>
      <c r="AU192" s="227" t="s">
        <v>81</v>
      </c>
      <c r="AY192" s="14" t="s">
        <v>183</v>
      </c>
      <c r="BE192" s="228">
        <f>IF(N192="základní",J192,0)</f>
        <v>0</v>
      </c>
      <c r="BF192" s="228">
        <f>IF(N192="snížená",J192,0)</f>
        <v>0</v>
      </c>
      <c r="BG192" s="228">
        <f>IF(N192="zákl. přenesená",J192,0)</f>
        <v>0</v>
      </c>
      <c r="BH192" s="228">
        <f>IF(N192="sníž. přenesená",J192,0)</f>
        <v>0</v>
      </c>
      <c r="BI192" s="228">
        <f>IF(N192="nulová",J192,0)</f>
        <v>0</v>
      </c>
      <c r="BJ192" s="14" t="s">
        <v>81</v>
      </c>
      <c r="BK192" s="228">
        <f>ROUND(I192*H192,2)</f>
        <v>0</v>
      </c>
      <c r="BL192" s="14" t="s">
        <v>2816</v>
      </c>
      <c r="BM192" s="227" t="s">
        <v>3082</v>
      </c>
    </row>
    <row r="193" s="2" customFormat="1">
      <c r="A193" s="35"/>
      <c r="B193" s="36"/>
      <c r="C193" s="37"/>
      <c r="D193" s="229" t="s">
        <v>190</v>
      </c>
      <c r="E193" s="37"/>
      <c r="F193" s="230" t="s">
        <v>3081</v>
      </c>
      <c r="G193" s="37"/>
      <c r="H193" s="37"/>
      <c r="I193" s="143"/>
      <c r="J193" s="37"/>
      <c r="K193" s="37"/>
      <c r="L193" s="41"/>
      <c r="M193" s="231"/>
      <c r="N193" s="232"/>
      <c r="O193" s="81"/>
      <c r="P193" s="81"/>
      <c r="Q193" s="81"/>
      <c r="R193" s="81"/>
      <c r="S193" s="81"/>
      <c r="T193" s="82"/>
      <c r="U193" s="35"/>
      <c r="V193" s="35"/>
      <c r="W193" s="35"/>
      <c r="X193" s="35"/>
      <c r="Y193" s="35"/>
      <c r="Z193" s="35"/>
      <c r="AA193" s="35"/>
      <c r="AB193" s="35"/>
      <c r="AC193" s="35"/>
      <c r="AD193" s="35"/>
      <c r="AE193" s="35"/>
      <c r="AT193" s="14" t="s">
        <v>190</v>
      </c>
      <c r="AU193" s="14" t="s">
        <v>81</v>
      </c>
    </row>
    <row r="194" s="2" customFormat="1" ht="21.75" customHeight="1">
      <c r="A194" s="35"/>
      <c r="B194" s="36"/>
      <c r="C194" s="233" t="s">
        <v>499</v>
      </c>
      <c r="D194" s="233" t="s">
        <v>191</v>
      </c>
      <c r="E194" s="234" t="s">
        <v>3083</v>
      </c>
      <c r="F194" s="235" t="s">
        <v>3084</v>
      </c>
      <c r="G194" s="236" t="s">
        <v>199</v>
      </c>
      <c r="H194" s="237">
        <v>5</v>
      </c>
      <c r="I194" s="238"/>
      <c r="J194" s="239">
        <f>ROUND(I194*H194,2)</f>
        <v>0</v>
      </c>
      <c r="K194" s="235" t="s">
        <v>19</v>
      </c>
      <c r="L194" s="41"/>
      <c r="M194" s="240" t="s">
        <v>19</v>
      </c>
      <c r="N194" s="241" t="s">
        <v>44</v>
      </c>
      <c r="O194" s="81"/>
      <c r="P194" s="225">
        <f>O194*H194</f>
        <v>0</v>
      </c>
      <c r="Q194" s="225">
        <v>0</v>
      </c>
      <c r="R194" s="225">
        <f>Q194*H194</f>
        <v>0</v>
      </c>
      <c r="S194" s="225">
        <v>0</v>
      </c>
      <c r="T194" s="226">
        <f>S194*H194</f>
        <v>0</v>
      </c>
      <c r="U194" s="35"/>
      <c r="V194" s="35"/>
      <c r="W194" s="35"/>
      <c r="X194" s="35"/>
      <c r="Y194" s="35"/>
      <c r="Z194" s="35"/>
      <c r="AA194" s="35"/>
      <c r="AB194" s="35"/>
      <c r="AC194" s="35"/>
      <c r="AD194" s="35"/>
      <c r="AE194" s="35"/>
      <c r="AR194" s="227" t="s">
        <v>2816</v>
      </c>
      <c r="AT194" s="227" t="s">
        <v>191</v>
      </c>
      <c r="AU194" s="227" t="s">
        <v>81</v>
      </c>
      <c r="AY194" s="14" t="s">
        <v>183</v>
      </c>
      <c r="BE194" s="228">
        <f>IF(N194="základní",J194,0)</f>
        <v>0</v>
      </c>
      <c r="BF194" s="228">
        <f>IF(N194="snížená",J194,0)</f>
        <v>0</v>
      </c>
      <c r="BG194" s="228">
        <f>IF(N194="zákl. přenesená",J194,0)</f>
        <v>0</v>
      </c>
      <c r="BH194" s="228">
        <f>IF(N194="sníž. přenesená",J194,0)</f>
        <v>0</v>
      </c>
      <c r="BI194" s="228">
        <f>IF(N194="nulová",J194,0)</f>
        <v>0</v>
      </c>
      <c r="BJ194" s="14" t="s">
        <v>81</v>
      </c>
      <c r="BK194" s="228">
        <f>ROUND(I194*H194,2)</f>
        <v>0</v>
      </c>
      <c r="BL194" s="14" t="s">
        <v>2816</v>
      </c>
      <c r="BM194" s="227" t="s">
        <v>3085</v>
      </c>
    </row>
    <row r="195" s="2" customFormat="1">
      <c r="A195" s="35"/>
      <c r="B195" s="36"/>
      <c r="C195" s="37"/>
      <c r="D195" s="229" t="s">
        <v>190</v>
      </c>
      <c r="E195" s="37"/>
      <c r="F195" s="230" t="s">
        <v>3084</v>
      </c>
      <c r="G195" s="37"/>
      <c r="H195" s="37"/>
      <c r="I195" s="143"/>
      <c r="J195" s="37"/>
      <c r="K195" s="37"/>
      <c r="L195" s="41"/>
      <c r="M195" s="231"/>
      <c r="N195" s="232"/>
      <c r="O195" s="81"/>
      <c r="P195" s="81"/>
      <c r="Q195" s="81"/>
      <c r="R195" s="81"/>
      <c r="S195" s="81"/>
      <c r="T195" s="82"/>
      <c r="U195" s="35"/>
      <c r="V195" s="35"/>
      <c r="W195" s="35"/>
      <c r="X195" s="35"/>
      <c r="Y195" s="35"/>
      <c r="Z195" s="35"/>
      <c r="AA195" s="35"/>
      <c r="AB195" s="35"/>
      <c r="AC195" s="35"/>
      <c r="AD195" s="35"/>
      <c r="AE195" s="35"/>
      <c r="AT195" s="14" t="s">
        <v>190</v>
      </c>
      <c r="AU195" s="14" t="s">
        <v>81</v>
      </c>
    </row>
    <row r="196" s="2" customFormat="1" ht="21.75" customHeight="1">
      <c r="A196" s="35"/>
      <c r="B196" s="36"/>
      <c r="C196" s="233" t="s">
        <v>503</v>
      </c>
      <c r="D196" s="233" t="s">
        <v>191</v>
      </c>
      <c r="E196" s="234" t="s">
        <v>3086</v>
      </c>
      <c r="F196" s="235" t="s">
        <v>3087</v>
      </c>
      <c r="G196" s="236" t="s">
        <v>199</v>
      </c>
      <c r="H196" s="237">
        <v>4</v>
      </c>
      <c r="I196" s="238"/>
      <c r="J196" s="239">
        <f>ROUND(I196*H196,2)</f>
        <v>0</v>
      </c>
      <c r="K196" s="235" t="s">
        <v>19</v>
      </c>
      <c r="L196" s="41"/>
      <c r="M196" s="240" t="s">
        <v>19</v>
      </c>
      <c r="N196" s="241" t="s">
        <v>44</v>
      </c>
      <c r="O196" s="81"/>
      <c r="P196" s="225">
        <f>O196*H196</f>
        <v>0</v>
      </c>
      <c r="Q196" s="225">
        <v>0</v>
      </c>
      <c r="R196" s="225">
        <f>Q196*H196</f>
        <v>0</v>
      </c>
      <c r="S196" s="225">
        <v>0</v>
      </c>
      <c r="T196" s="226">
        <f>S196*H196</f>
        <v>0</v>
      </c>
      <c r="U196" s="35"/>
      <c r="V196" s="35"/>
      <c r="W196" s="35"/>
      <c r="X196" s="35"/>
      <c r="Y196" s="35"/>
      <c r="Z196" s="35"/>
      <c r="AA196" s="35"/>
      <c r="AB196" s="35"/>
      <c r="AC196" s="35"/>
      <c r="AD196" s="35"/>
      <c r="AE196" s="35"/>
      <c r="AR196" s="227" t="s">
        <v>2816</v>
      </c>
      <c r="AT196" s="227" t="s">
        <v>191</v>
      </c>
      <c r="AU196" s="227" t="s">
        <v>81</v>
      </c>
      <c r="AY196" s="14" t="s">
        <v>183</v>
      </c>
      <c r="BE196" s="228">
        <f>IF(N196="základní",J196,0)</f>
        <v>0</v>
      </c>
      <c r="BF196" s="228">
        <f>IF(N196="snížená",J196,0)</f>
        <v>0</v>
      </c>
      <c r="BG196" s="228">
        <f>IF(N196="zákl. přenesená",J196,0)</f>
        <v>0</v>
      </c>
      <c r="BH196" s="228">
        <f>IF(N196="sníž. přenesená",J196,0)</f>
        <v>0</v>
      </c>
      <c r="BI196" s="228">
        <f>IF(N196="nulová",J196,0)</f>
        <v>0</v>
      </c>
      <c r="BJ196" s="14" t="s">
        <v>81</v>
      </c>
      <c r="BK196" s="228">
        <f>ROUND(I196*H196,2)</f>
        <v>0</v>
      </c>
      <c r="BL196" s="14" t="s">
        <v>2816</v>
      </c>
      <c r="BM196" s="227" t="s">
        <v>3088</v>
      </c>
    </row>
    <row r="197" s="2" customFormat="1">
      <c r="A197" s="35"/>
      <c r="B197" s="36"/>
      <c r="C197" s="37"/>
      <c r="D197" s="229" t="s">
        <v>190</v>
      </c>
      <c r="E197" s="37"/>
      <c r="F197" s="230" t="s">
        <v>3087</v>
      </c>
      <c r="G197" s="37"/>
      <c r="H197" s="37"/>
      <c r="I197" s="143"/>
      <c r="J197" s="37"/>
      <c r="K197" s="37"/>
      <c r="L197" s="41"/>
      <c r="M197" s="231"/>
      <c r="N197" s="232"/>
      <c r="O197" s="81"/>
      <c r="P197" s="81"/>
      <c r="Q197" s="81"/>
      <c r="R197" s="81"/>
      <c r="S197" s="81"/>
      <c r="T197" s="82"/>
      <c r="U197" s="35"/>
      <c r="V197" s="35"/>
      <c r="W197" s="35"/>
      <c r="X197" s="35"/>
      <c r="Y197" s="35"/>
      <c r="Z197" s="35"/>
      <c r="AA197" s="35"/>
      <c r="AB197" s="35"/>
      <c r="AC197" s="35"/>
      <c r="AD197" s="35"/>
      <c r="AE197" s="35"/>
      <c r="AT197" s="14" t="s">
        <v>190</v>
      </c>
      <c r="AU197" s="14" t="s">
        <v>81</v>
      </c>
    </row>
    <row r="198" s="2" customFormat="1" ht="55.5" customHeight="1">
      <c r="A198" s="35"/>
      <c r="B198" s="36"/>
      <c r="C198" s="233" t="s">
        <v>507</v>
      </c>
      <c r="D198" s="233" t="s">
        <v>191</v>
      </c>
      <c r="E198" s="234" t="s">
        <v>2883</v>
      </c>
      <c r="F198" s="235" t="s">
        <v>3089</v>
      </c>
      <c r="G198" s="236" t="s">
        <v>199</v>
      </c>
      <c r="H198" s="237">
        <v>1</v>
      </c>
      <c r="I198" s="238"/>
      <c r="J198" s="239">
        <f>ROUND(I198*H198,2)</f>
        <v>0</v>
      </c>
      <c r="K198" s="235" t="s">
        <v>19</v>
      </c>
      <c r="L198" s="41"/>
      <c r="M198" s="240" t="s">
        <v>19</v>
      </c>
      <c r="N198" s="241" t="s">
        <v>44</v>
      </c>
      <c r="O198" s="81"/>
      <c r="P198" s="225">
        <f>O198*H198</f>
        <v>0</v>
      </c>
      <c r="Q198" s="225">
        <v>0</v>
      </c>
      <c r="R198" s="225">
        <f>Q198*H198</f>
        <v>0</v>
      </c>
      <c r="S198" s="225">
        <v>0</v>
      </c>
      <c r="T198" s="226">
        <f>S198*H198</f>
        <v>0</v>
      </c>
      <c r="U198" s="35"/>
      <c r="V198" s="35"/>
      <c r="W198" s="35"/>
      <c r="X198" s="35"/>
      <c r="Y198" s="35"/>
      <c r="Z198" s="35"/>
      <c r="AA198" s="35"/>
      <c r="AB198" s="35"/>
      <c r="AC198" s="35"/>
      <c r="AD198" s="35"/>
      <c r="AE198" s="35"/>
      <c r="AR198" s="227" t="s">
        <v>2816</v>
      </c>
      <c r="AT198" s="227" t="s">
        <v>191</v>
      </c>
      <c r="AU198" s="227" t="s">
        <v>81</v>
      </c>
      <c r="AY198" s="14" t="s">
        <v>183</v>
      </c>
      <c r="BE198" s="228">
        <f>IF(N198="základní",J198,0)</f>
        <v>0</v>
      </c>
      <c r="BF198" s="228">
        <f>IF(N198="snížená",J198,0)</f>
        <v>0</v>
      </c>
      <c r="BG198" s="228">
        <f>IF(N198="zákl. přenesená",J198,0)</f>
        <v>0</v>
      </c>
      <c r="BH198" s="228">
        <f>IF(N198="sníž. přenesená",J198,0)</f>
        <v>0</v>
      </c>
      <c r="BI198" s="228">
        <f>IF(N198="nulová",J198,0)</f>
        <v>0</v>
      </c>
      <c r="BJ198" s="14" t="s">
        <v>81</v>
      </c>
      <c r="BK198" s="228">
        <f>ROUND(I198*H198,2)</f>
        <v>0</v>
      </c>
      <c r="BL198" s="14" t="s">
        <v>2816</v>
      </c>
      <c r="BM198" s="227" t="s">
        <v>3090</v>
      </c>
    </row>
    <row r="199" s="2" customFormat="1">
      <c r="A199" s="35"/>
      <c r="B199" s="36"/>
      <c r="C199" s="37"/>
      <c r="D199" s="229" t="s">
        <v>190</v>
      </c>
      <c r="E199" s="37"/>
      <c r="F199" s="230" t="s">
        <v>3089</v>
      </c>
      <c r="G199" s="37"/>
      <c r="H199" s="37"/>
      <c r="I199" s="143"/>
      <c r="J199" s="37"/>
      <c r="K199" s="37"/>
      <c r="L199" s="41"/>
      <c r="M199" s="231"/>
      <c r="N199" s="232"/>
      <c r="O199" s="81"/>
      <c r="P199" s="81"/>
      <c r="Q199" s="81"/>
      <c r="R199" s="81"/>
      <c r="S199" s="81"/>
      <c r="T199" s="82"/>
      <c r="U199" s="35"/>
      <c r="V199" s="35"/>
      <c r="W199" s="35"/>
      <c r="X199" s="35"/>
      <c r="Y199" s="35"/>
      <c r="Z199" s="35"/>
      <c r="AA199" s="35"/>
      <c r="AB199" s="35"/>
      <c r="AC199" s="35"/>
      <c r="AD199" s="35"/>
      <c r="AE199" s="35"/>
      <c r="AT199" s="14" t="s">
        <v>190</v>
      </c>
      <c r="AU199" s="14" t="s">
        <v>81</v>
      </c>
    </row>
    <row r="200" s="2" customFormat="1" ht="21.75" customHeight="1">
      <c r="A200" s="35"/>
      <c r="B200" s="36"/>
      <c r="C200" s="215" t="s">
        <v>511</v>
      </c>
      <c r="D200" s="215" t="s">
        <v>184</v>
      </c>
      <c r="E200" s="216" t="s">
        <v>3091</v>
      </c>
      <c r="F200" s="217" t="s">
        <v>3092</v>
      </c>
      <c r="G200" s="218" t="s">
        <v>199</v>
      </c>
      <c r="H200" s="219">
        <v>4</v>
      </c>
      <c r="I200" s="220"/>
      <c r="J200" s="221">
        <f>ROUND(I200*H200,2)</f>
        <v>0</v>
      </c>
      <c r="K200" s="217" t="s">
        <v>19</v>
      </c>
      <c r="L200" s="222"/>
      <c r="M200" s="223" t="s">
        <v>19</v>
      </c>
      <c r="N200" s="224" t="s">
        <v>44</v>
      </c>
      <c r="O200" s="81"/>
      <c r="P200" s="225">
        <f>O200*H200</f>
        <v>0</v>
      </c>
      <c r="Q200" s="225">
        <v>0</v>
      </c>
      <c r="R200" s="225">
        <f>Q200*H200</f>
        <v>0</v>
      </c>
      <c r="S200" s="225">
        <v>0</v>
      </c>
      <c r="T200" s="226">
        <f>S200*H200</f>
        <v>0</v>
      </c>
      <c r="U200" s="35"/>
      <c r="V200" s="35"/>
      <c r="W200" s="35"/>
      <c r="X200" s="35"/>
      <c r="Y200" s="35"/>
      <c r="Z200" s="35"/>
      <c r="AA200" s="35"/>
      <c r="AB200" s="35"/>
      <c r="AC200" s="35"/>
      <c r="AD200" s="35"/>
      <c r="AE200" s="35"/>
      <c r="AR200" s="227" t="s">
        <v>2816</v>
      </c>
      <c r="AT200" s="227" t="s">
        <v>184</v>
      </c>
      <c r="AU200" s="227" t="s">
        <v>81</v>
      </c>
      <c r="AY200" s="14" t="s">
        <v>183</v>
      </c>
      <c r="BE200" s="228">
        <f>IF(N200="základní",J200,0)</f>
        <v>0</v>
      </c>
      <c r="BF200" s="228">
        <f>IF(N200="snížená",J200,0)</f>
        <v>0</v>
      </c>
      <c r="BG200" s="228">
        <f>IF(N200="zákl. přenesená",J200,0)</f>
        <v>0</v>
      </c>
      <c r="BH200" s="228">
        <f>IF(N200="sníž. přenesená",J200,0)</f>
        <v>0</v>
      </c>
      <c r="BI200" s="228">
        <f>IF(N200="nulová",J200,0)</f>
        <v>0</v>
      </c>
      <c r="BJ200" s="14" t="s">
        <v>81</v>
      </c>
      <c r="BK200" s="228">
        <f>ROUND(I200*H200,2)</f>
        <v>0</v>
      </c>
      <c r="BL200" s="14" t="s">
        <v>2816</v>
      </c>
      <c r="BM200" s="227" t="s">
        <v>3093</v>
      </c>
    </row>
    <row r="201" s="2" customFormat="1">
      <c r="A201" s="35"/>
      <c r="B201" s="36"/>
      <c r="C201" s="37"/>
      <c r="D201" s="229" t="s">
        <v>190</v>
      </c>
      <c r="E201" s="37"/>
      <c r="F201" s="230" t="s">
        <v>3092</v>
      </c>
      <c r="G201" s="37"/>
      <c r="H201" s="37"/>
      <c r="I201" s="143"/>
      <c r="J201" s="37"/>
      <c r="K201" s="37"/>
      <c r="L201" s="41"/>
      <c r="M201" s="231"/>
      <c r="N201" s="232"/>
      <c r="O201" s="81"/>
      <c r="P201" s="81"/>
      <c r="Q201" s="81"/>
      <c r="R201" s="81"/>
      <c r="S201" s="81"/>
      <c r="T201" s="82"/>
      <c r="U201" s="35"/>
      <c r="V201" s="35"/>
      <c r="W201" s="35"/>
      <c r="X201" s="35"/>
      <c r="Y201" s="35"/>
      <c r="Z201" s="35"/>
      <c r="AA201" s="35"/>
      <c r="AB201" s="35"/>
      <c r="AC201" s="35"/>
      <c r="AD201" s="35"/>
      <c r="AE201" s="35"/>
      <c r="AT201" s="14" t="s">
        <v>190</v>
      </c>
      <c r="AU201" s="14" t="s">
        <v>81</v>
      </c>
    </row>
    <row r="202" s="2" customFormat="1" ht="21.75" customHeight="1">
      <c r="A202" s="35"/>
      <c r="B202" s="36"/>
      <c r="C202" s="215" t="s">
        <v>515</v>
      </c>
      <c r="D202" s="215" t="s">
        <v>184</v>
      </c>
      <c r="E202" s="216" t="s">
        <v>3094</v>
      </c>
      <c r="F202" s="217" t="s">
        <v>3095</v>
      </c>
      <c r="G202" s="218" t="s">
        <v>199</v>
      </c>
      <c r="H202" s="219">
        <v>5</v>
      </c>
      <c r="I202" s="220"/>
      <c r="J202" s="221">
        <f>ROUND(I202*H202,2)</f>
        <v>0</v>
      </c>
      <c r="K202" s="217" t="s">
        <v>19</v>
      </c>
      <c r="L202" s="222"/>
      <c r="M202" s="223" t="s">
        <v>19</v>
      </c>
      <c r="N202" s="224" t="s">
        <v>44</v>
      </c>
      <c r="O202" s="81"/>
      <c r="P202" s="225">
        <f>O202*H202</f>
        <v>0</v>
      </c>
      <c r="Q202" s="225">
        <v>0</v>
      </c>
      <c r="R202" s="225">
        <f>Q202*H202</f>
        <v>0</v>
      </c>
      <c r="S202" s="225">
        <v>0</v>
      </c>
      <c r="T202" s="226">
        <f>S202*H202</f>
        <v>0</v>
      </c>
      <c r="U202" s="35"/>
      <c r="V202" s="35"/>
      <c r="W202" s="35"/>
      <c r="X202" s="35"/>
      <c r="Y202" s="35"/>
      <c r="Z202" s="35"/>
      <c r="AA202" s="35"/>
      <c r="AB202" s="35"/>
      <c r="AC202" s="35"/>
      <c r="AD202" s="35"/>
      <c r="AE202" s="35"/>
      <c r="AR202" s="227" t="s">
        <v>2816</v>
      </c>
      <c r="AT202" s="227" t="s">
        <v>184</v>
      </c>
      <c r="AU202" s="227" t="s">
        <v>81</v>
      </c>
      <c r="AY202" s="14" t="s">
        <v>183</v>
      </c>
      <c r="BE202" s="228">
        <f>IF(N202="základní",J202,0)</f>
        <v>0</v>
      </c>
      <c r="BF202" s="228">
        <f>IF(N202="snížená",J202,0)</f>
        <v>0</v>
      </c>
      <c r="BG202" s="228">
        <f>IF(N202="zákl. přenesená",J202,0)</f>
        <v>0</v>
      </c>
      <c r="BH202" s="228">
        <f>IF(N202="sníž. přenesená",J202,0)</f>
        <v>0</v>
      </c>
      <c r="BI202" s="228">
        <f>IF(N202="nulová",J202,0)</f>
        <v>0</v>
      </c>
      <c r="BJ202" s="14" t="s">
        <v>81</v>
      </c>
      <c r="BK202" s="228">
        <f>ROUND(I202*H202,2)</f>
        <v>0</v>
      </c>
      <c r="BL202" s="14" t="s">
        <v>2816</v>
      </c>
      <c r="BM202" s="227" t="s">
        <v>3096</v>
      </c>
    </row>
    <row r="203" s="2" customFormat="1">
      <c r="A203" s="35"/>
      <c r="B203" s="36"/>
      <c r="C203" s="37"/>
      <c r="D203" s="229" t="s">
        <v>190</v>
      </c>
      <c r="E203" s="37"/>
      <c r="F203" s="230" t="s">
        <v>3095</v>
      </c>
      <c r="G203" s="37"/>
      <c r="H203" s="37"/>
      <c r="I203" s="143"/>
      <c r="J203" s="37"/>
      <c r="K203" s="37"/>
      <c r="L203" s="41"/>
      <c r="M203" s="231"/>
      <c r="N203" s="232"/>
      <c r="O203" s="81"/>
      <c r="P203" s="81"/>
      <c r="Q203" s="81"/>
      <c r="R203" s="81"/>
      <c r="S203" s="81"/>
      <c r="T203" s="82"/>
      <c r="U203" s="35"/>
      <c r="V203" s="35"/>
      <c r="W203" s="35"/>
      <c r="X203" s="35"/>
      <c r="Y203" s="35"/>
      <c r="Z203" s="35"/>
      <c r="AA203" s="35"/>
      <c r="AB203" s="35"/>
      <c r="AC203" s="35"/>
      <c r="AD203" s="35"/>
      <c r="AE203" s="35"/>
      <c r="AT203" s="14" t="s">
        <v>190</v>
      </c>
      <c r="AU203" s="14" t="s">
        <v>81</v>
      </c>
    </row>
    <row r="204" s="2" customFormat="1" ht="21.75" customHeight="1">
      <c r="A204" s="35"/>
      <c r="B204" s="36"/>
      <c r="C204" s="215" t="s">
        <v>519</v>
      </c>
      <c r="D204" s="215" t="s">
        <v>184</v>
      </c>
      <c r="E204" s="216" t="s">
        <v>3097</v>
      </c>
      <c r="F204" s="217" t="s">
        <v>3098</v>
      </c>
      <c r="G204" s="218" t="s">
        <v>199</v>
      </c>
      <c r="H204" s="219">
        <v>4</v>
      </c>
      <c r="I204" s="220"/>
      <c r="J204" s="221">
        <f>ROUND(I204*H204,2)</f>
        <v>0</v>
      </c>
      <c r="K204" s="217" t="s">
        <v>19</v>
      </c>
      <c r="L204" s="222"/>
      <c r="M204" s="223" t="s">
        <v>19</v>
      </c>
      <c r="N204" s="224" t="s">
        <v>44</v>
      </c>
      <c r="O204" s="81"/>
      <c r="P204" s="225">
        <f>O204*H204</f>
        <v>0</v>
      </c>
      <c r="Q204" s="225">
        <v>0</v>
      </c>
      <c r="R204" s="225">
        <f>Q204*H204</f>
        <v>0</v>
      </c>
      <c r="S204" s="225">
        <v>0</v>
      </c>
      <c r="T204" s="226">
        <f>S204*H204</f>
        <v>0</v>
      </c>
      <c r="U204" s="35"/>
      <c r="V204" s="35"/>
      <c r="W204" s="35"/>
      <c r="X204" s="35"/>
      <c r="Y204" s="35"/>
      <c r="Z204" s="35"/>
      <c r="AA204" s="35"/>
      <c r="AB204" s="35"/>
      <c r="AC204" s="35"/>
      <c r="AD204" s="35"/>
      <c r="AE204" s="35"/>
      <c r="AR204" s="227" t="s">
        <v>2816</v>
      </c>
      <c r="AT204" s="227" t="s">
        <v>184</v>
      </c>
      <c r="AU204" s="227" t="s">
        <v>81</v>
      </c>
      <c r="AY204" s="14" t="s">
        <v>183</v>
      </c>
      <c r="BE204" s="228">
        <f>IF(N204="základní",J204,0)</f>
        <v>0</v>
      </c>
      <c r="BF204" s="228">
        <f>IF(N204="snížená",J204,0)</f>
        <v>0</v>
      </c>
      <c r="BG204" s="228">
        <f>IF(N204="zákl. přenesená",J204,0)</f>
        <v>0</v>
      </c>
      <c r="BH204" s="228">
        <f>IF(N204="sníž. přenesená",J204,0)</f>
        <v>0</v>
      </c>
      <c r="BI204" s="228">
        <f>IF(N204="nulová",J204,0)</f>
        <v>0</v>
      </c>
      <c r="BJ204" s="14" t="s">
        <v>81</v>
      </c>
      <c r="BK204" s="228">
        <f>ROUND(I204*H204,2)</f>
        <v>0</v>
      </c>
      <c r="BL204" s="14" t="s">
        <v>2816</v>
      </c>
      <c r="BM204" s="227" t="s">
        <v>3099</v>
      </c>
    </row>
    <row r="205" s="2" customFormat="1">
      <c r="A205" s="35"/>
      <c r="B205" s="36"/>
      <c r="C205" s="37"/>
      <c r="D205" s="229" t="s">
        <v>190</v>
      </c>
      <c r="E205" s="37"/>
      <c r="F205" s="230" t="s">
        <v>3098</v>
      </c>
      <c r="G205" s="37"/>
      <c r="H205" s="37"/>
      <c r="I205" s="143"/>
      <c r="J205" s="37"/>
      <c r="K205" s="37"/>
      <c r="L205" s="41"/>
      <c r="M205" s="231"/>
      <c r="N205" s="232"/>
      <c r="O205" s="81"/>
      <c r="P205" s="81"/>
      <c r="Q205" s="81"/>
      <c r="R205" s="81"/>
      <c r="S205" s="81"/>
      <c r="T205" s="82"/>
      <c r="U205" s="35"/>
      <c r="V205" s="35"/>
      <c r="W205" s="35"/>
      <c r="X205" s="35"/>
      <c r="Y205" s="35"/>
      <c r="Z205" s="35"/>
      <c r="AA205" s="35"/>
      <c r="AB205" s="35"/>
      <c r="AC205" s="35"/>
      <c r="AD205" s="35"/>
      <c r="AE205" s="35"/>
      <c r="AT205" s="14" t="s">
        <v>190</v>
      </c>
      <c r="AU205" s="14" t="s">
        <v>81</v>
      </c>
    </row>
    <row r="206" s="2" customFormat="1" ht="33" customHeight="1">
      <c r="A206" s="35"/>
      <c r="B206" s="36"/>
      <c r="C206" s="233" t="s">
        <v>523</v>
      </c>
      <c r="D206" s="233" t="s">
        <v>191</v>
      </c>
      <c r="E206" s="234" t="s">
        <v>2895</v>
      </c>
      <c r="F206" s="235" t="s">
        <v>3100</v>
      </c>
      <c r="G206" s="236" t="s">
        <v>199</v>
      </c>
      <c r="H206" s="237">
        <v>1</v>
      </c>
      <c r="I206" s="238"/>
      <c r="J206" s="239">
        <f>ROUND(I206*H206,2)</f>
        <v>0</v>
      </c>
      <c r="K206" s="235" t="s">
        <v>19</v>
      </c>
      <c r="L206" s="41"/>
      <c r="M206" s="240" t="s">
        <v>19</v>
      </c>
      <c r="N206" s="241" t="s">
        <v>44</v>
      </c>
      <c r="O206" s="81"/>
      <c r="P206" s="225">
        <f>O206*H206</f>
        <v>0</v>
      </c>
      <c r="Q206" s="225">
        <v>0</v>
      </c>
      <c r="R206" s="225">
        <f>Q206*H206</f>
        <v>0</v>
      </c>
      <c r="S206" s="225">
        <v>0</v>
      </c>
      <c r="T206" s="226">
        <f>S206*H206</f>
        <v>0</v>
      </c>
      <c r="U206" s="35"/>
      <c r="V206" s="35"/>
      <c r="W206" s="35"/>
      <c r="X206" s="35"/>
      <c r="Y206" s="35"/>
      <c r="Z206" s="35"/>
      <c r="AA206" s="35"/>
      <c r="AB206" s="35"/>
      <c r="AC206" s="35"/>
      <c r="AD206" s="35"/>
      <c r="AE206" s="35"/>
      <c r="AR206" s="227" t="s">
        <v>2816</v>
      </c>
      <c r="AT206" s="227" t="s">
        <v>191</v>
      </c>
      <c r="AU206" s="227" t="s">
        <v>81</v>
      </c>
      <c r="AY206" s="14" t="s">
        <v>183</v>
      </c>
      <c r="BE206" s="228">
        <f>IF(N206="základní",J206,0)</f>
        <v>0</v>
      </c>
      <c r="BF206" s="228">
        <f>IF(N206="snížená",J206,0)</f>
        <v>0</v>
      </c>
      <c r="BG206" s="228">
        <f>IF(N206="zákl. přenesená",J206,0)</f>
        <v>0</v>
      </c>
      <c r="BH206" s="228">
        <f>IF(N206="sníž. přenesená",J206,0)</f>
        <v>0</v>
      </c>
      <c r="BI206" s="228">
        <f>IF(N206="nulová",J206,0)</f>
        <v>0</v>
      </c>
      <c r="BJ206" s="14" t="s">
        <v>81</v>
      </c>
      <c r="BK206" s="228">
        <f>ROUND(I206*H206,2)</f>
        <v>0</v>
      </c>
      <c r="BL206" s="14" t="s">
        <v>2816</v>
      </c>
      <c r="BM206" s="227" t="s">
        <v>3101</v>
      </c>
    </row>
    <row r="207" s="2" customFormat="1">
      <c r="A207" s="35"/>
      <c r="B207" s="36"/>
      <c r="C207" s="37"/>
      <c r="D207" s="229" t="s">
        <v>190</v>
      </c>
      <c r="E207" s="37"/>
      <c r="F207" s="230" t="s">
        <v>3100</v>
      </c>
      <c r="G207" s="37"/>
      <c r="H207" s="37"/>
      <c r="I207" s="143"/>
      <c r="J207" s="37"/>
      <c r="K207" s="37"/>
      <c r="L207" s="41"/>
      <c r="M207" s="242"/>
      <c r="N207" s="243"/>
      <c r="O207" s="244"/>
      <c r="P207" s="244"/>
      <c r="Q207" s="244"/>
      <c r="R207" s="244"/>
      <c r="S207" s="244"/>
      <c r="T207" s="245"/>
      <c r="U207" s="35"/>
      <c r="V207" s="35"/>
      <c r="W207" s="35"/>
      <c r="X207" s="35"/>
      <c r="Y207" s="35"/>
      <c r="Z207" s="35"/>
      <c r="AA207" s="35"/>
      <c r="AB207" s="35"/>
      <c r="AC207" s="35"/>
      <c r="AD207" s="35"/>
      <c r="AE207" s="35"/>
      <c r="AT207" s="14" t="s">
        <v>190</v>
      </c>
      <c r="AU207" s="14" t="s">
        <v>81</v>
      </c>
    </row>
    <row r="208" s="2" customFormat="1" ht="6.96" customHeight="1">
      <c r="A208" s="35"/>
      <c r="B208" s="56"/>
      <c r="C208" s="57"/>
      <c r="D208" s="57"/>
      <c r="E208" s="57"/>
      <c r="F208" s="57"/>
      <c r="G208" s="57"/>
      <c r="H208" s="57"/>
      <c r="I208" s="172"/>
      <c r="J208" s="57"/>
      <c r="K208" s="57"/>
      <c r="L208" s="41"/>
      <c r="M208" s="35"/>
      <c r="O208" s="35"/>
      <c r="P208" s="35"/>
      <c r="Q208" s="35"/>
      <c r="R208" s="35"/>
      <c r="S208" s="35"/>
      <c r="T208" s="35"/>
      <c r="U208" s="35"/>
      <c r="V208" s="35"/>
      <c r="W208" s="35"/>
      <c r="X208" s="35"/>
      <c r="Y208" s="35"/>
      <c r="Z208" s="35"/>
      <c r="AA208" s="35"/>
      <c r="AB208" s="35"/>
      <c r="AC208" s="35"/>
      <c r="AD208" s="35"/>
      <c r="AE208" s="35"/>
    </row>
  </sheetData>
  <sheetProtection sheet="1" autoFilter="0" formatColumns="0" formatRows="0" objects="1" scenarios="1" spinCount="100000" saltValue="Own7dh/RySN4VyqZEGBibOx61wNS7yRx4jFewShSC2cEezdkJkK4h+2cb2FNBhXZiI1DsY5zofF78lxxkHTdhA==" hashValue="GnWzf/IhXjNFgF5OsXTPEha4gbnRyfPzjlqyuviDDhb6+TV0sEyz73l62a/l8kC7xTkWm2edV36njAW/oYz8+w==" algorithmName="SHA-512" password="CC35"/>
  <autoFilter ref="C86:K207"/>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153</v>
      </c>
    </row>
    <row r="3" hidden="1" s="1" customFormat="1" ht="6.96" customHeight="1">
      <c r="B3" s="136"/>
      <c r="C3" s="137"/>
      <c r="D3" s="137"/>
      <c r="E3" s="137"/>
      <c r="F3" s="137"/>
      <c r="G3" s="137"/>
      <c r="H3" s="137"/>
      <c r="I3" s="138"/>
      <c r="J3" s="137"/>
      <c r="K3" s="137"/>
      <c r="L3" s="17"/>
      <c r="AT3" s="14" t="s">
        <v>73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1" customFormat="1" ht="12" customHeight="1">
      <c r="B8" s="17"/>
      <c r="D8" s="141" t="s">
        <v>160</v>
      </c>
      <c r="I8" s="135"/>
      <c r="L8" s="17"/>
    </row>
    <row r="9" hidden="1" s="2" customFormat="1" ht="16.5" customHeight="1">
      <c r="A9" s="35"/>
      <c r="B9" s="41"/>
      <c r="C9" s="35"/>
      <c r="D9" s="35"/>
      <c r="E9" s="142" t="s">
        <v>3102</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309</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16.5" customHeight="1">
      <c r="A11" s="35"/>
      <c r="B11" s="41"/>
      <c r="C11" s="35"/>
      <c r="D11" s="35"/>
      <c r="E11" s="145" t="s">
        <v>3103</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11. 2. 2020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34</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37</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38</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39</v>
      </c>
      <c r="E32" s="35"/>
      <c r="F32" s="35"/>
      <c r="G32" s="35"/>
      <c r="H32" s="35"/>
      <c r="I32" s="143"/>
      <c r="J32" s="156">
        <f>ROUND(J87,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41</v>
      </c>
      <c r="G34" s="35"/>
      <c r="H34" s="35"/>
      <c r="I34" s="158" t="s">
        <v>40</v>
      </c>
      <c r="J34" s="157" t="s">
        <v>42</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43</v>
      </c>
      <c r="E35" s="141" t="s">
        <v>44</v>
      </c>
      <c r="F35" s="160">
        <f>ROUND((SUM(BE87:BE151)),  2)</f>
        <v>0</v>
      </c>
      <c r="G35" s="35"/>
      <c r="H35" s="35"/>
      <c r="I35" s="161">
        <v>0.20999999999999999</v>
      </c>
      <c r="J35" s="160">
        <f>ROUND(((SUM(BE87:BE151))*I35),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45</v>
      </c>
      <c r="F36" s="160">
        <f>ROUND((SUM(BF87:BF151)),  2)</f>
        <v>0</v>
      </c>
      <c r="G36" s="35"/>
      <c r="H36" s="35"/>
      <c r="I36" s="161">
        <v>0.14999999999999999</v>
      </c>
      <c r="J36" s="160">
        <f>ROUND(((SUM(BF87:BF151))*I36),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46</v>
      </c>
      <c r="F37" s="160">
        <f>ROUND((SUM(BG87:BG151)),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47</v>
      </c>
      <c r="F38" s="160">
        <f>ROUND((SUM(BH87:BH151)),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48</v>
      </c>
      <c r="F39" s="160">
        <f>ROUND((SUM(BI87:BI151)),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49</v>
      </c>
      <c r="E41" s="164"/>
      <c r="F41" s="164"/>
      <c r="G41" s="165" t="s">
        <v>50</v>
      </c>
      <c r="H41" s="166" t="s">
        <v>51</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162</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23.25" customHeight="1">
      <c r="A50" s="35"/>
      <c r="B50" s="36"/>
      <c r="C50" s="37"/>
      <c r="D50" s="37"/>
      <c r="E50" s="176" t="str">
        <f>E7</f>
        <v xml:space="preserve">Oprava staničních kolejí 1 - 8  a výhybek v žst. Bečov nad Teplou (2. část)</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160</v>
      </c>
      <c r="D51" s="19"/>
      <c r="E51" s="19"/>
      <c r="F51" s="19"/>
      <c r="G51" s="19"/>
      <c r="H51" s="19"/>
      <c r="I51" s="135"/>
      <c r="J51" s="19"/>
      <c r="K51" s="19"/>
      <c r="L51" s="17"/>
    </row>
    <row r="52" hidden="1" s="2" customFormat="1" ht="16.5" customHeight="1">
      <c r="A52" s="35"/>
      <c r="B52" s="36"/>
      <c r="C52" s="37"/>
      <c r="D52" s="37"/>
      <c r="E52" s="176" t="s">
        <v>3102</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309</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6.5" customHeight="1">
      <c r="A54" s="35"/>
      <c r="B54" s="36"/>
      <c r="C54" s="37"/>
      <c r="D54" s="37"/>
      <c r="E54" s="66" t="str">
        <f>E11</f>
        <v>01 - Elektromontáže</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žst. Bečov nad Teplou</v>
      </c>
      <c r="G56" s="37"/>
      <c r="H56" s="37"/>
      <c r="I56" s="146" t="s">
        <v>23</v>
      </c>
      <c r="J56" s="69" t="str">
        <f>IF(J14="","",J14)</f>
        <v>11. 2. 2020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 xml:space="preserve"> Správa železnic, OŘ ÚNL</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 xml:space="preserve"> </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163</v>
      </c>
      <c r="D61" s="178"/>
      <c r="E61" s="178"/>
      <c r="F61" s="178"/>
      <c r="G61" s="178"/>
      <c r="H61" s="178"/>
      <c r="I61" s="179"/>
      <c r="J61" s="180" t="s">
        <v>164</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71</v>
      </c>
      <c r="D63" s="37"/>
      <c r="E63" s="37"/>
      <c r="F63" s="37"/>
      <c r="G63" s="37"/>
      <c r="H63" s="37"/>
      <c r="I63" s="143"/>
      <c r="J63" s="99">
        <f>J87</f>
        <v>0</v>
      </c>
      <c r="K63" s="37"/>
      <c r="L63" s="144"/>
      <c r="S63" s="35"/>
      <c r="T63" s="35"/>
      <c r="U63" s="35"/>
      <c r="V63" s="35"/>
      <c r="W63" s="35"/>
      <c r="X63" s="35"/>
      <c r="Y63" s="35"/>
      <c r="Z63" s="35"/>
      <c r="AA63" s="35"/>
      <c r="AB63" s="35"/>
      <c r="AC63" s="35"/>
      <c r="AD63" s="35"/>
      <c r="AE63" s="35"/>
      <c r="AU63" s="14" t="s">
        <v>165</v>
      </c>
    </row>
    <row r="64" hidden="1" s="9" customFormat="1" ht="24.96" customHeight="1">
      <c r="A64" s="9"/>
      <c r="B64" s="182"/>
      <c r="C64" s="183"/>
      <c r="D64" s="184" t="s">
        <v>3104</v>
      </c>
      <c r="E64" s="185"/>
      <c r="F64" s="185"/>
      <c r="G64" s="185"/>
      <c r="H64" s="185"/>
      <c r="I64" s="186"/>
      <c r="J64" s="187">
        <f>J88</f>
        <v>0</v>
      </c>
      <c r="K64" s="183"/>
      <c r="L64" s="188"/>
      <c r="S64" s="9"/>
      <c r="T64" s="9"/>
      <c r="U64" s="9"/>
      <c r="V64" s="9"/>
      <c r="W64" s="9"/>
      <c r="X64" s="9"/>
      <c r="Y64" s="9"/>
      <c r="Z64" s="9"/>
      <c r="AA64" s="9"/>
      <c r="AB64" s="9"/>
      <c r="AC64" s="9"/>
      <c r="AD64" s="9"/>
      <c r="AE64" s="9"/>
    </row>
    <row r="65" hidden="1" s="9" customFormat="1" ht="24.96" customHeight="1">
      <c r="A65" s="9"/>
      <c r="B65" s="182"/>
      <c r="C65" s="183"/>
      <c r="D65" s="184" t="s">
        <v>315</v>
      </c>
      <c r="E65" s="185"/>
      <c r="F65" s="185"/>
      <c r="G65" s="185"/>
      <c r="H65" s="185"/>
      <c r="I65" s="186"/>
      <c r="J65" s="187">
        <f>J147</f>
        <v>0</v>
      </c>
      <c r="K65" s="183"/>
      <c r="L65" s="188"/>
      <c r="S65" s="9"/>
      <c r="T65" s="9"/>
      <c r="U65" s="9"/>
      <c r="V65" s="9"/>
      <c r="W65" s="9"/>
      <c r="X65" s="9"/>
      <c r="Y65" s="9"/>
      <c r="Z65" s="9"/>
      <c r="AA65" s="9"/>
      <c r="AB65" s="9"/>
      <c r="AC65" s="9"/>
      <c r="AD65" s="9"/>
      <c r="AE65" s="9"/>
    </row>
    <row r="66" hidden="1" s="2" customFormat="1" ht="21.84" customHeight="1">
      <c r="A66" s="35"/>
      <c r="B66" s="36"/>
      <c r="C66" s="37"/>
      <c r="D66" s="37"/>
      <c r="E66" s="37"/>
      <c r="F66" s="37"/>
      <c r="G66" s="37"/>
      <c r="H66" s="37"/>
      <c r="I66" s="143"/>
      <c r="J66" s="37"/>
      <c r="K66" s="37"/>
      <c r="L66" s="144"/>
      <c r="S66" s="35"/>
      <c r="T66" s="35"/>
      <c r="U66" s="35"/>
      <c r="V66" s="35"/>
      <c r="W66" s="35"/>
      <c r="X66" s="35"/>
      <c r="Y66" s="35"/>
      <c r="Z66" s="35"/>
      <c r="AA66" s="35"/>
      <c r="AB66" s="35"/>
      <c r="AC66" s="35"/>
      <c r="AD66" s="35"/>
      <c r="AE66" s="35"/>
    </row>
    <row r="67" hidden="1" s="2" customFormat="1" ht="6.96" customHeight="1">
      <c r="A67" s="35"/>
      <c r="B67" s="56"/>
      <c r="C67" s="57"/>
      <c r="D67" s="57"/>
      <c r="E67" s="57"/>
      <c r="F67" s="57"/>
      <c r="G67" s="57"/>
      <c r="H67" s="57"/>
      <c r="I67" s="172"/>
      <c r="J67" s="57"/>
      <c r="K67" s="57"/>
      <c r="L67" s="144"/>
      <c r="S67" s="35"/>
      <c r="T67" s="35"/>
      <c r="U67" s="35"/>
      <c r="V67" s="35"/>
      <c r="W67" s="35"/>
      <c r="X67" s="35"/>
      <c r="Y67" s="35"/>
      <c r="Z67" s="35"/>
      <c r="AA67" s="35"/>
      <c r="AB67" s="35"/>
      <c r="AC67" s="35"/>
      <c r="AD67" s="35"/>
      <c r="AE67" s="35"/>
    </row>
    <row r="68" hidden="1"/>
    <row r="69" hidden="1"/>
    <row r="70" hidden="1"/>
    <row r="71" s="2" customFormat="1" ht="6.96" customHeight="1">
      <c r="A71" s="35"/>
      <c r="B71" s="58"/>
      <c r="C71" s="59"/>
      <c r="D71" s="59"/>
      <c r="E71" s="59"/>
      <c r="F71" s="59"/>
      <c r="G71" s="59"/>
      <c r="H71" s="59"/>
      <c r="I71" s="175"/>
      <c r="J71" s="59"/>
      <c r="K71" s="59"/>
      <c r="L71" s="144"/>
      <c r="S71" s="35"/>
      <c r="T71" s="35"/>
      <c r="U71" s="35"/>
      <c r="V71" s="35"/>
      <c r="W71" s="35"/>
      <c r="X71" s="35"/>
      <c r="Y71" s="35"/>
      <c r="Z71" s="35"/>
      <c r="AA71" s="35"/>
      <c r="AB71" s="35"/>
      <c r="AC71" s="35"/>
      <c r="AD71" s="35"/>
      <c r="AE71" s="35"/>
    </row>
    <row r="72" s="2" customFormat="1" ht="24.96" customHeight="1">
      <c r="A72" s="35"/>
      <c r="B72" s="36"/>
      <c r="C72" s="20" t="s">
        <v>168</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6.96" customHeight="1">
      <c r="A73" s="35"/>
      <c r="B73" s="36"/>
      <c r="C73" s="37"/>
      <c r="D73" s="37"/>
      <c r="E73" s="37"/>
      <c r="F73" s="37"/>
      <c r="G73" s="37"/>
      <c r="H73" s="37"/>
      <c r="I73" s="143"/>
      <c r="J73" s="37"/>
      <c r="K73" s="37"/>
      <c r="L73" s="144"/>
      <c r="S73" s="35"/>
      <c r="T73" s="35"/>
      <c r="U73" s="35"/>
      <c r="V73" s="35"/>
      <c r="W73" s="35"/>
      <c r="X73" s="35"/>
      <c r="Y73" s="35"/>
      <c r="Z73" s="35"/>
      <c r="AA73" s="35"/>
      <c r="AB73" s="35"/>
      <c r="AC73" s="35"/>
      <c r="AD73" s="35"/>
      <c r="AE73" s="35"/>
    </row>
    <row r="74" s="2" customFormat="1" ht="12" customHeight="1">
      <c r="A74" s="35"/>
      <c r="B74" s="36"/>
      <c r="C74" s="29" t="s">
        <v>16</v>
      </c>
      <c r="D74" s="37"/>
      <c r="E74" s="37"/>
      <c r="F74" s="37"/>
      <c r="G74" s="37"/>
      <c r="H74" s="37"/>
      <c r="I74" s="143"/>
      <c r="J74" s="37"/>
      <c r="K74" s="37"/>
      <c r="L74" s="144"/>
      <c r="S74" s="35"/>
      <c r="T74" s="35"/>
      <c r="U74" s="35"/>
      <c r="V74" s="35"/>
      <c r="W74" s="35"/>
      <c r="X74" s="35"/>
      <c r="Y74" s="35"/>
      <c r="Z74" s="35"/>
      <c r="AA74" s="35"/>
      <c r="AB74" s="35"/>
      <c r="AC74" s="35"/>
      <c r="AD74" s="35"/>
      <c r="AE74" s="35"/>
    </row>
    <row r="75" s="2" customFormat="1" ht="23.25" customHeight="1">
      <c r="A75" s="35"/>
      <c r="B75" s="36"/>
      <c r="C75" s="37"/>
      <c r="D75" s="37"/>
      <c r="E75" s="176" t="str">
        <f>E7</f>
        <v xml:space="preserve">Oprava staničních kolejí 1 - 8  a výhybek v žst. Bečov nad Teplou (2. část)</v>
      </c>
      <c r="F75" s="29"/>
      <c r="G75" s="29"/>
      <c r="H75" s="29"/>
      <c r="I75" s="143"/>
      <c r="J75" s="37"/>
      <c r="K75" s="37"/>
      <c r="L75" s="144"/>
      <c r="S75" s="35"/>
      <c r="T75" s="35"/>
      <c r="U75" s="35"/>
      <c r="V75" s="35"/>
      <c r="W75" s="35"/>
      <c r="X75" s="35"/>
      <c r="Y75" s="35"/>
      <c r="Z75" s="35"/>
      <c r="AA75" s="35"/>
      <c r="AB75" s="35"/>
      <c r="AC75" s="35"/>
      <c r="AD75" s="35"/>
      <c r="AE75" s="35"/>
    </row>
    <row r="76" s="1" customFormat="1" ht="12" customHeight="1">
      <c r="B76" s="18"/>
      <c r="C76" s="29" t="s">
        <v>160</v>
      </c>
      <c r="D76" s="19"/>
      <c r="E76" s="19"/>
      <c r="F76" s="19"/>
      <c r="G76" s="19"/>
      <c r="H76" s="19"/>
      <c r="I76" s="135"/>
      <c r="J76" s="19"/>
      <c r="K76" s="19"/>
      <c r="L76" s="17"/>
    </row>
    <row r="77" s="2" customFormat="1" ht="16.5" customHeight="1">
      <c r="A77" s="35"/>
      <c r="B77" s="36"/>
      <c r="C77" s="37"/>
      <c r="D77" s="37"/>
      <c r="E77" s="176" t="s">
        <v>3102</v>
      </c>
      <c r="F77" s="37"/>
      <c r="G77" s="37"/>
      <c r="H77" s="37"/>
      <c r="I77" s="143"/>
      <c r="J77" s="37"/>
      <c r="K77" s="37"/>
      <c r="L77" s="144"/>
      <c r="S77" s="35"/>
      <c r="T77" s="35"/>
      <c r="U77" s="35"/>
      <c r="V77" s="35"/>
      <c r="W77" s="35"/>
      <c r="X77" s="35"/>
      <c r="Y77" s="35"/>
      <c r="Z77" s="35"/>
      <c r="AA77" s="35"/>
      <c r="AB77" s="35"/>
      <c r="AC77" s="35"/>
      <c r="AD77" s="35"/>
      <c r="AE77" s="35"/>
    </row>
    <row r="78" s="2" customFormat="1" ht="12" customHeight="1">
      <c r="A78" s="35"/>
      <c r="B78" s="36"/>
      <c r="C78" s="29" t="s">
        <v>309</v>
      </c>
      <c r="D78" s="37"/>
      <c r="E78" s="37"/>
      <c r="F78" s="37"/>
      <c r="G78" s="37"/>
      <c r="H78" s="37"/>
      <c r="I78" s="143"/>
      <c r="J78" s="37"/>
      <c r="K78" s="37"/>
      <c r="L78" s="144"/>
      <c r="S78" s="35"/>
      <c r="T78" s="35"/>
      <c r="U78" s="35"/>
      <c r="V78" s="35"/>
      <c r="W78" s="35"/>
      <c r="X78" s="35"/>
      <c r="Y78" s="35"/>
      <c r="Z78" s="35"/>
      <c r="AA78" s="35"/>
      <c r="AB78" s="35"/>
      <c r="AC78" s="35"/>
      <c r="AD78" s="35"/>
      <c r="AE78" s="35"/>
    </row>
    <row r="79" s="2" customFormat="1" ht="16.5" customHeight="1">
      <c r="A79" s="35"/>
      <c r="B79" s="36"/>
      <c r="C79" s="37"/>
      <c r="D79" s="37"/>
      <c r="E79" s="66" t="str">
        <f>E11</f>
        <v>01 - Elektromontáže</v>
      </c>
      <c r="F79" s="37"/>
      <c r="G79" s="37"/>
      <c r="H79" s="37"/>
      <c r="I79" s="143"/>
      <c r="J79" s="37"/>
      <c r="K79" s="37"/>
      <c r="L79" s="144"/>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2" customFormat="1" ht="12" customHeight="1">
      <c r="A81" s="35"/>
      <c r="B81" s="36"/>
      <c r="C81" s="29" t="s">
        <v>21</v>
      </c>
      <c r="D81" s="37"/>
      <c r="E81" s="37"/>
      <c r="F81" s="24" t="str">
        <f>F14</f>
        <v>žst. Bečov nad Teplou</v>
      </c>
      <c r="G81" s="37"/>
      <c r="H81" s="37"/>
      <c r="I81" s="146" t="s">
        <v>23</v>
      </c>
      <c r="J81" s="69" t="str">
        <f>IF(J14="","",J14)</f>
        <v>11. 2. 2020</v>
      </c>
      <c r="K81" s="37"/>
      <c r="L81" s="144"/>
      <c r="S81" s="35"/>
      <c r="T81" s="35"/>
      <c r="U81" s="35"/>
      <c r="V81" s="35"/>
      <c r="W81" s="35"/>
      <c r="X81" s="35"/>
      <c r="Y81" s="35"/>
      <c r="Z81" s="35"/>
      <c r="AA81" s="35"/>
      <c r="AB81" s="35"/>
      <c r="AC81" s="35"/>
      <c r="AD81" s="35"/>
      <c r="AE81" s="35"/>
    </row>
    <row r="82" s="2" customFormat="1" ht="6.96" customHeight="1">
      <c r="A82" s="35"/>
      <c r="B82" s="36"/>
      <c r="C82" s="37"/>
      <c r="D82" s="37"/>
      <c r="E82" s="37"/>
      <c r="F82" s="37"/>
      <c r="G82" s="37"/>
      <c r="H82" s="37"/>
      <c r="I82" s="143"/>
      <c r="J82" s="37"/>
      <c r="K82" s="37"/>
      <c r="L82" s="144"/>
      <c r="S82" s="35"/>
      <c r="T82" s="35"/>
      <c r="U82" s="35"/>
      <c r="V82" s="35"/>
      <c r="W82" s="35"/>
      <c r="X82" s="35"/>
      <c r="Y82" s="35"/>
      <c r="Z82" s="35"/>
      <c r="AA82" s="35"/>
      <c r="AB82" s="35"/>
      <c r="AC82" s="35"/>
      <c r="AD82" s="35"/>
      <c r="AE82" s="35"/>
    </row>
    <row r="83" s="2" customFormat="1" ht="15.15" customHeight="1">
      <c r="A83" s="35"/>
      <c r="B83" s="36"/>
      <c r="C83" s="29" t="s">
        <v>25</v>
      </c>
      <c r="D83" s="37"/>
      <c r="E83" s="37"/>
      <c r="F83" s="24" t="str">
        <f>E17</f>
        <v xml:space="preserve"> Správa železnic, OŘ ÚNL</v>
      </c>
      <c r="G83" s="37"/>
      <c r="H83" s="37"/>
      <c r="I83" s="146" t="s">
        <v>33</v>
      </c>
      <c r="J83" s="33" t="str">
        <f>E23</f>
        <v xml:space="preserve"> </v>
      </c>
      <c r="K83" s="37"/>
      <c r="L83" s="144"/>
      <c r="S83" s="35"/>
      <c r="T83" s="35"/>
      <c r="U83" s="35"/>
      <c r="V83" s="35"/>
      <c r="W83" s="35"/>
      <c r="X83" s="35"/>
      <c r="Y83" s="35"/>
      <c r="Z83" s="35"/>
      <c r="AA83" s="35"/>
      <c r="AB83" s="35"/>
      <c r="AC83" s="35"/>
      <c r="AD83" s="35"/>
      <c r="AE83" s="35"/>
    </row>
    <row r="84" s="2" customFormat="1" ht="15.15" customHeight="1">
      <c r="A84" s="35"/>
      <c r="B84" s="36"/>
      <c r="C84" s="29" t="s">
        <v>31</v>
      </c>
      <c r="D84" s="37"/>
      <c r="E84" s="37"/>
      <c r="F84" s="24" t="str">
        <f>IF(E20="","",E20)</f>
        <v>Vyplň údaj</v>
      </c>
      <c r="G84" s="37"/>
      <c r="H84" s="37"/>
      <c r="I84" s="146" t="s">
        <v>36</v>
      </c>
      <c r="J84" s="33" t="str">
        <f>E26</f>
        <v xml:space="preserve"> </v>
      </c>
      <c r="K84" s="37"/>
      <c r="L84" s="144"/>
      <c r="S84" s="35"/>
      <c r="T84" s="35"/>
      <c r="U84" s="35"/>
      <c r="V84" s="35"/>
      <c r="W84" s="35"/>
      <c r="X84" s="35"/>
      <c r="Y84" s="35"/>
      <c r="Z84" s="35"/>
      <c r="AA84" s="35"/>
      <c r="AB84" s="35"/>
      <c r="AC84" s="35"/>
      <c r="AD84" s="35"/>
      <c r="AE84" s="35"/>
    </row>
    <row r="85" s="2" customFormat="1" ht="10.32" customHeight="1">
      <c r="A85" s="35"/>
      <c r="B85" s="36"/>
      <c r="C85" s="37"/>
      <c r="D85" s="37"/>
      <c r="E85" s="37"/>
      <c r="F85" s="37"/>
      <c r="G85" s="37"/>
      <c r="H85" s="37"/>
      <c r="I85" s="143"/>
      <c r="J85" s="37"/>
      <c r="K85" s="37"/>
      <c r="L85" s="144"/>
      <c r="S85" s="35"/>
      <c r="T85" s="35"/>
      <c r="U85" s="35"/>
      <c r="V85" s="35"/>
      <c r="W85" s="35"/>
      <c r="X85" s="35"/>
      <c r="Y85" s="35"/>
      <c r="Z85" s="35"/>
      <c r="AA85" s="35"/>
      <c r="AB85" s="35"/>
      <c r="AC85" s="35"/>
      <c r="AD85" s="35"/>
      <c r="AE85" s="35"/>
    </row>
    <row r="86" s="10" customFormat="1" ht="29.28" customHeight="1">
      <c r="A86" s="189"/>
      <c r="B86" s="190"/>
      <c r="C86" s="191" t="s">
        <v>169</v>
      </c>
      <c r="D86" s="192" t="s">
        <v>58</v>
      </c>
      <c r="E86" s="192" t="s">
        <v>54</v>
      </c>
      <c r="F86" s="192" t="s">
        <v>55</v>
      </c>
      <c r="G86" s="192" t="s">
        <v>170</v>
      </c>
      <c r="H86" s="192" t="s">
        <v>171</v>
      </c>
      <c r="I86" s="193" t="s">
        <v>172</v>
      </c>
      <c r="J86" s="192" t="s">
        <v>164</v>
      </c>
      <c r="K86" s="194" t="s">
        <v>173</v>
      </c>
      <c r="L86" s="195"/>
      <c r="M86" s="89" t="s">
        <v>19</v>
      </c>
      <c r="N86" s="90" t="s">
        <v>43</v>
      </c>
      <c r="O86" s="90" t="s">
        <v>174</v>
      </c>
      <c r="P86" s="90" t="s">
        <v>175</v>
      </c>
      <c r="Q86" s="90" t="s">
        <v>176</v>
      </c>
      <c r="R86" s="90" t="s">
        <v>177</v>
      </c>
      <c r="S86" s="90" t="s">
        <v>178</v>
      </c>
      <c r="T86" s="91" t="s">
        <v>179</v>
      </c>
      <c r="U86" s="189"/>
      <c r="V86" s="189"/>
      <c r="W86" s="189"/>
      <c r="X86" s="189"/>
      <c r="Y86" s="189"/>
      <c r="Z86" s="189"/>
      <c r="AA86" s="189"/>
      <c r="AB86" s="189"/>
      <c r="AC86" s="189"/>
      <c r="AD86" s="189"/>
      <c r="AE86" s="189"/>
    </row>
    <row r="87" s="2" customFormat="1" ht="22.8" customHeight="1">
      <c r="A87" s="35"/>
      <c r="B87" s="36"/>
      <c r="C87" s="96" t="s">
        <v>180</v>
      </c>
      <c r="D87" s="37"/>
      <c r="E87" s="37"/>
      <c r="F87" s="37"/>
      <c r="G87" s="37"/>
      <c r="H87" s="37"/>
      <c r="I87" s="143"/>
      <c r="J87" s="196">
        <f>BK87</f>
        <v>0</v>
      </c>
      <c r="K87" s="37"/>
      <c r="L87" s="41"/>
      <c r="M87" s="92"/>
      <c r="N87" s="197"/>
      <c r="O87" s="93"/>
      <c r="P87" s="198">
        <f>P88+P147</f>
        <v>0</v>
      </c>
      <c r="Q87" s="93"/>
      <c r="R87" s="198">
        <f>R88+R147</f>
        <v>0</v>
      </c>
      <c r="S87" s="93"/>
      <c r="T87" s="199">
        <f>T88+T147</f>
        <v>0</v>
      </c>
      <c r="U87" s="35"/>
      <c r="V87" s="35"/>
      <c r="W87" s="35"/>
      <c r="X87" s="35"/>
      <c r="Y87" s="35"/>
      <c r="Z87" s="35"/>
      <c r="AA87" s="35"/>
      <c r="AB87" s="35"/>
      <c r="AC87" s="35"/>
      <c r="AD87" s="35"/>
      <c r="AE87" s="35"/>
      <c r="AT87" s="14" t="s">
        <v>72</v>
      </c>
      <c r="AU87" s="14" t="s">
        <v>165</v>
      </c>
      <c r="BK87" s="200">
        <f>BK88+BK147</f>
        <v>0</v>
      </c>
    </row>
    <row r="88" s="11" customFormat="1" ht="25.92" customHeight="1">
      <c r="A88" s="11"/>
      <c r="B88" s="201"/>
      <c r="C88" s="202"/>
      <c r="D88" s="203" t="s">
        <v>72</v>
      </c>
      <c r="E88" s="204" t="s">
        <v>3105</v>
      </c>
      <c r="F88" s="204" t="s">
        <v>152</v>
      </c>
      <c r="G88" s="202"/>
      <c r="H88" s="202"/>
      <c r="I88" s="205"/>
      <c r="J88" s="206">
        <f>BK88</f>
        <v>0</v>
      </c>
      <c r="K88" s="202"/>
      <c r="L88" s="207"/>
      <c r="M88" s="208"/>
      <c r="N88" s="209"/>
      <c r="O88" s="209"/>
      <c r="P88" s="210">
        <f>SUM(P89:P146)</f>
        <v>0</v>
      </c>
      <c r="Q88" s="209"/>
      <c r="R88" s="210">
        <f>SUM(R89:R146)</f>
        <v>0</v>
      </c>
      <c r="S88" s="209"/>
      <c r="T88" s="211">
        <f>SUM(T89:T146)</f>
        <v>0</v>
      </c>
      <c r="U88" s="11"/>
      <c r="V88" s="11"/>
      <c r="W88" s="11"/>
      <c r="X88" s="11"/>
      <c r="Y88" s="11"/>
      <c r="Z88" s="11"/>
      <c r="AA88" s="11"/>
      <c r="AB88" s="11"/>
      <c r="AC88" s="11"/>
      <c r="AD88" s="11"/>
      <c r="AE88" s="11"/>
      <c r="AR88" s="212" t="s">
        <v>81</v>
      </c>
      <c r="AT88" s="213" t="s">
        <v>72</v>
      </c>
      <c r="AU88" s="213" t="s">
        <v>73</v>
      </c>
      <c r="AY88" s="212" t="s">
        <v>183</v>
      </c>
      <c r="BK88" s="214">
        <f>SUM(BK89:BK146)</f>
        <v>0</v>
      </c>
    </row>
    <row r="89" s="2" customFormat="1" ht="33" customHeight="1">
      <c r="A89" s="35"/>
      <c r="B89" s="36"/>
      <c r="C89" s="233" t="s">
        <v>81</v>
      </c>
      <c r="D89" s="233" t="s">
        <v>191</v>
      </c>
      <c r="E89" s="234" t="s">
        <v>3106</v>
      </c>
      <c r="F89" s="235" t="s">
        <v>3107</v>
      </c>
      <c r="G89" s="236" t="s">
        <v>199</v>
      </c>
      <c r="H89" s="237">
        <v>3</v>
      </c>
      <c r="I89" s="238"/>
      <c r="J89" s="239">
        <f>ROUND(I89*H89,2)</f>
        <v>0</v>
      </c>
      <c r="K89" s="235" t="s">
        <v>19</v>
      </c>
      <c r="L89" s="41"/>
      <c r="M89" s="240" t="s">
        <v>19</v>
      </c>
      <c r="N89" s="241" t="s">
        <v>44</v>
      </c>
      <c r="O89" s="81"/>
      <c r="P89" s="225">
        <f>O89*H89</f>
        <v>0</v>
      </c>
      <c r="Q89" s="225">
        <v>0</v>
      </c>
      <c r="R89" s="225">
        <f>Q89*H89</f>
        <v>0</v>
      </c>
      <c r="S89" s="225">
        <v>0</v>
      </c>
      <c r="T89" s="226">
        <f>S89*H89</f>
        <v>0</v>
      </c>
      <c r="U89" s="35"/>
      <c r="V89" s="35"/>
      <c r="W89" s="35"/>
      <c r="X89" s="35"/>
      <c r="Y89" s="35"/>
      <c r="Z89" s="35"/>
      <c r="AA89" s="35"/>
      <c r="AB89" s="35"/>
      <c r="AC89" s="35"/>
      <c r="AD89" s="35"/>
      <c r="AE89" s="35"/>
      <c r="AR89" s="227" t="s">
        <v>194</v>
      </c>
      <c r="AT89" s="227" t="s">
        <v>191</v>
      </c>
      <c r="AU89" s="227" t="s">
        <v>81</v>
      </c>
      <c r="AY89" s="14" t="s">
        <v>183</v>
      </c>
      <c r="BE89" s="228">
        <f>IF(N89="základní",J89,0)</f>
        <v>0</v>
      </c>
      <c r="BF89" s="228">
        <f>IF(N89="snížená",J89,0)</f>
        <v>0</v>
      </c>
      <c r="BG89" s="228">
        <f>IF(N89="zákl. přenesená",J89,0)</f>
        <v>0</v>
      </c>
      <c r="BH89" s="228">
        <f>IF(N89="sníž. přenesená",J89,0)</f>
        <v>0</v>
      </c>
      <c r="BI89" s="228">
        <f>IF(N89="nulová",J89,0)</f>
        <v>0</v>
      </c>
      <c r="BJ89" s="14" t="s">
        <v>81</v>
      </c>
      <c r="BK89" s="228">
        <f>ROUND(I89*H89,2)</f>
        <v>0</v>
      </c>
      <c r="BL89" s="14" t="s">
        <v>194</v>
      </c>
      <c r="BM89" s="227" t="s">
        <v>3108</v>
      </c>
    </row>
    <row r="90" s="2" customFormat="1">
      <c r="A90" s="35"/>
      <c r="B90" s="36"/>
      <c r="C90" s="37"/>
      <c r="D90" s="229" t="s">
        <v>190</v>
      </c>
      <c r="E90" s="37"/>
      <c r="F90" s="230" t="s">
        <v>3107</v>
      </c>
      <c r="G90" s="37"/>
      <c r="H90" s="37"/>
      <c r="I90" s="143"/>
      <c r="J90" s="37"/>
      <c r="K90" s="37"/>
      <c r="L90" s="41"/>
      <c r="M90" s="231"/>
      <c r="N90" s="232"/>
      <c r="O90" s="81"/>
      <c r="P90" s="81"/>
      <c r="Q90" s="81"/>
      <c r="R90" s="81"/>
      <c r="S90" s="81"/>
      <c r="T90" s="82"/>
      <c r="U90" s="35"/>
      <c r="V90" s="35"/>
      <c r="W90" s="35"/>
      <c r="X90" s="35"/>
      <c r="Y90" s="35"/>
      <c r="Z90" s="35"/>
      <c r="AA90" s="35"/>
      <c r="AB90" s="35"/>
      <c r="AC90" s="35"/>
      <c r="AD90" s="35"/>
      <c r="AE90" s="35"/>
      <c r="AT90" s="14" t="s">
        <v>190</v>
      </c>
      <c r="AU90" s="14" t="s">
        <v>81</v>
      </c>
    </row>
    <row r="91" s="2" customFormat="1" ht="33" customHeight="1">
      <c r="A91" s="35"/>
      <c r="B91" s="36"/>
      <c r="C91" s="215" t="s">
        <v>83</v>
      </c>
      <c r="D91" s="215" t="s">
        <v>184</v>
      </c>
      <c r="E91" s="216" t="s">
        <v>3109</v>
      </c>
      <c r="F91" s="217" t="s">
        <v>3110</v>
      </c>
      <c r="G91" s="218" t="s">
        <v>1573</v>
      </c>
      <c r="H91" s="219">
        <v>3</v>
      </c>
      <c r="I91" s="220"/>
      <c r="J91" s="221">
        <f>ROUND(I91*H91,2)</f>
        <v>0</v>
      </c>
      <c r="K91" s="217" t="s">
        <v>19</v>
      </c>
      <c r="L91" s="222"/>
      <c r="M91" s="223" t="s">
        <v>19</v>
      </c>
      <c r="N91" s="224" t="s">
        <v>44</v>
      </c>
      <c r="O91" s="81"/>
      <c r="P91" s="225">
        <f>O91*H91</f>
        <v>0</v>
      </c>
      <c r="Q91" s="225">
        <v>0</v>
      </c>
      <c r="R91" s="225">
        <f>Q91*H91</f>
        <v>0</v>
      </c>
      <c r="S91" s="225">
        <v>0</v>
      </c>
      <c r="T91" s="226">
        <f>S91*H91</f>
        <v>0</v>
      </c>
      <c r="U91" s="35"/>
      <c r="V91" s="35"/>
      <c r="W91" s="35"/>
      <c r="X91" s="35"/>
      <c r="Y91" s="35"/>
      <c r="Z91" s="35"/>
      <c r="AA91" s="35"/>
      <c r="AB91" s="35"/>
      <c r="AC91" s="35"/>
      <c r="AD91" s="35"/>
      <c r="AE91" s="35"/>
      <c r="AR91" s="227" t="s">
        <v>194</v>
      </c>
      <c r="AT91" s="227" t="s">
        <v>184</v>
      </c>
      <c r="AU91" s="227" t="s">
        <v>81</v>
      </c>
      <c r="AY91" s="14" t="s">
        <v>183</v>
      </c>
      <c r="BE91" s="228">
        <f>IF(N91="základní",J91,0)</f>
        <v>0</v>
      </c>
      <c r="BF91" s="228">
        <f>IF(N91="snížená",J91,0)</f>
        <v>0</v>
      </c>
      <c r="BG91" s="228">
        <f>IF(N91="zákl. přenesená",J91,0)</f>
        <v>0</v>
      </c>
      <c r="BH91" s="228">
        <f>IF(N91="sníž. přenesená",J91,0)</f>
        <v>0</v>
      </c>
      <c r="BI91" s="228">
        <f>IF(N91="nulová",J91,0)</f>
        <v>0</v>
      </c>
      <c r="BJ91" s="14" t="s">
        <v>81</v>
      </c>
      <c r="BK91" s="228">
        <f>ROUND(I91*H91,2)</f>
        <v>0</v>
      </c>
      <c r="BL91" s="14" t="s">
        <v>194</v>
      </c>
      <c r="BM91" s="227" t="s">
        <v>3111</v>
      </c>
    </row>
    <row r="92" s="2" customFormat="1">
      <c r="A92" s="35"/>
      <c r="B92" s="36"/>
      <c r="C92" s="37"/>
      <c r="D92" s="229" t="s">
        <v>190</v>
      </c>
      <c r="E92" s="37"/>
      <c r="F92" s="230" t="s">
        <v>3110</v>
      </c>
      <c r="G92" s="37"/>
      <c r="H92" s="37"/>
      <c r="I92" s="143"/>
      <c r="J92" s="37"/>
      <c r="K92" s="37"/>
      <c r="L92" s="41"/>
      <c r="M92" s="231"/>
      <c r="N92" s="232"/>
      <c r="O92" s="81"/>
      <c r="P92" s="81"/>
      <c r="Q92" s="81"/>
      <c r="R92" s="81"/>
      <c r="S92" s="81"/>
      <c r="T92" s="82"/>
      <c r="U92" s="35"/>
      <c r="V92" s="35"/>
      <c r="W92" s="35"/>
      <c r="X92" s="35"/>
      <c r="Y92" s="35"/>
      <c r="Z92" s="35"/>
      <c r="AA92" s="35"/>
      <c r="AB92" s="35"/>
      <c r="AC92" s="35"/>
      <c r="AD92" s="35"/>
      <c r="AE92" s="35"/>
      <c r="AT92" s="14" t="s">
        <v>190</v>
      </c>
      <c r="AU92" s="14" t="s">
        <v>81</v>
      </c>
    </row>
    <row r="93" s="2" customFormat="1" ht="33" customHeight="1">
      <c r="A93" s="35"/>
      <c r="B93" s="36"/>
      <c r="C93" s="233" t="s">
        <v>196</v>
      </c>
      <c r="D93" s="233" t="s">
        <v>191</v>
      </c>
      <c r="E93" s="234" t="s">
        <v>3112</v>
      </c>
      <c r="F93" s="235" t="s">
        <v>3113</v>
      </c>
      <c r="G93" s="236" t="s">
        <v>199</v>
      </c>
      <c r="H93" s="237">
        <v>1</v>
      </c>
      <c r="I93" s="238"/>
      <c r="J93" s="239">
        <f>ROUND(I93*H93,2)</f>
        <v>0</v>
      </c>
      <c r="K93" s="235" t="s">
        <v>19</v>
      </c>
      <c r="L93" s="41"/>
      <c r="M93" s="240" t="s">
        <v>19</v>
      </c>
      <c r="N93" s="241" t="s">
        <v>44</v>
      </c>
      <c r="O93" s="81"/>
      <c r="P93" s="225">
        <f>O93*H93</f>
        <v>0</v>
      </c>
      <c r="Q93" s="225">
        <v>0</v>
      </c>
      <c r="R93" s="225">
        <f>Q93*H93</f>
        <v>0</v>
      </c>
      <c r="S93" s="225">
        <v>0</v>
      </c>
      <c r="T93" s="226">
        <f>S93*H93</f>
        <v>0</v>
      </c>
      <c r="U93" s="35"/>
      <c r="V93" s="35"/>
      <c r="W93" s="35"/>
      <c r="X93" s="35"/>
      <c r="Y93" s="35"/>
      <c r="Z93" s="35"/>
      <c r="AA93" s="35"/>
      <c r="AB93" s="35"/>
      <c r="AC93" s="35"/>
      <c r="AD93" s="35"/>
      <c r="AE93" s="35"/>
      <c r="AR93" s="227" t="s">
        <v>194</v>
      </c>
      <c r="AT93" s="227" t="s">
        <v>191</v>
      </c>
      <c r="AU93" s="227" t="s">
        <v>81</v>
      </c>
      <c r="AY93" s="14" t="s">
        <v>183</v>
      </c>
      <c r="BE93" s="228">
        <f>IF(N93="základní",J93,0)</f>
        <v>0</v>
      </c>
      <c r="BF93" s="228">
        <f>IF(N93="snížená",J93,0)</f>
        <v>0</v>
      </c>
      <c r="BG93" s="228">
        <f>IF(N93="zákl. přenesená",J93,0)</f>
        <v>0</v>
      </c>
      <c r="BH93" s="228">
        <f>IF(N93="sníž. přenesená",J93,0)</f>
        <v>0</v>
      </c>
      <c r="BI93" s="228">
        <f>IF(N93="nulová",J93,0)</f>
        <v>0</v>
      </c>
      <c r="BJ93" s="14" t="s">
        <v>81</v>
      </c>
      <c r="BK93" s="228">
        <f>ROUND(I93*H93,2)</f>
        <v>0</v>
      </c>
      <c r="BL93" s="14" t="s">
        <v>194</v>
      </c>
      <c r="BM93" s="227" t="s">
        <v>3114</v>
      </c>
    </row>
    <row r="94" s="2" customFormat="1">
      <c r="A94" s="35"/>
      <c r="B94" s="36"/>
      <c r="C94" s="37"/>
      <c r="D94" s="229" t="s">
        <v>190</v>
      </c>
      <c r="E94" s="37"/>
      <c r="F94" s="230" t="s">
        <v>3113</v>
      </c>
      <c r="G94" s="37"/>
      <c r="H94" s="37"/>
      <c r="I94" s="143"/>
      <c r="J94" s="37"/>
      <c r="K94" s="37"/>
      <c r="L94" s="41"/>
      <c r="M94" s="231"/>
      <c r="N94" s="232"/>
      <c r="O94" s="81"/>
      <c r="P94" s="81"/>
      <c r="Q94" s="81"/>
      <c r="R94" s="81"/>
      <c r="S94" s="81"/>
      <c r="T94" s="82"/>
      <c r="U94" s="35"/>
      <c r="V94" s="35"/>
      <c r="W94" s="35"/>
      <c r="X94" s="35"/>
      <c r="Y94" s="35"/>
      <c r="Z94" s="35"/>
      <c r="AA94" s="35"/>
      <c r="AB94" s="35"/>
      <c r="AC94" s="35"/>
      <c r="AD94" s="35"/>
      <c r="AE94" s="35"/>
      <c r="AT94" s="14" t="s">
        <v>190</v>
      </c>
      <c r="AU94" s="14" t="s">
        <v>81</v>
      </c>
    </row>
    <row r="95" s="2" customFormat="1" ht="33" customHeight="1">
      <c r="A95" s="35"/>
      <c r="B95" s="36"/>
      <c r="C95" s="215" t="s">
        <v>182</v>
      </c>
      <c r="D95" s="215" t="s">
        <v>184</v>
      </c>
      <c r="E95" s="216" t="s">
        <v>3115</v>
      </c>
      <c r="F95" s="217" t="s">
        <v>3116</v>
      </c>
      <c r="G95" s="218" t="s">
        <v>199</v>
      </c>
      <c r="H95" s="219">
        <v>1</v>
      </c>
      <c r="I95" s="220"/>
      <c r="J95" s="221">
        <f>ROUND(I95*H95,2)</f>
        <v>0</v>
      </c>
      <c r="K95" s="217" t="s">
        <v>19</v>
      </c>
      <c r="L95" s="222"/>
      <c r="M95" s="223" t="s">
        <v>19</v>
      </c>
      <c r="N95" s="224" t="s">
        <v>44</v>
      </c>
      <c r="O95" s="81"/>
      <c r="P95" s="225">
        <f>O95*H95</f>
        <v>0</v>
      </c>
      <c r="Q95" s="225">
        <v>0</v>
      </c>
      <c r="R95" s="225">
        <f>Q95*H95</f>
        <v>0</v>
      </c>
      <c r="S95" s="225">
        <v>0</v>
      </c>
      <c r="T95" s="226">
        <f>S95*H95</f>
        <v>0</v>
      </c>
      <c r="U95" s="35"/>
      <c r="V95" s="35"/>
      <c r="W95" s="35"/>
      <c r="X95" s="35"/>
      <c r="Y95" s="35"/>
      <c r="Z95" s="35"/>
      <c r="AA95" s="35"/>
      <c r="AB95" s="35"/>
      <c r="AC95" s="35"/>
      <c r="AD95" s="35"/>
      <c r="AE95" s="35"/>
      <c r="AR95" s="227" t="s">
        <v>194</v>
      </c>
      <c r="AT95" s="227" t="s">
        <v>184</v>
      </c>
      <c r="AU95" s="227" t="s">
        <v>81</v>
      </c>
      <c r="AY95" s="14" t="s">
        <v>183</v>
      </c>
      <c r="BE95" s="228">
        <f>IF(N95="základní",J95,0)</f>
        <v>0</v>
      </c>
      <c r="BF95" s="228">
        <f>IF(N95="snížená",J95,0)</f>
        <v>0</v>
      </c>
      <c r="BG95" s="228">
        <f>IF(N95="zákl. přenesená",J95,0)</f>
        <v>0</v>
      </c>
      <c r="BH95" s="228">
        <f>IF(N95="sníž. přenesená",J95,0)</f>
        <v>0</v>
      </c>
      <c r="BI95" s="228">
        <f>IF(N95="nulová",J95,0)</f>
        <v>0</v>
      </c>
      <c r="BJ95" s="14" t="s">
        <v>81</v>
      </c>
      <c r="BK95" s="228">
        <f>ROUND(I95*H95,2)</f>
        <v>0</v>
      </c>
      <c r="BL95" s="14" t="s">
        <v>194</v>
      </c>
      <c r="BM95" s="227" t="s">
        <v>3117</v>
      </c>
    </row>
    <row r="96" s="2" customFormat="1">
      <c r="A96" s="35"/>
      <c r="B96" s="36"/>
      <c r="C96" s="37"/>
      <c r="D96" s="229" t="s">
        <v>190</v>
      </c>
      <c r="E96" s="37"/>
      <c r="F96" s="230" t="s">
        <v>3116</v>
      </c>
      <c r="G96" s="37"/>
      <c r="H96" s="37"/>
      <c r="I96" s="143"/>
      <c r="J96" s="37"/>
      <c r="K96" s="37"/>
      <c r="L96" s="41"/>
      <c r="M96" s="231"/>
      <c r="N96" s="232"/>
      <c r="O96" s="81"/>
      <c r="P96" s="81"/>
      <c r="Q96" s="81"/>
      <c r="R96" s="81"/>
      <c r="S96" s="81"/>
      <c r="T96" s="82"/>
      <c r="U96" s="35"/>
      <c r="V96" s="35"/>
      <c r="W96" s="35"/>
      <c r="X96" s="35"/>
      <c r="Y96" s="35"/>
      <c r="Z96" s="35"/>
      <c r="AA96" s="35"/>
      <c r="AB96" s="35"/>
      <c r="AC96" s="35"/>
      <c r="AD96" s="35"/>
      <c r="AE96" s="35"/>
      <c r="AT96" s="14" t="s">
        <v>190</v>
      </c>
      <c r="AU96" s="14" t="s">
        <v>81</v>
      </c>
    </row>
    <row r="97" s="2" customFormat="1" ht="21.75" customHeight="1">
      <c r="A97" s="35"/>
      <c r="B97" s="36"/>
      <c r="C97" s="233" t="s">
        <v>204</v>
      </c>
      <c r="D97" s="233" t="s">
        <v>191</v>
      </c>
      <c r="E97" s="234" t="s">
        <v>3118</v>
      </c>
      <c r="F97" s="235" t="s">
        <v>3119</v>
      </c>
      <c r="G97" s="236" t="s">
        <v>199</v>
      </c>
      <c r="H97" s="237">
        <v>5</v>
      </c>
      <c r="I97" s="238"/>
      <c r="J97" s="239">
        <f>ROUND(I97*H97,2)</f>
        <v>0</v>
      </c>
      <c r="K97" s="235" t="s">
        <v>19</v>
      </c>
      <c r="L97" s="41"/>
      <c r="M97" s="240" t="s">
        <v>19</v>
      </c>
      <c r="N97" s="241" t="s">
        <v>44</v>
      </c>
      <c r="O97" s="81"/>
      <c r="P97" s="225">
        <f>O97*H97</f>
        <v>0</v>
      </c>
      <c r="Q97" s="225">
        <v>0</v>
      </c>
      <c r="R97" s="225">
        <f>Q97*H97</f>
        <v>0</v>
      </c>
      <c r="S97" s="225">
        <v>0</v>
      </c>
      <c r="T97" s="226">
        <f>S97*H97</f>
        <v>0</v>
      </c>
      <c r="U97" s="35"/>
      <c r="V97" s="35"/>
      <c r="W97" s="35"/>
      <c r="X97" s="35"/>
      <c r="Y97" s="35"/>
      <c r="Z97" s="35"/>
      <c r="AA97" s="35"/>
      <c r="AB97" s="35"/>
      <c r="AC97" s="35"/>
      <c r="AD97" s="35"/>
      <c r="AE97" s="35"/>
      <c r="AR97" s="227" t="s">
        <v>194</v>
      </c>
      <c r="AT97" s="227" t="s">
        <v>191</v>
      </c>
      <c r="AU97" s="227" t="s">
        <v>81</v>
      </c>
      <c r="AY97" s="14" t="s">
        <v>183</v>
      </c>
      <c r="BE97" s="228">
        <f>IF(N97="základní",J97,0)</f>
        <v>0</v>
      </c>
      <c r="BF97" s="228">
        <f>IF(N97="snížená",J97,0)</f>
        <v>0</v>
      </c>
      <c r="BG97" s="228">
        <f>IF(N97="zákl. přenesená",J97,0)</f>
        <v>0</v>
      </c>
      <c r="BH97" s="228">
        <f>IF(N97="sníž. přenesená",J97,0)</f>
        <v>0</v>
      </c>
      <c r="BI97" s="228">
        <f>IF(N97="nulová",J97,0)</f>
        <v>0</v>
      </c>
      <c r="BJ97" s="14" t="s">
        <v>81</v>
      </c>
      <c r="BK97" s="228">
        <f>ROUND(I97*H97,2)</f>
        <v>0</v>
      </c>
      <c r="BL97" s="14" t="s">
        <v>194</v>
      </c>
      <c r="BM97" s="227" t="s">
        <v>3120</v>
      </c>
    </row>
    <row r="98" s="2" customFormat="1">
      <c r="A98" s="35"/>
      <c r="B98" s="36"/>
      <c r="C98" s="37"/>
      <c r="D98" s="229" t="s">
        <v>190</v>
      </c>
      <c r="E98" s="37"/>
      <c r="F98" s="230" t="s">
        <v>3119</v>
      </c>
      <c r="G98" s="37"/>
      <c r="H98" s="37"/>
      <c r="I98" s="143"/>
      <c r="J98" s="37"/>
      <c r="K98" s="37"/>
      <c r="L98" s="41"/>
      <c r="M98" s="231"/>
      <c r="N98" s="232"/>
      <c r="O98" s="81"/>
      <c r="P98" s="81"/>
      <c r="Q98" s="81"/>
      <c r="R98" s="81"/>
      <c r="S98" s="81"/>
      <c r="T98" s="82"/>
      <c r="U98" s="35"/>
      <c r="V98" s="35"/>
      <c r="W98" s="35"/>
      <c r="X98" s="35"/>
      <c r="Y98" s="35"/>
      <c r="Z98" s="35"/>
      <c r="AA98" s="35"/>
      <c r="AB98" s="35"/>
      <c r="AC98" s="35"/>
      <c r="AD98" s="35"/>
      <c r="AE98" s="35"/>
      <c r="AT98" s="14" t="s">
        <v>190</v>
      </c>
      <c r="AU98" s="14" t="s">
        <v>81</v>
      </c>
    </row>
    <row r="99" s="2" customFormat="1" ht="33" customHeight="1">
      <c r="A99" s="35"/>
      <c r="B99" s="36"/>
      <c r="C99" s="233" t="s">
        <v>208</v>
      </c>
      <c r="D99" s="233" t="s">
        <v>191</v>
      </c>
      <c r="E99" s="234" t="s">
        <v>3121</v>
      </c>
      <c r="F99" s="235" t="s">
        <v>2862</v>
      </c>
      <c r="G99" s="236" t="s">
        <v>199</v>
      </c>
      <c r="H99" s="237">
        <v>5</v>
      </c>
      <c r="I99" s="238"/>
      <c r="J99" s="239">
        <f>ROUND(I99*H99,2)</f>
        <v>0</v>
      </c>
      <c r="K99" s="235" t="s">
        <v>19</v>
      </c>
      <c r="L99" s="41"/>
      <c r="M99" s="240" t="s">
        <v>19</v>
      </c>
      <c r="N99" s="241" t="s">
        <v>44</v>
      </c>
      <c r="O99" s="81"/>
      <c r="P99" s="225">
        <f>O99*H99</f>
        <v>0</v>
      </c>
      <c r="Q99" s="225">
        <v>0</v>
      </c>
      <c r="R99" s="225">
        <f>Q99*H99</f>
        <v>0</v>
      </c>
      <c r="S99" s="225">
        <v>0</v>
      </c>
      <c r="T99" s="226">
        <f>S99*H99</f>
        <v>0</v>
      </c>
      <c r="U99" s="35"/>
      <c r="V99" s="35"/>
      <c r="W99" s="35"/>
      <c r="X99" s="35"/>
      <c r="Y99" s="35"/>
      <c r="Z99" s="35"/>
      <c r="AA99" s="35"/>
      <c r="AB99" s="35"/>
      <c r="AC99" s="35"/>
      <c r="AD99" s="35"/>
      <c r="AE99" s="35"/>
      <c r="AR99" s="227" t="s">
        <v>194</v>
      </c>
      <c r="AT99" s="227" t="s">
        <v>191</v>
      </c>
      <c r="AU99" s="227" t="s">
        <v>81</v>
      </c>
      <c r="AY99" s="14" t="s">
        <v>183</v>
      </c>
      <c r="BE99" s="228">
        <f>IF(N99="základní",J99,0)</f>
        <v>0</v>
      </c>
      <c r="BF99" s="228">
        <f>IF(N99="snížená",J99,0)</f>
        <v>0</v>
      </c>
      <c r="BG99" s="228">
        <f>IF(N99="zákl. přenesená",J99,0)</f>
        <v>0</v>
      </c>
      <c r="BH99" s="228">
        <f>IF(N99="sníž. přenesená",J99,0)</f>
        <v>0</v>
      </c>
      <c r="BI99" s="228">
        <f>IF(N99="nulová",J99,0)</f>
        <v>0</v>
      </c>
      <c r="BJ99" s="14" t="s">
        <v>81</v>
      </c>
      <c r="BK99" s="228">
        <f>ROUND(I99*H99,2)</f>
        <v>0</v>
      </c>
      <c r="BL99" s="14" t="s">
        <v>194</v>
      </c>
      <c r="BM99" s="227" t="s">
        <v>3122</v>
      </c>
    </row>
    <row r="100" s="2" customFormat="1">
      <c r="A100" s="35"/>
      <c r="B100" s="36"/>
      <c r="C100" s="37"/>
      <c r="D100" s="229" t="s">
        <v>190</v>
      </c>
      <c r="E100" s="37"/>
      <c r="F100" s="230" t="s">
        <v>2862</v>
      </c>
      <c r="G100" s="37"/>
      <c r="H100" s="37"/>
      <c r="I100" s="143"/>
      <c r="J100" s="37"/>
      <c r="K100" s="37"/>
      <c r="L100" s="41"/>
      <c r="M100" s="231"/>
      <c r="N100" s="232"/>
      <c r="O100" s="81"/>
      <c r="P100" s="81"/>
      <c r="Q100" s="81"/>
      <c r="R100" s="81"/>
      <c r="S100" s="81"/>
      <c r="T100" s="82"/>
      <c r="U100" s="35"/>
      <c r="V100" s="35"/>
      <c r="W100" s="35"/>
      <c r="X100" s="35"/>
      <c r="Y100" s="35"/>
      <c r="Z100" s="35"/>
      <c r="AA100" s="35"/>
      <c r="AB100" s="35"/>
      <c r="AC100" s="35"/>
      <c r="AD100" s="35"/>
      <c r="AE100" s="35"/>
      <c r="AT100" s="14" t="s">
        <v>190</v>
      </c>
      <c r="AU100" s="14" t="s">
        <v>81</v>
      </c>
    </row>
    <row r="101" s="2" customFormat="1" ht="16.5" customHeight="1">
      <c r="A101" s="35"/>
      <c r="B101" s="36"/>
      <c r="C101" s="215" t="s">
        <v>212</v>
      </c>
      <c r="D101" s="215" t="s">
        <v>184</v>
      </c>
      <c r="E101" s="216" t="s">
        <v>2874</v>
      </c>
      <c r="F101" s="217" t="s">
        <v>2875</v>
      </c>
      <c r="G101" s="218" t="s">
        <v>199</v>
      </c>
      <c r="H101" s="219">
        <v>1</v>
      </c>
      <c r="I101" s="220"/>
      <c r="J101" s="221">
        <f>ROUND(I101*H101,2)</f>
        <v>0</v>
      </c>
      <c r="K101" s="217" t="s">
        <v>19</v>
      </c>
      <c r="L101" s="222"/>
      <c r="M101" s="223" t="s">
        <v>19</v>
      </c>
      <c r="N101" s="224" t="s">
        <v>44</v>
      </c>
      <c r="O101" s="81"/>
      <c r="P101" s="225">
        <f>O101*H101</f>
        <v>0</v>
      </c>
      <c r="Q101" s="225">
        <v>0</v>
      </c>
      <c r="R101" s="225">
        <f>Q101*H101</f>
        <v>0</v>
      </c>
      <c r="S101" s="225">
        <v>0</v>
      </c>
      <c r="T101" s="226">
        <f>S101*H101</f>
        <v>0</v>
      </c>
      <c r="U101" s="35"/>
      <c r="V101" s="35"/>
      <c r="W101" s="35"/>
      <c r="X101" s="35"/>
      <c r="Y101" s="35"/>
      <c r="Z101" s="35"/>
      <c r="AA101" s="35"/>
      <c r="AB101" s="35"/>
      <c r="AC101" s="35"/>
      <c r="AD101" s="35"/>
      <c r="AE101" s="35"/>
      <c r="AR101" s="227" t="s">
        <v>323</v>
      </c>
      <c r="AT101" s="227" t="s">
        <v>184</v>
      </c>
      <c r="AU101" s="227" t="s">
        <v>81</v>
      </c>
      <c r="AY101" s="14" t="s">
        <v>183</v>
      </c>
      <c r="BE101" s="228">
        <f>IF(N101="základní",J101,0)</f>
        <v>0</v>
      </c>
      <c r="BF101" s="228">
        <f>IF(N101="snížená",J101,0)</f>
        <v>0</v>
      </c>
      <c r="BG101" s="228">
        <f>IF(N101="zákl. přenesená",J101,0)</f>
        <v>0</v>
      </c>
      <c r="BH101" s="228">
        <f>IF(N101="sníž. přenesená",J101,0)</f>
        <v>0</v>
      </c>
      <c r="BI101" s="228">
        <f>IF(N101="nulová",J101,0)</f>
        <v>0</v>
      </c>
      <c r="BJ101" s="14" t="s">
        <v>81</v>
      </c>
      <c r="BK101" s="228">
        <f>ROUND(I101*H101,2)</f>
        <v>0</v>
      </c>
      <c r="BL101" s="14" t="s">
        <v>252</v>
      </c>
      <c r="BM101" s="227" t="s">
        <v>3123</v>
      </c>
    </row>
    <row r="102" s="2" customFormat="1">
      <c r="A102" s="35"/>
      <c r="B102" s="36"/>
      <c r="C102" s="37"/>
      <c r="D102" s="229" t="s">
        <v>190</v>
      </c>
      <c r="E102" s="37"/>
      <c r="F102" s="230" t="s">
        <v>2875</v>
      </c>
      <c r="G102" s="37"/>
      <c r="H102" s="37"/>
      <c r="I102" s="143"/>
      <c r="J102" s="37"/>
      <c r="K102" s="37"/>
      <c r="L102" s="41"/>
      <c r="M102" s="231"/>
      <c r="N102" s="232"/>
      <c r="O102" s="81"/>
      <c r="P102" s="81"/>
      <c r="Q102" s="81"/>
      <c r="R102" s="81"/>
      <c r="S102" s="81"/>
      <c r="T102" s="82"/>
      <c r="U102" s="35"/>
      <c r="V102" s="35"/>
      <c r="W102" s="35"/>
      <c r="X102" s="35"/>
      <c r="Y102" s="35"/>
      <c r="Z102" s="35"/>
      <c r="AA102" s="35"/>
      <c r="AB102" s="35"/>
      <c r="AC102" s="35"/>
      <c r="AD102" s="35"/>
      <c r="AE102" s="35"/>
      <c r="AT102" s="14" t="s">
        <v>190</v>
      </c>
      <c r="AU102" s="14" t="s">
        <v>81</v>
      </c>
    </row>
    <row r="103" s="2" customFormat="1" ht="33" customHeight="1">
      <c r="A103" s="35"/>
      <c r="B103" s="36"/>
      <c r="C103" s="215" t="s">
        <v>216</v>
      </c>
      <c r="D103" s="215" t="s">
        <v>184</v>
      </c>
      <c r="E103" s="216" t="s">
        <v>3124</v>
      </c>
      <c r="F103" s="217" t="s">
        <v>3125</v>
      </c>
      <c r="G103" s="218" t="s">
        <v>199</v>
      </c>
      <c r="H103" s="219">
        <v>1</v>
      </c>
      <c r="I103" s="220"/>
      <c r="J103" s="221">
        <f>ROUND(I103*H103,2)</f>
        <v>0</v>
      </c>
      <c r="K103" s="217" t="s">
        <v>19</v>
      </c>
      <c r="L103" s="222"/>
      <c r="M103" s="223" t="s">
        <v>19</v>
      </c>
      <c r="N103" s="224" t="s">
        <v>44</v>
      </c>
      <c r="O103" s="81"/>
      <c r="P103" s="225">
        <f>O103*H103</f>
        <v>0</v>
      </c>
      <c r="Q103" s="225">
        <v>0</v>
      </c>
      <c r="R103" s="225">
        <f>Q103*H103</f>
        <v>0</v>
      </c>
      <c r="S103" s="225">
        <v>0</v>
      </c>
      <c r="T103" s="226">
        <f>S103*H103</f>
        <v>0</v>
      </c>
      <c r="U103" s="35"/>
      <c r="V103" s="35"/>
      <c r="W103" s="35"/>
      <c r="X103" s="35"/>
      <c r="Y103" s="35"/>
      <c r="Z103" s="35"/>
      <c r="AA103" s="35"/>
      <c r="AB103" s="35"/>
      <c r="AC103" s="35"/>
      <c r="AD103" s="35"/>
      <c r="AE103" s="35"/>
      <c r="AR103" s="227" t="s">
        <v>323</v>
      </c>
      <c r="AT103" s="227" t="s">
        <v>184</v>
      </c>
      <c r="AU103" s="227" t="s">
        <v>81</v>
      </c>
      <c r="AY103" s="14" t="s">
        <v>183</v>
      </c>
      <c r="BE103" s="228">
        <f>IF(N103="základní",J103,0)</f>
        <v>0</v>
      </c>
      <c r="BF103" s="228">
        <f>IF(N103="snížená",J103,0)</f>
        <v>0</v>
      </c>
      <c r="BG103" s="228">
        <f>IF(N103="zákl. přenesená",J103,0)</f>
        <v>0</v>
      </c>
      <c r="BH103" s="228">
        <f>IF(N103="sníž. přenesená",J103,0)</f>
        <v>0</v>
      </c>
      <c r="BI103" s="228">
        <f>IF(N103="nulová",J103,0)</f>
        <v>0</v>
      </c>
      <c r="BJ103" s="14" t="s">
        <v>81</v>
      </c>
      <c r="BK103" s="228">
        <f>ROUND(I103*H103,2)</f>
        <v>0</v>
      </c>
      <c r="BL103" s="14" t="s">
        <v>252</v>
      </c>
      <c r="BM103" s="227" t="s">
        <v>3126</v>
      </c>
    </row>
    <row r="104" s="2" customFormat="1">
      <c r="A104" s="35"/>
      <c r="B104" s="36"/>
      <c r="C104" s="37"/>
      <c r="D104" s="229" t="s">
        <v>190</v>
      </c>
      <c r="E104" s="37"/>
      <c r="F104" s="230" t="s">
        <v>3125</v>
      </c>
      <c r="G104" s="37"/>
      <c r="H104" s="37"/>
      <c r="I104" s="143"/>
      <c r="J104" s="37"/>
      <c r="K104" s="37"/>
      <c r="L104" s="41"/>
      <c r="M104" s="231"/>
      <c r="N104" s="232"/>
      <c r="O104" s="81"/>
      <c r="P104" s="81"/>
      <c r="Q104" s="81"/>
      <c r="R104" s="81"/>
      <c r="S104" s="81"/>
      <c r="T104" s="82"/>
      <c r="U104" s="35"/>
      <c r="V104" s="35"/>
      <c r="W104" s="35"/>
      <c r="X104" s="35"/>
      <c r="Y104" s="35"/>
      <c r="Z104" s="35"/>
      <c r="AA104" s="35"/>
      <c r="AB104" s="35"/>
      <c r="AC104" s="35"/>
      <c r="AD104" s="35"/>
      <c r="AE104" s="35"/>
      <c r="AT104" s="14" t="s">
        <v>190</v>
      </c>
      <c r="AU104" s="14" t="s">
        <v>81</v>
      </c>
    </row>
    <row r="105" s="2" customFormat="1" ht="33" customHeight="1">
      <c r="A105" s="35"/>
      <c r="B105" s="36"/>
      <c r="C105" s="215" t="s">
        <v>220</v>
      </c>
      <c r="D105" s="215" t="s">
        <v>184</v>
      </c>
      <c r="E105" s="216" t="s">
        <v>3127</v>
      </c>
      <c r="F105" s="217" t="s">
        <v>3128</v>
      </c>
      <c r="G105" s="218" t="s">
        <v>199</v>
      </c>
      <c r="H105" s="219">
        <v>1</v>
      </c>
      <c r="I105" s="220"/>
      <c r="J105" s="221">
        <f>ROUND(I105*H105,2)</f>
        <v>0</v>
      </c>
      <c r="K105" s="217" t="s">
        <v>19</v>
      </c>
      <c r="L105" s="222"/>
      <c r="M105" s="223" t="s">
        <v>19</v>
      </c>
      <c r="N105" s="224" t="s">
        <v>44</v>
      </c>
      <c r="O105" s="81"/>
      <c r="P105" s="225">
        <f>O105*H105</f>
        <v>0</v>
      </c>
      <c r="Q105" s="225">
        <v>0</v>
      </c>
      <c r="R105" s="225">
        <f>Q105*H105</f>
        <v>0</v>
      </c>
      <c r="S105" s="225">
        <v>0</v>
      </c>
      <c r="T105" s="226">
        <f>S105*H105</f>
        <v>0</v>
      </c>
      <c r="U105" s="35"/>
      <c r="V105" s="35"/>
      <c r="W105" s="35"/>
      <c r="X105" s="35"/>
      <c r="Y105" s="35"/>
      <c r="Z105" s="35"/>
      <c r="AA105" s="35"/>
      <c r="AB105" s="35"/>
      <c r="AC105" s="35"/>
      <c r="AD105" s="35"/>
      <c r="AE105" s="35"/>
      <c r="AR105" s="227" t="s">
        <v>323</v>
      </c>
      <c r="AT105" s="227" t="s">
        <v>184</v>
      </c>
      <c r="AU105" s="227" t="s">
        <v>81</v>
      </c>
      <c r="AY105" s="14" t="s">
        <v>183</v>
      </c>
      <c r="BE105" s="228">
        <f>IF(N105="základní",J105,0)</f>
        <v>0</v>
      </c>
      <c r="BF105" s="228">
        <f>IF(N105="snížená",J105,0)</f>
        <v>0</v>
      </c>
      <c r="BG105" s="228">
        <f>IF(N105="zákl. přenesená",J105,0)</f>
        <v>0</v>
      </c>
      <c r="BH105" s="228">
        <f>IF(N105="sníž. přenesená",J105,0)</f>
        <v>0</v>
      </c>
      <c r="BI105" s="228">
        <f>IF(N105="nulová",J105,0)</f>
        <v>0</v>
      </c>
      <c r="BJ105" s="14" t="s">
        <v>81</v>
      </c>
      <c r="BK105" s="228">
        <f>ROUND(I105*H105,2)</f>
        <v>0</v>
      </c>
      <c r="BL105" s="14" t="s">
        <v>252</v>
      </c>
      <c r="BM105" s="227" t="s">
        <v>3129</v>
      </c>
    </row>
    <row r="106" s="2" customFormat="1">
      <c r="A106" s="35"/>
      <c r="B106" s="36"/>
      <c r="C106" s="37"/>
      <c r="D106" s="229" t="s">
        <v>190</v>
      </c>
      <c r="E106" s="37"/>
      <c r="F106" s="230" t="s">
        <v>3128</v>
      </c>
      <c r="G106" s="37"/>
      <c r="H106" s="37"/>
      <c r="I106" s="143"/>
      <c r="J106" s="37"/>
      <c r="K106" s="37"/>
      <c r="L106" s="41"/>
      <c r="M106" s="231"/>
      <c r="N106" s="232"/>
      <c r="O106" s="81"/>
      <c r="P106" s="81"/>
      <c r="Q106" s="81"/>
      <c r="R106" s="81"/>
      <c r="S106" s="81"/>
      <c r="T106" s="82"/>
      <c r="U106" s="35"/>
      <c r="V106" s="35"/>
      <c r="W106" s="35"/>
      <c r="X106" s="35"/>
      <c r="Y106" s="35"/>
      <c r="Z106" s="35"/>
      <c r="AA106" s="35"/>
      <c r="AB106" s="35"/>
      <c r="AC106" s="35"/>
      <c r="AD106" s="35"/>
      <c r="AE106" s="35"/>
      <c r="AT106" s="14" t="s">
        <v>190</v>
      </c>
      <c r="AU106" s="14" t="s">
        <v>81</v>
      </c>
    </row>
    <row r="107" s="2" customFormat="1" ht="33" customHeight="1">
      <c r="A107" s="35"/>
      <c r="B107" s="36"/>
      <c r="C107" s="215" t="s">
        <v>224</v>
      </c>
      <c r="D107" s="215" t="s">
        <v>184</v>
      </c>
      <c r="E107" s="216" t="s">
        <v>3130</v>
      </c>
      <c r="F107" s="217" t="s">
        <v>3131</v>
      </c>
      <c r="G107" s="218" t="s">
        <v>199</v>
      </c>
      <c r="H107" s="219">
        <v>1</v>
      </c>
      <c r="I107" s="220"/>
      <c r="J107" s="221">
        <f>ROUND(I107*H107,2)</f>
        <v>0</v>
      </c>
      <c r="K107" s="217" t="s">
        <v>19</v>
      </c>
      <c r="L107" s="222"/>
      <c r="M107" s="223" t="s">
        <v>19</v>
      </c>
      <c r="N107" s="224" t="s">
        <v>44</v>
      </c>
      <c r="O107" s="81"/>
      <c r="P107" s="225">
        <f>O107*H107</f>
        <v>0</v>
      </c>
      <c r="Q107" s="225">
        <v>0</v>
      </c>
      <c r="R107" s="225">
        <f>Q107*H107</f>
        <v>0</v>
      </c>
      <c r="S107" s="225">
        <v>0</v>
      </c>
      <c r="T107" s="226">
        <f>S107*H107</f>
        <v>0</v>
      </c>
      <c r="U107" s="35"/>
      <c r="V107" s="35"/>
      <c r="W107" s="35"/>
      <c r="X107" s="35"/>
      <c r="Y107" s="35"/>
      <c r="Z107" s="35"/>
      <c r="AA107" s="35"/>
      <c r="AB107" s="35"/>
      <c r="AC107" s="35"/>
      <c r="AD107" s="35"/>
      <c r="AE107" s="35"/>
      <c r="AR107" s="227" t="s">
        <v>323</v>
      </c>
      <c r="AT107" s="227" t="s">
        <v>184</v>
      </c>
      <c r="AU107" s="227" t="s">
        <v>81</v>
      </c>
      <c r="AY107" s="14" t="s">
        <v>183</v>
      </c>
      <c r="BE107" s="228">
        <f>IF(N107="základní",J107,0)</f>
        <v>0</v>
      </c>
      <c r="BF107" s="228">
        <f>IF(N107="snížená",J107,0)</f>
        <v>0</v>
      </c>
      <c r="BG107" s="228">
        <f>IF(N107="zákl. přenesená",J107,0)</f>
        <v>0</v>
      </c>
      <c r="BH107" s="228">
        <f>IF(N107="sníž. přenesená",J107,0)</f>
        <v>0</v>
      </c>
      <c r="BI107" s="228">
        <f>IF(N107="nulová",J107,0)</f>
        <v>0</v>
      </c>
      <c r="BJ107" s="14" t="s">
        <v>81</v>
      </c>
      <c r="BK107" s="228">
        <f>ROUND(I107*H107,2)</f>
        <v>0</v>
      </c>
      <c r="BL107" s="14" t="s">
        <v>252</v>
      </c>
      <c r="BM107" s="227" t="s">
        <v>3132</v>
      </c>
    </row>
    <row r="108" s="2" customFormat="1">
      <c r="A108" s="35"/>
      <c r="B108" s="36"/>
      <c r="C108" s="37"/>
      <c r="D108" s="229" t="s">
        <v>190</v>
      </c>
      <c r="E108" s="37"/>
      <c r="F108" s="230" t="s">
        <v>3131</v>
      </c>
      <c r="G108" s="37"/>
      <c r="H108" s="37"/>
      <c r="I108" s="143"/>
      <c r="J108" s="37"/>
      <c r="K108" s="37"/>
      <c r="L108" s="41"/>
      <c r="M108" s="231"/>
      <c r="N108" s="232"/>
      <c r="O108" s="81"/>
      <c r="P108" s="81"/>
      <c r="Q108" s="81"/>
      <c r="R108" s="81"/>
      <c r="S108" s="81"/>
      <c r="T108" s="82"/>
      <c r="U108" s="35"/>
      <c r="V108" s="35"/>
      <c r="W108" s="35"/>
      <c r="X108" s="35"/>
      <c r="Y108" s="35"/>
      <c r="Z108" s="35"/>
      <c r="AA108" s="35"/>
      <c r="AB108" s="35"/>
      <c r="AC108" s="35"/>
      <c r="AD108" s="35"/>
      <c r="AE108" s="35"/>
      <c r="AT108" s="14" t="s">
        <v>190</v>
      </c>
      <c r="AU108" s="14" t="s">
        <v>81</v>
      </c>
    </row>
    <row r="109" s="2" customFormat="1" ht="33" customHeight="1">
      <c r="A109" s="35"/>
      <c r="B109" s="36"/>
      <c r="C109" s="215" t="s">
        <v>228</v>
      </c>
      <c r="D109" s="215" t="s">
        <v>184</v>
      </c>
      <c r="E109" s="216" t="s">
        <v>3133</v>
      </c>
      <c r="F109" s="217" t="s">
        <v>3134</v>
      </c>
      <c r="G109" s="218" t="s">
        <v>199</v>
      </c>
      <c r="H109" s="219">
        <v>1</v>
      </c>
      <c r="I109" s="220"/>
      <c r="J109" s="221">
        <f>ROUND(I109*H109,2)</f>
        <v>0</v>
      </c>
      <c r="K109" s="217" t="s">
        <v>19</v>
      </c>
      <c r="L109" s="222"/>
      <c r="M109" s="223" t="s">
        <v>19</v>
      </c>
      <c r="N109" s="224" t="s">
        <v>44</v>
      </c>
      <c r="O109" s="81"/>
      <c r="P109" s="225">
        <f>O109*H109</f>
        <v>0</v>
      </c>
      <c r="Q109" s="225">
        <v>0</v>
      </c>
      <c r="R109" s="225">
        <f>Q109*H109</f>
        <v>0</v>
      </c>
      <c r="S109" s="225">
        <v>0</v>
      </c>
      <c r="T109" s="226">
        <f>S109*H109</f>
        <v>0</v>
      </c>
      <c r="U109" s="35"/>
      <c r="V109" s="35"/>
      <c r="W109" s="35"/>
      <c r="X109" s="35"/>
      <c r="Y109" s="35"/>
      <c r="Z109" s="35"/>
      <c r="AA109" s="35"/>
      <c r="AB109" s="35"/>
      <c r="AC109" s="35"/>
      <c r="AD109" s="35"/>
      <c r="AE109" s="35"/>
      <c r="AR109" s="227" t="s">
        <v>323</v>
      </c>
      <c r="AT109" s="227" t="s">
        <v>184</v>
      </c>
      <c r="AU109" s="227" t="s">
        <v>81</v>
      </c>
      <c r="AY109" s="14" t="s">
        <v>183</v>
      </c>
      <c r="BE109" s="228">
        <f>IF(N109="základní",J109,0)</f>
        <v>0</v>
      </c>
      <c r="BF109" s="228">
        <f>IF(N109="snížená",J109,0)</f>
        <v>0</v>
      </c>
      <c r="BG109" s="228">
        <f>IF(N109="zákl. přenesená",J109,0)</f>
        <v>0</v>
      </c>
      <c r="BH109" s="228">
        <f>IF(N109="sníž. přenesená",J109,0)</f>
        <v>0</v>
      </c>
      <c r="BI109" s="228">
        <f>IF(N109="nulová",J109,0)</f>
        <v>0</v>
      </c>
      <c r="BJ109" s="14" t="s">
        <v>81</v>
      </c>
      <c r="BK109" s="228">
        <f>ROUND(I109*H109,2)</f>
        <v>0</v>
      </c>
      <c r="BL109" s="14" t="s">
        <v>252</v>
      </c>
      <c r="BM109" s="227" t="s">
        <v>3135</v>
      </c>
    </row>
    <row r="110" s="2" customFormat="1">
      <c r="A110" s="35"/>
      <c r="B110" s="36"/>
      <c r="C110" s="37"/>
      <c r="D110" s="229" t="s">
        <v>190</v>
      </c>
      <c r="E110" s="37"/>
      <c r="F110" s="230" t="s">
        <v>3134</v>
      </c>
      <c r="G110" s="37"/>
      <c r="H110" s="37"/>
      <c r="I110" s="143"/>
      <c r="J110" s="37"/>
      <c r="K110" s="37"/>
      <c r="L110" s="41"/>
      <c r="M110" s="231"/>
      <c r="N110" s="232"/>
      <c r="O110" s="81"/>
      <c r="P110" s="81"/>
      <c r="Q110" s="81"/>
      <c r="R110" s="81"/>
      <c r="S110" s="81"/>
      <c r="T110" s="82"/>
      <c r="U110" s="35"/>
      <c r="V110" s="35"/>
      <c r="W110" s="35"/>
      <c r="X110" s="35"/>
      <c r="Y110" s="35"/>
      <c r="Z110" s="35"/>
      <c r="AA110" s="35"/>
      <c r="AB110" s="35"/>
      <c r="AC110" s="35"/>
      <c r="AD110" s="35"/>
      <c r="AE110" s="35"/>
      <c r="AT110" s="14" t="s">
        <v>190</v>
      </c>
      <c r="AU110" s="14" t="s">
        <v>81</v>
      </c>
    </row>
    <row r="111" s="2" customFormat="1" ht="33" customHeight="1">
      <c r="A111" s="35"/>
      <c r="B111" s="36"/>
      <c r="C111" s="215" t="s">
        <v>232</v>
      </c>
      <c r="D111" s="215" t="s">
        <v>184</v>
      </c>
      <c r="E111" s="216" t="s">
        <v>3136</v>
      </c>
      <c r="F111" s="217" t="s">
        <v>3137</v>
      </c>
      <c r="G111" s="218" t="s">
        <v>199</v>
      </c>
      <c r="H111" s="219">
        <v>1</v>
      </c>
      <c r="I111" s="220"/>
      <c r="J111" s="221">
        <f>ROUND(I111*H111,2)</f>
        <v>0</v>
      </c>
      <c r="K111" s="217" t="s">
        <v>19</v>
      </c>
      <c r="L111" s="222"/>
      <c r="M111" s="223" t="s">
        <v>19</v>
      </c>
      <c r="N111" s="224" t="s">
        <v>44</v>
      </c>
      <c r="O111" s="81"/>
      <c r="P111" s="225">
        <f>O111*H111</f>
        <v>0</v>
      </c>
      <c r="Q111" s="225">
        <v>0</v>
      </c>
      <c r="R111" s="225">
        <f>Q111*H111</f>
        <v>0</v>
      </c>
      <c r="S111" s="225">
        <v>0</v>
      </c>
      <c r="T111" s="226">
        <f>S111*H111</f>
        <v>0</v>
      </c>
      <c r="U111" s="35"/>
      <c r="V111" s="35"/>
      <c r="W111" s="35"/>
      <c r="X111" s="35"/>
      <c r="Y111" s="35"/>
      <c r="Z111" s="35"/>
      <c r="AA111" s="35"/>
      <c r="AB111" s="35"/>
      <c r="AC111" s="35"/>
      <c r="AD111" s="35"/>
      <c r="AE111" s="35"/>
      <c r="AR111" s="227" t="s">
        <v>323</v>
      </c>
      <c r="AT111" s="227" t="s">
        <v>184</v>
      </c>
      <c r="AU111" s="227" t="s">
        <v>81</v>
      </c>
      <c r="AY111" s="14" t="s">
        <v>183</v>
      </c>
      <c r="BE111" s="228">
        <f>IF(N111="základní",J111,0)</f>
        <v>0</v>
      </c>
      <c r="BF111" s="228">
        <f>IF(N111="snížená",J111,0)</f>
        <v>0</v>
      </c>
      <c r="BG111" s="228">
        <f>IF(N111="zákl. přenesená",J111,0)</f>
        <v>0</v>
      </c>
      <c r="BH111" s="228">
        <f>IF(N111="sníž. přenesená",J111,0)</f>
        <v>0</v>
      </c>
      <c r="BI111" s="228">
        <f>IF(N111="nulová",J111,0)</f>
        <v>0</v>
      </c>
      <c r="BJ111" s="14" t="s">
        <v>81</v>
      </c>
      <c r="BK111" s="228">
        <f>ROUND(I111*H111,2)</f>
        <v>0</v>
      </c>
      <c r="BL111" s="14" t="s">
        <v>252</v>
      </c>
      <c r="BM111" s="227" t="s">
        <v>3138</v>
      </c>
    </row>
    <row r="112" s="2" customFormat="1">
      <c r="A112" s="35"/>
      <c r="B112" s="36"/>
      <c r="C112" s="37"/>
      <c r="D112" s="229" t="s">
        <v>190</v>
      </c>
      <c r="E112" s="37"/>
      <c r="F112" s="230" t="s">
        <v>3137</v>
      </c>
      <c r="G112" s="37"/>
      <c r="H112" s="37"/>
      <c r="I112" s="143"/>
      <c r="J112" s="37"/>
      <c r="K112" s="37"/>
      <c r="L112" s="41"/>
      <c r="M112" s="231"/>
      <c r="N112" s="232"/>
      <c r="O112" s="81"/>
      <c r="P112" s="81"/>
      <c r="Q112" s="81"/>
      <c r="R112" s="81"/>
      <c r="S112" s="81"/>
      <c r="T112" s="82"/>
      <c r="U112" s="35"/>
      <c r="V112" s="35"/>
      <c r="W112" s="35"/>
      <c r="X112" s="35"/>
      <c r="Y112" s="35"/>
      <c r="Z112" s="35"/>
      <c r="AA112" s="35"/>
      <c r="AB112" s="35"/>
      <c r="AC112" s="35"/>
      <c r="AD112" s="35"/>
      <c r="AE112" s="35"/>
      <c r="AT112" s="14" t="s">
        <v>190</v>
      </c>
      <c r="AU112" s="14" t="s">
        <v>81</v>
      </c>
    </row>
    <row r="113" s="2" customFormat="1" ht="33" customHeight="1">
      <c r="A113" s="35"/>
      <c r="B113" s="36"/>
      <c r="C113" s="215" t="s">
        <v>237</v>
      </c>
      <c r="D113" s="215" t="s">
        <v>184</v>
      </c>
      <c r="E113" s="216" t="s">
        <v>3139</v>
      </c>
      <c r="F113" s="217" t="s">
        <v>3140</v>
      </c>
      <c r="G113" s="218" t="s">
        <v>199</v>
      </c>
      <c r="H113" s="219">
        <v>1</v>
      </c>
      <c r="I113" s="220"/>
      <c r="J113" s="221">
        <f>ROUND(I113*H113,2)</f>
        <v>0</v>
      </c>
      <c r="K113" s="217" t="s">
        <v>19</v>
      </c>
      <c r="L113" s="222"/>
      <c r="M113" s="223" t="s">
        <v>19</v>
      </c>
      <c r="N113" s="224" t="s">
        <v>44</v>
      </c>
      <c r="O113" s="81"/>
      <c r="P113" s="225">
        <f>O113*H113</f>
        <v>0</v>
      </c>
      <c r="Q113" s="225">
        <v>0</v>
      </c>
      <c r="R113" s="225">
        <f>Q113*H113</f>
        <v>0</v>
      </c>
      <c r="S113" s="225">
        <v>0</v>
      </c>
      <c r="T113" s="226">
        <f>S113*H113</f>
        <v>0</v>
      </c>
      <c r="U113" s="35"/>
      <c r="V113" s="35"/>
      <c r="W113" s="35"/>
      <c r="X113" s="35"/>
      <c r="Y113" s="35"/>
      <c r="Z113" s="35"/>
      <c r="AA113" s="35"/>
      <c r="AB113" s="35"/>
      <c r="AC113" s="35"/>
      <c r="AD113" s="35"/>
      <c r="AE113" s="35"/>
      <c r="AR113" s="227" t="s">
        <v>323</v>
      </c>
      <c r="AT113" s="227" t="s">
        <v>184</v>
      </c>
      <c r="AU113" s="227" t="s">
        <v>81</v>
      </c>
      <c r="AY113" s="14" t="s">
        <v>183</v>
      </c>
      <c r="BE113" s="228">
        <f>IF(N113="základní",J113,0)</f>
        <v>0</v>
      </c>
      <c r="BF113" s="228">
        <f>IF(N113="snížená",J113,0)</f>
        <v>0</v>
      </c>
      <c r="BG113" s="228">
        <f>IF(N113="zákl. přenesená",J113,0)</f>
        <v>0</v>
      </c>
      <c r="BH113" s="228">
        <f>IF(N113="sníž. přenesená",J113,0)</f>
        <v>0</v>
      </c>
      <c r="BI113" s="228">
        <f>IF(N113="nulová",J113,0)</f>
        <v>0</v>
      </c>
      <c r="BJ113" s="14" t="s">
        <v>81</v>
      </c>
      <c r="BK113" s="228">
        <f>ROUND(I113*H113,2)</f>
        <v>0</v>
      </c>
      <c r="BL113" s="14" t="s">
        <v>252</v>
      </c>
      <c r="BM113" s="227" t="s">
        <v>3141</v>
      </c>
    </row>
    <row r="114" s="2" customFormat="1">
      <c r="A114" s="35"/>
      <c r="B114" s="36"/>
      <c r="C114" s="37"/>
      <c r="D114" s="229" t="s">
        <v>190</v>
      </c>
      <c r="E114" s="37"/>
      <c r="F114" s="230" t="s">
        <v>3140</v>
      </c>
      <c r="G114" s="37"/>
      <c r="H114" s="37"/>
      <c r="I114" s="143"/>
      <c r="J114" s="37"/>
      <c r="K114" s="37"/>
      <c r="L114" s="41"/>
      <c r="M114" s="231"/>
      <c r="N114" s="232"/>
      <c r="O114" s="81"/>
      <c r="P114" s="81"/>
      <c r="Q114" s="81"/>
      <c r="R114" s="81"/>
      <c r="S114" s="81"/>
      <c r="T114" s="82"/>
      <c r="U114" s="35"/>
      <c r="V114" s="35"/>
      <c r="W114" s="35"/>
      <c r="X114" s="35"/>
      <c r="Y114" s="35"/>
      <c r="Z114" s="35"/>
      <c r="AA114" s="35"/>
      <c r="AB114" s="35"/>
      <c r="AC114" s="35"/>
      <c r="AD114" s="35"/>
      <c r="AE114" s="35"/>
      <c r="AT114" s="14" t="s">
        <v>190</v>
      </c>
      <c r="AU114" s="14" t="s">
        <v>81</v>
      </c>
    </row>
    <row r="115" s="2" customFormat="1" ht="16.5" customHeight="1">
      <c r="A115" s="35"/>
      <c r="B115" s="36"/>
      <c r="C115" s="215" t="s">
        <v>242</v>
      </c>
      <c r="D115" s="215" t="s">
        <v>184</v>
      </c>
      <c r="E115" s="216" t="s">
        <v>3142</v>
      </c>
      <c r="F115" s="217" t="s">
        <v>3143</v>
      </c>
      <c r="G115" s="218" t="s">
        <v>199</v>
      </c>
      <c r="H115" s="219">
        <v>1</v>
      </c>
      <c r="I115" s="220"/>
      <c r="J115" s="221">
        <f>ROUND(I115*H115,2)</f>
        <v>0</v>
      </c>
      <c r="K115" s="217" t="s">
        <v>19</v>
      </c>
      <c r="L115" s="222"/>
      <c r="M115" s="223" t="s">
        <v>19</v>
      </c>
      <c r="N115" s="224" t="s">
        <v>44</v>
      </c>
      <c r="O115" s="81"/>
      <c r="P115" s="225">
        <f>O115*H115</f>
        <v>0</v>
      </c>
      <c r="Q115" s="225">
        <v>0</v>
      </c>
      <c r="R115" s="225">
        <f>Q115*H115</f>
        <v>0</v>
      </c>
      <c r="S115" s="225">
        <v>0</v>
      </c>
      <c r="T115" s="226">
        <f>S115*H115</f>
        <v>0</v>
      </c>
      <c r="U115" s="35"/>
      <c r="V115" s="35"/>
      <c r="W115" s="35"/>
      <c r="X115" s="35"/>
      <c r="Y115" s="35"/>
      <c r="Z115" s="35"/>
      <c r="AA115" s="35"/>
      <c r="AB115" s="35"/>
      <c r="AC115" s="35"/>
      <c r="AD115" s="35"/>
      <c r="AE115" s="35"/>
      <c r="AR115" s="227" t="s">
        <v>194</v>
      </c>
      <c r="AT115" s="227" t="s">
        <v>184</v>
      </c>
      <c r="AU115" s="227" t="s">
        <v>81</v>
      </c>
      <c r="AY115" s="14" t="s">
        <v>183</v>
      </c>
      <c r="BE115" s="228">
        <f>IF(N115="základní",J115,0)</f>
        <v>0</v>
      </c>
      <c r="BF115" s="228">
        <f>IF(N115="snížená",J115,0)</f>
        <v>0</v>
      </c>
      <c r="BG115" s="228">
        <f>IF(N115="zákl. přenesená",J115,0)</f>
        <v>0</v>
      </c>
      <c r="BH115" s="228">
        <f>IF(N115="sníž. přenesená",J115,0)</f>
        <v>0</v>
      </c>
      <c r="BI115" s="228">
        <f>IF(N115="nulová",J115,0)</f>
        <v>0</v>
      </c>
      <c r="BJ115" s="14" t="s">
        <v>81</v>
      </c>
      <c r="BK115" s="228">
        <f>ROUND(I115*H115,2)</f>
        <v>0</v>
      </c>
      <c r="BL115" s="14" t="s">
        <v>194</v>
      </c>
      <c r="BM115" s="227" t="s">
        <v>3144</v>
      </c>
    </row>
    <row r="116" s="2" customFormat="1">
      <c r="A116" s="35"/>
      <c r="B116" s="36"/>
      <c r="C116" s="37"/>
      <c r="D116" s="229" t="s">
        <v>190</v>
      </c>
      <c r="E116" s="37"/>
      <c r="F116" s="230" t="s">
        <v>3143</v>
      </c>
      <c r="G116" s="37"/>
      <c r="H116" s="37"/>
      <c r="I116" s="143"/>
      <c r="J116" s="37"/>
      <c r="K116" s="37"/>
      <c r="L116" s="41"/>
      <c r="M116" s="231"/>
      <c r="N116" s="232"/>
      <c r="O116" s="81"/>
      <c r="P116" s="81"/>
      <c r="Q116" s="81"/>
      <c r="R116" s="81"/>
      <c r="S116" s="81"/>
      <c r="T116" s="82"/>
      <c r="U116" s="35"/>
      <c r="V116" s="35"/>
      <c r="W116" s="35"/>
      <c r="X116" s="35"/>
      <c r="Y116" s="35"/>
      <c r="Z116" s="35"/>
      <c r="AA116" s="35"/>
      <c r="AB116" s="35"/>
      <c r="AC116" s="35"/>
      <c r="AD116" s="35"/>
      <c r="AE116" s="35"/>
      <c r="AT116" s="14" t="s">
        <v>190</v>
      </c>
      <c r="AU116" s="14" t="s">
        <v>81</v>
      </c>
    </row>
    <row r="117" s="2" customFormat="1" ht="21.75" customHeight="1">
      <c r="A117" s="35"/>
      <c r="B117" s="36"/>
      <c r="C117" s="215" t="s">
        <v>8</v>
      </c>
      <c r="D117" s="215" t="s">
        <v>184</v>
      </c>
      <c r="E117" s="216" t="s">
        <v>3145</v>
      </c>
      <c r="F117" s="217" t="s">
        <v>3146</v>
      </c>
      <c r="G117" s="218" t="s">
        <v>199</v>
      </c>
      <c r="H117" s="219">
        <v>5</v>
      </c>
      <c r="I117" s="220"/>
      <c r="J117" s="221">
        <f>ROUND(I117*H117,2)</f>
        <v>0</v>
      </c>
      <c r="K117" s="217" t="s">
        <v>19</v>
      </c>
      <c r="L117" s="222"/>
      <c r="M117" s="223" t="s">
        <v>19</v>
      </c>
      <c r="N117" s="224" t="s">
        <v>44</v>
      </c>
      <c r="O117" s="81"/>
      <c r="P117" s="225">
        <f>O117*H117</f>
        <v>0</v>
      </c>
      <c r="Q117" s="225">
        <v>0</v>
      </c>
      <c r="R117" s="225">
        <f>Q117*H117</f>
        <v>0</v>
      </c>
      <c r="S117" s="225">
        <v>0</v>
      </c>
      <c r="T117" s="226">
        <f>S117*H117</f>
        <v>0</v>
      </c>
      <c r="U117" s="35"/>
      <c r="V117" s="35"/>
      <c r="W117" s="35"/>
      <c r="X117" s="35"/>
      <c r="Y117" s="35"/>
      <c r="Z117" s="35"/>
      <c r="AA117" s="35"/>
      <c r="AB117" s="35"/>
      <c r="AC117" s="35"/>
      <c r="AD117" s="35"/>
      <c r="AE117" s="35"/>
      <c r="AR117" s="227" t="s">
        <v>194</v>
      </c>
      <c r="AT117" s="227" t="s">
        <v>184</v>
      </c>
      <c r="AU117" s="227" t="s">
        <v>81</v>
      </c>
      <c r="AY117" s="14" t="s">
        <v>183</v>
      </c>
      <c r="BE117" s="228">
        <f>IF(N117="základní",J117,0)</f>
        <v>0</v>
      </c>
      <c r="BF117" s="228">
        <f>IF(N117="snížená",J117,0)</f>
        <v>0</v>
      </c>
      <c r="BG117" s="228">
        <f>IF(N117="zákl. přenesená",J117,0)</f>
        <v>0</v>
      </c>
      <c r="BH117" s="228">
        <f>IF(N117="sníž. přenesená",J117,0)</f>
        <v>0</v>
      </c>
      <c r="BI117" s="228">
        <f>IF(N117="nulová",J117,0)</f>
        <v>0</v>
      </c>
      <c r="BJ117" s="14" t="s">
        <v>81</v>
      </c>
      <c r="BK117" s="228">
        <f>ROUND(I117*H117,2)</f>
        <v>0</v>
      </c>
      <c r="BL117" s="14" t="s">
        <v>194</v>
      </c>
      <c r="BM117" s="227" t="s">
        <v>3147</v>
      </c>
    </row>
    <row r="118" s="2" customFormat="1">
      <c r="A118" s="35"/>
      <c r="B118" s="36"/>
      <c r="C118" s="37"/>
      <c r="D118" s="229" t="s">
        <v>190</v>
      </c>
      <c r="E118" s="37"/>
      <c r="F118" s="230" t="s">
        <v>3146</v>
      </c>
      <c r="G118" s="37"/>
      <c r="H118" s="37"/>
      <c r="I118" s="143"/>
      <c r="J118" s="37"/>
      <c r="K118" s="37"/>
      <c r="L118" s="41"/>
      <c r="M118" s="231"/>
      <c r="N118" s="232"/>
      <c r="O118" s="81"/>
      <c r="P118" s="81"/>
      <c r="Q118" s="81"/>
      <c r="R118" s="81"/>
      <c r="S118" s="81"/>
      <c r="T118" s="82"/>
      <c r="U118" s="35"/>
      <c r="V118" s="35"/>
      <c r="W118" s="35"/>
      <c r="X118" s="35"/>
      <c r="Y118" s="35"/>
      <c r="Z118" s="35"/>
      <c r="AA118" s="35"/>
      <c r="AB118" s="35"/>
      <c r="AC118" s="35"/>
      <c r="AD118" s="35"/>
      <c r="AE118" s="35"/>
      <c r="AT118" s="14" t="s">
        <v>190</v>
      </c>
      <c r="AU118" s="14" t="s">
        <v>81</v>
      </c>
    </row>
    <row r="119" s="2" customFormat="1" ht="21.75" customHeight="1">
      <c r="A119" s="35"/>
      <c r="B119" s="36"/>
      <c r="C119" s="215" t="s">
        <v>249</v>
      </c>
      <c r="D119" s="215" t="s">
        <v>184</v>
      </c>
      <c r="E119" s="216" t="s">
        <v>3148</v>
      </c>
      <c r="F119" s="217" t="s">
        <v>3149</v>
      </c>
      <c r="G119" s="218" t="s">
        <v>199</v>
      </c>
      <c r="H119" s="219">
        <v>5</v>
      </c>
      <c r="I119" s="220"/>
      <c r="J119" s="221">
        <f>ROUND(I119*H119,2)</f>
        <v>0</v>
      </c>
      <c r="K119" s="217" t="s">
        <v>19</v>
      </c>
      <c r="L119" s="222"/>
      <c r="M119" s="223" t="s">
        <v>19</v>
      </c>
      <c r="N119" s="224" t="s">
        <v>44</v>
      </c>
      <c r="O119" s="81"/>
      <c r="P119" s="225">
        <f>O119*H119</f>
        <v>0</v>
      </c>
      <c r="Q119" s="225">
        <v>0</v>
      </c>
      <c r="R119" s="225">
        <f>Q119*H119</f>
        <v>0</v>
      </c>
      <c r="S119" s="225">
        <v>0</v>
      </c>
      <c r="T119" s="226">
        <f>S119*H119</f>
        <v>0</v>
      </c>
      <c r="U119" s="35"/>
      <c r="V119" s="35"/>
      <c r="W119" s="35"/>
      <c r="X119" s="35"/>
      <c r="Y119" s="35"/>
      <c r="Z119" s="35"/>
      <c r="AA119" s="35"/>
      <c r="AB119" s="35"/>
      <c r="AC119" s="35"/>
      <c r="AD119" s="35"/>
      <c r="AE119" s="35"/>
      <c r="AR119" s="227" t="s">
        <v>323</v>
      </c>
      <c r="AT119" s="227" t="s">
        <v>184</v>
      </c>
      <c r="AU119" s="227" t="s">
        <v>81</v>
      </c>
      <c r="AY119" s="14" t="s">
        <v>183</v>
      </c>
      <c r="BE119" s="228">
        <f>IF(N119="základní",J119,0)</f>
        <v>0</v>
      </c>
      <c r="BF119" s="228">
        <f>IF(N119="snížená",J119,0)</f>
        <v>0</v>
      </c>
      <c r="BG119" s="228">
        <f>IF(N119="zákl. přenesená",J119,0)</f>
        <v>0</v>
      </c>
      <c r="BH119" s="228">
        <f>IF(N119="sníž. přenesená",J119,0)</f>
        <v>0</v>
      </c>
      <c r="BI119" s="228">
        <f>IF(N119="nulová",J119,0)</f>
        <v>0</v>
      </c>
      <c r="BJ119" s="14" t="s">
        <v>81</v>
      </c>
      <c r="BK119" s="228">
        <f>ROUND(I119*H119,2)</f>
        <v>0</v>
      </c>
      <c r="BL119" s="14" t="s">
        <v>252</v>
      </c>
      <c r="BM119" s="227" t="s">
        <v>3150</v>
      </c>
    </row>
    <row r="120" s="2" customFormat="1">
      <c r="A120" s="35"/>
      <c r="B120" s="36"/>
      <c r="C120" s="37"/>
      <c r="D120" s="229" t="s">
        <v>190</v>
      </c>
      <c r="E120" s="37"/>
      <c r="F120" s="230" t="s">
        <v>3149</v>
      </c>
      <c r="G120" s="37"/>
      <c r="H120" s="37"/>
      <c r="I120" s="143"/>
      <c r="J120" s="37"/>
      <c r="K120" s="37"/>
      <c r="L120" s="41"/>
      <c r="M120" s="231"/>
      <c r="N120" s="232"/>
      <c r="O120" s="81"/>
      <c r="P120" s="81"/>
      <c r="Q120" s="81"/>
      <c r="R120" s="81"/>
      <c r="S120" s="81"/>
      <c r="T120" s="82"/>
      <c r="U120" s="35"/>
      <c r="V120" s="35"/>
      <c r="W120" s="35"/>
      <c r="X120" s="35"/>
      <c r="Y120" s="35"/>
      <c r="Z120" s="35"/>
      <c r="AA120" s="35"/>
      <c r="AB120" s="35"/>
      <c r="AC120" s="35"/>
      <c r="AD120" s="35"/>
      <c r="AE120" s="35"/>
      <c r="AT120" s="14" t="s">
        <v>190</v>
      </c>
      <c r="AU120" s="14" t="s">
        <v>81</v>
      </c>
    </row>
    <row r="121" s="2" customFormat="1" ht="16.5" customHeight="1">
      <c r="A121" s="35"/>
      <c r="B121" s="36"/>
      <c r="C121" s="215" t="s">
        <v>254</v>
      </c>
      <c r="D121" s="215" t="s">
        <v>184</v>
      </c>
      <c r="E121" s="216" t="s">
        <v>3151</v>
      </c>
      <c r="F121" s="217" t="s">
        <v>3152</v>
      </c>
      <c r="G121" s="218" t="s">
        <v>199</v>
      </c>
      <c r="H121" s="219">
        <v>2</v>
      </c>
      <c r="I121" s="220"/>
      <c r="J121" s="221">
        <f>ROUND(I121*H121,2)</f>
        <v>0</v>
      </c>
      <c r="K121" s="217" t="s">
        <v>19</v>
      </c>
      <c r="L121" s="222"/>
      <c r="M121" s="223" t="s">
        <v>19</v>
      </c>
      <c r="N121" s="224" t="s">
        <v>44</v>
      </c>
      <c r="O121" s="81"/>
      <c r="P121" s="225">
        <f>O121*H121</f>
        <v>0</v>
      </c>
      <c r="Q121" s="225">
        <v>0</v>
      </c>
      <c r="R121" s="225">
        <f>Q121*H121</f>
        <v>0</v>
      </c>
      <c r="S121" s="225">
        <v>0</v>
      </c>
      <c r="T121" s="226">
        <f>S121*H121</f>
        <v>0</v>
      </c>
      <c r="U121" s="35"/>
      <c r="V121" s="35"/>
      <c r="W121" s="35"/>
      <c r="X121" s="35"/>
      <c r="Y121" s="35"/>
      <c r="Z121" s="35"/>
      <c r="AA121" s="35"/>
      <c r="AB121" s="35"/>
      <c r="AC121" s="35"/>
      <c r="AD121" s="35"/>
      <c r="AE121" s="35"/>
      <c r="AR121" s="227" t="s">
        <v>323</v>
      </c>
      <c r="AT121" s="227" t="s">
        <v>184</v>
      </c>
      <c r="AU121" s="227" t="s">
        <v>81</v>
      </c>
      <c r="AY121" s="14" t="s">
        <v>183</v>
      </c>
      <c r="BE121" s="228">
        <f>IF(N121="základní",J121,0)</f>
        <v>0</v>
      </c>
      <c r="BF121" s="228">
        <f>IF(N121="snížená",J121,0)</f>
        <v>0</v>
      </c>
      <c r="BG121" s="228">
        <f>IF(N121="zákl. přenesená",J121,0)</f>
        <v>0</v>
      </c>
      <c r="BH121" s="228">
        <f>IF(N121="sníž. přenesená",J121,0)</f>
        <v>0</v>
      </c>
      <c r="BI121" s="228">
        <f>IF(N121="nulová",J121,0)</f>
        <v>0</v>
      </c>
      <c r="BJ121" s="14" t="s">
        <v>81</v>
      </c>
      <c r="BK121" s="228">
        <f>ROUND(I121*H121,2)</f>
        <v>0</v>
      </c>
      <c r="BL121" s="14" t="s">
        <v>252</v>
      </c>
      <c r="BM121" s="227" t="s">
        <v>3153</v>
      </c>
    </row>
    <row r="122" s="2" customFormat="1">
      <c r="A122" s="35"/>
      <c r="B122" s="36"/>
      <c r="C122" s="37"/>
      <c r="D122" s="229" t="s">
        <v>190</v>
      </c>
      <c r="E122" s="37"/>
      <c r="F122" s="230" t="s">
        <v>3152</v>
      </c>
      <c r="G122" s="37"/>
      <c r="H122" s="37"/>
      <c r="I122" s="143"/>
      <c r="J122" s="37"/>
      <c r="K122" s="37"/>
      <c r="L122" s="41"/>
      <c r="M122" s="231"/>
      <c r="N122" s="232"/>
      <c r="O122" s="81"/>
      <c r="P122" s="81"/>
      <c r="Q122" s="81"/>
      <c r="R122" s="81"/>
      <c r="S122" s="81"/>
      <c r="T122" s="82"/>
      <c r="U122" s="35"/>
      <c r="V122" s="35"/>
      <c r="W122" s="35"/>
      <c r="X122" s="35"/>
      <c r="Y122" s="35"/>
      <c r="Z122" s="35"/>
      <c r="AA122" s="35"/>
      <c r="AB122" s="35"/>
      <c r="AC122" s="35"/>
      <c r="AD122" s="35"/>
      <c r="AE122" s="35"/>
      <c r="AT122" s="14" t="s">
        <v>190</v>
      </c>
      <c r="AU122" s="14" t="s">
        <v>81</v>
      </c>
    </row>
    <row r="123" s="2" customFormat="1" ht="21.75" customHeight="1">
      <c r="A123" s="35"/>
      <c r="B123" s="36"/>
      <c r="C123" s="215" t="s">
        <v>260</v>
      </c>
      <c r="D123" s="215" t="s">
        <v>184</v>
      </c>
      <c r="E123" s="216" t="s">
        <v>3154</v>
      </c>
      <c r="F123" s="217" t="s">
        <v>2869</v>
      </c>
      <c r="G123" s="218" t="s">
        <v>199</v>
      </c>
      <c r="H123" s="219">
        <v>2</v>
      </c>
      <c r="I123" s="220"/>
      <c r="J123" s="221">
        <f>ROUND(I123*H123,2)</f>
        <v>0</v>
      </c>
      <c r="K123" s="217" t="s">
        <v>19</v>
      </c>
      <c r="L123" s="222"/>
      <c r="M123" s="223" t="s">
        <v>19</v>
      </c>
      <c r="N123" s="224" t="s">
        <v>44</v>
      </c>
      <c r="O123" s="81"/>
      <c r="P123" s="225">
        <f>O123*H123</f>
        <v>0</v>
      </c>
      <c r="Q123" s="225">
        <v>0</v>
      </c>
      <c r="R123" s="225">
        <f>Q123*H123</f>
        <v>0</v>
      </c>
      <c r="S123" s="225">
        <v>0</v>
      </c>
      <c r="T123" s="226">
        <f>S123*H123</f>
        <v>0</v>
      </c>
      <c r="U123" s="35"/>
      <c r="V123" s="35"/>
      <c r="W123" s="35"/>
      <c r="X123" s="35"/>
      <c r="Y123" s="35"/>
      <c r="Z123" s="35"/>
      <c r="AA123" s="35"/>
      <c r="AB123" s="35"/>
      <c r="AC123" s="35"/>
      <c r="AD123" s="35"/>
      <c r="AE123" s="35"/>
      <c r="AR123" s="227" t="s">
        <v>323</v>
      </c>
      <c r="AT123" s="227" t="s">
        <v>184</v>
      </c>
      <c r="AU123" s="227" t="s">
        <v>81</v>
      </c>
      <c r="AY123" s="14" t="s">
        <v>183</v>
      </c>
      <c r="BE123" s="228">
        <f>IF(N123="základní",J123,0)</f>
        <v>0</v>
      </c>
      <c r="BF123" s="228">
        <f>IF(N123="snížená",J123,0)</f>
        <v>0</v>
      </c>
      <c r="BG123" s="228">
        <f>IF(N123="zákl. přenesená",J123,0)</f>
        <v>0</v>
      </c>
      <c r="BH123" s="228">
        <f>IF(N123="sníž. přenesená",J123,0)</f>
        <v>0</v>
      </c>
      <c r="BI123" s="228">
        <f>IF(N123="nulová",J123,0)</f>
        <v>0</v>
      </c>
      <c r="BJ123" s="14" t="s">
        <v>81</v>
      </c>
      <c r="BK123" s="228">
        <f>ROUND(I123*H123,2)</f>
        <v>0</v>
      </c>
      <c r="BL123" s="14" t="s">
        <v>252</v>
      </c>
      <c r="BM123" s="227" t="s">
        <v>3155</v>
      </c>
    </row>
    <row r="124" s="2" customFormat="1">
      <c r="A124" s="35"/>
      <c r="B124" s="36"/>
      <c r="C124" s="37"/>
      <c r="D124" s="229" t="s">
        <v>190</v>
      </c>
      <c r="E124" s="37"/>
      <c r="F124" s="230" t="s">
        <v>2869</v>
      </c>
      <c r="G124" s="37"/>
      <c r="H124" s="37"/>
      <c r="I124" s="143"/>
      <c r="J124" s="37"/>
      <c r="K124" s="37"/>
      <c r="L124" s="41"/>
      <c r="M124" s="231"/>
      <c r="N124" s="232"/>
      <c r="O124" s="81"/>
      <c r="P124" s="81"/>
      <c r="Q124" s="81"/>
      <c r="R124" s="81"/>
      <c r="S124" s="81"/>
      <c r="T124" s="82"/>
      <c r="U124" s="35"/>
      <c r="V124" s="35"/>
      <c r="W124" s="35"/>
      <c r="X124" s="35"/>
      <c r="Y124" s="35"/>
      <c r="Z124" s="35"/>
      <c r="AA124" s="35"/>
      <c r="AB124" s="35"/>
      <c r="AC124" s="35"/>
      <c r="AD124" s="35"/>
      <c r="AE124" s="35"/>
      <c r="AT124" s="14" t="s">
        <v>190</v>
      </c>
      <c r="AU124" s="14" t="s">
        <v>81</v>
      </c>
    </row>
    <row r="125" s="2" customFormat="1" ht="33" customHeight="1">
      <c r="A125" s="35"/>
      <c r="B125" s="36"/>
      <c r="C125" s="233" t="s">
        <v>265</v>
      </c>
      <c r="D125" s="233" t="s">
        <v>191</v>
      </c>
      <c r="E125" s="234" t="s">
        <v>3156</v>
      </c>
      <c r="F125" s="235" t="s">
        <v>3107</v>
      </c>
      <c r="G125" s="236" t="s">
        <v>199</v>
      </c>
      <c r="H125" s="237">
        <v>2</v>
      </c>
      <c r="I125" s="238"/>
      <c r="J125" s="239">
        <f>ROUND(I125*H125,2)</f>
        <v>0</v>
      </c>
      <c r="K125" s="235" t="s">
        <v>19</v>
      </c>
      <c r="L125" s="41"/>
      <c r="M125" s="240" t="s">
        <v>19</v>
      </c>
      <c r="N125" s="241" t="s">
        <v>44</v>
      </c>
      <c r="O125" s="81"/>
      <c r="P125" s="225">
        <f>O125*H125</f>
        <v>0</v>
      </c>
      <c r="Q125" s="225">
        <v>0</v>
      </c>
      <c r="R125" s="225">
        <f>Q125*H125</f>
        <v>0</v>
      </c>
      <c r="S125" s="225">
        <v>0</v>
      </c>
      <c r="T125" s="226">
        <f>S125*H125</f>
        <v>0</v>
      </c>
      <c r="U125" s="35"/>
      <c r="V125" s="35"/>
      <c r="W125" s="35"/>
      <c r="X125" s="35"/>
      <c r="Y125" s="35"/>
      <c r="Z125" s="35"/>
      <c r="AA125" s="35"/>
      <c r="AB125" s="35"/>
      <c r="AC125" s="35"/>
      <c r="AD125" s="35"/>
      <c r="AE125" s="35"/>
      <c r="AR125" s="227" t="s">
        <v>194</v>
      </c>
      <c r="AT125" s="227" t="s">
        <v>191</v>
      </c>
      <c r="AU125" s="227" t="s">
        <v>81</v>
      </c>
      <c r="AY125" s="14" t="s">
        <v>183</v>
      </c>
      <c r="BE125" s="228">
        <f>IF(N125="základní",J125,0)</f>
        <v>0</v>
      </c>
      <c r="BF125" s="228">
        <f>IF(N125="snížená",J125,0)</f>
        <v>0</v>
      </c>
      <c r="BG125" s="228">
        <f>IF(N125="zákl. přenesená",J125,0)</f>
        <v>0</v>
      </c>
      <c r="BH125" s="228">
        <f>IF(N125="sníž. přenesená",J125,0)</f>
        <v>0</v>
      </c>
      <c r="BI125" s="228">
        <f>IF(N125="nulová",J125,0)</f>
        <v>0</v>
      </c>
      <c r="BJ125" s="14" t="s">
        <v>81</v>
      </c>
      <c r="BK125" s="228">
        <f>ROUND(I125*H125,2)</f>
        <v>0</v>
      </c>
      <c r="BL125" s="14" t="s">
        <v>194</v>
      </c>
      <c r="BM125" s="227" t="s">
        <v>3157</v>
      </c>
    </row>
    <row r="126" s="2" customFormat="1">
      <c r="A126" s="35"/>
      <c r="B126" s="36"/>
      <c r="C126" s="37"/>
      <c r="D126" s="229" t="s">
        <v>190</v>
      </c>
      <c r="E126" s="37"/>
      <c r="F126" s="230" t="s">
        <v>3107</v>
      </c>
      <c r="G126" s="37"/>
      <c r="H126" s="37"/>
      <c r="I126" s="143"/>
      <c r="J126" s="37"/>
      <c r="K126" s="37"/>
      <c r="L126" s="41"/>
      <c r="M126" s="231"/>
      <c r="N126" s="232"/>
      <c r="O126" s="81"/>
      <c r="P126" s="81"/>
      <c r="Q126" s="81"/>
      <c r="R126" s="81"/>
      <c r="S126" s="81"/>
      <c r="T126" s="82"/>
      <c r="U126" s="35"/>
      <c r="V126" s="35"/>
      <c r="W126" s="35"/>
      <c r="X126" s="35"/>
      <c r="Y126" s="35"/>
      <c r="Z126" s="35"/>
      <c r="AA126" s="35"/>
      <c r="AB126" s="35"/>
      <c r="AC126" s="35"/>
      <c r="AD126" s="35"/>
      <c r="AE126" s="35"/>
      <c r="AT126" s="14" t="s">
        <v>190</v>
      </c>
      <c r="AU126" s="14" t="s">
        <v>81</v>
      </c>
    </row>
    <row r="127" s="2" customFormat="1" ht="33" customHeight="1">
      <c r="A127" s="35"/>
      <c r="B127" s="36"/>
      <c r="C127" s="233" t="s">
        <v>267</v>
      </c>
      <c r="D127" s="233" t="s">
        <v>191</v>
      </c>
      <c r="E127" s="234" t="s">
        <v>3158</v>
      </c>
      <c r="F127" s="235" t="s">
        <v>3159</v>
      </c>
      <c r="G127" s="236" t="s">
        <v>199</v>
      </c>
      <c r="H127" s="237">
        <v>2</v>
      </c>
      <c r="I127" s="238"/>
      <c r="J127" s="239">
        <f>ROUND(I127*H127,2)</f>
        <v>0</v>
      </c>
      <c r="K127" s="235" t="s">
        <v>19</v>
      </c>
      <c r="L127" s="41"/>
      <c r="M127" s="240" t="s">
        <v>19</v>
      </c>
      <c r="N127" s="241" t="s">
        <v>44</v>
      </c>
      <c r="O127" s="81"/>
      <c r="P127" s="225">
        <f>O127*H127</f>
        <v>0</v>
      </c>
      <c r="Q127" s="225">
        <v>0</v>
      </c>
      <c r="R127" s="225">
        <f>Q127*H127</f>
        <v>0</v>
      </c>
      <c r="S127" s="225">
        <v>0</v>
      </c>
      <c r="T127" s="226">
        <f>S127*H127</f>
        <v>0</v>
      </c>
      <c r="U127" s="35"/>
      <c r="V127" s="35"/>
      <c r="W127" s="35"/>
      <c r="X127" s="35"/>
      <c r="Y127" s="35"/>
      <c r="Z127" s="35"/>
      <c r="AA127" s="35"/>
      <c r="AB127" s="35"/>
      <c r="AC127" s="35"/>
      <c r="AD127" s="35"/>
      <c r="AE127" s="35"/>
      <c r="AR127" s="227" t="s">
        <v>194</v>
      </c>
      <c r="AT127" s="227" t="s">
        <v>191</v>
      </c>
      <c r="AU127" s="227" t="s">
        <v>81</v>
      </c>
      <c r="AY127" s="14" t="s">
        <v>183</v>
      </c>
      <c r="BE127" s="228">
        <f>IF(N127="základní",J127,0)</f>
        <v>0</v>
      </c>
      <c r="BF127" s="228">
        <f>IF(N127="snížená",J127,0)</f>
        <v>0</v>
      </c>
      <c r="BG127" s="228">
        <f>IF(N127="zákl. přenesená",J127,0)</f>
        <v>0</v>
      </c>
      <c r="BH127" s="228">
        <f>IF(N127="sníž. přenesená",J127,0)</f>
        <v>0</v>
      </c>
      <c r="BI127" s="228">
        <f>IF(N127="nulová",J127,0)</f>
        <v>0</v>
      </c>
      <c r="BJ127" s="14" t="s">
        <v>81</v>
      </c>
      <c r="BK127" s="228">
        <f>ROUND(I127*H127,2)</f>
        <v>0</v>
      </c>
      <c r="BL127" s="14" t="s">
        <v>194</v>
      </c>
      <c r="BM127" s="227" t="s">
        <v>3160</v>
      </c>
    </row>
    <row r="128" s="2" customFormat="1">
      <c r="A128" s="35"/>
      <c r="B128" s="36"/>
      <c r="C128" s="37"/>
      <c r="D128" s="229" t="s">
        <v>190</v>
      </c>
      <c r="E128" s="37"/>
      <c r="F128" s="230" t="s">
        <v>3159</v>
      </c>
      <c r="G128" s="37"/>
      <c r="H128" s="37"/>
      <c r="I128" s="143"/>
      <c r="J128" s="37"/>
      <c r="K128" s="37"/>
      <c r="L128" s="41"/>
      <c r="M128" s="231"/>
      <c r="N128" s="232"/>
      <c r="O128" s="81"/>
      <c r="P128" s="81"/>
      <c r="Q128" s="81"/>
      <c r="R128" s="81"/>
      <c r="S128" s="81"/>
      <c r="T128" s="82"/>
      <c r="U128" s="35"/>
      <c r="V128" s="35"/>
      <c r="W128" s="35"/>
      <c r="X128" s="35"/>
      <c r="Y128" s="35"/>
      <c r="Z128" s="35"/>
      <c r="AA128" s="35"/>
      <c r="AB128" s="35"/>
      <c r="AC128" s="35"/>
      <c r="AD128" s="35"/>
      <c r="AE128" s="35"/>
      <c r="AT128" s="14" t="s">
        <v>190</v>
      </c>
      <c r="AU128" s="14" t="s">
        <v>81</v>
      </c>
    </row>
    <row r="129" s="2" customFormat="1" ht="21.75" customHeight="1">
      <c r="A129" s="35"/>
      <c r="B129" s="36"/>
      <c r="C129" s="233" t="s">
        <v>7</v>
      </c>
      <c r="D129" s="233" t="s">
        <v>191</v>
      </c>
      <c r="E129" s="234" t="s">
        <v>3161</v>
      </c>
      <c r="F129" s="235" t="s">
        <v>3162</v>
      </c>
      <c r="G129" s="236" t="s">
        <v>199</v>
      </c>
      <c r="H129" s="237">
        <v>1</v>
      </c>
      <c r="I129" s="238"/>
      <c r="J129" s="239">
        <f>ROUND(I129*H129,2)</f>
        <v>0</v>
      </c>
      <c r="K129" s="235" t="s">
        <v>19</v>
      </c>
      <c r="L129" s="41"/>
      <c r="M129" s="240" t="s">
        <v>19</v>
      </c>
      <c r="N129" s="241" t="s">
        <v>44</v>
      </c>
      <c r="O129" s="81"/>
      <c r="P129" s="225">
        <f>O129*H129</f>
        <v>0</v>
      </c>
      <c r="Q129" s="225">
        <v>0</v>
      </c>
      <c r="R129" s="225">
        <f>Q129*H129</f>
        <v>0</v>
      </c>
      <c r="S129" s="225">
        <v>0</v>
      </c>
      <c r="T129" s="226">
        <f>S129*H129</f>
        <v>0</v>
      </c>
      <c r="U129" s="35"/>
      <c r="V129" s="35"/>
      <c r="W129" s="35"/>
      <c r="X129" s="35"/>
      <c r="Y129" s="35"/>
      <c r="Z129" s="35"/>
      <c r="AA129" s="35"/>
      <c r="AB129" s="35"/>
      <c r="AC129" s="35"/>
      <c r="AD129" s="35"/>
      <c r="AE129" s="35"/>
      <c r="AR129" s="227" t="s">
        <v>194</v>
      </c>
      <c r="AT129" s="227" t="s">
        <v>191</v>
      </c>
      <c r="AU129" s="227" t="s">
        <v>81</v>
      </c>
      <c r="AY129" s="14" t="s">
        <v>183</v>
      </c>
      <c r="BE129" s="228">
        <f>IF(N129="základní",J129,0)</f>
        <v>0</v>
      </c>
      <c r="BF129" s="228">
        <f>IF(N129="snížená",J129,0)</f>
        <v>0</v>
      </c>
      <c r="BG129" s="228">
        <f>IF(N129="zákl. přenesená",J129,0)</f>
        <v>0</v>
      </c>
      <c r="BH129" s="228">
        <f>IF(N129="sníž. přenesená",J129,0)</f>
        <v>0</v>
      </c>
      <c r="BI129" s="228">
        <f>IF(N129="nulová",J129,0)</f>
        <v>0</v>
      </c>
      <c r="BJ129" s="14" t="s">
        <v>81</v>
      </c>
      <c r="BK129" s="228">
        <f>ROUND(I129*H129,2)</f>
        <v>0</v>
      </c>
      <c r="BL129" s="14" t="s">
        <v>194</v>
      </c>
      <c r="BM129" s="227" t="s">
        <v>3163</v>
      </c>
    </row>
    <row r="130" s="2" customFormat="1">
      <c r="A130" s="35"/>
      <c r="B130" s="36"/>
      <c r="C130" s="37"/>
      <c r="D130" s="229" t="s">
        <v>190</v>
      </c>
      <c r="E130" s="37"/>
      <c r="F130" s="230" t="s">
        <v>3162</v>
      </c>
      <c r="G130" s="37"/>
      <c r="H130" s="37"/>
      <c r="I130" s="143"/>
      <c r="J130" s="37"/>
      <c r="K130" s="37"/>
      <c r="L130" s="41"/>
      <c r="M130" s="231"/>
      <c r="N130" s="232"/>
      <c r="O130" s="81"/>
      <c r="P130" s="81"/>
      <c r="Q130" s="81"/>
      <c r="R130" s="81"/>
      <c r="S130" s="81"/>
      <c r="T130" s="82"/>
      <c r="U130" s="35"/>
      <c r="V130" s="35"/>
      <c r="W130" s="35"/>
      <c r="X130" s="35"/>
      <c r="Y130" s="35"/>
      <c r="Z130" s="35"/>
      <c r="AA130" s="35"/>
      <c r="AB130" s="35"/>
      <c r="AC130" s="35"/>
      <c r="AD130" s="35"/>
      <c r="AE130" s="35"/>
      <c r="AT130" s="14" t="s">
        <v>190</v>
      </c>
      <c r="AU130" s="14" t="s">
        <v>81</v>
      </c>
    </row>
    <row r="131" s="2" customFormat="1" ht="21.75" customHeight="1">
      <c r="A131" s="35"/>
      <c r="B131" s="36"/>
      <c r="C131" s="233" t="s">
        <v>274</v>
      </c>
      <c r="D131" s="233" t="s">
        <v>191</v>
      </c>
      <c r="E131" s="234" t="s">
        <v>2038</v>
      </c>
      <c r="F131" s="235" t="s">
        <v>2039</v>
      </c>
      <c r="G131" s="236" t="s">
        <v>199</v>
      </c>
      <c r="H131" s="237">
        <v>1</v>
      </c>
      <c r="I131" s="238"/>
      <c r="J131" s="239">
        <f>ROUND(I131*H131,2)</f>
        <v>0</v>
      </c>
      <c r="K131" s="235" t="s">
        <v>19</v>
      </c>
      <c r="L131" s="41"/>
      <c r="M131" s="240" t="s">
        <v>19</v>
      </c>
      <c r="N131" s="241" t="s">
        <v>44</v>
      </c>
      <c r="O131" s="81"/>
      <c r="P131" s="225">
        <f>O131*H131</f>
        <v>0</v>
      </c>
      <c r="Q131" s="225">
        <v>0</v>
      </c>
      <c r="R131" s="225">
        <f>Q131*H131</f>
        <v>0</v>
      </c>
      <c r="S131" s="225">
        <v>0</v>
      </c>
      <c r="T131" s="226">
        <f>S131*H131</f>
        <v>0</v>
      </c>
      <c r="U131" s="35"/>
      <c r="V131" s="35"/>
      <c r="W131" s="35"/>
      <c r="X131" s="35"/>
      <c r="Y131" s="35"/>
      <c r="Z131" s="35"/>
      <c r="AA131" s="35"/>
      <c r="AB131" s="35"/>
      <c r="AC131" s="35"/>
      <c r="AD131" s="35"/>
      <c r="AE131" s="35"/>
      <c r="AR131" s="227" t="s">
        <v>194</v>
      </c>
      <c r="AT131" s="227" t="s">
        <v>191</v>
      </c>
      <c r="AU131" s="227" t="s">
        <v>81</v>
      </c>
      <c r="AY131" s="14" t="s">
        <v>183</v>
      </c>
      <c r="BE131" s="228">
        <f>IF(N131="základní",J131,0)</f>
        <v>0</v>
      </c>
      <c r="BF131" s="228">
        <f>IF(N131="snížená",J131,0)</f>
        <v>0</v>
      </c>
      <c r="BG131" s="228">
        <f>IF(N131="zákl. přenesená",J131,0)</f>
        <v>0</v>
      </c>
      <c r="BH131" s="228">
        <f>IF(N131="sníž. přenesená",J131,0)</f>
        <v>0</v>
      </c>
      <c r="BI131" s="228">
        <f>IF(N131="nulová",J131,0)</f>
        <v>0</v>
      </c>
      <c r="BJ131" s="14" t="s">
        <v>81</v>
      </c>
      <c r="BK131" s="228">
        <f>ROUND(I131*H131,2)</f>
        <v>0</v>
      </c>
      <c r="BL131" s="14" t="s">
        <v>194</v>
      </c>
      <c r="BM131" s="227" t="s">
        <v>3164</v>
      </c>
    </row>
    <row r="132" s="2" customFormat="1">
      <c r="A132" s="35"/>
      <c r="B132" s="36"/>
      <c r="C132" s="37"/>
      <c r="D132" s="229" t="s">
        <v>190</v>
      </c>
      <c r="E132" s="37"/>
      <c r="F132" s="230" t="s">
        <v>2039</v>
      </c>
      <c r="G132" s="37"/>
      <c r="H132" s="37"/>
      <c r="I132" s="143"/>
      <c r="J132" s="37"/>
      <c r="K132" s="37"/>
      <c r="L132" s="41"/>
      <c r="M132" s="231"/>
      <c r="N132" s="232"/>
      <c r="O132" s="81"/>
      <c r="P132" s="81"/>
      <c r="Q132" s="81"/>
      <c r="R132" s="81"/>
      <c r="S132" s="81"/>
      <c r="T132" s="82"/>
      <c r="U132" s="35"/>
      <c r="V132" s="35"/>
      <c r="W132" s="35"/>
      <c r="X132" s="35"/>
      <c r="Y132" s="35"/>
      <c r="Z132" s="35"/>
      <c r="AA132" s="35"/>
      <c r="AB132" s="35"/>
      <c r="AC132" s="35"/>
      <c r="AD132" s="35"/>
      <c r="AE132" s="35"/>
      <c r="AT132" s="14" t="s">
        <v>190</v>
      </c>
      <c r="AU132" s="14" t="s">
        <v>81</v>
      </c>
    </row>
    <row r="133" s="2" customFormat="1" ht="21.75" customHeight="1">
      <c r="A133" s="35"/>
      <c r="B133" s="36"/>
      <c r="C133" s="233" t="s">
        <v>278</v>
      </c>
      <c r="D133" s="233" t="s">
        <v>191</v>
      </c>
      <c r="E133" s="234" t="s">
        <v>3165</v>
      </c>
      <c r="F133" s="235" t="s">
        <v>3166</v>
      </c>
      <c r="G133" s="236" t="s">
        <v>199</v>
      </c>
      <c r="H133" s="237">
        <v>1</v>
      </c>
      <c r="I133" s="238"/>
      <c r="J133" s="239">
        <f>ROUND(I133*H133,2)</f>
        <v>0</v>
      </c>
      <c r="K133" s="235" t="s">
        <v>19</v>
      </c>
      <c r="L133" s="41"/>
      <c r="M133" s="240" t="s">
        <v>19</v>
      </c>
      <c r="N133" s="241" t="s">
        <v>44</v>
      </c>
      <c r="O133" s="81"/>
      <c r="P133" s="225">
        <f>O133*H133</f>
        <v>0</v>
      </c>
      <c r="Q133" s="225">
        <v>0</v>
      </c>
      <c r="R133" s="225">
        <f>Q133*H133</f>
        <v>0</v>
      </c>
      <c r="S133" s="225">
        <v>0</v>
      </c>
      <c r="T133" s="226">
        <f>S133*H133</f>
        <v>0</v>
      </c>
      <c r="U133" s="35"/>
      <c r="V133" s="35"/>
      <c r="W133" s="35"/>
      <c r="X133" s="35"/>
      <c r="Y133" s="35"/>
      <c r="Z133" s="35"/>
      <c r="AA133" s="35"/>
      <c r="AB133" s="35"/>
      <c r="AC133" s="35"/>
      <c r="AD133" s="35"/>
      <c r="AE133" s="35"/>
      <c r="AR133" s="227" t="s">
        <v>194</v>
      </c>
      <c r="AT133" s="227" t="s">
        <v>191</v>
      </c>
      <c r="AU133" s="227" t="s">
        <v>81</v>
      </c>
      <c r="AY133" s="14" t="s">
        <v>183</v>
      </c>
      <c r="BE133" s="228">
        <f>IF(N133="základní",J133,0)</f>
        <v>0</v>
      </c>
      <c r="BF133" s="228">
        <f>IF(N133="snížená",J133,0)</f>
        <v>0</v>
      </c>
      <c r="BG133" s="228">
        <f>IF(N133="zákl. přenesená",J133,0)</f>
        <v>0</v>
      </c>
      <c r="BH133" s="228">
        <f>IF(N133="sníž. přenesená",J133,0)</f>
        <v>0</v>
      </c>
      <c r="BI133" s="228">
        <f>IF(N133="nulová",J133,0)</f>
        <v>0</v>
      </c>
      <c r="BJ133" s="14" t="s">
        <v>81</v>
      </c>
      <c r="BK133" s="228">
        <f>ROUND(I133*H133,2)</f>
        <v>0</v>
      </c>
      <c r="BL133" s="14" t="s">
        <v>194</v>
      </c>
      <c r="BM133" s="227" t="s">
        <v>3167</v>
      </c>
    </row>
    <row r="134" s="2" customFormat="1">
      <c r="A134" s="35"/>
      <c r="B134" s="36"/>
      <c r="C134" s="37"/>
      <c r="D134" s="229" t="s">
        <v>190</v>
      </c>
      <c r="E134" s="37"/>
      <c r="F134" s="230" t="s">
        <v>3166</v>
      </c>
      <c r="G134" s="37"/>
      <c r="H134" s="37"/>
      <c r="I134" s="143"/>
      <c r="J134" s="37"/>
      <c r="K134" s="37"/>
      <c r="L134" s="41"/>
      <c r="M134" s="231"/>
      <c r="N134" s="232"/>
      <c r="O134" s="81"/>
      <c r="P134" s="81"/>
      <c r="Q134" s="81"/>
      <c r="R134" s="81"/>
      <c r="S134" s="81"/>
      <c r="T134" s="82"/>
      <c r="U134" s="35"/>
      <c r="V134" s="35"/>
      <c r="W134" s="35"/>
      <c r="X134" s="35"/>
      <c r="Y134" s="35"/>
      <c r="Z134" s="35"/>
      <c r="AA134" s="35"/>
      <c r="AB134" s="35"/>
      <c r="AC134" s="35"/>
      <c r="AD134" s="35"/>
      <c r="AE134" s="35"/>
      <c r="AT134" s="14" t="s">
        <v>190</v>
      </c>
      <c r="AU134" s="14" t="s">
        <v>81</v>
      </c>
    </row>
    <row r="135" s="2" customFormat="1" ht="33" customHeight="1">
      <c r="A135" s="35"/>
      <c r="B135" s="36"/>
      <c r="C135" s="233" t="s">
        <v>282</v>
      </c>
      <c r="D135" s="233" t="s">
        <v>191</v>
      </c>
      <c r="E135" s="234" t="s">
        <v>3168</v>
      </c>
      <c r="F135" s="235" t="s">
        <v>2884</v>
      </c>
      <c r="G135" s="236" t="s">
        <v>199</v>
      </c>
      <c r="H135" s="237">
        <v>1</v>
      </c>
      <c r="I135" s="238"/>
      <c r="J135" s="239">
        <f>ROUND(I135*H135,2)</f>
        <v>0</v>
      </c>
      <c r="K135" s="235" t="s">
        <v>19</v>
      </c>
      <c r="L135" s="41"/>
      <c r="M135" s="240" t="s">
        <v>19</v>
      </c>
      <c r="N135" s="241" t="s">
        <v>44</v>
      </c>
      <c r="O135" s="81"/>
      <c r="P135" s="225">
        <f>O135*H135</f>
        <v>0</v>
      </c>
      <c r="Q135" s="225">
        <v>0</v>
      </c>
      <c r="R135" s="225">
        <f>Q135*H135</f>
        <v>0</v>
      </c>
      <c r="S135" s="225">
        <v>0</v>
      </c>
      <c r="T135" s="226">
        <f>S135*H135</f>
        <v>0</v>
      </c>
      <c r="U135" s="35"/>
      <c r="V135" s="35"/>
      <c r="W135" s="35"/>
      <c r="X135" s="35"/>
      <c r="Y135" s="35"/>
      <c r="Z135" s="35"/>
      <c r="AA135" s="35"/>
      <c r="AB135" s="35"/>
      <c r="AC135" s="35"/>
      <c r="AD135" s="35"/>
      <c r="AE135" s="35"/>
      <c r="AR135" s="227" t="s">
        <v>194</v>
      </c>
      <c r="AT135" s="227" t="s">
        <v>191</v>
      </c>
      <c r="AU135" s="227" t="s">
        <v>81</v>
      </c>
      <c r="AY135" s="14" t="s">
        <v>183</v>
      </c>
      <c r="BE135" s="228">
        <f>IF(N135="základní",J135,0)</f>
        <v>0</v>
      </c>
      <c r="BF135" s="228">
        <f>IF(N135="snížená",J135,0)</f>
        <v>0</v>
      </c>
      <c r="BG135" s="228">
        <f>IF(N135="zákl. přenesená",J135,0)</f>
        <v>0</v>
      </c>
      <c r="BH135" s="228">
        <f>IF(N135="sníž. přenesená",J135,0)</f>
        <v>0</v>
      </c>
      <c r="BI135" s="228">
        <f>IF(N135="nulová",J135,0)</f>
        <v>0</v>
      </c>
      <c r="BJ135" s="14" t="s">
        <v>81</v>
      </c>
      <c r="BK135" s="228">
        <f>ROUND(I135*H135,2)</f>
        <v>0</v>
      </c>
      <c r="BL135" s="14" t="s">
        <v>194</v>
      </c>
      <c r="BM135" s="227" t="s">
        <v>3169</v>
      </c>
    </row>
    <row r="136" s="2" customFormat="1">
      <c r="A136" s="35"/>
      <c r="B136" s="36"/>
      <c r="C136" s="37"/>
      <c r="D136" s="229" t="s">
        <v>190</v>
      </c>
      <c r="E136" s="37"/>
      <c r="F136" s="230" t="s">
        <v>2884</v>
      </c>
      <c r="G136" s="37"/>
      <c r="H136" s="37"/>
      <c r="I136" s="143"/>
      <c r="J136" s="37"/>
      <c r="K136" s="37"/>
      <c r="L136" s="41"/>
      <c r="M136" s="231"/>
      <c r="N136" s="232"/>
      <c r="O136" s="81"/>
      <c r="P136" s="81"/>
      <c r="Q136" s="81"/>
      <c r="R136" s="81"/>
      <c r="S136" s="81"/>
      <c r="T136" s="82"/>
      <c r="U136" s="35"/>
      <c r="V136" s="35"/>
      <c r="W136" s="35"/>
      <c r="X136" s="35"/>
      <c r="Y136" s="35"/>
      <c r="Z136" s="35"/>
      <c r="AA136" s="35"/>
      <c r="AB136" s="35"/>
      <c r="AC136" s="35"/>
      <c r="AD136" s="35"/>
      <c r="AE136" s="35"/>
      <c r="AT136" s="14" t="s">
        <v>190</v>
      </c>
      <c r="AU136" s="14" t="s">
        <v>81</v>
      </c>
    </row>
    <row r="137" s="2" customFormat="1" ht="21.75" customHeight="1">
      <c r="A137" s="35"/>
      <c r="B137" s="36"/>
      <c r="C137" s="233" t="s">
        <v>286</v>
      </c>
      <c r="D137" s="233" t="s">
        <v>191</v>
      </c>
      <c r="E137" s="234" t="s">
        <v>3170</v>
      </c>
      <c r="F137" s="235" t="s">
        <v>2887</v>
      </c>
      <c r="G137" s="236" t="s">
        <v>199</v>
      </c>
      <c r="H137" s="237">
        <v>1</v>
      </c>
      <c r="I137" s="238"/>
      <c r="J137" s="239">
        <f>ROUND(I137*H137,2)</f>
        <v>0</v>
      </c>
      <c r="K137" s="235" t="s">
        <v>19</v>
      </c>
      <c r="L137" s="41"/>
      <c r="M137" s="240" t="s">
        <v>19</v>
      </c>
      <c r="N137" s="241" t="s">
        <v>44</v>
      </c>
      <c r="O137" s="81"/>
      <c r="P137" s="225">
        <f>O137*H137</f>
        <v>0</v>
      </c>
      <c r="Q137" s="225">
        <v>0</v>
      </c>
      <c r="R137" s="225">
        <f>Q137*H137</f>
        <v>0</v>
      </c>
      <c r="S137" s="225">
        <v>0</v>
      </c>
      <c r="T137" s="226">
        <f>S137*H137</f>
        <v>0</v>
      </c>
      <c r="U137" s="35"/>
      <c r="V137" s="35"/>
      <c r="W137" s="35"/>
      <c r="X137" s="35"/>
      <c r="Y137" s="35"/>
      <c r="Z137" s="35"/>
      <c r="AA137" s="35"/>
      <c r="AB137" s="35"/>
      <c r="AC137" s="35"/>
      <c r="AD137" s="35"/>
      <c r="AE137" s="35"/>
      <c r="AR137" s="227" t="s">
        <v>194</v>
      </c>
      <c r="AT137" s="227" t="s">
        <v>191</v>
      </c>
      <c r="AU137" s="227" t="s">
        <v>81</v>
      </c>
      <c r="AY137" s="14" t="s">
        <v>183</v>
      </c>
      <c r="BE137" s="228">
        <f>IF(N137="základní",J137,0)</f>
        <v>0</v>
      </c>
      <c r="BF137" s="228">
        <f>IF(N137="snížená",J137,0)</f>
        <v>0</v>
      </c>
      <c r="BG137" s="228">
        <f>IF(N137="zákl. přenesená",J137,0)</f>
        <v>0</v>
      </c>
      <c r="BH137" s="228">
        <f>IF(N137="sníž. přenesená",J137,0)</f>
        <v>0</v>
      </c>
      <c r="BI137" s="228">
        <f>IF(N137="nulová",J137,0)</f>
        <v>0</v>
      </c>
      <c r="BJ137" s="14" t="s">
        <v>81</v>
      </c>
      <c r="BK137" s="228">
        <f>ROUND(I137*H137,2)</f>
        <v>0</v>
      </c>
      <c r="BL137" s="14" t="s">
        <v>194</v>
      </c>
      <c r="BM137" s="227" t="s">
        <v>3171</v>
      </c>
    </row>
    <row r="138" s="2" customFormat="1">
      <c r="A138" s="35"/>
      <c r="B138" s="36"/>
      <c r="C138" s="37"/>
      <c r="D138" s="229" t="s">
        <v>190</v>
      </c>
      <c r="E138" s="37"/>
      <c r="F138" s="230" t="s">
        <v>2887</v>
      </c>
      <c r="G138" s="37"/>
      <c r="H138" s="37"/>
      <c r="I138" s="143"/>
      <c r="J138" s="37"/>
      <c r="K138" s="37"/>
      <c r="L138" s="41"/>
      <c r="M138" s="231"/>
      <c r="N138" s="232"/>
      <c r="O138" s="81"/>
      <c r="P138" s="81"/>
      <c r="Q138" s="81"/>
      <c r="R138" s="81"/>
      <c r="S138" s="81"/>
      <c r="T138" s="82"/>
      <c r="U138" s="35"/>
      <c r="V138" s="35"/>
      <c r="W138" s="35"/>
      <c r="X138" s="35"/>
      <c r="Y138" s="35"/>
      <c r="Z138" s="35"/>
      <c r="AA138" s="35"/>
      <c r="AB138" s="35"/>
      <c r="AC138" s="35"/>
      <c r="AD138" s="35"/>
      <c r="AE138" s="35"/>
      <c r="AT138" s="14" t="s">
        <v>190</v>
      </c>
      <c r="AU138" s="14" t="s">
        <v>81</v>
      </c>
    </row>
    <row r="139" s="2" customFormat="1" ht="44.25" customHeight="1">
      <c r="A139" s="35"/>
      <c r="B139" s="36"/>
      <c r="C139" s="233" t="s">
        <v>290</v>
      </c>
      <c r="D139" s="233" t="s">
        <v>191</v>
      </c>
      <c r="E139" s="234" t="s">
        <v>3172</v>
      </c>
      <c r="F139" s="235" t="s">
        <v>3173</v>
      </c>
      <c r="G139" s="236" t="s">
        <v>199</v>
      </c>
      <c r="H139" s="237">
        <v>1</v>
      </c>
      <c r="I139" s="238"/>
      <c r="J139" s="239">
        <f>ROUND(I139*H139,2)</f>
        <v>0</v>
      </c>
      <c r="K139" s="235" t="s">
        <v>19</v>
      </c>
      <c r="L139" s="41"/>
      <c r="M139" s="240" t="s">
        <v>19</v>
      </c>
      <c r="N139" s="241" t="s">
        <v>44</v>
      </c>
      <c r="O139" s="81"/>
      <c r="P139" s="225">
        <f>O139*H139</f>
        <v>0</v>
      </c>
      <c r="Q139" s="225">
        <v>0</v>
      </c>
      <c r="R139" s="225">
        <f>Q139*H139</f>
        <v>0</v>
      </c>
      <c r="S139" s="225">
        <v>0</v>
      </c>
      <c r="T139" s="226">
        <f>S139*H139</f>
        <v>0</v>
      </c>
      <c r="U139" s="35"/>
      <c r="V139" s="35"/>
      <c r="W139" s="35"/>
      <c r="X139" s="35"/>
      <c r="Y139" s="35"/>
      <c r="Z139" s="35"/>
      <c r="AA139" s="35"/>
      <c r="AB139" s="35"/>
      <c r="AC139" s="35"/>
      <c r="AD139" s="35"/>
      <c r="AE139" s="35"/>
      <c r="AR139" s="227" t="s">
        <v>194</v>
      </c>
      <c r="AT139" s="227" t="s">
        <v>191</v>
      </c>
      <c r="AU139" s="227" t="s">
        <v>81</v>
      </c>
      <c r="AY139" s="14" t="s">
        <v>183</v>
      </c>
      <c r="BE139" s="228">
        <f>IF(N139="základní",J139,0)</f>
        <v>0</v>
      </c>
      <c r="BF139" s="228">
        <f>IF(N139="snížená",J139,0)</f>
        <v>0</v>
      </c>
      <c r="BG139" s="228">
        <f>IF(N139="zákl. přenesená",J139,0)</f>
        <v>0</v>
      </c>
      <c r="BH139" s="228">
        <f>IF(N139="sníž. přenesená",J139,0)</f>
        <v>0</v>
      </c>
      <c r="BI139" s="228">
        <f>IF(N139="nulová",J139,0)</f>
        <v>0</v>
      </c>
      <c r="BJ139" s="14" t="s">
        <v>81</v>
      </c>
      <c r="BK139" s="228">
        <f>ROUND(I139*H139,2)</f>
        <v>0</v>
      </c>
      <c r="BL139" s="14" t="s">
        <v>194</v>
      </c>
      <c r="BM139" s="227" t="s">
        <v>3174</v>
      </c>
    </row>
    <row r="140" s="2" customFormat="1">
      <c r="A140" s="35"/>
      <c r="B140" s="36"/>
      <c r="C140" s="37"/>
      <c r="D140" s="229" t="s">
        <v>190</v>
      </c>
      <c r="E140" s="37"/>
      <c r="F140" s="230" t="s">
        <v>3173</v>
      </c>
      <c r="G140" s="37"/>
      <c r="H140" s="37"/>
      <c r="I140" s="143"/>
      <c r="J140" s="37"/>
      <c r="K140" s="37"/>
      <c r="L140" s="41"/>
      <c r="M140" s="231"/>
      <c r="N140" s="232"/>
      <c r="O140" s="81"/>
      <c r="P140" s="81"/>
      <c r="Q140" s="81"/>
      <c r="R140" s="81"/>
      <c r="S140" s="81"/>
      <c r="T140" s="82"/>
      <c r="U140" s="35"/>
      <c r="V140" s="35"/>
      <c r="W140" s="35"/>
      <c r="X140" s="35"/>
      <c r="Y140" s="35"/>
      <c r="Z140" s="35"/>
      <c r="AA140" s="35"/>
      <c r="AB140" s="35"/>
      <c r="AC140" s="35"/>
      <c r="AD140" s="35"/>
      <c r="AE140" s="35"/>
      <c r="AT140" s="14" t="s">
        <v>190</v>
      </c>
      <c r="AU140" s="14" t="s">
        <v>81</v>
      </c>
    </row>
    <row r="141" s="2" customFormat="1" ht="44.25" customHeight="1">
      <c r="A141" s="35"/>
      <c r="B141" s="36"/>
      <c r="C141" s="233" t="s">
        <v>294</v>
      </c>
      <c r="D141" s="233" t="s">
        <v>191</v>
      </c>
      <c r="E141" s="234" t="s">
        <v>3175</v>
      </c>
      <c r="F141" s="235" t="s">
        <v>3176</v>
      </c>
      <c r="G141" s="236" t="s">
        <v>199</v>
      </c>
      <c r="H141" s="237">
        <v>1</v>
      </c>
      <c r="I141" s="238"/>
      <c r="J141" s="239">
        <f>ROUND(I141*H141,2)</f>
        <v>0</v>
      </c>
      <c r="K141" s="235" t="s">
        <v>19</v>
      </c>
      <c r="L141" s="41"/>
      <c r="M141" s="240" t="s">
        <v>19</v>
      </c>
      <c r="N141" s="241" t="s">
        <v>44</v>
      </c>
      <c r="O141" s="81"/>
      <c r="P141" s="225">
        <f>O141*H141</f>
        <v>0</v>
      </c>
      <c r="Q141" s="225">
        <v>0</v>
      </c>
      <c r="R141" s="225">
        <f>Q141*H141</f>
        <v>0</v>
      </c>
      <c r="S141" s="225">
        <v>0</v>
      </c>
      <c r="T141" s="226">
        <f>S141*H141</f>
        <v>0</v>
      </c>
      <c r="U141" s="35"/>
      <c r="V141" s="35"/>
      <c r="W141" s="35"/>
      <c r="X141" s="35"/>
      <c r="Y141" s="35"/>
      <c r="Z141" s="35"/>
      <c r="AA141" s="35"/>
      <c r="AB141" s="35"/>
      <c r="AC141" s="35"/>
      <c r="AD141" s="35"/>
      <c r="AE141" s="35"/>
      <c r="AR141" s="227" t="s">
        <v>194</v>
      </c>
      <c r="AT141" s="227" t="s">
        <v>191</v>
      </c>
      <c r="AU141" s="227" t="s">
        <v>81</v>
      </c>
      <c r="AY141" s="14" t="s">
        <v>183</v>
      </c>
      <c r="BE141" s="228">
        <f>IF(N141="základní",J141,0)</f>
        <v>0</v>
      </c>
      <c r="BF141" s="228">
        <f>IF(N141="snížená",J141,0)</f>
        <v>0</v>
      </c>
      <c r="BG141" s="228">
        <f>IF(N141="zákl. přenesená",J141,0)</f>
        <v>0</v>
      </c>
      <c r="BH141" s="228">
        <f>IF(N141="sníž. přenesená",J141,0)</f>
        <v>0</v>
      </c>
      <c r="BI141" s="228">
        <f>IF(N141="nulová",J141,0)</f>
        <v>0</v>
      </c>
      <c r="BJ141" s="14" t="s">
        <v>81</v>
      </c>
      <c r="BK141" s="228">
        <f>ROUND(I141*H141,2)</f>
        <v>0</v>
      </c>
      <c r="BL141" s="14" t="s">
        <v>194</v>
      </c>
      <c r="BM141" s="227" t="s">
        <v>3177</v>
      </c>
    </row>
    <row r="142" s="2" customFormat="1">
      <c r="A142" s="35"/>
      <c r="B142" s="36"/>
      <c r="C142" s="37"/>
      <c r="D142" s="229" t="s">
        <v>190</v>
      </c>
      <c r="E142" s="37"/>
      <c r="F142" s="230" t="s">
        <v>3176</v>
      </c>
      <c r="G142" s="37"/>
      <c r="H142" s="37"/>
      <c r="I142" s="143"/>
      <c r="J142" s="37"/>
      <c r="K142" s="37"/>
      <c r="L142" s="41"/>
      <c r="M142" s="231"/>
      <c r="N142" s="232"/>
      <c r="O142" s="81"/>
      <c r="P142" s="81"/>
      <c r="Q142" s="81"/>
      <c r="R142" s="81"/>
      <c r="S142" s="81"/>
      <c r="T142" s="82"/>
      <c r="U142" s="35"/>
      <c r="V142" s="35"/>
      <c r="W142" s="35"/>
      <c r="X142" s="35"/>
      <c r="Y142" s="35"/>
      <c r="Z142" s="35"/>
      <c r="AA142" s="35"/>
      <c r="AB142" s="35"/>
      <c r="AC142" s="35"/>
      <c r="AD142" s="35"/>
      <c r="AE142" s="35"/>
      <c r="AT142" s="14" t="s">
        <v>190</v>
      </c>
      <c r="AU142" s="14" t="s">
        <v>81</v>
      </c>
    </row>
    <row r="143" s="2" customFormat="1" ht="21.75" customHeight="1">
      <c r="A143" s="35"/>
      <c r="B143" s="36"/>
      <c r="C143" s="233" t="s">
        <v>298</v>
      </c>
      <c r="D143" s="233" t="s">
        <v>191</v>
      </c>
      <c r="E143" s="234" t="s">
        <v>3178</v>
      </c>
      <c r="F143" s="235" t="s">
        <v>1891</v>
      </c>
      <c r="G143" s="236" t="s">
        <v>257</v>
      </c>
      <c r="H143" s="237">
        <v>4</v>
      </c>
      <c r="I143" s="238"/>
      <c r="J143" s="239">
        <f>ROUND(I143*H143,2)</f>
        <v>0</v>
      </c>
      <c r="K143" s="235" t="s">
        <v>19</v>
      </c>
      <c r="L143" s="41"/>
      <c r="M143" s="240" t="s">
        <v>19</v>
      </c>
      <c r="N143" s="241" t="s">
        <v>44</v>
      </c>
      <c r="O143" s="81"/>
      <c r="P143" s="225">
        <f>O143*H143</f>
        <v>0</v>
      </c>
      <c r="Q143" s="225">
        <v>0</v>
      </c>
      <c r="R143" s="225">
        <f>Q143*H143</f>
        <v>0</v>
      </c>
      <c r="S143" s="225">
        <v>0</v>
      </c>
      <c r="T143" s="226">
        <f>S143*H143</f>
        <v>0</v>
      </c>
      <c r="U143" s="35"/>
      <c r="V143" s="35"/>
      <c r="W143" s="35"/>
      <c r="X143" s="35"/>
      <c r="Y143" s="35"/>
      <c r="Z143" s="35"/>
      <c r="AA143" s="35"/>
      <c r="AB143" s="35"/>
      <c r="AC143" s="35"/>
      <c r="AD143" s="35"/>
      <c r="AE143" s="35"/>
      <c r="AR143" s="227" t="s">
        <v>194</v>
      </c>
      <c r="AT143" s="227" t="s">
        <v>191</v>
      </c>
      <c r="AU143" s="227" t="s">
        <v>81</v>
      </c>
      <c r="AY143" s="14" t="s">
        <v>183</v>
      </c>
      <c r="BE143" s="228">
        <f>IF(N143="základní",J143,0)</f>
        <v>0</v>
      </c>
      <c r="BF143" s="228">
        <f>IF(N143="snížená",J143,0)</f>
        <v>0</v>
      </c>
      <c r="BG143" s="228">
        <f>IF(N143="zákl. přenesená",J143,0)</f>
        <v>0</v>
      </c>
      <c r="BH143" s="228">
        <f>IF(N143="sníž. přenesená",J143,0)</f>
        <v>0</v>
      </c>
      <c r="BI143" s="228">
        <f>IF(N143="nulová",J143,0)</f>
        <v>0</v>
      </c>
      <c r="BJ143" s="14" t="s">
        <v>81</v>
      </c>
      <c r="BK143" s="228">
        <f>ROUND(I143*H143,2)</f>
        <v>0</v>
      </c>
      <c r="BL143" s="14" t="s">
        <v>194</v>
      </c>
      <c r="BM143" s="227" t="s">
        <v>3179</v>
      </c>
    </row>
    <row r="144" s="2" customFormat="1">
      <c r="A144" s="35"/>
      <c r="B144" s="36"/>
      <c r="C144" s="37"/>
      <c r="D144" s="229" t="s">
        <v>190</v>
      </c>
      <c r="E144" s="37"/>
      <c r="F144" s="230" t="s">
        <v>1891</v>
      </c>
      <c r="G144" s="37"/>
      <c r="H144" s="37"/>
      <c r="I144" s="143"/>
      <c r="J144" s="37"/>
      <c r="K144" s="37"/>
      <c r="L144" s="41"/>
      <c r="M144" s="231"/>
      <c r="N144" s="232"/>
      <c r="O144" s="81"/>
      <c r="P144" s="81"/>
      <c r="Q144" s="81"/>
      <c r="R144" s="81"/>
      <c r="S144" s="81"/>
      <c r="T144" s="82"/>
      <c r="U144" s="35"/>
      <c r="V144" s="35"/>
      <c r="W144" s="35"/>
      <c r="X144" s="35"/>
      <c r="Y144" s="35"/>
      <c r="Z144" s="35"/>
      <c r="AA144" s="35"/>
      <c r="AB144" s="35"/>
      <c r="AC144" s="35"/>
      <c r="AD144" s="35"/>
      <c r="AE144" s="35"/>
      <c r="AT144" s="14" t="s">
        <v>190</v>
      </c>
      <c r="AU144" s="14" t="s">
        <v>81</v>
      </c>
    </row>
    <row r="145" s="2" customFormat="1" ht="16.5" customHeight="1">
      <c r="A145" s="35"/>
      <c r="B145" s="36"/>
      <c r="C145" s="233" t="s">
        <v>302</v>
      </c>
      <c r="D145" s="233" t="s">
        <v>191</v>
      </c>
      <c r="E145" s="234" t="s">
        <v>299</v>
      </c>
      <c r="F145" s="235" t="s">
        <v>300</v>
      </c>
      <c r="G145" s="236" t="s">
        <v>257</v>
      </c>
      <c r="H145" s="237">
        <v>4</v>
      </c>
      <c r="I145" s="238"/>
      <c r="J145" s="239">
        <f>ROUND(I145*H145,2)</f>
        <v>0</v>
      </c>
      <c r="K145" s="235" t="s">
        <v>19</v>
      </c>
      <c r="L145" s="41"/>
      <c r="M145" s="240" t="s">
        <v>19</v>
      </c>
      <c r="N145" s="241" t="s">
        <v>44</v>
      </c>
      <c r="O145" s="81"/>
      <c r="P145" s="225">
        <f>O145*H145</f>
        <v>0</v>
      </c>
      <c r="Q145" s="225">
        <v>0</v>
      </c>
      <c r="R145" s="225">
        <f>Q145*H145</f>
        <v>0</v>
      </c>
      <c r="S145" s="225">
        <v>0</v>
      </c>
      <c r="T145" s="226">
        <f>S145*H145</f>
        <v>0</v>
      </c>
      <c r="U145" s="35"/>
      <c r="V145" s="35"/>
      <c r="W145" s="35"/>
      <c r="X145" s="35"/>
      <c r="Y145" s="35"/>
      <c r="Z145" s="35"/>
      <c r="AA145" s="35"/>
      <c r="AB145" s="35"/>
      <c r="AC145" s="35"/>
      <c r="AD145" s="35"/>
      <c r="AE145" s="35"/>
      <c r="AR145" s="227" t="s">
        <v>194</v>
      </c>
      <c r="AT145" s="227" t="s">
        <v>191</v>
      </c>
      <c r="AU145" s="227" t="s">
        <v>81</v>
      </c>
      <c r="AY145" s="14" t="s">
        <v>183</v>
      </c>
      <c r="BE145" s="228">
        <f>IF(N145="základní",J145,0)</f>
        <v>0</v>
      </c>
      <c r="BF145" s="228">
        <f>IF(N145="snížená",J145,0)</f>
        <v>0</v>
      </c>
      <c r="BG145" s="228">
        <f>IF(N145="zákl. přenesená",J145,0)</f>
        <v>0</v>
      </c>
      <c r="BH145" s="228">
        <f>IF(N145="sníž. přenesená",J145,0)</f>
        <v>0</v>
      </c>
      <c r="BI145" s="228">
        <f>IF(N145="nulová",J145,0)</f>
        <v>0</v>
      </c>
      <c r="BJ145" s="14" t="s">
        <v>81</v>
      </c>
      <c r="BK145" s="228">
        <f>ROUND(I145*H145,2)</f>
        <v>0</v>
      </c>
      <c r="BL145" s="14" t="s">
        <v>194</v>
      </c>
      <c r="BM145" s="227" t="s">
        <v>3180</v>
      </c>
    </row>
    <row r="146" s="2" customFormat="1">
      <c r="A146" s="35"/>
      <c r="B146" s="36"/>
      <c r="C146" s="37"/>
      <c r="D146" s="229" t="s">
        <v>190</v>
      </c>
      <c r="E146" s="37"/>
      <c r="F146" s="230" t="s">
        <v>300</v>
      </c>
      <c r="G146" s="37"/>
      <c r="H146" s="37"/>
      <c r="I146" s="143"/>
      <c r="J146" s="37"/>
      <c r="K146" s="37"/>
      <c r="L146" s="41"/>
      <c r="M146" s="231"/>
      <c r="N146" s="232"/>
      <c r="O146" s="81"/>
      <c r="P146" s="81"/>
      <c r="Q146" s="81"/>
      <c r="R146" s="81"/>
      <c r="S146" s="81"/>
      <c r="T146" s="82"/>
      <c r="U146" s="35"/>
      <c r="V146" s="35"/>
      <c r="W146" s="35"/>
      <c r="X146" s="35"/>
      <c r="Y146" s="35"/>
      <c r="Z146" s="35"/>
      <c r="AA146" s="35"/>
      <c r="AB146" s="35"/>
      <c r="AC146" s="35"/>
      <c r="AD146" s="35"/>
      <c r="AE146" s="35"/>
      <c r="AT146" s="14" t="s">
        <v>190</v>
      </c>
      <c r="AU146" s="14" t="s">
        <v>81</v>
      </c>
    </row>
    <row r="147" s="11" customFormat="1" ht="25.92" customHeight="1">
      <c r="A147" s="11"/>
      <c r="B147" s="201"/>
      <c r="C147" s="202"/>
      <c r="D147" s="203" t="s">
        <v>72</v>
      </c>
      <c r="E147" s="204" t="s">
        <v>181</v>
      </c>
      <c r="F147" s="204" t="s">
        <v>1343</v>
      </c>
      <c r="G147" s="202"/>
      <c r="H147" s="202"/>
      <c r="I147" s="205"/>
      <c r="J147" s="206">
        <f>BK147</f>
        <v>0</v>
      </c>
      <c r="K147" s="202"/>
      <c r="L147" s="207"/>
      <c r="M147" s="208"/>
      <c r="N147" s="209"/>
      <c r="O147" s="209"/>
      <c r="P147" s="210">
        <f>SUM(P148:P151)</f>
        <v>0</v>
      </c>
      <c r="Q147" s="209"/>
      <c r="R147" s="210">
        <f>SUM(R148:R151)</f>
        <v>0</v>
      </c>
      <c r="S147" s="209"/>
      <c r="T147" s="211">
        <f>SUM(T148:T151)</f>
        <v>0</v>
      </c>
      <c r="U147" s="11"/>
      <c r="V147" s="11"/>
      <c r="W147" s="11"/>
      <c r="X147" s="11"/>
      <c r="Y147" s="11"/>
      <c r="Z147" s="11"/>
      <c r="AA147" s="11"/>
      <c r="AB147" s="11"/>
      <c r="AC147" s="11"/>
      <c r="AD147" s="11"/>
      <c r="AE147" s="11"/>
      <c r="AR147" s="212" t="s">
        <v>182</v>
      </c>
      <c r="AT147" s="213" t="s">
        <v>72</v>
      </c>
      <c r="AU147" s="213" t="s">
        <v>73</v>
      </c>
      <c r="AY147" s="212" t="s">
        <v>183</v>
      </c>
      <c r="BK147" s="214">
        <f>SUM(BK148:BK151)</f>
        <v>0</v>
      </c>
    </row>
    <row r="148" s="2" customFormat="1" ht="21.75" customHeight="1">
      <c r="A148" s="35"/>
      <c r="B148" s="36"/>
      <c r="C148" s="233" t="s">
        <v>407</v>
      </c>
      <c r="D148" s="233" t="s">
        <v>191</v>
      </c>
      <c r="E148" s="234" t="s">
        <v>3181</v>
      </c>
      <c r="F148" s="235" t="s">
        <v>3182</v>
      </c>
      <c r="G148" s="236" t="s">
        <v>199</v>
      </c>
      <c r="H148" s="237">
        <v>1</v>
      </c>
      <c r="I148" s="238"/>
      <c r="J148" s="239">
        <f>ROUND(I148*H148,2)</f>
        <v>0</v>
      </c>
      <c r="K148" s="235" t="s">
        <v>19</v>
      </c>
      <c r="L148" s="41"/>
      <c r="M148" s="240" t="s">
        <v>19</v>
      </c>
      <c r="N148" s="241" t="s">
        <v>44</v>
      </c>
      <c r="O148" s="81"/>
      <c r="P148" s="225">
        <f>O148*H148</f>
        <v>0</v>
      </c>
      <c r="Q148" s="225">
        <v>0</v>
      </c>
      <c r="R148" s="225">
        <f>Q148*H148</f>
        <v>0</v>
      </c>
      <c r="S148" s="225">
        <v>0</v>
      </c>
      <c r="T148" s="226">
        <f>S148*H148</f>
        <v>0</v>
      </c>
      <c r="U148" s="35"/>
      <c r="V148" s="35"/>
      <c r="W148" s="35"/>
      <c r="X148" s="35"/>
      <c r="Y148" s="35"/>
      <c r="Z148" s="35"/>
      <c r="AA148" s="35"/>
      <c r="AB148" s="35"/>
      <c r="AC148" s="35"/>
      <c r="AD148" s="35"/>
      <c r="AE148" s="35"/>
      <c r="AR148" s="227" t="s">
        <v>194</v>
      </c>
      <c r="AT148" s="227" t="s">
        <v>191</v>
      </c>
      <c r="AU148" s="227" t="s">
        <v>81</v>
      </c>
      <c r="AY148" s="14" t="s">
        <v>183</v>
      </c>
      <c r="BE148" s="228">
        <f>IF(N148="základní",J148,0)</f>
        <v>0</v>
      </c>
      <c r="BF148" s="228">
        <f>IF(N148="snížená",J148,0)</f>
        <v>0</v>
      </c>
      <c r="BG148" s="228">
        <f>IF(N148="zákl. přenesená",J148,0)</f>
        <v>0</v>
      </c>
      <c r="BH148" s="228">
        <f>IF(N148="sníž. přenesená",J148,0)</f>
        <v>0</v>
      </c>
      <c r="BI148" s="228">
        <f>IF(N148="nulová",J148,0)</f>
        <v>0</v>
      </c>
      <c r="BJ148" s="14" t="s">
        <v>81</v>
      </c>
      <c r="BK148" s="228">
        <f>ROUND(I148*H148,2)</f>
        <v>0</v>
      </c>
      <c r="BL148" s="14" t="s">
        <v>194</v>
      </c>
      <c r="BM148" s="227" t="s">
        <v>3183</v>
      </c>
    </row>
    <row r="149" s="2" customFormat="1">
      <c r="A149" s="35"/>
      <c r="B149" s="36"/>
      <c r="C149" s="37"/>
      <c r="D149" s="229" t="s">
        <v>190</v>
      </c>
      <c r="E149" s="37"/>
      <c r="F149" s="230" t="s">
        <v>3182</v>
      </c>
      <c r="G149" s="37"/>
      <c r="H149" s="37"/>
      <c r="I149" s="143"/>
      <c r="J149" s="37"/>
      <c r="K149" s="37"/>
      <c r="L149" s="41"/>
      <c r="M149" s="231"/>
      <c r="N149" s="232"/>
      <c r="O149" s="81"/>
      <c r="P149" s="81"/>
      <c r="Q149" s="81"/>
      <c r="R149" s="81"/>
      <c r="S149" s="81"/>
      <c r="T149" s="82"/>
      <c r="U149" s="35"/>
      <c r="V149" s="35"/>
      <c r="W149" s="35"/>
      <c r="X149" s="35"/>
      <c r="Y149" s="35"/>
      <c r="Z149" s="35"/>
      <c r="AA149" s="35"/>
      <c r="AB149" s="35"/>
      <c r="AC149" s="35"/>
      <c r="AD149" s="35"/>
      <c r="AE149" s="35"/>
      <c r="AT149" s="14" t="s">
        <v>190</v>
      </c>
      <c r="AU149" s="14" t="s">
        <v>81</v>
      </c>
    </row>
    <row r="150" s="2" customFormat="1" ht="16.5" customHeight="1">
      <c r="A150" s="35"/>
      <c r="B150" s="36"/>
      <c r="C150" s="215" t="s">
        <v>411</v>
      </c>
      <c r="D150" s="215" t="s">
        <v>184</v>
      </c>
      <c r="E150" s="216" t="s">
        <v>3184</v>
      </c>
      <c r="F150" s="217" t="s">
        <v>3185</v>
      </c>
      <c r="G150" s="218" t="s">
        <v>199</v>
      </c>
      <c r="H150" s="219">
        <v>1</v>
      </c>
      <c r="I150" s="220"/>
      <c r="J150" s="221">
        <f>ROUND(I150*H150,2)</f>
        <v>0</v>
      </c>
      <c r="K150" s="217" t="s">
        <v>19</v>
      </c>
      <c r="L150" s="222"/>
      <c r="M150" s="223" t="s">
        <v>19</v>
      </c>
      <c r="N150" s="224" t="s">
        <v>44</v>
      </c>
      <c r="O150" s="81"/>
      <c r="P150" s="225">
        <f>O150*H150</f>
        <v>0</v>
      </c>
      <c r="Q150" s="225">
        <v>0</v>
      </c>
      <c r="R150" s="225">
        <f>Q150*H150</f>
        <v>0</v>
      </c>
      <c r="S150" s="225">
        <v>0</v>
      </c>
      <c r="T150" s="226">
        <f>S150*H150</f>
        <v>0</v>
      </c>
      <c r="U150" s="35"/>
      <c r="V150" s="35"/>
      <c r="W150" s="35"/>
      <c r="X150" s="35"/>
      <c r="Y150" s="35"/>
      <c r="Z150" s="35"/>
      <c r="AA150" s="35"/>
      <c r="AB150" s="35"/>
      <c r="AC150" s="35"/>
      <c r="AD150" s="35"/>
      <c r="AE150" s="35"/>
      <c r="AR150" s="227" t="s">
        <v>323</v>
      </c>
      <c r="AT150" s="227" t="s">
        <v>184</v>
      </c>
      <c r="AU150" s="227" t="s">
        <v>81</v>
      </c>
      <c r="AY150" s="14" t="s">
        <v>183</v>
      </c>
      <c r="BE150" s="228">
        <f>IF(N150="základní",J150,0)</f>
        <v>0</v>
      </c>
      <c r="BF150" s="228">
        <f>IF(N150="snížená",J150,0)</f>
        <v>0</v>
      </c>
      <c r="BG150" s="228">
        <f>IF(N150="zákl. přenesená",J150,0)</f>
        <v>0</v>
      </c>
      <c r="BH150" s="228">
        <f>IF(N150="sníž. přenesená",J150,0)</f>
        <v>0</v>
      </c>
      <c r="BI150" s="228">
        <f>IF(N150="nulová",J150,0)</f>
        <v>0</v>
      </c>
      <c r="BJ150" s="14" t="s">
        <v>81</v>
      </c>
      <c r="BK150" s="228">
        <f>ROUND(I150*H150,2)</f>
        <v>0</v>
      </c>
      <c r="BL150" s="14" t="s">
        <v>252</v>
      </c>
      <c r="BM150" s="227" t="s">
        <v>3186</v>
      </c>
    </row>
    <row r="151" s="2" customFormat="1">
      <c r="A151" s="35"/>
      <c r="B151" s="36"/>
      <c r="C151" s="37"/>
      <c r="D151" s="229" t="s">
        <v>190</v>
      </c>
      <c r="E151" s="37"/>
      <c r="F151" s="230" t="s">
        <v>3185</v>
      </c>
      <c r="G151" s="37"/>
      <c r="H151" s="37"/>
      <c r="I151" s="143"/>
      <c r="J151" s="37"/>
      <c r="K151" s="37"/>
      <c r="L151" s="41"/>
      <c r="M151" s="242"/>
      <c r="N151" s="243"/>
      <c r="O151" s="244"/>
      <c r="P151" s="244"/>
      <c r="Q151" s="244"/>
      <c r="R151" s="244"/>
      <c r="S151" s="244"/>
      <c r="T151" s="245"/>
      <c r="U151" s="35"/>
      <c r="V151" s="35"/>
      <c r="W151" s="35"/>
      <c r="X151" s="35"/>
      <c r="Y151" s="35"/>
      <c r="Z151" s="35"/>
      <c r="AA151" s="35"/>
      <c r="AB151" s="35"/>
      <c r="AC151" s="35"/>
      <c r="AD151" s="35"/>
      <c r="AE151" s="35"/>
      <c r="AT151" s="14" t="s">
        <v>190</v>
      </c>
      <c r="AU151" s="14" t="s">
        <v>81</v>
      </c>
    </row>
    <row r="152" s="2" customFormat="1" ht="6.96" customHeight="1">
      <c r="A152" s="35"/>
      <c r="B152" s="56"/>
      <c r="C152" s="57"/>
      <c r="D152" s="57"/>
      <c r="E152" s="57"/>
      <c r="F152" s="57"/>
      <c r="G152" s="57"/>
      <c r="H152" s="57"/>
      <c r="I152" s="172"/>
      <c r="J152" s="57"/>
      <c r="K152" s="57"/>
      <c r="L152" s="41"/>
      <c r="M152" s="35"/>
      <c r="O152" s="35"/>
      <c r="P152" s="35"/>
      <c r="Q152" s="35"/>
      <c r="R152" s="35"/>
      <c r="S152" s="35"/>
      <c r="T152" s="35"/>
      <c r="U152" s="35"/>
      <c r="V152" s="35"/>
      <c r="W152" s="35"/>
      <c r="X152" s="35"/>
      <c r="Y152" s="35"/>
      <c r="Z152" s="35"/>
      <c r="AA152" s="35"/>
      <c r="AB152" s="35"/>
      <c r="AC152" s="35"/>
      <c r="AD152" s="35"/>
      <c r="AE152" s="35"/>
    </row>
  </sheetData>
  <sheetProtection sheet="1" autoFilter="0" formatColumns="0" formatRows="0" objects="1" scenarios="1" spinCount="100000" saltValue="JR3lT+DGFmTHKvbNt8qUhmVKpHHU/v57GuksYiUKCw84fNHvS6AP6JL3UmBqYhh1QspCTgP4q2jjgdo5g+jssQ==" hashValue="KqmExAwoXBvl5vyz55EfhRf40k9iohTaN6BIM49E1wkp9+esBfVdIjDySgzxfhzqyKQdUKVJPlg/1lR1LM3YSA==" algorithmName="SHA-512" password="CC35"/>
  <autoFilter ref="C86:K151"/>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155</v>
      </c>
    </row>
    <row r="3" hidden="1" s="1" customFormat="1" ht="6.96" customHeight="1">
      <c r="B3" s="136"/>
      <c r="C3" s="137"/>
      <c r="D3" s="137"/>
      <c r="E3" s="137"/>
      <c r="F3" s="137"/>
      <c r="G3" s="137"/>
      <c r="H3" s="137"/>
      <c r="I3" s="138"/>
      <c r="J3" s="137"/>
      <c r="K3" s="137"/>
      <c r="L3" s="17"/>
      <c r="AT3" s="14" t="s">
        <v>73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1" customFormat="1" ht="12" customHeight="1">
      <c r="B8" s="17"/>
      <c r="D8" s="141" t="s">
        <v>160</v>
      </c>
      <c r="I8" s="135"/>
      <c r="L8" s="17"/>
    </row>
    <row r="9" hidden="1" s="2" customFormat="1" ht="16.5" customHeight="1">
      <c r="A9" s="35"/>
      <c r="B9" s="41"/>
      <c r="C9" s="35"/>
      <c r="D9" s="35"/>
      <c r="E9" s="142" t="s">
        <v>3102</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309</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16.5" customHeight="1">
      <c r="A11" s="35"/>
      <c r="B11" s="41"/>
      <c r="C11" s="35"/>
      <c r="D11" s="35"/>
      <c r="E11" s="145" t="s">
        <v>3187</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11. 2. 2020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34</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37</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38</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39</v>
      </c>
      <c r="E32" s="35"/>
      <c r="F32" s="35"/>
      <c r="G32" s="35"/>
      <c r="H32" s="35"/>
      <c r="I32" s="143"/>
      <c r="J32" s="156">
        <f>ROUND(J87,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41</v>
      </c>
      <c r="G34" s="35"/>
      <c r="H34" s="35"/>
      <c r="I34" s="158" t="s">
        <v>40</v>
      </c>
      <c r="J34" s="157" t="s">
        <v>42</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43</v>
      </c>
      <c r="E35" s="141" t="s">
        <v>44</v>
      </c>
      <c r="F35" s="160">
        <f>ROUND((SUM(BE87:BE93)),  2)</f>
        <v>0</v>
      </c>
      <c r="G35" s="35"/>
      <c r="H35" s="35"/>
      <c r="I35" s="161">
        <v>0.20999999999999999</v>
      </c>
      <c r="J35" s="160">
        <f>ROUND(((SUM(BE87:BE93))*I35),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45</v>
      </c>
      <c r="F36" s="160">
        <f>ROUND((SUM(BF87:BF93)),  2)</f>
        <v>0</v>
      </c>
      <c r="G36" s="35"/>
      <c r="H36" s="35"/>
      <c r="I36" s="161">
        <v>0.14999999999999999</v>
      </c>
      <c r="J36" s="160">
        <f>ROUND(((SUM(BF87:BF93))*I36),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46</v>
      </c>
      <c r="F37" s="160">
        <f>ROUND((SUM(BG87:BG93)),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47</v>
      </c>
      <c r="F38" s="160">
        <f>ROUND((SUM(BH87:BH93)),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48</v>
      </c>
      <c r="F39" s="160">
        <f>ROUND((SUM(BI87:BI93)),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49</v>
      </c>
      <c r="E41" s="164"/>
      <c r="F41" s="164"/>
      <c r="G41" s="165" t="s">
        <v>50</v>
      </c>
      <c r="H41" s="166" t="s">
        <v>51</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162</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23.25" customHeight="1">
      <c r="A50" s="35"/>
      <c r="B50" s="36"/>
      <c r="C50" s="37"/>
      <c r="D50" s="37"/>
      <c r="E50" s="176" t="str">
        <f>E7</f>
        <v xml:space="preserve">Oprava staničních kolejí 1 - 8  a výhybek v žst. Bečov nad Teplou (2. část)</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160</v>
      </c>
      <c r="D51" s="19"/>
      <c r="E51" s="19"/>
      <c r="F51" s="19"/>
      <c r="G51" s="19"/>
      <c r="H51" s="19"/>
      <c r="I51" s="135"/>
      <c r="J51" s="19"/>
      <c r="K51" s="19"/>
      <c r="L51" s="17"/>
    </row>
    <row r="52" hidden="1" s="2" customFormat="1" ht="16.5" customHeight="1">
      <c r="A52" s="35"/>
      <c r="B52" s="36"/>
      <c r="C52" s="37"/>
      <c r="D52" s="37"/>
      <c r="E52" s="176" t="s">
        <v>3102</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309</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6.5" customHeight="1">
      <c r="A54" s="35"/>
      <c r="B54" s="36"/>
      <c r="C54" s="37"/>
      <c r="D54" s="37"/>
      <c r="E54" s="66" t="str">
        <f>E11</f>
        <v>02 - VRN - Vedlejší rozpočtové náklady</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žst. Bečov nad Teplou</v>
      </c>
      <c r="G56" s="37"/>
      <c r="H56" s="37"/>
      <c r="I56" s="146" t="s">
        <v>23</v>
      </c>
      <c r="J56" s="69" t="str">
        <f>IF(J14="","",J14)</f>
        <v>11. 2. 2020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 xml:space="preserve"> Správa železnic, OŘ ÚNL</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 xml:space="preserve"> </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163</v>
      </c>
      <c r="D61" s="178"/>
      <c r="E61" s="178"/>
      <c r="F61" s="178"/>
      <c r="G61" s="178"/>
      <c r="H61" s="178"/>
      <c r="I61" s="179"/>
      <c r="J61" s="180" t="s">
        <v>164</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71</v>
      </c>
      <c r="D63" s="37"/>
      <c r="E63" s="37"/>
      <c r="F63" s="37"/>
      <c r="G63" s="37"/>
      <c r="H63" s="37"/>
      <c r="I63" s="143"/>
      <c r="J63" s="99">
        <f>J87</f>
        <v>0</v>
      </c>
      <c r="K63" s="37"/>
      <c r="L63" s="144"/>
      <c r="S63" s="35"/>
      <c r="T63" s="35"/>
      <c r="U63" s="35"/>
      <c r="V63" s="35"/>
      <c r="W63" s="35"/>
      <c r="X63" s="35"/>
      <c r="Y63" s="35"/>
      <c r="Z63" s="35"/>
      <c r="AA63" s="35"/>
      <c r="AB63" s="35"/>
      <c r="AC63" s="35"/>
      <c r="AD63" s="35"/>
      <c r="AE63" s="35"/>
      <c r="AU63" s="14" t="s">
        <v>165</v>
      </c>
    </row>
    <row r="64" hidden="1" s="9" customFormat="1" ht="24.96" customHeight="1">
      <c r="A64" s="9"/>
      <c r="B64" s="182"/>
      <c r="C64" s="183"/>
      <c r="D64" s="184" t="s">
        <v>154</v>
      </c>
      <c r="E64" s="185"/>
      <c r="F64" s="185"/>
      <c r="G64" s="185"/>
      <c r="H64" s="185"/>
      <c r="I64" s="186"/>
      <c r="J64" s="187">
        <f>J88</f>
        <v>0</v>
      </c>
      <c r="K64" s="183"/>
      <c r="L64" s="188"/>
      <c r="S64" s="9"/>
      <c r="T64" s="9"/>
      <c r="U64" s="9"/>
      <c r="V64" s="9"/>
      <c r="W64" s="9"/>
      <c r="X64" s="9"/>
      <c r="Y64" s="9"/>
      <c r="Z64" s="9"/>
      <c r="AA64" s="9"/>
      <c r="AB64" s="9"/>
      <c r="AC64" s="9"/>
      <c r="AD64" s="9"/>
      <c r="AE64" s="9"/>
    </row>
    <row r="65" hidden="1" s="12" customFormat="1" ht="19.92" customHeight="1">
      <c r="A65" s="12"/>
      <c r="B65" s="247"/>
      <c r="C65" s="122"/>
      <c r="D65" s="248" t="s">
        <v>2924</v>
      </c>
      <c r="E65" s="249"/>
      <c r="F65" s="249"/>
      <c r="G65" s="249"/>
      <c r="H65" s="249"/>
      <c r="I65" s="250"/>
      <c r="J65" s="251">
        <f>J89</f>
        <v>0</v>
      </c>
      <c r="K65" s="122"/>
      <c r="L65" s="252"/>
      <c r="S65" s="12"/>
      <c r="T65" s="12"/>
      <c r="U65" s="12"/>
      <c r="V65" s="12"/>
      <c r="W65" s="12"/>
      <c r="X65" s="12"/>
      <c r="Y65" s="12"/>
      <c r="Z65" s="12"/>
      <c r="AA65" s="12"/>
      <c r="AB65" s="12"/>
      <c r="AC65" s="12"/>
      <c r="AD65" s="12"/>
      <c r="AE65" s="12"/>
    </row>
    <row r="66" hidden="1" s="2" customFormat="1" ht="21.84" customHeight="1">
      <c r="A66" s="35"/>
      <c r="B66" s="36"/>
      <c r="C66" s="37"/>
      <c r="D66" s="37"/>
      <c r="E66" s="37"/>
      <c r="F66" s="37"/>
      <c r="G66" s="37"/>
      <c r="H66" s="37"/>
      <c r="I66" s="143"/>
      <c r="J66" s="37"/>
      <c r="K66" s="37"/>
      <c r="L66" s="144"/>
      <c r="S66" s="35"/>
      <c r="T66" s="35"/>
      <c r="U66" s="35"/>
      <c r="V66" s="35"/>
      <c r="W66" s="35"/>
      <c r="X66" s="35"/>
      <c r="Y66" s="35"/>
      <c r="Z66" s="35"/>
      <c r="AA66" s="35"/>
      <c r="AB66" s="35"/>
      <c r="AC66" s="35"/>
      <c r="AD66" s="35"/>
      <c r="AE66" s="35"/>
    </row>
    <row r="67" hidden="1" s="2" customFormat="1" ht="6.96" customHeight="1">
      <c r="A67" s="35"/>
      <c r="B67" s="56"/>
      <c r="C67" s="57"/>
      <c r="D67" s="57"/>
      <c r="E67" s="57"/>
      <c r="F67" s="57"/>
      <c r="G67" s="57"/>
      <c r="H67" s="57"/>
      <c r="I67" s="172"/>
      <c r="J67" s="57"/>
      <c r="K67" s="57"/>
      <c r="L67" s="144"/>
      <c r="S67" s="35"/>
      <c r="T67" s="35"/>
      <c r="U67" s="35"/>
      <c r="V67" s="35"/>
      <c r="W67" s="35"/>
      <c r="X67" s="35"/>
      <c r="Y67" s="35"/>
      <c r="Z67" s="35"/>
      <c r="AA67" s="35"/>
      <c r="AB67" s="35"/>
      <c r="AC67" s="35"/>
      <c r="AD67" s="35"/>
      <c r="AE67" s="35"/>
    </row>
    <row r="68" hidden="1"/>
    <row r="69" hidden="1"/>
    <row r="70" hidden="1"/>
    <row r="71" s="2" customFormat="1" ht="6.96" customHeight="1">
      <c r="A71" s="35"/>
      <c r="B71" s="58"/>
      <c r="C71" s="59"/>
      <c r="D71" s="59"/>
      <c r="E71" s="59"/>
      <c r="F71" s="59"/>
      <c r="G71" s="59"/>
      <c r="H71" s="59"/>
      <c r="I71" s="175"/>
      <c r="J71" s="59"/>
      <c r="K71" s="59"/>
      <c r="L71" s="144"/>
      <c r="S71" s="35"/>
      <c r="T71" s="35"/>
      <c r="U71" s="35"/>
      <c r="V71" s="35"/>
      <c r="W71" s="35"/>
      <c r="X71" s="35"/>
      <c r="Y71" s="35"/>
      <c r="Z71" s="35"/>
      <c r="AA71" s="35"/>
      <c r="AB71" s="35"/>
      <c r="AC71" s="35"/>
      <c r="AD71" s="35"/>
      <c r="AE71" s="35"/>
    </row>
    <row r="72" s="2" customFormat="1" ht="24.96" customHeight="1">
      <c r="A72" s="35"/>
      <c r="B72" s="36"/>
      <c r="C72" s="20" t="s">
        <v>168</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6.96" customHeight="1">
      <c r="A73" s="35"/>
      <c r="B73" s="36"/>
      <c r="C73" s="37"/>
      <c r="D73" s="37"/>
      <c r="E73" s="37"/>
      <c r="F73" s="37"/>
      <c r="G73" s="37"/>
      <c r="H73" s="37"/>
      <c r="I73" s="143"/>
      <c r="J73" s="37"/>
      <c r="K73" s="37"/>
      <c r="L73" s="144"/>
      <c r="S73" s="35"/>
      <c r="T73" s="35"/>
      <c r="U73" s="35"/>
      <c r="V73" s="35"/>
      <c r="W73" s="35"/>
      <c r="X73" s="35"/>
      <c r="Y73" s="35"/>
      <c r="Z73" s="35"/>
      <c r="AA73" s="35"/>
      <c r="AB73" s="35"/>
      <c r="AC73" s="35"/>
      <c r="AD73" s="35"/>
      <c r="AE73" s="35"/>
    </row>
    <row r="74" s="2" customFormat="1" ht="12" customHeight="1">
      <c r="A74" s="35"/>
      <c r="B74" s="36"/>
      <c r="C74" s="29" t="s">
        <v>16</v>
      </c>
      <c r="D74" s="37"/>
      <c r="E74" s="37"/>
      <c r="F74" s="37"/>
      <c r="G74" s="37"/>
      <c r="H74" s="37"/>
      <c r="I74" s="143"/>
      <c r="J74" s="37"/>
      <c r="K74" s="37"/>
      <c r="L74" s="144"/>
      <c r="S74" s="35"/>
      <c r="T74" s="35"/>
      <c r="U74" s="35"/>
      <c r="V74" s="35"/>
      <c r="W74" s="35"/>
      <c r="X74" s="35"/>
      <c r="Y74" s="35"/>
      <c r="Z74" s="35"/>
      <c r="AA74" s="35"/>
      <c r="AB74" s="35"/>
      <c r="AC74" s="35"/>
      <c r="AD74" s="35"/>
      <c r="AE74" s="35"/>
    </row>
    <row r="75" s="2" customFormat="1" ht="23.25" customHeight="1">
      <c r="A75" s="35"/>
      <c r="B75" s="36"/>
      <c r="C75" s="37"/>
      <c r="D75" s="37"/>
      <c r="E75" s="176" t="str">
        <f>E7</f>
        <v xml:space="preserve">Oprava staničních kolejí 1 - 8  a výhybek v žst. Bečov nad Teplou (2. část)</v>
      </c>
      <c r="F75" s="29"/>
      <c r="G75" s="29"/>
      <c r="H75" s="29"/>
      <c r="I75" s="143"/>
      <c r="J75" s="37"/>
      <c r="K75" s="37"/>
      <c r="L75" s="144"/>
      <c r="S75" s="35"/>
      <c r="T75" s="35"/>
      <c r="U75" s="35"/>
      <c r="V75" s="35"/>
      <c r="W75" s="35"/>
      <c r="X75" s="35"/>
      <c r="Y75" s="35"/>
      <c r="Z75" s="35"/>
      <c r="AA75" s="35"/>
      <c r="AB75" s="35"/>
      <c r="AC75" s="35"/>
      <c r="AD75" s="35"/>
      <c r="AE75" s="35"/>
    </row>
    <row r="76" s="1" customFormat="1" ht="12" customHeight="1">
      <c r="B76" s="18"/>
      <c r="C76" s="29" t="s">
        <v>160</v>
      </c>
      <c r="D76" s="19"/>
      <c r="E76" s="19"/>
      <c r="F76" s="19"/>
      <c r="G76" s="19"/>
      <c r="H76" s="19"/>
      <c r="I76" s="135"/>
      <c r="J76" s="19"/>
      <c r="K76" s="19"/>
      <c r="L76" s="17"/>
    </row>
    <row r="77" s="2" customFormat="1" ht="16.5" customHeight="1">
      <c r="A77" s="35"/>
      <c r="B77" s="36"/>
      <c r="C77" s="37"/>
      <c r="D77" s="37"/>
      <c r="E77" s="176" t="s">
        <v>3102</v>
      </c>
      <c r="F77" s="37"/>
      <c r="G77" s="37"/>
      <c r="H77" s="37"/>
      <c r="I77" s="143"/>
      <c r="J77" s="37"/>
      <c r="K77" s="37"/>
      <c r="L77" s="144"/>
      <c r="S77" s="35"/>
      <c r="T77" s="35"/>
      <c r="U77" s="35"/>
      <c r="V77" s="35"/>
      <c r="W77" s="35"/>
      <c r="X77" s="35"/>
      <c r="Y77" s="35"/>
      <c r="Z77" s="35"/>
      <c r="AA77" s="35"/>
      <c r="AB77" s="35"/>
      <c r="AC77" s="35"/>
      <c r="AD77" s="35"/>
      <c r="AE77" s="35"/>
    </row>
    <row r="78" s="2" customFormat="1" ht="12" customHeight="1">
      <c r="A78" s="35"/>
      <c r="B78" s="36"/>
      <c r="C78" s="29" t="s">
        <v>309</v>
      </c>
      <c r="D78" s="37"/>
      <c r="E78" s="37"/>
      <c r="F78" s="37"/>
      <c r="G78" s="37"/>
      <c r="H78" s="37"/>
      <c r="I78" s="143"/>
      <c r="J78" s="37"/>
      <c r="K78" s="37"/>
      <c r="L78" s="144"/>
      <c r="S78" s="35"/>
      <c r="T78" s="35"/>
      <c r="U78" s="35"/>
      <c r="V78" s="35"/>
      <c r="W78" s="35"/>
      <c r="X78" s="35"/>
      <c r="Y78" s="35"/>
      <c r="Z78" s="35"/>
      <c r="AA78" s="35"/>
      <c r="AB78" s="35"/>
      <c r="AC78" s="35"/>
      <c r="AD78" s="35"/>
      <c r="AE78" s="35"/>
    </row>
    <row r="79" s="2" customFormat="1" ht="16.5" customHeight="1">
      <c r="A79" s="35"/>
      <c r="B79" s="36"/>
      <c r="C79" s="37"/>
      <c r="D79" s="37"/>
      <c r="E79" s="66" t="str">
        <f>E11</f>
        <v>02 - VRN - Vedlejší rozpočtové náklady</v>
      </c>
      <c r="F79" s="37"/>
      <c r="G79" s="37"/>
      <c r="H79" s="37"/>
      <c r="I79" s="143"/>
      <c r="J79" s="37"/>
      <c r="K79" s="37"/>
      <c r="L79" s="144"/>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2" customFormat="1" ht="12" customHeight="1">
      <c r="A81" s="35"/>
      <c r="B81" s="36"/>
      <c r="C81" s="29" t="s">
        <v>21</v>
      </c>
      <c r="D81" s="37"/>
      <c r="E81" s="37"/>
      <c r="F81" s="24" t="str">
        <f>F14</f>
        <v>žst. Bečov nad Teplou</v>
      </c>
      <c r="G81" s="37"/>
      <c r="H81" s="37"/>
      <c r="I81" s="146" t="s">
        <v>23</v>
      </c>
      <c r="J81" s="69" t="str">
        <f>IF(J14="","",J14)</f>
        <v>11. 2. 2020</v>
      </c>
      <c r="K81" s="37"/>
      <c r="L81" s="144"/>
      <c r="S81" s="35"/>
      <c r="T81" s="35"/>
      <c r="U81" s="35"/>
      <c r="V81" s="35"/>
      <c r="W81" s="35"/>
      <c r="X81" s="35"/>
      <c r="Y81" s="35"/>
      <c r="Z81" s="35"/>
      <c r="AA81" s="35"/>
      <c r="AB81" s="35"/>
      <c r="AC81" s="35"/>
      <c r="AD81" s="35"/>
      <c r="AE81" s="35"/>
    </row>
    <row r="82" s="2" customFormat="1" ht="6.96" customHeight="1">
      <c r="A82" s="35"/>
      <c r="B82" s="36"/>
      <c r="C82" s="37"/>
      <c r="D82" s="37"/>
      <c r="E82" s="37"/>
      <c r="F82" s="37"/>
      <c r="G82" s="37"/>
      <c r="H82" s="37"/>
      <c r="I82" s="143"/>
      <c r="J82" s="37"/>
      <c r="K82" s="37"/>
      <c r="L82" s="144"/>
      <c r="S82" s="35"/>
      <c r="T82" s="35"/>
      <c r="U82" s="35"/>
      <c r="V82" s="35"/>
      <c r="W82" s="35"/>
      <c r="X82" s="35"/>
      <c r="Y82" s="35"/>
      <c r="Z82" s="35"/>
      <c r="AA82" s="35"/>
      <c r="AB82" s="35"/>
      <c r="AC82" s="35"/>
      <c r="AD82" s="35"/>
      <c r="AE82" s="35"/>
    </row>
    <row r="83" s="2" customFormat="1" ht="15.15" customHeight="1">
      <c r="A83" s="35"/>
      <c r="B83" s="36"/>
      <c r="C83" s="29" t="s">
        <v>25</v>
      </c>
      <c r="D83" s="37"/>
      <c r="E83" s="37"/>
      <c r="F83" s="24" t="str">
        <f>E17</f>
        <v xml:space="preserve"> Správa železnic, OŘ ÚNL</v>
      </c>
      <c r="G83" s="37"/>
      <c r="H83" s="37"/>
      <c r="I83" s="146" t="s">
        <v>33</v>
      </c>
      <c r="J83" s="33" t="str">
        <f>E23</f>
        <v xml:space="preserve"> </v>
      </c>
      <c r="K83" s="37"/>
      <c r="L83" s="144"/>
      <c r="S83" s="35"/>
      <c r="T83" s="35"/>
      <c r="U83" s="35"/>
      <c r="V83" s="35"/>
      <c r="W83" s="35"/>
      <c r="X83" s="35"/>
      <c r="Y83" s="35"/>
      <c r="Z83" s="35"/>
      <c r="AA83" s="35"/>
      <c r="AB83" s="35"/>
      <c r="AC83" s="35"/>
      <c r="AD83" s="35"/>
      <c r="AE83" s="35"/>
    </row>
    <row r="84" s="2" customFormat="1" ht="15.15" customHeight="1">
      <c r="A84" s="35"/>
      <c r="B84" s="36"/>
      <c r="C84" s="29" t="s">
        <v>31</v>
      </c>
      <c r="D84" s="37"/>
      <c r="E84" s="37"/>
      <c r="F84" s="24" t="str">
        <f>IF(E20="","",E20)</f>
        <v>Vyplň údaj</v>
      </c>
      <c r="G84" s="37"/>
      <c r="H84" s="37"/>
      <c r="I84" s="146" t="s">
        <v>36</v>
      </c>
      <c r="J84" s="33" t="str">
        <f>E26</f>
        <v xml:space="preserve"> </v>
      </c>
      <c r="K84" s="37"/>
      <c r="L84" s="144"/>
      <c r="S84" s="35"/>
      <c r="T84" s="35"/>
      <c r="U84" s="35"/>
      <c r="V84" s="35"/>
      <c r="W84" s="35"/>
      <c r="X84" s="35"/>
      <c r="Y84" s="35"/>
      <c r="Z84" s="35"/>
      <c r="AA84" s="35"/>
      <c r="AB84" s="35"/>
      <c r="AC84" s="35"/>
      <c r="AD84" s="35"/>
      <c r="AE84" s="35"/>
    </row>
    <row r="85" s="2" customFormat="1" ht="10.32" customHeight="1">
      <c r="A85" s="35"/>
      <c r="B85" s="36"/>
      <c r="C85" s="37"/>
      <c r="D85" s="37"/>
      <c r="E85" s="37"/>
      <c r="F85" s="37"/>
      <c r="G85" s="37"/>
      <c r="H85" s="37"/>
      <c r="I85" s="143"/>
      <c r="J85" s="37"/>
      <c r="K85" s="37"/>
      <c r="L85" s="144"/>
      <c r="S85" s="35"/>
      <c r="T85" s="35"/>
      <c r="U85" s="35"/>
      <c r="V85" s="35"/>
      <c r="W85" s="35"/>
      <c r="X85" s="35"/>
      <c r="Y85" s="35"/>
      <c r="Z85" s="35"/>
      <c r="AA85" s="35"/>
      <c r="AB85" s="35"/>
      <c r="AC85" s="35"/>
      <c r="AD85" s="35"/>
      <c r="AE85" s="35"/>
    </row>
    <row r="86" s="10" customFormat="1" ht="29.28" customHeight="1">
      <c r="A86" s="189"/>
      <c r="B86" s="190"/>
      <c r="C86" s="191" t="s">
        <v>169</v>
      </c>
      <c r="D86" s="192" t="s">
        <v>58</v>
      </c>
      <c r="E86" s="192" t="s">
        <v>54</v>
      </c>
      <c r="F86" s="192" t="s">
        <v>55</v>
      </c>
      <c r="G86" s="192" t="s">
        <v>170</v>
      </c>
      <c r="H86" s="192" t="s">
        <v>171</v>
      </c>
      <c r="I86" s="193" t="s">
        <v>172</v>
      </c>
      <c r="J86" s="192" t="s">
        <v>164</v>
      </c>
      <c r="K86" s="194" t="s">
        <v>173</v>
      </c>
      <c r="L86" s="195"/>
      <c r="M86" s="89" t="s">
        <v>19</v>
      </c>
      <c r="N86" s="90" t="s">
        <v>43</v>
      </c>
      <c r="O86" s="90" t="s">
        <v>174</v>
      </c>
      <c r="P86" s="90" t="s">
        <v>175</v>
      </c>
      <c r="Q86" s="90" t="s">
        <v>176</v>
      </c>
      <c r="R86" s="90" t="s">
        <v>177</v>
      </c>
      <c r="S86" s="90" t="s">
        <v>178</v>
      </c>
      <c r="T86" s="91" t="s">
        <v>179</v>
      </c>
      <c r="U86" s="189"/>
      <c r="V86" s="189"/>
      <c r="W86" s="189"/>
      <c r="X86" s="189"/>
      <c r="Y86" s="189"/>
      <c r="Z86" s="189"/>
      <c r="AA86" s="189"/>
      <c r="AB86" s="189"/>
      <c r="AC86" s="189"/>
      <c r="AD86" s="189"/>
      <c r="AE86" s="189"/>
    </row>
    <row r="87" s="2" customFormat="1" ht="22.8" customHeight="1">
      <c r="A87" s="35"/>
      <c r="B87" s="36"/>
      <c r="C87" s="96" t="s">
        <v>180</v>
      </c>
      <c r="D87" s="37"/>
      <c r="E87" s="37"/>
      <c r="F87" s="37"/>
      <c r="G87" s="37"/>
      <c r="H87" s="37"/>
      <c r="I87" s="143"/>
      <c r="J87" s="196">
        <f>BK87</f>
        <v>0</v>
      </c>
      <c r="K87" s="37"/>
      <c r="L87" s="41"/>
      <c r="M87" s="92"/>
      <c r="N87" s="197"/>
      <c r="O87" s="93"/>
      <c r="P87" s="198">
        <f>P88</f>
        <v>0</v>
      </c>
      <c r="Q87" s="93"/>
      <c r="R87" s="198">
        <f>R88</f>
        <v>0</v>
      </c>
      <c r="S87" s="93"/>
      <c r="T87" s="199">
        <f>T88</f>
        <v>0</v>
      </c>
      <c r="U87" s="35"/>
      <c r="V87" s="35"/>
      <c r="W87" s="35"/>
      <c r="X87" s="35"/>
      <c r="Y87" s="35"/>
      <c r="Z87" s="35"/>
      <c r="AA87" s="35"/>
      <c r="AB87" s="35"/>
      <c r="AC87" s="35"/>
      <c r="AD87" s="35"/>
      <c r="AE87" s="35"/>
      <c r="AT87" s="14" t="s">
        <v>72</v>
      </c>
      <c r="AU87" s="14" t="s">
        <v>165</v>
      </c>
      <c r="BK87" s="200">
        <f>BK88</f>
        <v>0</v>
      </c>
    </row>
    <row r="88" s="11" customFormat="1" ht="25.92" customHeight="1">
      <c r="A88" s="11"/>
      <c r="B88" s="201"/>
      <c r="C88" s="202"/>
      <c r="D88" s="203" t="s">
        <v>72</v>
      </c>
      <c r="E88" s="204" t="s">
        <v>145</v>
      </c>
      <c r="F88" s="204" t="s">
        <v>2928</v>
      </c>
      <c r="G88" s="202"/>
      <c r="H88" s="202"/>
      <c r="I88" s="205"/>
      <c r="J88" s="206">
        <f>BK88</f>
        <v>0</v>
      </c>
      <c r="K88" s="202"/>
      <c r="L88" s="207"/>
      <c r="M88" s="208"/>
      <c r="N88" s="209"/>
      <c r="O88" s="209"/>
      <c r="P88" s="210">
        <f>P89</f>
        <v>0</v>
      </c>
      <c r="Q88" s="209"/>
      <c r="R88" s="210">
        <f>R89</f>
        <v>0</v>
      </c>
      <c r="S88" s="209"/>
      <c r="T88" s="211">
        <f>T89</f>
        <v>0</v>
      </c>
      <c r="U88" s="11"/>
      <c r="V88" s="11"/>
      <c r="W88" s="11"/>
      <c r="X88" s="11"/>
      <c r="Y88" s="11"/>
      <c r="Z88" s="11"/>
      <c r="AA88" s="11"/>
      <c r="AB88" s="11"/>
      <c r="AC88" s="11"/>
      <c r="AD88" s="11"/>
      <c r="AE88" s="11"/>
      <c r="AR88" s="212" t="s">
        <v>204</v>
      </c>
      <c r="AT88" s="213" t="s">
        <v>72</v>
      </c>
      <c r="AU88" s="213" t="s">
        <v>73</v>
      </c>
      <c r="AY88" s="212" t="s">
        <v>183</v>
      </c>
      <c r="BK88" s="214">
        <f>BK89</f>
        <v>0</v>
      </c>
    </row>
    <row r="89" s="11" customFormat="1" ht="22.8" customHeight="1">
      <c r="A89" s="11"/>
      <c r="B89" s="201"/>
      <c r="C89" s="202"/>
      <c r="D89" s="203" t="s">
        <v>72</v>
      </c>
      <c r="E89" s="253" t="s">
        <v>2929</v>
      </c>
      <c r="F89" s="253" t="s">
        <v>2930</v>
      </c>
      <c r="G89" s="202"/>
      <c r="H89" s="202"/>
      <c r="I89" s="205"/>
      <c r="J89" s="254">
        <f>BK89</f>
        <v>0</v>
      </c>
      <c r="K89" s="202"/>
      <c r="L89" s="207"/>
      <c r="M89" s="208"/>
      <c r="N89" s="209"/>
      <c r="O89" s="209"/>
      <c r="P89" s="210">
        <f>SUM(P90:P93)</f>
        <v>0</v>
      </c>
      <c r="Q89" s="209"/>
      <c r="R89" s="210">
        <f>SUM(R90:R93)</f>
        <v>0</v>
      </c>
      <c r="S89" s="209"/>
      <c r="T89" s="211">
        <f>SUM(T90:T93)</f>
        <v>0</v>
      </c>
      <c r="U89" s="11"/>
      <c r="V89" s="11"/>
      <c r="W89" s="11"/>
      <c r="X89" s="11"/>
      <c r="Y89" s="11"/>
      <c r="Z89" s="11"/>
      <c r="AA89" s="11"/>
      <c r="AB89" s="11"/>
      <c r="AC89" s="11"/>
      <c r="AD89" s="11"/>
      <c r="AE89" s="11"/>
      <c r="AR89" s="212" t="s">
        <v>204</v>
      </c>
      <c r="AT89" s="213" t="s">
        <v>72</v>
      </c>
      <c r="AU89" s="213" t="s">
        <v>81</v>
      </c>
      <c r="AY89" s="212" t="s">
        <v>183</v>
      </c>
      <c r="BK89" s="214">
        <f>SUM(BK90:BK93)</f>
        <v>0</v>
      </c>
    </row>
    <row r="90" s="2" customFormat="1" ht="16.5" customHeight="1">
      <c r="A90" s="35"/>
      <c r="B90" s="36"/>
      <c r="C90" s="233" t="s">
        <v>81</v>
      </c>
      <c r="D90" s="233" t="s">
        <v>191</v>
      </c>
      <c r="E90" s="234" t="s">
        <v>3188</v>
      </c>
      <c r="F90" s="235" t="s">
        <v>3189</v>
      </c>
      <c r="G90" s="236" t="s">
        <v>1692</v>
      </c>
      <c r="H90" s="246"/>
      <c r="I90" s="238"/>
      <c r="J90" s="239">
        <f>ROUND(I90*H90,2)</f>
        <v>0</v>
      </c>
      <c r="K90" s="235" t="s">
        <v>19</v>
      </c>
      <c r="L90" s="41"/>
      <c r="M90" s="240" t="s">
        <v>19</v>
      </c>
      <c r="N90" s="241" t="s">
        <v>44</v>
      </c>
      <c r="O90" s="81"/>
      <c r="P90" s="225">
        <f>O90*H90</f>
        <v>0</v>
      </c>
      <c r="Q90" s="225">
        <v>0</v>
      </c>
      <c r="R90" s="225">
        <f>Q90*H90</f>
        <v>0</v>
      </c>
      <c r="S90" s="225">
        <v>0</v>
      </c>
      <c r="T90" s="226">
        <f>S90*H90</f>
        <v>0</v>
      </c>
      <c r="U90" s="35"/>
      <c r="V90" s="35"/>
      <c r="W90" s="35"/>
      <c r="X90" s="35"/>
      <c r="Y90" s="35"/>
      <c r="Z90" s="35"/>
      <c r="AA90" s="35"/>
      <c r="AB90" s="35"/>
      <c r="AC90" s="35"/>
      <c r="AD90" s="35"/>
      <c r="AE90" s="35"/>
      <c r="AR90" s="227" t="s">
        <v>306</v>
      </c>
      <c r="AT90" s="227" t="s">
        <v>191</v>
      </c>
      <c r="AU90" s="227" t="s">
        <v>83</v>
      </c>
      <c r="AY90" s="14" t="s">
        <v>183</v>
      </c>
      <c r="BE90" s="228">
        <f>IF(N90="základní",J90,0)</f>
        <v>0</v>
      </c>
      <c r="BF90" s="228">
        <f>IF(N90="snížená",J90,0)</f>
        <v>0</v>
      </c>
      <c r="BG90" s="228">
        <f>IF(N90="zákl. přenesená",J90,0)</f>
        <v>0</v>
      </c>
      <c r="BH90" s="228">
        <f>IF(N90="sníž. přenesená",J90,0)</f>
        <v>0</v>
      </c>
      <c r="BI90" s="228">
        <f>IF(N90="nulová",J90,0)</f>
        <v>0</v>
      </c>
      <c r="BJ90" s="14" t="s">
        <v>81</v>
      </c>
      <c r="BK90" s="228">
        <f>ROUND(I90*H90,2)</f>
        <v>0</v>
      </c>
      <c r="BL90" s="14" t="s">
        <v>306</v>
      </c>
      <c r="BM90" s="227" t="s">
        <v>3190</v>
      </c>
    </row>
    <row r="91" s="2" customFormat="1">
      <c r="A91" s="35"/>
      <c r="B91" s="36"/>
      <c r="C91" s="37"/>
      <c r="D91" s="229" t="s">
        <v>190</v>
      </c>
      <c r="E91" s="37"/>
      <c r="F91" s="230" t="s">
        <v>3189</v>
      </c>
      <c r="G91" s="37"/>
      <c r="H91" s="37"/>
      <c r="I91" s="143"/>
      <c r="J91" s="37"/>
      <c r="K91" s="37"/>
      <c r="L91" s="41"/>
      <c r="M91" s="231"/>
      <c r="N91" s="232"/>
      <c r="O91" s="81"/>
      <c r="P91" s="81"/>
      <c r="Q91" s="81"/>
      <c r="R91" s="81"/>
      <c r="S91" s="81"/>
      <c r="T91" s="82"/>
      <c r="U91" s="35"/>
      <c r="V91" s="35"/>
      <c r="W91" s="35"/>
      <c r="X91" s="35"/>
      <c r="Y91" s="35"/>
      <c r="Z91" s="35"/>
      <c r="AA91" s="35"/>
      <c r="AB91" s="35"/>
      <c r="AC91" s="35"/>
      <c r="AD91" s="35"/>
      <c r="AE91" s="35"/>
      <c r="AT91" s="14" t="s">
        <v>190</v>
      </c>
      <c r="AU91" s="14" t="s">
        <v>83</v>
      </c>
    </row>
    <row r="92" s="2" customFormat="1" ht="16.5" customHeight="1">
      <c r="A92" s="35"/>
      <c r="B92" s="36"/>
      <c r="C92" s="233" t="s">
        <v>83</v>
      </c>
      <c r="D92" s="233" t="s">
        <v>191</v>
      </c>
      <c r="E92" s="234" t="s">
        <v>1695</v>
      </c>
      <c r="F92" s="235" t="s">
        <v>1696</v>
      </c>
      <c r="G92" s="236" t="s">
        <v>1692</v>
      </c>
      <c r="H92" s="246"/>
      <c r="I92" s="238"/>
      <c r="J92" s="239">
        <f>ROUND(I92*H92,2)</f>
        <v>0</v>
      </c>
      <c r="K92" s="235" t="s">
        <v>19</v>
      </c>
      <c r="L92" s="41"/>
      <c r="M92" s="240" t="s">
        <v>19</v>
      </c>
      <c r="N92" s="241" t="s">
        <v>44</v>
      </c>
      <c r="O92" s="81"/>
      <c r="P92" s="225">
        <f>O92*H92</f>
        <v>0</v>
      </c>
      <c r="Q92" s="225">
        <v>0</v>
      </c>
      <c r="R92" s="225">
        <f>Q92*H92</f>
        <v>0</v>
      </c>
      <c r="S92" s="225">
        <v>0</v>
      </c>
      <c r="T92" s="226">
        <f>S92*H92</f>
        <v>0</v>
      </c>
      <c r="U92" s="35"/>
      <c r="V92" s="35"/>
      <c r="W92" s="35"/>
      <c r="X92" s="35"/>
      <c r="Y92" s="35"/>
      <c r="Z92" s="35"/>
      <c r="AA92" s="35"/>
      <c r="AB92" s="35"/>
      <c r="AC92" s="35"/>
      <c r="AD92" s="35"/>
      <c r="AE92" s="35"/>
      <c r="AR92" s="227" t="s">
        <v>306</v>
      </c>
      <c r="AT92" s="227" t="s">
        <v>191</v>
      </c>
      <c r="AU92" s="227" t="s">
        <v>83</v>
      </c>
      <c r="AY92" s="14" t="s">
        <v>183</v>
      </c>
      <c r="BE92" s="228">
        <f>IF(N92="základní",J92,0)</f>
        <v>0</v>
      </c>
      <c r="BF92" s="228">
        <f>IF(N92="snížená",J92,0)</f>
        <v>0</v>
      </c>
      <c r="BG92" s="228">
        <f>IF(N92="zákl. přenesená",J92,0)</f>
        <v>0</v>
      </c>
      <c r="BH92" s="228">
        <f>IF(N92="sníž. přenesená",J92,0)</f>
        <v>0</v>
      </c>
      <c r="BI92" s="228">
        <f>IF(N92="nulová",J92,0)</f>
        <v>0</v>
      </c>
      <c r="BJ92" s="14" t="s">
        <v>81</v>
      </c>
      <c r="BK92" s="228">
        <f>ROUND(I92*H92,2)</f>
        <v>0</v>
      </c>
      <c r="BL92" s="14" t="s">
        <v>306</v>
      </c>
      <c r="BM92" s="227" t="s">
        <v>3191</v>
      </c>
    </row>
    <row r="93" s="2" customFormat="1">
      <c r="A93" s="35"/>
      <c r="B93" s="36"/>
      <c r="C93" s="37"/>
      <c r="D93" s="229" t="s">
        <v>190</v>
      </c>
      <c r="E93" s="37"/>
      <c r="F93" s="230" t="s">
        <v>1696</v>
      </c>
      <c r="G93" s="37"/>
      <c r="H93" s="37"/>
      <c r="I93" s="143"/>
      <c r="J93" s="37"/>
      <c r="K93" s="37"/>
      <c r="L93" s="41"/>
      <c r="M93" s="242"/>
      <c r="N93" s="243"/>
      <c r="O93" s="244"/>
      <c r="P93" s="244"/>
      <c r="Q93" s="244"/>
      <c r="R93" s="244"/>
      <c r="S93" s="244"/>
      <c r="T93" s="245"/>
      <c r="U93" s="35"/>
      <c r="V93" s="35"/>
      <c r="W93" s="35"/>
      <c r="X93" s="35"/>
      <c r="Y93" s="35"/>
      <c r="Z93" s="35"/>
      <c r="AA93" s="35"/>
      <c r="AB93" s="35"/>
      <c r="AC93" s="35"/>
      <c r="AD93" s="35"/>
      <c r="AE93" s="35"/>
      <c r="AT93" s="14" t="s">
        <v>190</v>
      </c>
      <c r="AU93" s="14" t="s">
        <v>83</v>
      </c>
    </row>
    <row r="94" s="2" customFormat="1" ht="6.96" customHeight="1">
      <c r="A94" s="35"/>
      <c r="B94" s="56"/>
      <c r="C94" s="57"/>
      <c r="D94" s="57"/>
      <c r="E94" s="57"/>
      <c r="F94" s="57"/>
      <c r="G94" s="57"/>
      <c r="H94" s="57"/>
      <c r="I94" s="172"/>
      <c r="J94" s="57"/>
      <c r="K94" s="57"/>
      <c r="L94" s="41"/>
      <c r="M94" s="35"/>
      <c r="O94" s="35"/>
      <c r="P94" s="35"/>
      <c r="Q94" s="35"/>
      <c r="R94" s="35"/>
      <c r="S94" s="35"/>
      <c r="T94" s="35"/>
      <c r="U94" s="35"/>
      <c r="V94" s="35"/>
      <c r="W94" s="35"/>
      <c r="X94" s="35"/>
      <c r="Y94" s="35"/>
      <c r="Z94" s="35"/>
      <c r="AA94" s="35"/>
      <c r="AB94" s="35"/>
      <c r="AC94" s="35"/>
      <c r="AD94" s="35"/>
      <c r="AE94" s="35"/>
    </row>
  </sheetData>
  <sheetProtection sheet="1" autoFilter="0" formatColumns="0" formatRows="0" objects="1" scenarios="1" spinCount="100000" saltValue="t5S+YO3X93dxo1tc77D7I4i3Bhc42FNlOR2bjrl324ij7L+wi1vxnoEQrY/nTXJIZ7X5vZAme7r2OmCNwmursA==" hashValue="YupxEDM4x9Yv0Sm0rrshcklDM3fYZasWJoS6MmxsRdLoDjAZfDKT27r/mY3eZjH0h/bvt2YPbvyJlEFNwh4GIQ==" algorithmName="SHA-512" password="CC35"/>
  <autoFilter ref="C86:K93"/>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156</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1" customFormat="1" ht="12" customHeight="1">
      <c r="B8" s="17"/>
      <c r="D8" s="141" t="s">
        <v>160</v>
      </c>
      <c r="I8" s="135"/>
      <c r="L8" s="17"/>
    </row>
    <row r="9" hidden="1" s="2" customFormat="1" ht="16.5" customHeight="1">
      <c r="A9" s="35"/>
      <c r="B9" s="41"/>
      <c r="C9" s="35"/>
      <c r="D9" s="35"/>
      <c r="E9" s="142" t="s">
        <v>3102</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309</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16.5" customHeight="1">
      <c r="A11" s="35"/>
      <c r="B11" s="41"/>
      <c r="C11" s="35"/>
      <c r="D11" s="35"/>
      <c r="E11" s="145" t="s">
        <v>3192</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11. 2. 2020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34</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37</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38</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39</v>
      </c>
      <c r="E32" s="35"/>
      <c r="F32" s="35"/>
      <c r="G32" s="35"/>
      <c r="H32" s="35"/>
      <c r="I32" s="143"/>
      <c r="J32" s="156">
        <f>ROUND(J88,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41</v>
      </c>
      <c r="G34" s="35"/>
      <c r="H34" s="35"/>
      <c r="I34" s="158" t="s">
        <v>40</v>
      </c>
      <c r="J34" s="157" t="s">
        <v>42</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43</v>
      </c>
      <c r="E35" s="141" t="s">
        <v>44</v>
      </c>
      <c r="F35" s="160">
        <f>ROUND((SUM(BE88:BE149)),  2)</f>
        <v>0</v>
      </c>
      <c r="G35" s="35"/>
      <c r="H35" s="35"/>
      <c r="I35" s="161">
        <v>0.20999999999999999</v>
      </c>
      <c r="J35" s="160">
        <f>ROUND(((SUM(BE88:BE149))*I35),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45</v>
      </c>
      <c r="F36" s="160">
        <f>ROUND((SUM(BF88:BF149)),  2)</f>
        <v>0</v>
      </c>
      <c r="G36" s="35"/>
      <c r="H36" s="35"/>
      <c r="I36" s="161">
        <v>0.14999999999999999</v>
      </c>
      <c r="J36" s="160">
        <f>ROUND(((SUM(BF88:BF149))*I36),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46</v>
      </c>
      <c r="F37" s="160">
        <f>ROUND((SUM(BG88:BG149)),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47</v>
      </c>
      <c r="F38" s="160">
        <f>ROUND((SUM(BH88:BH149)),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48</v>
      </c>
      <c r="F39" s="160">
        <f>ROUND((SUM(BI88:BI149)),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49</v>
      </c>
      <c r="E41" s="164"/>
      <c r="F41" s="164"/>
      <c r="G41" s="165" t="s">
        <v>50</v>
      </c>
      <c r="H41" s="166" t="s">
        <v>51</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162</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23.25" customHeight="1">
      <c r="A50" s="35"/>
      <c r="B50" s="36"/>
      <c r="C50" s="37"/>
      <c r="D50" s="37"/>
      <c r="E50" s="176" t="str">
        <f>E7</f>
        <v xml:space="preserve">Oprava staničních kolejí 1 - 8  a výhybek v žst. Bečov nad Teplou (2. část)</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160</v>
      </c>
      <c r="D51" s="19"/>
      <c r="E51" s="19"/>
      <c r="F51" s="19"/>
      <c r="G51" s="19"/>
      <c r="H51" s="19"/>
      <c r="I51" s="135"/>
      <c r="J51" s="19"/>
      <c r="K51" s="19"/>
      <c r="L51" s="17"/>
    </row>
    <row r="52" hidden="1" s="2" customFormat="1" ht="16.5" customHeight="1">
      <c r="A52" s="35"/>
      <c r="B52" s="36"/>
      <c r="C52" s="37"/>
      <c r="D52" s="37"/>
      <c r="E52" s="176" t="s">
        <v>3102</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309</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6.5" customHeight="1">
      <c r="A54" s="35"/>
      <c r="B54" s="36"/>
      <c r="C54" s="37"/>
      <c r="D54" s="37"/>
      <c r="E54" s="66" t="str">
        <f>E11</f>
        <v>03 - Kabelizace</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žst. Bečov nad Teplou</v>
      </c>
      <c r="G56" s="37"/>
      <c r="H56" s="37"/>
      <c r="I56" s="146" t="s">
        <v>23</v>
      </c>
      <c r="J56" s="69" t="str">
        <f>IF(J14="","",J14)</f>
        <v>11. 2. 2020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 xml:space="preserve"> Správa železnic, OŘ ÚNL</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 xml:space="preserve"> </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163</v>
      </c>
      <c r="D61" s="178"/>
      <c r="E61" s="178"/>
      <c r="F61" s="178"/>
      <c r="G61" s="178"/>
      <c r="H61" s="178"/>
      <c r="I61" s="179"/>
      <c r="J61" s="180" t="s">
        <v>164</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71</v>
      </c>
      <c r="D63" s="37"/>
      <c r="E63" s="37"/>
      <c r="F63" s="37"/>
      <c r="G63" s="37"/>
      <c r="H63" s="37"/>
      <c r="I63" s="143"/>
      <c r="J63" s="99">
        <f>J88</f>
        <v>0</v>
      </c>
      <c r="K63" s="37"/>
      <c r="L63" s="144"/>
      <c r="S63" s="35"/>
      <c r="T63" s="35"/>
      <c r="U63" s="35"/>
      <c r="V63" s="35"/>
      <c r="W63" s="35"/>
      <c r="X63" s="35"/>
      <c r="Y63" s="35"/>
      <c r="Z63" s="35"/>
      <c r="AA63" s="35"/>
      <c r="AB63" s="35"/>
      <c r="AC63" s="35"/>
      <c r="AD63" s="35"/>
      <c r="AE63" s="35"/>
      <c r="AU63" s="14" t="s">
        <v>165</v>
      </c>
    </row>
    <row r="64" hidden="1" s="9" customFormat="1" ht="24.96" customHeight="1">
      <c r="A64" s="9"/>
      <c r="B64" s="182"/>
      <c r="C64" s="183"/>
      <c r="D64" s="184" t="s">
        <v>2105</v>
      </c>
      <c r="E64" s="185"/>
      <c r="F64" s="185"/>
      <c r="G64" s="185"/>
      <c r="H64" s="185"/>
      <c r="I64" s="186"/>
      <c r="J64" s="187">
        <f>J89</f>
        <v>0</v>
      </c>
      <c r="K64" s="183"/>
      <c r="L64" s="188"/>
      <c r="S64" s="9"/>
      <c r="T64" s="9"/>
      <c r="U64" s="9"/>
      <c r="V64" s="9"/>
      <c r="W64" s="9"/>
      <c r="X64" s="9"/>
      <c r="Y64" s="9"/>
      <c r="Z64" s="9"/>
      <c r="AA64" s="9"/>
      <c r="AB64" s="9"/>
      <c r="AC64" s="9"/>
      <c r="AD64" s="9"/>
      <c r="AE64" s="9"/>
    </row>
    <row r="65" hidden="1" s="12" customFormat="1" ht="19.92" customHeight="1">
      <c r="A65" s="12"/>
      <c r="B65" s="247"/>
      <c r="C65" s="122"/>
      <c r="D65" s="248" t="s">
        <v>3193</v>
      </c>
      <c r="E65" s="249"/>
      <c r="F65" s="249"/>
      <c r="G65" s="249"/>
      <c r="H65" s="249"/>
      <c r="I65" s="250"/>
      <c r="J65" s="251">
        <f>J90</f>
        <v>0</v>
      </c>
      <c r="K65" s="122"/>
      <c r="L65" s="252"/>
      <c r="S65" s="12"/>
      <c r="T65" s="12"/>
      <c r="U65" s="12"/>
      <c r="V65" s="12"/>
      <c r="W65" s="12"/>
      <c r="X65" s="12"/>
      <c r="Y65" s="12"/>
      <c r="Z65" s="12"/>
      <c r="AA65" s="12"/>
      <c r="AB65" s="12"/>
      <c r="AC65" s="12"/>
      <c r="AD65" s="12"/>
      <c r="AE65" s="12"/>
    </row>
    <row r="66" hidden="1" s="9" customFormat="1" ht="24.96" customHeight="1">
      <c r="A66" s="9"/>
      <c r="B66" s="182"/>
      <c r="C66" s="183"/>
      <c r="D66" s="184" t="s">
        <v>315</v>
      </c>
      <c r="E66" s="185"/>
      <c r="F66" s="185"/>
      <c r="G66" s="185"/>
      <c r="H66" s="185"/>
      <c r="I66" s="186"/>
      <c r="J66" s="187">
        <f>J95</f>
        <v>0</v>
      </c>
      <c r="K66" s="183"/>
      <c r="L66" s="188"/>
      <c r="S66" s="9"/>
      <c r="T66" s="9"/>
      <c r="U66" s="9"/>
      <c r="V66" s="9"/>
      <c r="W66" s="9"/>
      <c r="X66" s="9"/>
      <c r="Y66" s="9"/>
      <c r="Z66" s="9"/>
      <c r="AA66" s="9"/>
      <c r="AB66" s="9"/>
      <c r="AC66" s="9"/>
      <c r="AD66" s="9"/>
      <c r="AE66" s="9"/>
    </row>
    <row r="67" hidden="1" s="2" customFormat="1" ht="21.84" customHeight="1">
      <c r="A67" s="35"/>
      <c r="B67" s="36"/>
      <c r="C67" s="37"/>
      <c r="D67" s="37"/>
      <c r="E67" s="37"/>
      <c r="F67" s="37"/>
      <c r="G67" s="37"/>
      <c r="H67" s="37"/>
      <c r="I67" s="143"/>
      <c r="J67" s="37"/>
      <c r="K67" s="37"/>
      <c r="L67" s="144"/>
      <c r="S67" s="35"/>
      <c r="T67" s="35"/>
      <c r="U67" s="35"/>
      <c r="V67" s="35"/>
      <c r="W67" s="35"/>
      <c r="X67" s="35"/>
      <c r="Y67" s="35"/>
      <c r="Z67" s="35"/>
      <c r="AA67" s="35"/>
      <c r="AB67" s="35"/>
      <c r="AC67" s="35"/>
      <c r="AD67" s="35"/>
      <c r="AE67" s="35"/>
    </row>
    <row r="68" hidden="1" s="2" customFormat="1" ht="6.96" customHeight="1">
      <c r="A68" s="35"/>
      <c r="B68" s="56"/>
      <c r="C68" s="57"/>
      <c r="D68" s="57"/>
      <c r="E68" s="57"/>
      <c r="F68" s="57"/>
      <c r="G68" s="57"/>
      <c r="H68" s="57"/>
      <c r="I68" s="172"/>
      <c r="J68" s="57"/>
      <c r="K68" s="57"/>
      <c r="L68" s="144"/>
      <c r="S68" s="35"/>
      <c r="T68" s="35"/>
      <c r="U68" s="35"/>
      <c r="V68" s="35"/>
      <c r="W68" s="35"/>
      <c r="X68" s="35"/>
      <c r="Y68" s="35"/>
      <c r="Z68" s="35"/>
      <c r="AA68" s="35"/>
      <c r="AB68" s="35"/>
      <c r="AC68" s="35"/>
      <c r="AD68" s="35"/>
      <c r="AE68" s="35"/>
    </row>
    <row r="69" hidden="1"/>
    <row r="70" hidden="1"/>
    <row r="71" hidden="1"/>
    <row r="72" s="2" customFormat="1" ht="6.96" customHeight="1">
      <c r="A72" s="35"/>
      <c r="B72" s="58"/>
      <c r="C72" s="59"/>
      <c r="D72" s="59"/>
      <c r="E72" s="59"/>
      <c r="F72" s="59"/>
      <c r="G72" s="59"/>
      <c r="H72" s="59"/>
      <c r="I72" s="175"/>
      <c r="J72" s="59"/>
      <c r="K72" s="59"/>
      <c r="L72" s="144"/>
      <c r="S72" s="35"/>
      <c r="T72" s="35"/>
      <c r="U72" s="35"/>
      <c r="V72" s="35"/>
      <c r="W72" s="35"/>
      <c r="X72" s="35"/>
      <c r="Y72" s="35"/>
      <c r="Z72" s="35"/>
      <c r="AA72" s="35"/>
      <c r="AB72" s="35"/>
      <c r="AC72" s="35"/>
      <c r="AD72" s="35"/>
      <c r="AE72" s="35"/>
    </row>
    <row r="73" s="2" customFormat="1" ht="24.96" customHeight="1">
      <c r="A73" s="35"/>
      <c r="B73" s="36"/>
      <c r="C73" s="20" t="s">
        <v>168</v>
      </c>
      <c r="D73" s="37"/>
      <c r="E73" s="37"/>
      <c r="F73" s="37"/>
      <c r="G73" s="37"/>
      <c r="H73" s="37"/>
      <c r="I73" s="143"/>
      <c r="J73" s="37"/>
      <c r="K73" s="37"/>
      <c r="L73" s="144"/>
      <c r="S73" s="35"/>
      <c r="T73" s="35"/>
      <c r="U73" s="35"/>
      <c r="V73" s="35"/>
      <c r="W73" s="35"/>
      <c r="X73" s="35"/>
      <c r="Y73" s="35"/>
      <c r="Z73" s="35"/>
      <c r="AA73" s="35"/>
      <c r="AB73" s="35"/>
      <c r="AC73" s="35"/>
      <c r="AD73" s="35"/>
      <c r="AE73" s="35"/>
    </row>
    <row r="74" s="2" customFormat="1" ht="6.96" customHeight="1">
      <c r="A74" s="35"/>
      <c r="B74" s="36"/>
      <c r="C74" s="37"/>
      <c r="D74" s="37"/>
      <c r="E74" s="37"/>
      <c r="F74" s="37"/>
      <c r="G74" s="37"/>
      <c r="H74" s="37"/>
      <c r="I74" s="143"/>
      <c r="J74" s="37"/>
      <c r="K74" s="37"/>
      <c r="L74" s="144"/>
      <c r="S74" s="35"/>
      <c r="T74" s="35"/>
      <c r="U74" s="35"/>
      <c r="V74" s="35"/>
      <c r="W74" s="35"/>
      <c r="X74" s="35"/>
      <c r="Y74" s="35"/>
      <c r="Z74" s="35"/>
      <c r="AA74" s="35"/>
      <c r="AB74" s="35"/>
      <c r="AC74" s="35"/>
      <c r="AD74" s="35"/>
      <c r="AE74" s="35"/>
    </row>
    <row r="75" s="2" customFormat="1" ht="12" customHeight="1">
      <c r="A75" s="35"/>
      <c r="B75" s="36"/>
      <c r="C75" s="29" t="s">
        <v>16</v>
      </c>
      <c r="D75" s="37"/>
      <c r="E75" s="37"/>
      <c r="F75" s="37"/>
      <c r="G75" s="37"/>
      <c r="H75" s="37"/>
      <c r="I75" s="143"/>
      <c r="J75" s="37"/>
      <c r="K75" s="37"/>
      <c r="L75" s="144"/>
      <c r="S75" s="35"/>
      <c r="T75" s="35"/>
      <c r="U75" s="35"/>
      <c r="V75" s="35"/>
      <c r="W75" s="35"/>
      <c r="X75" s="35"/>
      <c r="Y75" s="35"/>
      <c r="Z75" s="35"/>
      <c r="AA75" s="35"/>
      <c r="AB75" s="35"/>
      <c r="AC75" s="35"/>
      <c r="AD75" s="35"/>
      <c r="AE75" s="35"/>
    </row>
    <row r="76" s="2" customFormat="1" ht="23.25" customHeight="1">
      <c r="A76" s="35"/>
      <c r="B76" s="36"/>
      <c r="C76" s="37"/>
      <c r="D76" s="37"/>
      <c r="E76" s="176" t="str">
        <f>E7</f>
        <v xml:space="preserve">Oprava staničních kolejí 1 - 8  a výhybek v žst. Bečov nad Teplou (2. část)</v>
      </c>
      <c r="F76" s="29"/>
      <c r="G76" s="29"/>
      <c r="H76" s="29"/>
      <c r="I76" s="143"/>
      <c r="J76" s="37"/>
      <c r="K76" s="37"/>
      <c r="L76" s="144"/>
      <c r="S76" s="35"/>
      <c r="T76" s="35"/>
      <c r="U76" s="35"/>
      <c r="V76" s="35"/>
      <c r="W76" s="35"/>
      <c r="X76" s="35"/>
      <c r="Y76" s="35"/>
      <c r="Z76" s="35"/>
      <c r="AA76" s="35"/>
      <c r="AB76" s="35"/>
      <c r="AC76" s="35"/>
      <c r="AD76" s="35"/>
      <c r="AE76" s="35"/>
    </row>
    <row r="77" s="1" customFormat="1" ht="12" customHeight="1">
      <c r="B77" s="18"/>
      <c r="C77" s="29" t="s">
        <v>160</v>
      </c>
      <c r="D77" s="19"/>
      <c r="E77" s="19"/>
      <c r="F77" s="19"/>
      <c r="G77" s="19"/>
      <c r="H77" s="19"/>
      <c r="I77" s="135"/>
      <c r="J77" s="19"/>
      <c r="K77" s="19"/>
      <c r="L77" s="17"/>
    </row>
    <row r="78" s="2" customFormat="1" ht="16.5" customHeight="1">
      <c r="A78" s="35"/>
      <c r="B78" s="36"/>
      <c r="C78" s="37"/>
      <c r="D78" s="37"/>
      <c r="E78" s="176" t="s">
        <v>3102</v>
      </c>
      <c r="F78" s="37"/>
      <c r="G78" s="37"/>
      <c r="H78" s="37"/>
      <c r="I78" s="143"/>
      <c r="J78" s="37"/>
      <c r="K78" s="37"/>
      <c r="L78" s="144"/>
      <c r="S78" s="35"/>
      <c r="T78" s="35"/>
      <c r="U78" s="35"/>
      <c r="V78" s="35"/>
      <c r="W78" s="35"/>
      <c r="X78" s="35"/>
      <c r="Y78" s="35"/>
      <c r="Z78" s="35"/>
      <c r="AA78" s="35"/>
      <c r="AB78" s="35"/>
      <c r="AC78" s="35"/>
      <c r="AD78" s="35"/>
      <c r="AE78" s="35"/>
    </row>
    <row r="79" s="2" customFormat="1" ht="12" customHeight="1">
      <c r="A79" s="35"/>
      <c r="B79" s="36"/>
      <c r="C79" s="29" t="s">
        <v>309</v>
      </c>
      <c r="D79" s="37"/>
      <c r="E79" s="37"/>
      <c r="F79" s="37"/>
      <c r="G79" s="37"/>
      <c r="H79" s="37"/>
      <c r="I79" s="143"/>
      <c r="J79" s="37"/>
      <c r="K79" s="37"/>
      <c r="L79" s="144"/>
      <c r="S79" s="35"/>
      <c r="T79" s="35"/>
      <c r="U79" s="35"/>
      <c r="V79" s="35"/>
      <c r="W79" s="35"/>
      <c r="X79" s="35"/>
      <c r="Y79" s="35"/>
      <c r="Z79" s="35"/>
      <c r="AA79" s="35"/>
      <c r="AB79" s="35"/>
      <c r="AC79" s="35"/>
      <c r="AD79" s="35"/>
      <c r="AE79" s="35"/>
    </row>
    <row r="80" s="2" customFormat="1" ht="16.5" customHeight="1">
      <c r="A80" s="35"/>
      <c r="B80" s="36"/>
      <c r="C80" s="37"/>
      <c r="D80" s="37"/>
      <c r="E80" s="66" t="str">
        <f>E11</f>
        <v>03 - Kabelizace</v>
      </c>
      <c r="F80" s="37"/>
      <c r="G80" s="37"/>
      <c r="H80" s="37"/>
      <c r="I80" s="143"/>
      <c r="J80" s="37"/>
      <c r="K80" s="37"/>
      <c r="L80" s="144"/>
      <c r="S80" s="35"/>
      <c r="T80" s="35"/>
      <c r="U80" s="35"/>
      <c r="V80" s="35"/>
      <c r="W80" s="35"/>
      <c r="X80" s="35"/>
      <c r="Y80" s="35"/>
      <c r="Z80" s="35"/>
      <c r="AA80" s="35"/>
      <c r="AB80" s="35"/>
      <c r="AC80" s="35"/>
      <c r="AD80" s="35"/>
      <c r="AE80" s="35"/>
    </row>
    <row r="81" s="2" customFormat="1" ht="6.96" customHeight="1">
      <c r="A81" s="35"/>
      <c r="B81" s="36"/>
      <c r="C81" s="37"/>
      <c r="D81" s="37"/>
      <c r="E81" s="37"/>
      <c r="F81" s="37"/>
      <c r="G81" s="37"/>
      <c r="H81" s="37"/>
      <c r="I81" s="143"/>
      <c r="J81" s="37"/>
      <c r="K81" s="37"/>
      <c r="L81" s="144"/>
      <c r="S81" s="35"/>
      <c r="T81" s="35"/>
      <c r="U81" s="35"/>
      <c r="V81" s="35"/>
      <c r="W81" s="35"/>
      <c r="X81" s="35"/>
      <c r="Y81" s="35"/>
      <c r="Z81" s="35"/>
      <c r="AA81" s="35"/>
      <c r="AB81" s="35"/>
      <c r="AC81" s="35"/>
      <c r="AD81" s="35"/>
      <c r="AE81" s="35"/>
    </row>
    <row r="82" s="2" customFormat="1" ht="12" customHeight="1">
      <c r="A82" s="35"/>
      <c r="B82" s="36"/>
      <c r="C82" s="29" t="s">
        <v>21</v>
      </c>
      <c r="D82" s="37"/>
      <c r="E82" s="37"/>
      <c r="F82" s="24" t="str">
        <f>F14</f>
        <v>žst. Bečov nad Teplou</v>
      </c>
      <c r="G82" s="37"/>
      <c r="H82" s="37"/>
      <c r="I82" s="146" t="s">
        <v>23</v>
      </c>
      <c r="J82" s="69" t="str">
        <f>IF(J14="","",J14)</f>
        <v>11. 2. 2020</v>
      </c>
      <c r="K82" s="37"/>
      <c r="L82" s="144"/>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143"/>
      <c r="J83" s="37"/>
      <c r="K83" s="37"/>
      <c r="L83" s="144"/>
      <c r="S83" s="35"/>
      <c r="T83" s="35"/>
      <c r="U83" s="35"/>
      <c r="V83" s="35"/>
      <c r="W83" s="35"/>
      <c r="X83" s="35"/>
      <c r="Y83" s="35"/>
      <c r="Z83" s="35"/>
      <c r="AA83" s="35"/>
      <c r="AB83" s="35"/>
      <c r="AC83" s="35"/>
      <c r="AD83" s="35"/>
      <c r="AE83" s="35"/>
    </row>
    <row r="84" s="2" customFormat="1" ht="15.15" customHeight="1">
      <c r="A84" s="35"/>
      <c r="B84" s="36"/>
      <c r="C84" s="29" t="s">
        <v>25</v>
      </c>
      <c r="D84" s="37"/>
      <c r="E84" s="37"/>
      <c r="F84" s="24" t="str">
        <f>E17</f>
        <v xml:space="preserve"> Správa železnic, OŘ ÚNL</v>
      </c>
      <c r="G84" s="37"/>
      <c r="H84" s="37"/>
      <c r="I84" s="146" t="s">
        <v>33</v>
      </c>
      <c r="J84" s="33" t="str">
        <f>E23</f>
        <v xml:space="preserve"> </v>
      </c>
      <c r="K84" s="37"/>
      <c r="L84" s="144"/>
      <c r="S84" s="35"/>
      <c r="T84" s="35"/>
      <c r="U84" s="35"/>
      <c r="V84" s="35"/>
      <c r="W84" s="35"/>
      <c r="X84" s="35"/>
      <c r="Y84" s="35"/>
      <c r="Z84" s="35"/>
      <c r="AA84" s="35"/>
      <c r="AB84" s="35"/>
      <c r="AC84" s="35"/>
      <c r="AD84" s="35"/>
      <c r="AE84" s="35"/>
    </row>
    <row r="85" s="2" customFormat="1" ht="15.15" customHeight="1">
      <c r="A85" s="35"/>
      <c r="B85" s="36"/>
      <c r="C85" s="29" t="s">
        <v>31</v>
      </c>
      <c r="D85" s="37"/>
      <c r="E85" s="37"/>
      <c r="F85" s="24" t="str">
        <f>IF(E20="","",E20)</f>
        <v>Vyplň údaj</v>
      </c>
      <c r="G85" s="37"/>
      <c r="H85" s="37"/>
      <c r="I85" s="146" t="s">
        <v>36</v>
      </c>
      <c r="J85" s="33" t="str">
        <f>E26</f>
        <v xml:space="preserve"> </v>
      </c>
      <c r="K85" s="37"/>
      <c r="L85" s="144"/>
      <c r="S85" s="35"/>
      <c r="T85" s="35"/>
      <c r="U85" s="35"/>
      <c r="V85" s="35"/>
      <c r="W85" s="35"/>
      <c r="X85" s="35"/>
      <c r="Y85" s="35"/>
      <c r="Z85" s="35"/>
      <c r="AA85" s="35"/>
      <c r="AB85" s="35"/>
      <c r="AC85" s="35"/>
      <c r="AD85" s="35"/>
      <c r="AE85" s="35"/>
    </row>
    <row r="86" s="2" customFormat="1" ht="10.32" customHeight="1">
      <c r="A86" s="35"/>
      <c r="B86" s="36"/>
      <c r="C86" s="37"/>
      <c r="D86" s="37"/>
      <c r="E86" s="37"/>
      <c r="F86" s="37"/>
      <c r="G86" s="37"/>
      <c r="H86" s="37"/>
      <c r="I86" s="143"/>
      <c r="J86" s="37"/>
      <c r="K86" s="37"/>
      <c r="L86" s="144"/>
      <c r="S86" s="35"/>
      <c r="T86" s="35"/>
      <c r="U86" s="35"/>
      <c r="V86" s="35"/>
      <c r="W86" s="35"/>
      <c r="X86" s="35"/>
      <c r="Y86" s="35"/>
      <c r="Z86" s="35"/>
      <c r="AA86" s="35"/>
      <c r="AB86" s="35"/>
      <c r="AC86" s="35"/>
      <c r="AD86" s="35"/>
      <c r="AE86" s="35"/>
    </row>
    <row r="87" s="10" customFormat="1" ht="29.28" customHeight="1">
      <c r="A87" s="189"/>
      <c r="B87" s="190"/>
      <c r="C87" s="191" t="s">
        <v>169</v>
      </c>
      <c r="D87" s="192" t="s">
        <v>58</v>
      </c>
      <c r="E87" s="192" t="s">
        <v>54</v>
      </c>
      <c r="F87" s="192" t="s">
        <v>55</v>
      </c>
      <c r="G87" s="192" t="s">
        <v>170</v>
      </c>
      <c r="H87" s="192" t="s">
        <v>171</v>
      </c>
      <c r="I87" s="193" t="s">
        <v>172</v>
      </c>
      <c r="J87" s="192" t="s">
        <v>164</v>
      </c>
      <c r="K87" s="194" t="s">
        <v>173</v>
      </c>
      <c r="L87" s="195"/>
      <c r="M87" s="89" t="s">
        <v>19</v>
      </c>
      <c r="N87" s="90" t="s">
        <v>43</v>
      </c>
      <c r="O87" s="90" t="s">
        <v>174</v>
      </c>
      <c r="P87" s="90" t="s">
        <v>175</v>
      </c>
      <c r="Q87" s="90" t="s">
        <v>176</v>
      </c>
      <c r="R87" s="90" t="s">
        <v>177</v>
      </c>
      <c r="S87" s="90" t="s">
        <v>178</v>
      </c>
      <c r="T87" s="91" t="s">
        <v>179</v>
      </c>
      <c r="U87" s="189"/>
      <c r="V87" s="189"/>
      <c r="W87" s="189"/>
      <c r="X87" s="189"/>
      <c r="Y87" s="189"/>
      <c r="Z87" s="189"/>
      <c r="AA87" s="189"/>
      <c r="AB87" s="189"/>
      <c r="AC87" s="189"/>
      <c r="AD87" s="189"/>
      <c r="AE87" s="189"/>
    </row>
    <row r="88" s="2" customFormat="1" ht="22.8" customHeight="1">
      <c r="A88" s="35"/>
      <c r="B88" s="36"/>
      <c r="C88" s="96" t="s">
        <v>180</v>
      </c>
      <c r="D88" s="37"/>
      <c r="E88" s="37"/>
      <c r="F88" s="37"/>
      <c r="G88" s="37"/>
      <c r="H88" s="37"/>
      <c r="I88" s="143"/>
      <c r="J88" s="196">
        <f>BK88</f>
        <v>0</v>
      </c>
      <c r="K88" s="37"/>
      <c r="L88" s="41"/>
      <c r="M88" s="92"/>
      <c r="N88" s="197"/>
      <c r="O88" s="93"/>
      <c r="P88" s="198">
        <f>P89+P95</f>
        <v>0</v>
      </c>
      <c r="Q88" s="93"/>
      <c r="R88" s="198">
        <f>R89+R95</f>
        <v>0.40265099999999998</v>
      </c>
      <c r="S88" s="93"/>
      <c r="T88" s="199">
        <f>T89+T95</f>
        <v>0</v>
      </c>
      <c r="U88" s="35"/>
      <c r="V88" s="35"/>
      <c r="W88" s="35"/>
      <c r="X88" s="35"/>
      <c r="Y88" s="35"/>
      <c r="Z88" s="35"/>
      <c r="AA88" s="35"/>
      <c r="AB88" s="35"/>
      <c r="AC88" s="35"/>
      <c r="AD88" s="35"/>
      <c r="AE88" s="35"/>
      <c r="AT88" s="14" t="s">
        <v>72</v>
      </c>
      <c r="AU88" s="14" t="s">
        <v>165</v>
      </c>
      <c r="BK88" s="200">
        <f>BK89+BK95</f>
        <v>0</v>
      </c>
    </row>
    <row r="89" s="11" customFormat="1" ht="25.92" customHeight="1">
      <c r="A89" s="11"/>
      <c r="B89" s="201"/>
      <c r="C89" s="202"/>
      <c r="D89" s="203" t="s">
        <v>72</v>
      </c>
      <c r="E89" s="204" t="s">
        <v>2107</v>
      </c>
      <c r="F89" s="204" t="s">
        <v>2108</v>
      </c>
      <c r="G89" s="202"/>
      <c r="H89" s="202"/>
      <c r="I89" s="205"/>
      <c r="J89" s="206">
        <f>BK89</f>
        <v>0</v>
      </c>
      <c r="K89" s="202"/>
      <c r="L89" s="207"/>
      <c r="M89" s="208"/>
      <c r="N89" s="209"/>
      <c r="O89" s="209"/>
      <c r="P89" s="210">
        <f>P90</f>
        <v>0</v>
      </c>
      <c r="Q89" s="209"/>
      <c r="R89" s="210">
        <f>R90</f>
        <v>0.40265099999999998</v>
      </c>
      <c r="S89" s="209"/>
      <c r="T89" s="211">
        <f>T90</f>
        <v>0</v>
      </c>
      <c r="U89" s="11"/>
      <c r="V89" s="11"/>
      <c r="W89" s="11"/>
      <c r="X89" s="11"/>
      <c r="Y89" s="11"/>
      <c r="Z89" s="11"/>
      <c r="AA89" s="11"/>
      <c r="AB89" s="11"/>
      <c r="AC89" s="11"/>
      <c r="AD89" s="11"/>
      <c r="AE89" s="11"/>
      <c r="AR89" s="212" t="s">
        <v>81</v>
      </c>
      <c r="AT89" s="213" t="s">
        <v>72</v>
      </c>
      <c r="AU89" s="213" t="s">
        <v>73</v>
      </c>
      <c r="AY89" s="212" t="s">
        <v>183</v>
      </c>
      <c r="BK89" s="214">
        <f>BK90</f>
        <v>0</v>
      </c>
    </row>
    <row r="90" s="11" customFormat="1" ht="22.8" customHeight="1">
      <c r="A90" s="11"/>
      <c r="B90" s="201"/>
      <c r="C90" s="202"/>
      <c r="D90" s="203" t="s">
        <v>72</v>
      </c>
      <c r="E90" s="253" t="s">
        <v>81</v>
      </c>
      <c r="F90" s="253" t="s">
        <v>93</v>
      </c>
      <c r="G90" s="202"/>
      <c r="H90" s="202"/>
      <c r="I90" s="205"/>
      <c r="J90" s="254">
        <f>BK90</f>
        <v>0</v>
      </c>
      <c r="K90" s="202"/>
      <c r="L90" s="207"/>
      <c r="M90" s="208"/>
      <c r="N90" s="209"/>
      <c r="O90" s="209"/>
      <c r="P90" s="210">
        <f>SUM(P91:P94)</f>
        <v>0</v>
      </c>
      <c r="Q90" s="209"/>
      <c r="R90" s="210">
        <f>SUM(R91:R94)</f>
        <v>0.40265099999999998</v>
      </c>
      <c r="S90" s="209"/>
      <c r="T90" s="211">
        <f>SUM(T91:T94)</f>
        <v>0</v>
      </c>
      <c r="U90" s="11"/>
      <c r="V90" s="11"/>
      <c r="W90" s="11"/>
      <c r="X90" s="11"/>
      <c r="Y90" s="11"/>
      <c r="Z90" s="11"/>
      <c r="AA90" s="11"/>
      <c r="AB90" s="11"/>
      <c r="AC90" s="11"/>
      <c r="AD90" s="11"/>
      <c r="AE90" s="11"/>
      <c r="AR90" s="212" t="s">
        <v>81</v>
      </c>
      <c r="AT90" s="213" t="s">
        <v>72</v>
      </c>
      <c r="AU90" s="213" t="s">
        <v>81</v>
      </c>
      <c r="AY90" s="212" t="s">
        <v>183</v>
      </c>
      <c r="BK90" s="214">
        <f>SUM(BK91:BK94)</f>
        <v>0</v>
      </c>
    </row>
    <row r="91" s="2" customFormat="1" ht="33" customHeight="1">
      <c r="A91" s="35"/>
      <c r="B91" s="36"/>
      <c r="C91" s="233" t="s">
        <v>81</v>
      </c>
      <c r="D91" s="233" t="s">
        <v>191</v>
      </c>
      <c r="E91" s="234" t="s">
        <v>3194</v>
      </c>
      <c r="F91" s="235" t="s">
        <v>3195</v>
      </c>
      <c r="G91" s="236" t="s">
        <v>187</v>
      </c>
      <c r="H91" s="237">
        <v>60</v>
      </c>
      <c r="I91" s="238"/>
      <c r="J91" s="239">
        <f>ROUND(I91*H91,2)</f>
        <v>0</v>
      </c>
      <c r="K91" s="235" t="s">
        <v>19</v>
      </c>
      <c r="L91" s="41"/>
      <c r="M91" s="240" t="s">
        <v>19</v>
      </c>
      <c r="N91" s="241" t="s">
        <v>44</v>
      </c>
      <c r="O91" s="81"/>
      <c r="P91" s="225">
        <f>O91*H91</f>
        <v>0</v>
      </c>
      <c r="Q91" s="225">
        <v>0.0032000000000000002</v>
      </c>
      <c r="R91" s="225">
        <f>Q91*H91</f>
        <v>0.192</v>
      </c>
      <c r="S91" s="225">
        <v>0</v>
      </c>
      <c r="T91" s="226">
        <f>S91*H91</f>
        <v>0</v>
      </c>
      <c r="U91" s="35"/>
      <c r="V91" s="35"/>
      <c r="W91" s="35"/>
      <c r="X91" s="35"/>
      <c r="Y91" s="35"/>
      <c r="Z91" s="35"/>
      <c r="AA91" s="35"/>
      <c r="AB91" s="35"/>
      <c r="AC91" s="35"/>
      <c r="AD91" s="35"/>
      <c r="AE91" s="35"/>
      <c r="AR91" s="227" t="s">
        <v>182</v>
      </c>
      <c r="AT91" s="227" t="s">
        <v>191</v>
      </c>
      <c r="AU91" s="227" t="s">
        <v>83</v>
      </c>
      <c r="AY91" s="14" t="s">
        <v>183</v>
      </c>
      <c r="BE91" s="228">
        <f>IF(N91="základní",J91,0)</f>
        <v>0</v>
      </c>
      <c r="BF91" s="228">
        <f>IF(N91="snížená",J91,0)</f>
        <v>0</v>
      </c>
      <c r="BG91" s="228">
        <f>IF(N91="zákl. přenesená",J91,0)</f>
        <v>0</v>
      </c>
      <c r="BH91" s="228">
        <f>IF(N91="sníž. přenesená",J91,0)</f>
        <v>0</v>
      </c>
      <c r="BI91" s="228">
        <f>IF(N91="nulová",J91,0)</f>
        <v>0</v>
      </c>
      <c r="BJ91" s="14" t="s">
        <v>81</v>
      </c>
      <c r="BK91" s="228">
        <f>ROUND(I91*H91,2)</f>
        <v>0</v>
      </c>
      <c r="BL91" s="14" t="s">
        <v>182</v>
      </c>
      <c r="BM91" s="227" t="s">
        <v>3196</v>
      </c>
    </row>
    <row r="92" s="2" customFormat="1">
      <c r="A92" s="35"/>
      <c r="B92" s="36"/>
      <c r="C92" s="37"/>
      <c r="D92" s="229" t="s">
        <v>190</v>
      </c>
      <c r="E92" s="37"/>
      <c r="F92" s="230" t="s">
        <v>3195</v>
      </c>
      <c r="G92" s="37"/>
      <c r="H92" s="37"/>
      <c r="I92" s="143"/>
      <c r="J92" s="37"/>
      <c r="K92" s="37"/>
      <c r="L92" s="41"/>
      <c r="M92" s="231"/>
      <c r="N92" s="232"/>
      <c r="O92" s="81"/>
      <c r="P92" s="81"/>
      <c r="Q92" s="81"/>
      <c r="R92" s="81"/>
      <c r="S92" s="81"/>
      <c r="T92" s="82"/>
      <c r="U92" s="35"/>
      <c r="V92" s="35"/>
      <c r="W92" s="35"/>
      <c r="X92" s="35"/>
      <c r="Y92" s="35"/>
      <c r="Z92" s="35"/>
      <c r="AA92" s="35"/>
      <c r="AB92" s="35"/>
      <c r="AC92" s="35"/>
      <c r="AD92" s="35"/>
      <c r="AE92" s="35"/>
      <c r="AT92" s="14" t="s">
        <v>190</v>
      </c>
      <c r="AU92" s="14" t="s">
        <v>83</v>
      </c>
    </row>
    <row r="93" s="2" customFormat="1" ht="21.75" customHeight="1">
      <c r="A93" s="35"/>
      <c r="B93" s="36"/>
      <c r="C93" s="215" t="s">
        <v>83</v>
      </c>
      <c r="D93" s="215" t="s">
        <v>184</v>
      </c>
      <c r="E93" s="216" t="s">
        <v>3197</v>
      </c>
      <c r="F93" s="217" t="s">
        <v>3198</v>
      </c>
      <c r="G93" s="218" t="s">
        <v>187</v>
      </c>
      <c r="H93" s="219">
        <v>60.186</v>
      </c>
      <c r="I93" s="220"/>
      <c r="J93" s="221">
        <f>ROUND(I93*H93,2)</f>
        <v>0</v>
      </c>
      <c r="K93" s="217" t="s">
        <v>19</v>
      </c>
      <c r="L93" s="222"/>
      <c r="M93" s="223" t="s">
        <v>19</v>
      </c>
      <c r="N93" s="224" t="s">
        <v>44</v>
      </c>
      <c r="O93" s="81"/>
      <c r="P93" s="225">
        <f>O93*H93</f>
        <v>0</v>
      </c>
      <c r="Q93" s="225">
        <v>0.0035000000000000001</v>
      </c>
      <c r="R93" s="225">
        <f>Q93*H93</f>
        <v>0.21065100000000001</v>
      </c>
      <c r="S93" s="225">
        <v>0</v>
      </c>
      <c r="T93" s="226">
        <f>S93*H93</f>
        <v>0</v>
      </c>
      <c r="U93" s="35"/>
      <c r="V93" s="35"/>
      <c r="W93" s="35"/>
      <c r="X93" s="35"/>
      <c r="Y93" s="35"/>
      <c r="Z93" s="35"/>
      <c r="AA93" s="35"/>
      <c r="AB93" s="35"/>
      <c r="AC93" s="35"/>
      <c r="AD93" s="35"/>
      <c r="AE93" s="35"/>
      <c r="AR93" s="227" t="s">
        <v>216</v>
      </c>
      <c r="AT93" s="227" t="s">
        <v>184</v>
      </c>
      <c r="AU93" s="227" t="s">
        <v>83</v>
      </c>
      <c r="AY93" s="14" t="s">
        <v>183</v>
      </c>
      <c r="BE93" s="228">
        <f>IF(N93="základní",J93,0)</f>
        <v>0</v>
      </c>
      <c r="BF93" s="228">
        <f>IF(N93="snížená",J93,0)</f>
        <v>0</v>
      </c>
      <c r="BG93" s="228">
        <f>IF(N93="zákl. přenesená",J93,0)</f>
        <v>0</v>
      </c>
      <c r="BH93" s="228">
        <f>IF(N93="sníž. přenesená",J93,0)</f>
        <v>0</v>
      </c>
      <c r="BI93" s="228">
        <f>IF(N93="nulová",J93,0)</f>
        <v>0</v>
      </c>
      <c r="BJ93" s="14" t="s">
        <v>81</v>
      </c>
      <c r="BK93" s="228">
        <f>ROUND(I93*H93,2)</f>
        <v>0</v>
      </c>
      <c r="BL93" s="14" t="s">
        <v>182</v>
      </c>
      <c r="BM93" s="227" t="s">
        <v>3199</v>
      </c>
    </row>
    <row r="94" s="2" customFormat="1">
      <c r="A94" s="35"/>
      <c r="B94" s="36"/>
      <c r="C94" s="37"/>
      <c r="D94" s="229" t="s">
        <v>190</v>
      </c>
      <c r="E94" s="37"/>
      <c r="F94" s="230" t="s">
        <v>3198</v>
      </c>
      <c r="G94" s="37"/>
      <c r="H94" s="37"/>
      <c r="I94" s="143"/>
      <c r="J94" s="37"/>
      <c r="K94" s="37"/>
      <c r="L94" s="41"/>
      <c r="M94" s="231"/>
      <c r="N94" s="232"/>
      <c r="O94" s="81"/>
      <c r="P94" s="81"/>
      <c r="Q94" s="81"/>
      <c r="R94" s="81"/>
      <c r="S94" s="81"/>
      <c r="T94" s="82"/>
      <c r="U94" s="35"/>
      <c r="V94" s="35"/>
      <c r="W94" s="35"/>
      <c r="X94" s="35"/>
      <c r="Y94" s="35"/>
      <c r="Z94" s="35"/>
      <c r="AA94" s="35"/>
      <c r="AB94" s="35"/>
      <c r="AC94" s="35"/>
      <c r="AD94" s="35"/>
      <c r="AE94" s="35"/>
      <c r="AT94" s="14" t="s">
        <v>190</v>
      </c>
      <c r="AU94" s="14" t="s">
        <v>83</v>
      </c>
    </row>
    <row r="95" s="11" customFormat="1" ht="25.92" customHeight="1">
      <c r="A95" s="11"/>
      <c r="B95" s="201"/>
      <c r="C95" s="202"/>
      <c r="D95" s="203" t="s">
        <v>72</v>
      </c>
      <c r="E95" s="204" t="s">
        <v>181</v>
      </c>
      <c r="F95" s="204" t="s">
        <v>1343</v>
      </c>
      <c r="G95" s="202"/>
      <c r="H95" s="202"/>
      <c r="I95" s="205"/>
      <c r="J95" s="206">
        <f>BK95</f>
        <v>0</v>
      </c>
      <c r="K95" s="202"/>
      <c r="L95" s="207"/>
      <c r="M95" s="208"/>
      <c r="N95" s="209"/>
      <c r="O95" s="209"/>
      <c r="P95" s="210">
        <f>SUM(P96:P149)</f>
        <v>0</v>
      </c>
      <c r="Q95" s="209"/>
      <c r="R95" s="210">
        <f>SUM(R96:R149)</f>
        <v>0</v>
      </c>
      <c r="S95" s="209"/>
      <c r="T95" s="211">
        <f>SUM(T96:T149)</f>
        <v>0</v>
      </c>
      <c r="U95" s="11"/>
      <c r="V95" s="11"/>
      <c r="W95" s="11"/>
      <c r="X95" s="11"/>
      <c r="Y95" s="11"/>
      <c r="Z95" s="11"/>
      <c r="AA95" s="11"/>
      <c r="AB95" s="11"/>
      <c r="AC95" s="11"/>
      <c r="AD95" s="11"/>
      <c r="AE95" s="11"/>
      <c r="AR95" s="212" t="s">
        <v>182</v>
      </c>
      <c r="AT95" s="213" t="s">
        <v>72</v>
      </c>
      <c r="AU95" s="213" t="s">
        <v>73</v>
      </c>
      <c r="AY95" s="212" t="s">
        <v>183</v>
      </c>
      <c r="BK95" s="214">
        <f>SUM(BK96:BK149)</f>
        <v>0</v>
      </c>
    </row>
    <row r="96" s="2" customFormat="1" ht="21.75" customHeight="1">
      <c r="A96" s="35"/>
      <c r="B96" s="36"/>
      <c r="C96" s="215" t="s">
        <v>196</v>
      </c>
      <c r="D96" s="215" t="s">
        <v>184</v>
      </c>
      <c r="E96" s="216" t="s">
        <v>2968</v>
      </c>
      <c r="F96" s="217" t="s">
        <v>2969</v>
      </c>
      <c r="G96" s="218" t="s">
        <v>187</v>
      </c>
      <c r="H96" s="219">
        <v>400</v>
      </c>
      <c r="I96" s="220"/>
      <c r="J96" s="221">
        <f>ROUND(I96*H96,2)</f>
        <v>0</v>
      </c>
      <c r="K96" s="217" t="s">
        <v>19</v>
      </c>
      <c r="L96" s="222"/>
      <c r="M96" s="223" t="s">
        <v>19</v>
      </c>
      <c r="N96" s="224" t="s">
        <v>44</v>
      </c>
      <c r="O96" s="81"/>
      <c r="P96" s="225">
        <f>O96*H96</f>
        <v>0</v>
      </c>
      <c r="Q96" s="225">
        <v>0</v>
      </c>
      <c r="R96" s="225">
        <f>Q96*H96</f>
        <v>0</v>
      </c>
      <c r="S96" s="225">
        <v>0</v>
      </c>
      <c r="T96" s="226">
        <f>S96*H96</f>
        <v>0</v>
      </c>
      <c r="U96" s="35"/>
      <c r="V96" s="35"/>
      <c r="W96" s="35"/>
      <c r="X96" s="35"/>
      <c r="Y96" s="35"/>
      <c r="Z96" s="35"/>
      <c r="AA96" s="35"/>
      <c r="AB96" s="35"/>
      <c r="AC96" s="35"/>
      <c r="AD96" s="35"/>
      <c r="AE96" s="35"/>
      <c r="AR96" s="227" t="s">
        <v>323</v>
      </c>
      <c r="AT96" s="227" t="s">
        <v>184</v>
      </c>
      <c r="AU96" s="227" t="s">
        <v>81</v>
      </c>
      <c r="AY96" s="14" t="s">
        <v>183</v>
      </c>
      <c r="BE96" s="228">
        <f>IF(N96="základní",J96,0)</f>
        <v>0</v>
      </c>
      <c r="BF96" s="228">
        <f>IF(N96="snížená",J96,0)</f>
        <v>0</v>
      </c>
      <c r="BG96" s="228">
        <f>IF(N96="zákl. přenesená",J96,0)</f>
        <v>0</v>
      </c>
      <c r="BH96" s="228">
        <f>IF(N96="sníž. přenesená",J96,0)</f>
        <v>0</v>
      </c>
      <c r="BI96" s="228">
        <f>IF(N96="nulová",J96,0)</f>
        <v>0</v>
      </c>
      <c r="BJ96" s="14" t="s">
        <v>81</v>
      </c>
      <c r="BK96" s="228">
        <f>ROUND(I96*H96,2)</f>
        <v>0</v>
      </c>
      <c r="BL96" s="14" t="s">
        <v>252</v>
      </c>
      <c r="BM96" s="227" t="s">
        <v>3200</v>
      </c>
    </row>
    <row r="97" s="2" customFormat="1">
      <c r="A97" s="35"/>
      <c r="B97" s="36"/>
      <c r="C97" s="37"/>
      <c r="D97" s="229" t="s">
        <v>190</v>
      </c>
      <c r="E97" s="37"/>
      <c r="F97" s="230" t="s">
        <v>2969</v>
      </c>
      <c r="G97" s="37"/>
      <c r="H97" s="37"/>
      <c r="I97" s="143"/>
      <c r="J97" s="37"/>
      <c r="K97" s="37"/>
      <c r="L97" s="41"/>
      <c r="M97" s="231"/>
      <c r="N97" s="232"/>
      <c r="O97" s="81"/>
      <c r="P97" s="81"/>
      <c r="Q97" s="81"/>
      <c r="R97" s="81"/>
      <c r="S97" s="81"/>
      <c r="T97" s="82"/>
      <c r="U97" s="35"/>
      <c r="V97" s="35"/>
      <c r="W97" s="35"/>
      <c r="X97" s="35"/>
      <c r="Y97" s="35"/>
      <c r="Z97" s="35"/>
      <c r="AA97" s="35"/>
      <c r="AB97" s="35"/>
      <c r="AC97" s="35"/>
      <c r="AD97" s="35"/>
      <c r="AE97" s="35"/>
      <c r="AT97" s="14" t="s">
        <v>190</v>
      </c>
      <c r="AU97" s="14" t="s">
        <v>81</v>
      </c>
    </row>
    <row r="98" s="2" customFormat="1" ht="16.5" customHeight="1">
      <c r="A98" s="35"/>
      <c r="B98" s="36"/>
      <c r="C98" s="233" t="s">
        <v>182</v>
      </c>
      <c r="D98" s="233" t="s">
        <v>191</v>
      </c>
      <c r="E98" s="234" t="s">
        <v>2971</v>
      </c>
      <c r="F98" s="235" t="s">
        <v>2972</v>
      </c>
      <c r="G98" s="236" t="s">
        <v>187</v>
      </c>
      <c r="H98" s="237">
        <v>400</v>
      </c>
      <c r="I98" s="238"/>
      <c r="J98" s="239">
        <f>ROUND(I98*H98,2)</f>
        <v>0</v>
      </c>
      <c r="K98" s="235" t="s">
        <v>19</v>
      </c>
      <c r="L98" s="41"/>
      <c r="M98" s="240" t="s">
        <v>19</v>
      </c>
      <c r="N98" s="241" t="s">
        <v>44</v>
      </c>
      <c r="O98" s="81"/>
      <c r="P98" s="225">
        <f>O98*H98</f>
        <v>0</v>
      </c>
      <c r="Q98" s="225">
        <v>0</v>
      </c>
      <c r="R98" s="225">
        <f>Q98*H98</f>
        <v>0</v>
      </c>
      <c r="S98" s="225">
        <v>0</v>
      </c>
      <c r="T98" s="226">
        <f>S98*H98</f>
        <v>0</v>
      </c>
      <c r="U98" s="35"/>
      <c r="V98" s="35"/>
      <c r="W98" s="35"/>
      <c r="X98" s="35"/>
      <c r="Y98" s="35"/>
      <c r="Z98" s="35"/>
      <c r="AA98" s="35"/>
      <c r="AB98" s="35"/>
      <c r="AC98" s="35"/>
      <c r="AD98" s="35"/>
      <c r="AE98" s="35"/>
      <c r="AR98" s="227" t="s">
        <v>194</v>
      </c>
      <c r="AT98" s="227" t="s">
        <v>191</v>
      </c>
      <c r="AU98" s="227" t="s">
        <v>81</v>
      </c>
      <c r="AY98" s="14" t="s">
        <v>183</v>
      </c>
      <c r="BE98" s="228">
        <f>IF(N98="základní",J98,0)</f>
        <v>0</v>
      </c>
      <c r="BF98" s="228">
        <f>IF(N98="snížená",J98,0)</f>
        <v>0</v>
      </c>
      <c r="BG98" s="228">
        <f>IF(N98="zákl. přenesená",J98,0)</f>
        <v>0</v>
      </c>
      <c r="BH98" s="228">
        <f>IF(N98="sníž. přenesená",J98,0)</f>
        <v>0</v>
      </c>
      <c r="BI98" s="228">
        <f>IF(N98="nulová",J98,0)</f>
        <v>0</v>
      </c>
      <c r="BJ98" s="14" t="s">
        <v>81</v>
      </c>
      <c r="BK98" s="228">
        <f>ROUND(I98*H98,2)</f>
        <v>0</v>
      </c>
      <c r="BL98" s="14" t="s">
        <v>194</v>
      </c>
      <c r="BM98" s="227" t="s">
        <v>3201</v>
      </c>
    </row>
    <row r="99" s="2" customFormat="1">
      <c r="A99" s="35"/>
      <c r="B99" s="36"/>
      <c r="C99" s="37"/>
      <c r="D99" s="229" t="s">
        <v>190</v>
      </c>
      <c r="E99" s="37"/>
      <c r="F99" s="230" t="s">
        <v>2972</v>
      </c>
      <c r="G99" s="37"/>
      <c r="H99" s="37"/>
      <c r="I99" s="143"/>
      <c r="J99" s="37"/>
      <c r="K99" s="37"/>
      <c r="L99" s="41"/>
      <c r="M99" s="231"/>
      <c r="N99" s="232"/>
      <c r="O99" s="81"/>
      <c r="P99" s="81"/>
      <c r="Q99" s="81"/>
      <c r="R99" s="81"/>
      <c r="S99" s="81"/>
      <c r="T99" s="82"/>
      <c r="U99" s="35"/>
      <c r="V99" s="35"/>
      <c r="W99" s="35"/>
      <c r="X99" s="35"/>
      <c r="Y99" s="35"/>
      <c r="Z99" s="35"/>
      <c r="AA99" s="35"/>
      <c r="AB99" s="35"/>
      <c r="AC99" s="35"/>
      <c r="AD99" s="35"/>
      <c r="AE99" s="35"/>
      <c r="AT99" s="14" t="s">
        <v>190</v>
      </c>
      <c r="AU99" s="14" t="s">
        <v>81</v>
      </c>
    </row>
    <row r="100" s="2" customFormat="1" ht="21.75" customHeight="1">
      <c r="A100" s="35"/>
      <c r="B100" s="36"/>
      <c r="C100" s="215" t="s">
        <v>204</v>
      </c>
      <c r="D100" s="215" t="s">
        <v>184</v>
      </c>
      <c r="E100" s="216" t="s">
        <v>3202</v>
      </c>
      <c r="F100" s="217" t="s">
        <v>3203</v>
      </c>
      <c r="G100" s="218" t="s">
        <v>187</v>
      </c>
      <c r="H100" s="219">
        <v>230</v>
      </c>
      <c r="I100" s="220"/>
      <c r="J100" s="221">
        <f>ROUND(I100*H100,2)</f>
        <v>0</v>
      </c>
      <c r="K100" s="217" t="s">
        <v>19</v>
      </c>
      <c r="L100" s="222"/>
      <c r="M100" s="223" t="s">
        <v>19</v>
      </c>
      <c r="N100" s="224" t="s">
        <v>44</v>
      </c>
      <c r="O100" s="81"/>
      <c r="P100" s="225">
        <f>O100*H100</f>
        <v>0</v>
      </c>
      <c r="Q100" s="225">
        <v>0</v>
      </c>
      <c r="R100" s="225">
        <f>Q100*H100</f>
        <v>0</v>
      </c>
      <c r="S100" s="225">
        <v>0</v>
      </c>
      <c r="T100" s="226">
        <f>S100*H100</f>
        <v>0</v>
      </c>
      <c r="U100" s="35"/>
      <c r="V100" s="35"/>
      <c r="W100" s="35"/>
      <c r="X100" s="35"/>
      <c r="Y100" s="35"/>
      <c r="Z100" s="35"/>
      <c r="AA100" s="35"/>
      <c r="AB100" s="35"/>
      <c r="AC100" s="35"/>
      <c r="AD100" s="35"/>
      <c r="AE100" s="35"/>
      <c r="AR100" s="227" t="s">
        <v>323</v>
      </c>
      <c r="AT100" s="227" t="s">
        <v>184</v>
      </c>
      <c r="AU100" s="227" t="s">
        <v>81</v>
      </c>
      <c r="AY100" s="14" t="s">
        <v>183</v>
      </c>
      <c r="BE100" s="228">
        <f>IF(N100="základní",J100,0)</f>
        <v>0</v>
      </c>
      <c r="BF100" s="228">
        <f>IF(N100="snížená",J100,0)</f>
        <v>0</v>
      </c>
      <c r="BG100" s="228">
        <f>IF(N100="zákl. přenesená",J100,0)</f>
        <v>0</v>
      </c>
      <c r="BH100" s="228">
        <f>IF(N100="sníž. přenesená",J100,0)</f>
        <v>0</v>
      </c>
      <c r="BI100" s="228">
        <f>IF(N100="nulová",J100,0)</f>
        <v>0</v>
      </c>
      <c r="BJ100" s="14" t="s">
        <v>81</v>
      </c>
      <c r="BK100" s="228">
        <f>ROUND(I100*H100,2)</f>
        <v>0</v>
      </c>
      <c r="BL100" s="14" t="s">
        <v>252</v>
      </c>
      <c r="BM100" s="227" t="s">
        <v>3204</v>
      </c>
    </row>
    <row r="101" s="2" customFormat="1">
      <c r="A101" s="35"/>
      <c r="B101" s="36"/>
      <c r="C101" s="37"/>
      <c r="D101" s="229" t="s">
        <v>190</v>
      </c>
      <c r="E101" s="37"/>
      <c r="F101" s="230" t="s">
        <v>3203</v>
      </c>
      <c r="G101" s="37"/>
      <c r="H101" s="37"/>
      <c r="I101" s="143"/>
      <c r="J101" s="37"/>
      <c r="K101" s="37"/>
      <c r="L101" s="41"/>
      <c r="M101" s="231"/>
      <c r="N101" s="232"/>
      <c r="O101" s="81"/>
      <c r="P101" s="81"/>
      <c r="Q101" s="81"/>
      <c r="R101" s="81"/>
      <c r="S101" s="81"/>
      <c r="T101" s="82"/>
      <c r="U101" s="35"/>
      <c r="V101" s="35"/>
      <c r="W101" s="35"/>
      <c r="X101" s="35"/>
      <c r="Y101" s="35"/>
      <c r="Z101" s="35"/>
      <c r="AA101" s="35"/>
      <c r="AB101" s="35"/>
      <c r="AC101" s="35"/>
      <c r="AD101" s="35"/>
      <c r="AE101" s="35"/>
      <c r="AT101" s="14" t="s">
        <v>190</v>
      </c>
      <c r="AU101" s="14" t="s">
        <v>81</v>
      </c>
    </row>
    <row r="102" s="2" customFormat="1" ht="21.75" customHeight="1">
      <c r="A102" s="35"/>
      <c r="B102" s="36"/>
      <c r="C102" s="233" t="s">
        <v>208</v>
      </c>
      <c r="D102" s="233" t="s">
        <v>191</v>
      </c>
      <c r="E102" s="234" t="s">
        <v>3205</v>
      </c>
      <c r="F102" s="235" t="s">
        <v>3206</v>
      </c>
      <c r="G102" s="236" t="s">
        <v>187</v>
      </c>
      <c r="H102" s="237">
        <v>230</v>
      </c>
      <c r="I102" s="238"/>
      <c r="J102" s="239">
        <f>ROUND(I102*H102,2)</f>
        <v>0</v>
      </c>
      <c r="K102" s="235" t="s">
        <v>19</v>
      </c>
      <c r="L102" s="41"/>
      <c r="M102" s="240" t="s">
        <v>19</v>
      </c>
      <c r="N102" s="241" t="s">
        <v>44</v>
      </c>
      <c r="O102" s="81"/>
      <c r="P102" s="225">
        <f>O102*H102</f>
        <v>0</v>
      </c>
      <c r="Q102" s="225">
        <v>0</v>
      </c>
      <c r="R102" s="225">
        <f>Q102*H102</f>
        <v>0</v>
      </c>
      <c r="S102" s="225">
        <v>0</v>
      </c>
      <c r="T102" s="226">
        <f>S102*H102</f>
        <v>0</v>
      </c>
      <c r="U102" s="35"/>
      <c r="V102" s="35"/>
      <c r="W102" s="35"/>
      <c r="X102" s="35"/>
      <c r="Y102" s="35"/>
      <c r="Z102" s="35"/>
      <c r="AA102" s="35"/>
      <c r="AB102" s="35"/>
      <c r="AC102" s="35"/>
      <c r="AD102" s="35"/>
      <c r="AE102" s="35"/>
      <c r="AR102" s="227" t="s">
        <v>249</v>
      </c>
      <c r="AT102" s="227" t="s">
        <v>191</v>
      </c>
      <c r="AU102" s="227" t="s">
        <v>81</v>
      </c>
      <c r="AY102" s="14" t="s">
        <v>183</v>
      </c>
      <c r="BE102" s="228">
        <f>IF(N102="základní",J102,0)</f>
        <v>0</v>
      </c>
      <c r="BF102" s="228">
        <f>IF(N102="snížená",J102,0)</f>
        <v>0</v>
      </c>
      <c r="BG102" s="228">
        <f>IF(N102="zákl. přenesená",J102,0)</f>
        <v>0</v>
      </c>
      <c r="BH102" s="228">
        <f>IF(N102="sníž. přenesená",J102,0)</f>
        <v>0</v>
      </c>
      <c r="BI102" s="228">
        <f>IF(N102="nulová",J102,0)</f>
        <v>0</v>
      </c>
      <c r="BJ102" s="14" t="s">
        <v>81</v>
      </c>
      <c r="BK102" s="228">
        <f>ROUND(I102*H102,2)</f>
        <v>0</v>
      </c>
      <c r="BL102" s="14" t="s">
        <v>249</v>
      </c>
      <c r="BM102" s="227" t="s">
        <v>3207</v>
      </c>
    </row>
    <row r="103" s="2" customFormat="1">
      <c r="A103" s="35"/>
      <c r="B103" s="36"/>
      <c r="C103" s="37"/>
      <c r="D103" s="229" t="s">
        <v>190</v>
      </c>
      <c r="E103" s="37"/>
      <c r="F103" s="230" t="s">
        <v>3206</v>
      </c>
      <c r="G103" s="37"/>
      <c r="H103" s="37"/>
      <c r="I103" s="143"/>
      <c r="J103" s="37"/>
      <c r="K103" s="37"/>
      <c r="L103" s="41"/>
      <c r="M103" s="231"/>
      <c r="N103" s="232"/>
      <c r="O103" s="81"/>
      <c r="P103" s="81"/>
      <c r="Q103" s="81"/>
      <c r="R103" s="81"/>
      <c r="S103" s="81"/>
      <c r="T103" s="82"/>
      <c r="U103" s="35"/>
      <c r="V103" s="35"/>
      <c r="W103" s="35"/>
      <c r="X103" s="35"/>
      <c r="Y103" s="35"/>
      <c r="Z103" s="35"/>
      <c r="AA103" s="35"/>
      <c r="AB103" s="35"/>
      <c r="AC103" s="35"/>
      <c r="AD103" s="35"/>
      <c r="AE103" s="35"/>
      <c r="AT103" s="14" t="s">
        <v>190</v>
      </c>
      <c r="AU103" s="14" t="s">
        <v>81</v>
      </c>
    </row>
    <row r="104" s="2" customFormat="1" ht="21.75" customHeight="1">
      <c r="A104" s="35"/>
      <c r="B104" s="36"/>
      <c r="C104" s="215" t="s">
        <v>212</v>
      </c>
      <c r="D104" s="215" t="s">
        <v>184</v>
      </c>
      <c r="E104" s="216" t="s">
        <v>3208</v>
      </c>
      <c r="F104" s="217" t="s">
        <v>3209</v>
      </c>
      <c r="G104" s="218" t="s">
        <v>187</v>
      </c>
      <c r="H104" s="219">
        <v>65</v>
      </c>
      <c r="I104" s="220"/>
      <c r="J104" s="221">
        <f>ROUND(I104*H104,2)</f>
        <v>0</v>
      </c>
      <c r="K104" s="217" t="s">
        <v>19</v>
      </c>
      <c r="L104" s="222"/>
      <c r="M104" s="223" t="s">
        <v>19</v>
      </c>
      <c r="N104" s="224" t="s">
        <v>44</v>
      </c>
      <c r="O104" s="81"/>
      <c r="P104" s="225">
        <f>O104*H104</f>
        <v>0</v>
      </c>
      <c r="Q104" s="225">
        <v>0</v>
      </c>
      <c r="R104" s="225">
        <f>Q104*H104</f>
        <v>0</v>
      </c>
      <c r="S104" s="225">
        <v>0</v>
      </c>
      <c r="T104" s="226">
        <f>S104*H104</f>
        <v>0</v>
      </c>
      <c r="U104" s="35"/>
      <c r="V104" s="35"/>
      <c r="W104" s="35"/>
      <c r="X104" s="35"/>
      <c r="Y104" s="35"/>
      <c r="Z104" s="35"/>
      <c r="AA104" s="35"/>
      <c r="AB104" s="35"/>
      <c r="AC104" s="35"/>
      <c r="AD104" s="35"/>
      <c r="AE104" s="35"/>
      <c r="AR104" s="227" t="s">
        <v>323</v>
      </c>
      <c r="AT104" s="227" t="s">
        <v>184</v>
      </c>
      <c r="AU104" s="227" t="s">
        <v>81</v>
      </c>
      <c r="AY104" s="14" t="s">
        <v>183</v>
      </c>
      <c r="BE104" s="228">
        <f>IF(N104="základní",J104,0)</f>
        <v>0</v>
      </c>
      <c r="BF104" s="228">
        <f>IF(N104="snížená",J104,0)</f>
        <v>0</v>
      </c>
      <c r="BG104" s="228">
        <f>IF(N104="zákl. přenesená",J104,0)</f>
        <v>0</v>
      </c>
      <c r="BH104" s="228">
        <f>IF(N104="sníž. přenesená",J104,0)</f>
        <v>0</v>
      </c>
      <c r="BI104" s="228">
        <f>IF(N104="nulová",J104,0)</f>
        <v>0</v>
      </c>
      <c r="BJ104" s="14" t="s">
        <v>81</v>
      </c>
      <c r="BK104" s="228">
        <f>ROUND(I104*H104,2)</f>
        <v>0</v>
      </c>
      <c r="BL104" s="14" t="s">
        <v>252</v>
      </c>
      <c r="BM104" s="227" t="s">
        <v>3210</v>
      </c>
    </row>
    <row r="105" s="2" customFormat="1">
      <c r="A105" s="35"/>
      <c r="B105" s="36"/>
      <c r="C105" s="37"/>
      <c r="D105" s="229" t="s">
        <v>190</v>
      </c>
      <c r="E105" s="37"/>
      <c r="F105" s="230" t="s">
        <v>3209</v>
      </c>
      <c r="G105" s="37"/>
      <c r="H105" s="37"/>
      <c r="I105" s="143"/>
      <c r="J105" s="37"/>
      <c r="K105" s="37"/>
      <c r="L105" s="41"/>
      <c r="M105" s="231"/>
      <c r="N105" s="232"/>
      <c r="O105" s="81"/>
      <c r="P105" s="81"/>
      <c r="Q105" s="81"/>
      <c r="R105" s="81"/>
      <c r="S105" s="81"/>
      <c r="T105" s="82"/>
      <c r="U105" s="35"/>
      <c r="V105" s="35"/>
      <c r="W105" s="35"/>
      <c r="X105" s="35"/>
      <c r="Y105" s="35"/>
      <c r="Z105" s="35"/>
      <c r="AA105" s="35"/>
      <c r="AB105" s="35"/>
      <c r="AC105" s="35"/>
      <c r="AD105" s="35"/>
      <c r="AE105" s="35"/>
      <c r="AT105" s="14" t="s">
        <v>190</v>
      </c>
      <c r="AU105" s="14" t="s">
        <v>81</v>
      </c>
    </row>
    <row r="106" s="2" customFormat="1" ht="16.5" customHeight="1">
      <c r="A106" s="35"/>
      <c r="B106" s="36"/>
      <c r="C106" s="233" t="s">
        <v>216</v>
      </c>
      <c r="D106" s="233" t="s">
        <v>191</v>
      </c>
      <c r="E106" s="234" t="s">
        <v>2971</v>
      </c>
      <c r="F106" s="235" t="s">
        <v>2972</v>
      </c>
      <c r="G106" s="236" t="s">
        <v>187</v>
      </c>
      <c r="H106" s="237">
        <v>65</v>
      </c>
      <c r="I106" s="238"/>
      <c r="J106" s="239">
        <f>ROUND(I106*H106,2)</f>
        <v>0</v>
      </c>
      <c r="K106" s="235" t="s">
        <v>19</v>
      </c>
      <c r="L106" s="41"/>
      <c r="M106" s="240" t="s">
        <v>19</v>
      </c>
      <c r="N106" s="241" t="s">
        <v>44</v>
      </c>
      <c r="O106" s="81"/>
      <c r="P106" s="225">
        <f>O106*H106</f>
        <v>0</v>
      </c>
      <c r="Q106" s="225">
        <v>0</v>
      </c>
      <c r="R106" s="225">
        <f>Q106*H106</f>
        <v>0</v>
      </c>
      <c r="S106" s="225">
        <v>0</v>
      </c>
      <c r="T106" s="226">
        <f>S106*H106</f>
        <v>0</v>
      </c>
      <c r="U106" s="35"/>
      <c r="V106" s="35"/>
      <c r="W106" s="35"/>
      <c r="X106" s="35"/>
      <c r="Y106" s="35"/>
      <c r="Z106" s="35"/>
      <c r="AA106" s="35"/>
      <c r="AB106" s="35"/>
      <c r="AC106" s="35"/>
      <c r="AD106" s="35"/>
      <c r="AE106" s="35"/>
      <c r="AR106" s="227" t="s">
        <v>194</v>
      </c>
      <c r="AT106" s="227" t="s">
        <v>191</v>
      </c>
      <c r="AU106" s="227" t="s">
        <v>81</v>
      </c>
      <c r="AY106" s="14" t="s">
        <v>183</v>
      </c>
      <c r="BE106" s="228">
        <f>IF(N106="základní",J106,0)</f>
        <v>0</v>
      </c>
      <c r="BF106" s="228">
        <f>IF(N106="snížená",J106,0)</f>
        <v>0</v>
      </c>
      <c r="BG106" s="228">
        <f>IF(N106="zákl. přenesená",J106,0)</f>
        <v>0</v>
      </c>
      <c r="BH106" s="228">
        <f>IF(N106="sníž. přenesená",J106,0)</f>
        <v>0</v>
      </c>
      <c r="BI106" s="228">
        <f>IF(N106="nulová",J106,0)</f>
        <v>0</v>
      </c>
      <c r="BJ106" s="14" t="s">
        <v>81</v>
      </c>
      <c r="BK106" s="228">
        <f>ROUND(I106*H106,2)</f>
        <v>0</v>
      </c>
      <c r="BL106" s="14" t="s">
        <v>194</v>
      </c>
      <c r="BM106" s="227" t="s">
        <v>3211</v>
      </c>
    </row>
    <row r="107" s="2" customFormat="1">
      <c r="A107" s="35"/>
      <c r="B107" s="36"/>
      <c r="C107" s="37"/>
      <c r="D107" s="229" t="s">
        <v>190</v>
      </c>
      <c r="E107" s="37"/>
      <c r="F107" s="230" t="s">
        <v>2972</v>
      </c>
      <c r="G107" s="37"/>
      <c r="H107" s="37"/>
      <c r="I107" s="143"/>
      <c r="J107" s="37"/>
      <c r="K107" s="37"/>
      <c r="L107" s="41"/>
      <c r="M107" s="231"/>
      <c r="N107" s="232"/>
      <c r="O107" s="81"/>
      <c r="P107" s="81"/>
      <c r="Q107" s="81"/>
      <c r="R107" s="81"/>
      <c r="S107" s="81"/>
      <c r="T107" s="82"/>
      <c r="U107" s="35"/>
      <c r="V107" s="35"/>
      <c r="W107" s="35"/>
      <c r="X107" s="35"/>
      <c r="Y107" s="35"/>
      <c r="Z107" s="35"/>
      <c r="AA107" s="35"/>
      <c r="AB107" s="35"/>
      <c r="AC107" s="35"/>
      <c r="AD107" s="35"/>
      <c r="AE107" s="35"/>
      <c r="AT107" s="14" t="s">
        <v>190</v>
      </c>
      <c r="AU107" s="14" t="s">
        <v>81</v>
      </c>
    </row>
    <row r="108" s="2" customFormat="1" ht="21.75" customHeight="1">
      <c r="A108" s="35"/>
      <c r="B108" s="36"/>
      <c r="C108" s="215" t="s">
        <v>220</v>
      </c>
      <c r="D108" s="215" t="s">
        <v>184</v>
      </c>
      <c r="E108" s="216" t="s">
        <v>3212</v>
      </c>
      <c r="F108" s="217" t="s">
        <v>3213</v>
      </c>
      <c r="G108" s="218" t="s">
        <v>187</v>
      </c>
      <c r="H108" s="219">
        <v>680</v>
      </c>
      <c r="I108" s="220"/>
      <c r="J108" s="221">
        <f>ROUND(I108*H108,2)</f>
        <v>0</v>
      </c>
      <c r="K108" s="217" t="s">
        <v>19</v>
      </c>
      <c r="L108" s="222"/>
      <c r="M108" s="223" t="s">
        <v>19</v>
      </c>
      <c r="N108" s="224" t="s">
        <v>44</v>
      </c>
      <c r="O108" s="81"/>
      <c r="P108" s="225">
        <f>O108*H108</f>
        <v>0</v>
      </c>
      <c r="Q108" s="225">
        <v>0</v>
      </c>
      <c r="R108" s="225">
        <f>Q108*H108</f>
        <v>0</v>
      </c>
      <c r="S108" s="225">
        <v>0</v>
      </c>
      <c r="T108" s="226">
        <f>S108*H108</f>
        <v>0</v>
      </c>
      <c r="U108" s="35"/>
      <c r="V108" s="35"/>
      <c r="W108" s="35"/>
      <c r="X108" s="35"/>
      <c r="Y108" s="35"/>
      <c r="Z108" s="35"/>
      <c r="AA108" s="35"/>
      <c r="AB108" s="35"/>
      <c r="AC108" s="35"/>
      <c r="AD108" s="35"/>
      <c r="AE108" s="35"/>
      <c r="AR108" s="227" t="s">
        <v>323</v>
      </c>
      <c r="AT108" s="227" t="s">
        <v>184</v>
      </c>
      <c r="AU108" s="227" t="s">
        <v>81</v>
      </c>
      <c r="AY108" s="14" t="s">
        <v>183</v>
      </c>
      <c r="BE108" s="228">
        <f>IF(N108="základní",J108,0)</f>
        <v>0</v>
      </c>
      <c r="BF108" s="228">
        <f>IF(N108="snížená",J108,0)</f>
        <v>0</v>
      </c>
      <c r="BG108" s="228">
        <f>IF(N108="zákl. přenesená",J108,0)</f>
        <v>0</v>
      </c>
      <c r="BH108" s="228">
        <f>IF(N108="sníž. přenesená",J108,0)</f>
        <v>0</v>
      </c>
      <c r="BI108" s="228">
        <f>IF(N108="nulová",J108,0)</f>
        <v>0</v>
      </c>
      <c r="BJ108" s="14" t="s">
        <v>81</v>
      </c>
      <c r="BK108" s="228">
        <f>ROUND(I108*H108,2)</f>
        <v>0</v>
      </c>
      <c r="BL108" s="14" t="s">
        <v>252</v>
      </c>
      <c r="BM108" s="227" t="s">
        <v>3214</v>
      </c>
    </row>
    <row r="109" s="2" customFormat="1">
      <c r="A109" s="35"/>
      <c r="B109" s="36"/>
      <c r="C109" s="37"/>
      <c r="D109" s="229" t="s">
        <v>190</v>
      </c>
      <c r="E109" s="37"/>
      <c r="F109" s="230" t="s">
        <v>3213</v>
      </c>
      <c r="G109" s="37"/>
      <c r="H109" s="37"/>
      <c r="I109" s="143"/>
      <c r="J109" s="37"/>
      <c r="K109" s="37"/>
      <c r="L109" s="41"/>
      <c r="M109" s="231"/>
      <c r="N109" s="232"/>
      <c r="O109" s="81"/>
      <c r="P109" s="81"/>
      <c r="Q109" s="81"/>
      <c r="R109" s="81"/>
      <c r="S109" s="81"/>
      <c r="T109" s="82"/>
      <c r="U109" s="35"/>
      <c r="V109" s="35"/>
      <c r="W109" s="35"/>
      <c r="X109" s="35"/>
      <c r="Y109" s="35"/>
      <c r="Z109" s="35"/>
      <c r="AA109" s="35"/>
      <c r="AB109" s="35"/>
      <c r="AC109" s="35"/>
      <c r="AD109" s="35"/>
      <c r="AE109" s="35"/>
      <c r="AT109" s="14" t="s">
        <v>190</v>
      </c>
      <c r="AU109" s="14" t="s">
        <v>81</v>
      </c>
    </row>
    <row r="110" s="2" customFormat="1" ht="16.5" customHeight="1">
      <c r="A110" s="35"/>
      <c r="B110" s="36"/>
      <c r="C110" s="233" t="s">
        <v>224</v>
      </c>
      <c r="D110" s="233" t="s">
        <v>191</v>
      </c>
      <c r="E110" s="234" t="s">
        <v>1973</v>
      </c>
      <c r="F110" s="235" t="s">
        <v>1974</v>
      </c>
      <c r="G110" s="236" t="s">
        <v>187</v>
      </c>
      <c r="H110" s="237">
        <v>680</v>
      </c>
      <c r="I110" s="238"/>
      <c r="J110" s="239">
        <f>ROUND(I110*H110,2)</f>
        <v>0</v>
      </c>
      <c r="K110" s="235" t="s">
        <v>19</v>
      </c>
      <c r="L110" s="41"/>
      <c r="M110" s="240" t="s">
        <v>19</v>
      </c>
      <c r="N110" s="241" t="s">
        <v>44</v>
      </c>
      <c r="O110" s="81"/>
      <c r="P110" s="225">
        <f>O110*H110</f>
        <v>0</v>
      </c>
      <c r="Q110" s="225">
        <v>0</v>
      </c>
      <c r="R110" s="225">
        <f>Q110*H110</f>
        <v>0</v>
      </c>
      <c r="S110" s="225">
        <v>0</v>
      </c>
      <c r="T110" s="226">
        <f>S110*H110</f>
        <v>0</v>
      </c>
      <c r="U110" s="35"/>
      <c r="V110" s="35"/>
      <c r="W110" s="35"/>
      <c r="X110" s="35"/>
      <c r="Y110" s="35"/>
      <c r="Z110" s="35"/>
      <c r="AA110" s="35"/>
      <c r="AB110" s="35"/>
      <c r="AC110" s="35"/>
      <c r="AD110" s="35"/>
      <c r="AE110" s="35"/>
      <c r="AR110" s="227" t="s">
        <v>194</v>
      </c>
      <c r="AT110" s="227" t="s">
        <v>191</v>
      </c>
      <c r="AU110" s="227" t="s">
        <v>81</v>
      </c>
      <c r="AY110" s="14" t="s">
        <v>183</v>
      </c>
      <c r="BE110" s="228">
        <f>IF(N110="základní",J110,0)</f>
        <v>0</v>
      </c>
      <c r="BF110" s="228">
        <f>IF(N110="snížená",J110,0)</f>
        <v>0</v>
      </c>
      <c r="BG110" s="228">
        <f>IF(N110="zákl. přenesená",J110,0)</f>
        <v>0</v>
      </c>
      <c r="BH110" s="228">
        <f>IF(N110="sníž. přenesená",J110,0)</f>
        <v>0</v>
      </c>
      <c r="BI110" s="228">
        <f>IF(N110="nulová",J110,0)</f>
        <v>0</v>
      </c>
      <c r="BJ110" s="14" t="s">
        <v>81</v>
      </c>
      <c r="BK110" s="228">
        <f>ROUND(I110*H110,2)</f>
        <v>0</v>
      </c>
      <c r="BL110" s="14" t="s">
        <v>194</v>
      </c>
      <c r="BM110" s="227" t="s">
        <v>3215</v>
      </c>
    </row>
    <row r="111" s="2" customFormat="1">
      <c r="A111" s="35"/>
      <c r="B111" s="36"/>
      <c r="C111" s="37"/>
      <c r="D111" s="229" t="s">
        <v>190</v>
      </c>
      <c r="E111" s="37"/>
      <c r="F111" s="230" t="s">
        <v>1974</v>
      </c>
      <c r="G111" s="37"/>
      <c r="H111" s="37"/>
      <c r="I111" s="143"/>
      <c r="J111" s="37"/>
      <c r="K111" s="37"/>
      <c r="L111" s="41"/>
      <c r="M111" s="231"/>
      <c r="N111" s="232"/>
      <c r="O111" s="81"/>
      <c r="P111" s="81"/>
      <c r="Q111" s="81"/>
      <c r="R111" s="81"/>
      <c r="S111" s="81"/>
      <c r="T111" s="82"/>
      <c r="U111" s="35"/>
      <c r="V111" s="35"/>
      <c r="W111" s="35"/>
      <c r="X111" s="35"/>
      <c r="Y111" s="35"/>
      <c r="Z111" s="35"/>
      <c r="AA111" s="35"/>
      <c r="AB111" s="35"/>
      <c r="AC111" s="35"/>
      <c r="AD111" s="35"/>
      <c r="AE111" s="35"/>
      <c r="AT111" s="14" t="s">
        <v>190</v>
      </c>
      <c r="AU111" s="14" t="s">
        <v>81</v>
      </c>
    </row>
    <row r="112" s="2" customFormat="1" ht="21.75" customHeight="1">
      <c r="A112" s="35"/>
      <c r="B112" s="36"/>
      <c r="C112" s="215" t="s">
        <v>228</v>
      </c>
      <c r="D112" s="215" t="s">
        <v>184</v>
      </c>
      <c r="E112" s="216" t="s">
        <v>3216</v>
      </c>
      <c r="F112" s="217" t="s">
        <v>3217</v>
      </c>
      <c r="G112" s="218" t="s">
        <v>187</v>
      </c>
      <c r="H112" s="219">
        <v>680</v>
      </c>
      <c r="I112" s="220"/>
      <c r="J112" s="221">
        <f>ROUND(I112*H112,2)</f>
        <v>0</v>
      </c>
      <c r="K112" s="217" t="s">
        <v>19</v>
      </c>
      <c r="L112" s="222"/>
      <c r="M112" s="223" t="s">
        <v>19</v>
      </c>
      <c r="N112" s="224" t="s">
        <v>44</v>
      </c>
      <c r="O112" s="81"/>
      <c r="P112" s="225">
        <f>O112*H112</f>
        <v>0</v>
      </c>
      <c r="Q112" s="225">
        <v>0</v>
      </c>
      <c r="R112" s="225">
        <f>Q112*H112</f>
        <v>0</v>
      </c>
      <c r="S112" s="225">
        <v>0</v>
      </c>
      <c r="T112" s="226">
        <f>S112*H112</f>
        <v>0</v>
      </c>
      <c r="U112" s="35"/>
      <c r="V112" s="35"/>
      <c r="W112" s="35"/>
      <c r="X112" s="35"/>
      <c r="Y112" s="35"/>
      <c r="Z112" s="35"/>
      <c r="AA112" s="35"/>
      <c r="AB112" s="35"/>
      <c r="AC112" s="35"/>
      <c r="AD112" s="35"/>
      <c r="AE112" s="35"/>
      <c r="AR112" s="227" t="s">
        <v>323</v>
      </c>
      <c r="AT112" s="227" t="s">
        <v>184</v>
      </c>
      <c r="AU112" s="227" t="s">
        <v>81</v>
      </c>
      <c r="AY112" s="14" t="s">
        <v>183</v>
      </c>
      <c r="BE112" s="228">
        <f>IF(N112="základní",J112,0)</f>
        <v>0</v>
      </c>
      <c r="BF112" s="228">
        <f>IF(N112="snížená",J112,0)</f>
        <v>0</v>
      </c>
      <c r="BG112" s="228">
        <f>IF(N112="zákl. přenesená",J112,0)</f>
        <v>0</v>
      </c>
      <c r="BH112" s="228">
        <f>IF(N112="sníž. přenesená",J112,0)</f>
        <v>0</v>
      </c>
      <c r="BI112" s="228">
        <f>IF(N112="nulová",J112,0)</f>
        <v>0</v>
      </c>
      <c r="BJ112" s="14" t="s">
        <v>81</v>
      </c>
      <c r="BK112" s="228">
        <f>ROUND(I112*H112,2)</f>
        <v>0</v>
      </c>
      <c r="BL112" s="14" t="s">
        <v>252</v>
      </c>
      <c r="BM112" s="227" t="s">
        <v>3218</v>
      </c>
    </row>
    <row r="113" s="2" customFormat="1">
      <c r="A113" s="35"/>
      <c r="B113" s="36"/>
      <c r="C113" s="37"/>
      <c r="D113" s="229" t="s">
        <v>190</v>
      </c>
      <c r="E113" s="37"/>
      <c r="F113" s="230" t="s">
        <v>3217</v>
      </c>
      <c r="G113" s="37"/>
      <c r="H113" s="37"/>
      <c r="I113" s="143"/>
      <c r="J113" s="37"/>
      <c r="K113" s="37"/>
      <c r="L113" s="41"/>
      <c r="M113" s="231"/>
      <c r="N113" s="232"/>
      <c r="O113" s="81"/>
      <c r="P113" s="81"/>
      <c r="Q113" s="81"/>
      <c r="R113" s="81"/>
      <c r="S113" s="81"/>
      <c r="T113" s="82"/>
      <c r="U113" s="35"/>
      <c r="V113" s="35"/>
      <c r="W113" s="35"/>
      <c r="X113" s="35"/>
      <c r="Y113" s="35"/>
      <c r="Z113" s="35"/>
      <c r="AA113" s="35"/>
      <c r="AB113" s="35"/>
      <c r="AC113" s="35"/>
      <c r="AD113" s="35"/>
      <c r="AE113" s="35"/>
      <c r="AT113" s="14" t="s">
        <v>190</v>
      </c>
      <c r="AU113" s="14" t="s">
        <v>81</v>
      </c>
    </row>
    <row r="114" s="2" customFormat="1" ht="16.5" customHeight="1">
      <c r="A114" s="35"/>
      <c r="B114" s="36"/>
      <c r="C114" s="233" t="s">
        <v>232</v>
      </c>
      <c r="D114" s="233" t="s">
        <v>191</v>
      </c>
      <c r="E114" s="234" t="s">
        <v>2971</v>
      </c>
      <c r="F114" s="235" t="s">
        <v>2972</v>
      </c>
      <c r="G114" s="236" t="s">
        <v>187</v>
      </c>
      <c r="H114" s="237">
        <v>680</v>
      </c>
      <c r="I114" s="238"/>
      <c r="J114" s="239">
        <f>ROUND(I114*H114,2)</f>
        <v>0</v>
      </c>
      <c r="K114" s="235" t="s">
        <v>19</v>
      </c>
      <c r="L114" s="41"/>
      <c r="M114" s="240" t="s">
        <v>19</v>
      </c>
      <c r="N114" s="241" t="s">
        <v>44</v>
      </c>
      <c r="O114" s="81"/>
      <c r="P114" s="225">
        <f>O114*H114</f>
        <v>0</v>
      </c>
      <c r="Q114" s="225">
        <v>0</v>
      </c>
      <c r="R114" s="225">
        <f>Q114*H114</f>
        <v>0</v>
      </c>
      <c r="S114" s="225">
        <v>0</v>
      </c>
      <c r="T114" s="226">
        <f>S114*H114</f>
        <v>0</v>
      </c>
      <c r="U114" s="35"/>
      <c r="V114" s="35"/>
      <c r="W114" s="35"/>
      <c r="X114" s="35"/>
      <c r="Y114" s="35"/>
      <c r="Z114" s="35"/>
      <c r="AA114" s="35"/>
      <c r="AB114" s="35"/>
      <c r="AC114" s="35"/>
      <c r="AD114" s="35"/>
      <c r="AE114" s="35"/>
      <c r="AR114" s="227" t="s">
        <v>194</v>
      </c>
      <c r="AT114" s="227" t="s">
        <v>191</v>
      </c>
      <c r="AU114" s="227" t="s">
        <v>81</v>
      </c>
      <c r="AY114" s="14" t="s">
        <v>183</v>
      </c>
      <c r="BE114" s="228">
        <f>IF(N114="základní",J114,0)</f>
        <v>0</v>
      </c>
      <c r="BF114" s="228">
        <f>IF(N114="snížená",J114,0)</f>
        <v>0</v>
      </c>
      <c r="BG114" s="228">
        <f>IF(N114="zákl. přenesená",J114,0)</f>
        <v>0</v>
      </c>
      <c r="BH114" s="228">
        <f>IF(N114="sníž. přenesená",J114,0)</f>
        <v>0</v>
      </c>
      <c r="BI114" s="228">
        <f>IF(N114="nulová",J114,0)</f>
        <v>0</v>
      </c>
      <c r="BJ114" s="14" t="s">
        <v>81</v>
      </c>
      <c r="BK114" s="228">
        <f>ROUND(I114*H114,2)</f>
        <v>0</v>
      </c>
      <c r="BL114" s="14" t="s">
        <v>194</v>
      </c>
      <c r="BM114" s="227" t="s">
        <v>3219</v>
      </c>
    </row>
    <row r="115" s="2" customFormat="1">
      <c r="A115" s="35"/>
      <c r="B115" s="36"/>
      <c r="C115" s="37"/>
      <c r="D115" s="229" t="s">
        <v>190</v>
      </c>
      <c r="E115" s="37"/>
      <c r="F115" s="230" t="s">
        <v>2972</v>
      </c>
      <c r="G115" s="37"/>
      <c r="H115" s="37"/>
      <c r="I115" s="143"/>
      <c r="J115" s="37"/>
      <c r="K115" s="37"/>
      <c r="L115" s="41"/>
      <c r="M115" s="231"/>
      <c r="N115" s="232"/>
      <c r="O115" s="81"/>
      <c r="P115" s="81"/>
      <c r="Q115" s="81"/>
      <c r="R115" s="81"/>
      <c r="S115" s="81"/>
      <c r="T115" s="82"/>
      <c r="U115" s="35"/>
      <c r="V115" s="35"/>
      <c r="W115" s="35"/>
      <c r="X115" s="35"/>
      <c r="Y115" s="35"/>
      <c r="Z115" s="35"/>
      <c r="AA115" s="35"/>
      <c r="AB115" s="35"/>
      <c r="AC115" s="35"/>
      <c r="AD115" s="35"/>
      <c r="AE115" s="35"/>
      <c r="AT115" s="14" t="s">
        <v>190</v>
      </c>
      <c r="AU115" s="14" t="s">
        <v>81</v>
      </c>
    </row>
    <row r="116" s="2" customFormat="1" ht="21.75" customHeight="1">
      <c r="A116" s="35"/>
      <c r="B116" s="36"/>
      <c r="C116" s="215" t="s">
        <v>237</v>
      </c>
      <c r="D116" s="215" t="s">
        <v>184</v>
      </c>
      <c r="E116" s="216" t="s">
        <v>3220</v>
      </c>
      <c r="F116" s="217" t="s">
        <v>3221</v>
      </c>
      <c r="G116" s="218" t="s">
        <v>187</v>
      </c>
      <c r="H116" s="219">
        <v>120</v>
      </c>
      <c r="I116" s="220"/>
      <c r="J116" s="221">
        <f>ROUND(I116*H116,2)</f>
        <v>0</v>
      </c>
      <c r="K116" s="217" t="s">
        <v>19</v>
      </c>
      <c r="L116" s="222"/>
      <c r="M116" s="223" t="s">
        <v>19</v>
      </c>
      <c r="N116" s="224" t="s">
        <v>44</v>
      </c>
      <c r="O116" s="81"/>
      <c r="P116" s="225">
        <f>O116*H116</f>
        <v>0</v>
      </c>
      <c r="Q116" s="225">
        <v>0</v>
      </c>
      <c r="R116" s="225">
        <f>Q116*H116</f>
        <v>0</v>
      </c>
      <c r="S116" s="225">
        <v>0</v>
      </c>
      <c r="T116" s="226">
        <f>S116*H116</f>
        <v>0</v>
      </c>
      <c r="U116" s="35"/>
      <c r="V116" s="35"/>
      <c r="W116" s="35"/>
      <c r="X116" s="35"/>
      <c r="Y116" s="35"/>
      <c r="Z116" s="35"/>
      <c r="AA116" s="35"/>
      <c r="AB116" s="35"/>
      <c r="AC116" s="35"/>
      <c r="AD116" s="35"/>
      <c r="AE116" s="35"/>
      <c r="AR116" s="227" t="s">
        <v>323</v>
      </c>
      <c r="AT116" s="227" t="s">
        <v>184</v>
      </c>
      <c r="AU116" s="227" t="s">
        <v>81</v>
      </c>
      <c r="AY116" s="14" t="s">
        <v>183</v>
      </c>
      <c r="BE116" s="228">
        <f>IF(N116="základní",J116,0)</f>
        <v>0</v>
      </c>
      <c r="BF116" s="228">
        <f>IF(N116="snížená",J116,0)</f>
        <v>0</v>
      </c>
      <c r="BG116" s="228">
        <f>IF(N116="zákl. přenesená",J116,0)</f>
        <v>0</v>
      </c>
      <c r="BH116" s="228">
        <f>IF(N116="sníž. přenesená",J116,0)</f>
        <v>0</v>
      </c>
      <c r="BI116" s="228">
        <f>IF(N116="nulová",J116,0)</f>
        <v>0</v>
      </c>
      <c r="BJ116" s="14" t="s">
        <v>81</v>
      </c>
      <c r="BK116" s="228">
        <f>ROUND(I116*H116,2)</f>
        <v>0</v>
      </c>
      <c r="BL116" s="14" t="s">
        <v>252</v>
      </c>
      <c r="BM116" s="227" t="s">
        <v>3222</v>
      </c>
    </row>
    <row r="117" s="2" customFormat="1">
      <c r="A117" s="35"/>
      <c r="B117" s="36"/>
      <c r="C117" s="37"/>
      <c r="D117" s="229" t="s">
        <v>190</v>
      </c>
      <c r="E117" s="37"/>
      <c r="F117" s="230" t="s">
        <v>3221</v>
      </c>
      <c r="G117" s="37"/>
      <c r="H117" s="37"/>
      <c r="I117" s="143"/>
      <c r="J117" s="37"/>
      <c r="K117" s="37"/>
      <c r="L117" s="41"/>
      <c r="M117" s="231"/>
      <c r="N117" s="232"/>
      <c r="O117" s="81"/>
      <c r="P117" s="81"/>
      <c r="Q117" s="81"/>
      <c r="R117" s="81"/>
      <c r="S117" s="81"/>
      <c r="T117" s="82"/>
      <c r="U117" s="35"/>
      <c r="V117" s="35"/>
      <c r="W117" s="35"/>
      <c r="X117" s="35"/>
      <c r="Y117" s="35"/>
      <c r="Z117" s="35"/>
      <c r="AA117" s="35"/>
      <c r="AB117" s="35"/>
      <c r="AC117" s="35"/>
      <c r="AD117" s="35"/>
      <c r="AE117" s="35"/>
      <c r="AT117" s="14" t="s">
        <v>190</v>
      </c>
      <c r="AU117" s="14" t="s">
        <v>81</v>
      </c>
    </row>
    <row r="118" s="2" customFormat="1" ht="33" customHeight="1">
      <c r="A118" s="35"/>
      <c r="B118" s="36"/>
      <c r="C118" s="233" t="s">
        <v>242</v>
      </c>
      <c r="D118" s="233" t="s">
        <v>191</v>
      </c>
      <c r="E118" s="234" t="s">
        <v>192</v>
      </c>
      <c r="F118" s="235" t="s">
        <v>193</v>
      </c>
      <c r="G118" s="236" t="s">
        <v>187</v>
      </c>
      <c r="H118" s="237">
        <v>120</v>
      </c>
      <c r="I118" s="238"/>
      <c r="J118" s="239">
        <f>ROUND(I118*H118,2)</f>
        <v>0</v>
      </c>
      <c r="K118" s="235" t="s">
        <v>19</v>
      </c>
      <c r="L118" s="41"/>
      <c r="M118" s="240" t="s">
        <v>19</v>
      </c>
      <c r="N118" s="241" t="s">
        <v>44</v>
      </c>
      <c r="O118" s="81"/>
      <c r="P118" s="225">
        <f>O118*H118</f>
        <v>0</v>
      </c>
      <c r="Q118" s="225">
        <v>0</v>
      </c>
      <c r="R118" s="225">
        <f>Q118*H118</f>
        <v>0</v>
      </c>
      <c r="S118" s="225">
        <v>0</v>
      </c>
      <c r="T118" s="226">
        <f>S118*H118</f>
        <v>0</v>
      </c>
      <c r="U118" s="35"/>
      <c r="V118" s="35"/>
      <c r="W118" s="35"/>
      <c r="X118" s="35"/>
      <c r="Y118" s="35"/>
      <c r="Z118" s="35"/>
      <c r="AA118" s="35"/>
      <c r="AB118" s="35"/>
      <c r="AC118" s="35"/>
      <c r="AD118" s="35"/>
      <c r="AE118" s="35"/>
      <c r="AR118" s="227" t="s">
        <v>194</v>
      </c>
      <c r="AT118" s="227" t="s">
        <v>191</v>
      </c>
      <c r="AU118" s="227" t="s">
        <v>81</v>
      </c>
      <c r="AY118" s="14" t="s">
        <v>183</v>
      </c>
      <c r="BE118" s="228">
        <f>IF(N118="základní",J118,0)</f>
        <v>0</v>
      </c>
      <c r="BF118" s="228">
        <f>IF(N118="snížená",J118,0)</f>
        <v>0</v>
      </c>
      <c r="BG118" s="228">
        <f>IF(N118="zákl. přenesená",J118,0)</f>
        <v>0</v>
      </c>
      <c r="BH118" s="228">
        <f>IF(N118="sníž. přenesená",J118,0)</f>
        <v>0</v>
      </c>
      <c r="BI118" s="228">
        <f>IF(N118="nulová",J118,0)</f>
        <v>0</v>
      </c>
      <c r="BJ118" s="14" t="s">
        <v>81</v>
      </c>
      <c r="BK118" s="228">
        <f>ROUND(I118*H118,2)</f>
        <v>0</v>
      </c>
      <c r="BL118" s="14" t="s">
        <v>194</v>
      </c>
      <c r="BM118" s="227" t="s">
        <v>3223</v>
      </c>
    </row>
    <row r="119" s="2" customFormat="1">
      <c r="A119" s="35"/>
      <c r="B119" s="36"/>
      <c r="C119" s="37"/>
      <c r="D119" s="229" t="s">
        <v>190</v>
      </c>
      <c r="E119" s="37"/>
      <c r="F119" s="230" t="s">
        <v>193</v>
      </c>
      <c r="G119" s="37"/>
      <c r="H119" s="37"/>
      <c r="I119" s="143"/>
      <c r="J119" s="37"/>
      <c r="K119" s="37"/>
      <c r="L119" s="41"/>
      <c r="M119" s="231"/>
      <c r="N119" s="232"/>
      <c r="O119" s="81"/>
      <c r="P119" s="81"/>
      <c r="Q119" s="81"/>
      <c r="R119" s="81"/>
      <c r="S119" s="81"/>
      <c r="T119" s="82"/>
      <c r="U119" s="35"/>
      <c r="V119" s="35"/>
      <c r="W119" s="35"/>
      <c r="X119" s="35"/>
      <c r="Y119" s="35"/>
      <c r="Z119" s="35"/>
      <c r="AA119" s="35"/>
      <c r="AB119" s="35"/>
      <c r="AC119" s="35"/>
      <c r="AD119" s="35"/>
      <c r="AE119" s="35"/>
      <c r="AT119" s="14" t="s">
        <v>190</v>
      </c>
      <c r="AU119" s="14" t="s">
        <v>81</v>
      </c>
    </row>
    <row r="120" s="2" customFormat="1" ht="21.75" customHeight="1">
      <c r="A120" s="35"/>
      <c r="B120" s="36"/>
      <c r="C120" s="215" t="s">
        <v>8</v>
      </c>
      <c r="D120" s="215" t="s">
        <v>184</v>
      </c>
      <c r="E120" s="216" t="s">
        <v>1741</v>
      </c>
      <c r="F120" s="217" t="s">
        <v>1742</v>
      </c>
      <c r="G120" s="218" t="s">
        <v>187</v>
      </c>
      <c r="H120" s="219">
        <v>200</v>
      </c>
      <c r="I120" s="220"/>
      <c r="J120" s="221">
        <f>ROUND(I120*H120,2)</f>
        <v>0</v>
      </c>
      <c r="K120" s="217" t="s">
        <v>19</v>
      </c>
      <c r="L120" s="222"/>
      <c r="M120" s="223" t="s">
        <v>19</v>
      </c>
      <c r="N120" s="224" t="s">
        <v>44</v>
      </c>
      <c r="O120" s="81"/>
      <c r="P120" s="225">
        <f>O120*H120</f>
        <v>0</v>
      </c>
      <c r="Q120" s="225">
        <v>0</v>
      </c>
      <c r="R120" s="225">
        <f>Q120*H120</f>
        <v>0</v>
      </c>
      <c r="S120" s="225">
        <v>0</v>
      </c>
      <c r="T120" s="226">
        <f>S120*H120</f>
        <v>0</v>
      </c>
      <c r="U120" s="35"/>
      <c r="V120" s="35"/>
      <c r="W120" s="35"/>
      <c r="X120" s="35"/>
      <c r="Y120" s="35"/>
      <c r="Z120" s="35"/>
      <c r="AA120" s="35"/>
      <c r="AB120" s="35"/>
      <c r="AC120" s="35"/>
      <c r="AD120" s="35"/>
      <c r="AE120" s="35"/>
      <c r="AR120" s="227" t="s">
        <v>323</v>
      </c>
      <c r="AT120" s="227" t="s">
        <v>184</v>
      </c>
      <c r="AU120" s="227" t="s">
        <v>81</v>
      </c>
      <c r="AY120" s="14" t="s">
        <v>183</v>
      </c>
      <c r="BE120" s="228">
        <f>IF(N120="základní",J120,0)</f>
        <v>0</v>
      </c>
      <c r="BF120" s="228">
        <f>IF(N120="snížená",J120,0)</f>
        <v>0</v>
      </c>
      <c r="BG120" s="228">
        <f>IF(N120="zákl. přenesená",J120,0)</f>
        <v>0</v>
      </c>
      <c r="BH120" s="228">
        <f>IF(N120="sníž. přenesená",J120,0)</f>
        <v>0</v>
      </c>
      <c r="BI120" s="228">
        <f>IF(N120="nulová",J120,0)</f>
        <v>0</v>
      </c>
      <c r="BJ120" s="14" t="s">
        <v>81</v>
      </c>
      <c r="BK120" s="228">
        <f>ROUND(I120*H120,2)</f>
        <v>0</v>
      </c>
      <c r="BL120" s="14" t="s">
        <v>252</v>
      </c>
      <c r="BM120" s="227" t="s">
        <v>3224</v>
      </c>
    </row>
    <row r="121" s="2" customFormat="1">
      <c r="A121" s="35"/>
      <c r="B121" s="36"/>
      <c r="C121" s="37"/>
      <c r="D121" s="229" t="s">
        <v>190</v>
      </c>
      <c r="E121" s="37"/>
      <c r="F121" s="230" t="s">
        <v>1742</v>
      </c>
      <c r="G121" s="37"/>
      <c r="H121" s="37"/>
      <c r="I121" s="143"/>
      <c r="J121" s="37"/>
      <c r="K121" s="37"/>
      <c r="L121" s="41"/>
      <c r="M121" s="231"/>
      <c r="N121" s="232"/>
      <c r="O121" s="81"/>
      <c r="P121" s="81"/>
      <c r="Q121" s="81"/>
      <c r="R121" s="81"/>
      <c r="S121" s="81"/>
      <c r="T121" s="82"/>
      <c r="U121" s="35"/>
      <c r="V121" s="35"/>
      <c r="W121" s="35"/>
      <c r="X121" s="35"/>
      <c r="Y121" s="35"/>
      <c r="Z121" s="35"/>
      <c r="AA121" s="35"/>
      <c r="AB121" s="35"/>
      <c r="AC121" s="35"/>
      <c r="AD121" s="35"/>
      <c r="AE121" s="35"/>
      <c r="AT121" s="14" t="s">
        <v>190</v>
      </c>
      <c r="AU121" s="14" t="s">
        <v>81</v>
      </c>
    </row>
    <row r="122" s="2" customFormat="1" ht="16.5" customHeight="1">
      <c r="A122" s="35"/>
      <c r="B122" s="36"/>
      <c r="C122" s="233" t="s">
        <v>249</v>
      </c>
      <c r="D122" s="233" t="s">
        <v>191</v>
      </c>
      <c r="E122" s="234" t="s">
        <v>1973</v>
      </c>
      <c r="F122" s="235" t="s">
        <v>1974</v>
      </c>
      <c r="G122" s="236" t="s">
        <v>187</v>
      </c>
      <c r="H122" s="237">
        <v>200</v>
      </c>
      <c r="I122" s="238"/>
      <c r="J122" s="239">
        <f>ROUND(I122*H122,2)</f>
        <v>0</v>
      </c>
      <c r="K122" s="235" t="s">
        <v>19</v>
      </c>
      <c r="L122" s="41"/>
      <c r="M122" s="240" t="s">
        <v>19</v>
      </c>
      <c r="N122" s="241" t="s">
        <v>44</v>
      </c>
      <c r="O122" s="81"/>
      <c r="P122" s="225">
        <f>O122*H122</f>
        <v>0</v>
      </c>
      <c r="Q122" s="225">
        <v>0</v>
      </c>
      <c r="R122" s="225">
        <f>Q122*H122</f>
        <v>0</v>
      </c>
      <c r="S122" s="225">
        <v>0</v>
      </c>
      <c r="T122" s="226">
        <f>S122*H122</f>
        <v>0</v>
      </c>
      <c r="U122" s="35"/>
      <c r="V122" s="35"/>
      <c r="W122" s="35"/>
      <c r="X122" s="35"/>
      <c r="Y122" s="35"/>
      <c r="Z122" s="35"/>
      <c r="AA122" s="35"/>
      <c r="AB122" s="35"/>
      <c r="AC122" s="35"/>
      <c r="AD122" s="35"/>
      <c r="AE122" s="35"/>
      <c r="AR122" s="227" t="s">
        <v>194</v>
      </c>
      <c r="AT122" s="227" t="s">
        <v>191</v>
      </c>
      <c r="AU122" s="227" t="s">
        <v>81</v>
      </c>
      <c r="AY122" s="14" t="s">
        <v>183</v>
      </c>
      <c r="BE122" s="228">
        <f>IF(N122="základní",J122,0)</f>
        <v>0</v>
      </c>
      <c r="BF122" s="228">
        <f>IF(N122="snížená",J122,0)</f>
        <v>0</v>
      </c>
      <c r="BG122" s="228">
        <f>IF(N122="zákl. přenesená",J122,0)</f>
        <v>0</v>
      </c>
      <c r="BH122" s="228">
        <f>IF(N122="sníž. přenesená",J122,0)</f>
        <v>0</v>
      </c>
      <c r="BI122" s="228">
        <f>IF(N122="nulová",J122,0)</f>
        <v>0</v>
      </c>
      <c r="BJ122" s="14" t="s">
        <v>81</v>
      </c>
      <c r="BK122" s="228">
        <f>ROUND(I122*H122,2)</f>
        <v>0</v>
      </c>
      <c r="BL122" s="14" t="s">
        <v>194</v>
      </c>
      <c r="BM122" s="227" t="s">
        <v>3225</v>
      </c>
    </row>
    <row r="123" s="2" customFormat="1">
      <c r="A123" s="35"/>
      <c r="B123" s="36"/>
      <c r="C123" s="37"/>
      <c r="D123" s="229" t="s">
        <v>190</v>
      </c>
      <c r="E123" s="37"/>
      <c r="F123" s="230" t="s">
        <v>1974</v>
      </c>
      <c r="G123" s="37"/>
      <c r="H123" s="37"/>
      <c r="I123" s="143"/>
      <c r="J123" s="37"/>
      <c r="K123" s="37"/>
      <c r="L123" s="41"/>
      <c r="M123" s="231"/>
      <c r="N123" s="232"/>
      <c r="O123" s="81"/>
      <c r="P123" s="81"/>
      <c r="Q123" s="81"/>
      <c r="R123" s="81"/>
      <c r="S123" s="81"/>
      <c r="T123" s="82"/>
      <c r="U123" s="35"/>
      <c r="V123" s="35"/>
      <c r="W123" s="35"/>
      <c r="X123" s="35"/>
      <c r="Y123" s="35"/>
      <c r="Z123" s="35"/>
      <c r="AA123" s="35"/>
      <c r="AB123" s="35"/>
      <c r="AC123" s="35"/>
      <c r="AD123" s="35"/>
      <c r="AE123" s="35"/>
      <c r="AT123" s="14" t="s">
        <v>190</v>
      </c>
      <c r="AU123" s="14" t="s">
        <v>81</v>
      </c>
    </row>
    <row r="124" s="2" customFormat="1" ht="21.75" customHeight="1">
      <c r="A124" s="35"/>
      <c r="B124" s="36"/>
      <c r="C124" s="215" t="s">
        <v>254</v>
      </c>
      <c r="D124" s="215" t="s">
        <v>184</v>
      </c>
      <c r="E124" s="216" t="s">
        <v>3226</v>
      </c>
      <c r="F124" s="217" t="s">
        <v>3227</v>
      </c>
      <c r="G124" s="218" t="s">
        <v>187</v>
      </c>
      <c r="H124" s="219">
        <v>870</v>
      </c>
      <c r="I124" s="220"/>
      <c r="J124" s="221">
        <f>ROUND(I124*H124,2)</f>
        <v>0</v>
      </c>
      <c r="K124" s="217" t="s">
        <v>19</v>
      </c>
      <c r="L124" s="222"/>
      <c r="M124" s="223" t="s">
        <v>19</v>
      </c>
      <c r="N124" s="224" t="s">
        <v>44</v>
      </c>
      <c r="O124" s="81"/>
      <c r="P124" s="225">
        <f>O124*H124</f>
        <v>0</v>
      </c>
      <c r="Q124" s="225">
        <v>0</v>
      </c>
      <c r="R124" s="225">
        <f>Q124*H124</f>
        <v>0</v>
      </c>
      <c r="S124" s="225">
        <v>0</v>
      </c>
      <c r="T124" s="226">
        <f>S124*H124</f>
        <v>0</v>
      </c>
      <c r="U124" s="35"/>
      <c r="V124" s="35"/>
      <c r="W124" s="35"/>
      <c r="X124" s="35"/>
      <c r="Y124" s="35"/>
      <c r="Z124" s="35"/>
      <c r="AA124" s="35"/>
      <c r="AB124" s="35"/>
      <c r="AC124" s="35"/>
      <c r="AD124" s="35"/>
      <c r="AE124" s="35"/>
      <c r="AR124" s="227" t="s">
        <v>323</v>
      </c>
      <c r="AT124" s="227" t="s">
        <v>184</v>
      </c>
      <c r="AU124" s="227" t="s">
        <v>81</v>
      </c>
      <c r="AY124" s="14" t="s">
        <v>183</v>
      </c>
      <c r="BE124" s="228">
        <f>IF(N124="základní",J124,0)</f>
        <v>0</v>
      </c>
      <c r="BF124" s="228">
        <f>IF(N124="snížená",J124,0)</f>
        <v>0</v>
      </c>
      <c r="BG124" s="228">
        <f>IF(N124="zákl. přenesená",J124,0)</f>
        <v>0</v>
      </c>
      <c r="BH124" s="228">
        <f>IF(N124="sníž. přenesená",J124,0)</f>
        <v>0</v>
      </c>
      <c r="BI124" s="228">
        <f>IF(N124="nulová",J124,0)</f>
        <v>0</v>
      </c>
      <c r="BJ124" s="14" t="s">
        <v>81</v>
      </c>
      <c r="BK124" s="228">
        <f>ROUND(I124*H124,2)</f>
        <v>0</v>
      </c>
      <c r="BL124" s="14" t="s">
        <v>252</v>
      </c>
      <c r="BM124" s="227" t="s">
        <v>3228</v>
      </c>
    </row>
    <row r="125" s="2" customFormat="1">
      <c r="A125" s="35"/>
      <c r="B125" s="36"/>
      <c r="C125" s="37"/>
      <c r="D125" s="229" t="s">
        <v>190</v>
      </c>
      <c r="E125" s="37"/>
      <c r="F125" s="230" t="s">
        <v>3227</v>
      </c>
      <c r="G125" s="37"/>
      <c r="H125" s="37"/>
      <c r="I125" s="143"/>
      <c r="J125" s="37"/>
      <c r="K125" s="37"/>
      <c r="L125" s="41"/>
      <c r="M125" s="231"/>
      <c r="N125" s="232"/>
      <c r="O125" s="81"/>
      <c r="P125" s="81"/>
      <c r="Q125" s="81"/>
      <c r="R125" s="81"/>
      <c r="S125" s="81"/>
      <c r="T125" s="82"/>
      <c r="U125" s="35"/>
      <c r="V125" s="35"/>
      <c r="W125" s="35"/>
      <c r="X125" s="35"/>
      <c r="Y125" s="35"/>
      <c r="Z125" s="35"/>
      <c r="AA125" s="35"/>
      <c r="AB125" s="35"/>
      <c r="AC125" s="35"/>
      <c r="AD125" s="35"/>
      <c r="AE125" s="35"/>
      <c r="AT125" s="14" t="s">
        <v>190</v>
      </c>
      <c r="AU125" s="14" t="s">
        <v>81</v>
      </c>
    </row>
    <row r="126" s="2" customFormat="1" ht="21.75" customHeight="1">
      <c r="A126" s="35"/>
      <c r="B126" s="36"/>
      <c r="C126" s="233" t="s">
        <v>260</v>
      </c>
      <c r="D126" s="233" t="s">
        <v>191</v>
      </c>
      <c r="E126" s="234" t="s">
        <v>3229</v>
      </c>
      <c r="F126" s="235" t="s">
        <v>3230</v>
      </c>
      <c r="G126" s="236" t="s">
        <v>199</v>
      </c>
      <c r="H126" s="237">
        <v>870</v>
      </c>
      <c r="I126" s="238"/>
      <c r="J126" s="239">
        <f>ROUND(I126*H126,2)</f>
        <v>0</v>
      </c>
      <c r="K126" s="235" t="s">
        <v>19</v>
      </c>
      <c r="L126" s="41"/>
      <c r="M126" s="240" t="s">
        <v>19</v>
      </c>
      <c r="N126" s="241" t="s">
        <v>44</v>
      </c>
      <c r="O126" s="81"/>
      <c r="P126" s="225">
        <f>O126*H126</f>
        <v>0</v>
      </c>
      <c r="Q126" s="225">
        <v>0</v>
      </c>
      <c r="R126" s="225">
        <f>Q126*H126</f>
        <v>0</v>
      </c>
      <c r="S126" s="225">
        <v>0</v>
      </c>
      <c r="T126" s="226">
        <f>S126*H126</f>
        <v>0</v>
      </c>
      <c r="U126" s="35"/>
      <c r="V126" s="35"/>
      <c r="W126" s="35"/>
      <c r="X126" s="35"/>
      <c r="Y126" s="35"/>
      <c r="Z126" s="35"/>
      <c r="AA126" s="35"/>
      <c r="AB126" s="35"/>
      <c r="AC126" s="35"/>
      <c r="AD126" s="35"/>
      <c r="AE126" s="35"/>
      <c r="AR126" s="227" t="s">
        <v>194</v>
      </c>
      <c r="AT126" s="227" t="s">
        <v>191</v>
      </c>
      <c r="AU126" s="227" t="s">
        <v>81</v>
      </c>
      <c r="AY126" s="14" t="s">
        <v>183</v>
      </c>
      <c r="BE126" s="228">
        <f>IF(N126="základní",J126,0)</f>
        <v>0</v>
      </c>
      <c r="BF126" s="228">
        <f>IF(N126="snížená",J126,0)</f>
        <v>0</v>
      </c>
      <c r="BG126" s="228">
        <f>IF(N126="zákl. přenesená",J126,0)</f>
        <v>0</v>
      </c>
      <c r="BH126" s="228">
        <f>IF(N126="sníž. přenesená",J126,0)</f>
        <v>0</v>
      </c>
      <c r="BI126" s="228">
        <f>IF(N126="nulová",J126,0)</f>
        <v>0</v>
      </c>
      <c r="BJ126" s="14" t="s">
        <v>81</v>
      </c>
      <c r="BK126" s="228">
        <f>ROUND(I126*H126,2)</f>
        <v>0</v>
      </c>
      <c r="BL126" s="14" t="s">
        <v>194</v>
      </c>
      <c r="BM126" s="227" t="s">
        <v>3231</v>
      </c>
    </row>
    <row r="127" s="2" customFormat="1">
      <c r="A127" s="35"/>
      <c r="B127" s="36"/>
      <c r="C127" s="37"/>
      <c r="D127" s="229" t="s">
        <v>190</v>
      </c>
      <c r="E127" s="37"/>
      <c r="F127" s="230" t="s">
        <v>3230</v>
      </c>
      <c r="G127" s="37"/>
      <c r="H127" s="37"/>
      <c r="I127" s="143"/>
      <c r="J127" s="37"/>
      <c r="K127" s="37"/>
      <c r="L127" s="41"/>
      <c r="M127" s="231"/>
      <c r="N127" s="232"/>
      <c r="O127" s="81"/>
      <c r="P127" s="81"/>
      <c r="Q127" s="81"/>
      <c r="R127" s="81"/>
      <c r="S127" s="81"/>
      <c r="T127" s="82"/>
      <c r="U127" s="35"/>
      <c r="V127" s="35"/>
      <c r="W127" s="35"/>
      <c r="X127" s="35"/>
      <c r="Y127" s="35"/>
      <c r="Z127" s="35"/>
      <c r="AA127" s="35"/>
      <c r="AB127" s="35"/>
      <c r="AC127" s="35"/>
      <c r="AD127" s="35"/>
      <c r="AE127" s="35"/>
      <c r="AT127" s="14" t="s">
        <v>190</v>
      </c>
      <c r="AU127" s="14" t="s">
        <v>81</v>
      </c>
    </row>
    <row r="128" s="2" customFormat="1" ht="21.75" customHeight="1">
      <c r="A128" s="35"/>
      <c r="B128" s="36"/>
      <c r="C128" s="215" t="s">
        <v>265</v>
      </c>
      <c r="D128" s="215" t="s">
        <v>184</v>
      </c>
      <c r="E128" s="216" t="s">
        <v>3232</v>
      </c>
      <c r="F128" s="217" t="s">
        <v>3233</v>
      </c>
      <c r="G128" s="218" t="s">
        <v>199</v>
      </c>
      <c r="H128" s="219">
        <v>4</v>
      </c>
      <c r="I128" s="220"/>
      <c r="J128" s="221">
        <f>ROUND(I128*H128,2)</f>
        <v>0</v>
      </c>
      <c r="K128" s="217" t="s">
        <v>19</v>
      </c>
      <c r="L128" s="222"/>
      <c r="M128" s="223" t="s">
        <v>19</v>
      </c>
      <c r="N128" s="224" t="s">
        <v>44</v>
      </c>
      <c r="O128" s="81"/>
      <c r="P128" s="225">
        <f>O128*H128</f>
        <v>0</v>
      </c>
      <c r="Q128" s="225">
        <v>0</v>
      </c>
      <c r="R128" s="225">
        <f>Q128*H128</f>
        <v>0</v>
      </c>
      <c r="S128" s="225">
        <v>0</v>
      </c>
      <c r="T128" s="226">
        <f>S128*H128</f>
        <v>0</v>
      </c>
      <c r="U128" s="35"/>
      <c r="V128" s="35"/>
      <c r="W128" s="35"/>
      <c r="X128" s="35"/>
      <c r="Y128" s="35"/>
      <c r="Z128" s="35"/>
      <c r="AA128" s="35"/>
      <c r="AB128" s="35"/>
      <c r="AC128" s="35"/>
      <c r="AD128" s="35"/>
      <c r="AE128" s="35"/>
      <c r="AR128" s="227" t="s">
        <v>323</v>
      </c>
      <c r="AT128" s="227" t="s">
        <v>184</v>
      </c>
      <c r="AU128" s="227" t="s">
        <v>81</v>
      </c>
      <c r="AY128" s="14" t="s">
        <v>183</v>
      </c>
      <c r="BE128" s="228">
        <f>IF(N128="základní",J128,0)</f>
        <v>0</v>
      </c>
      <c r="BF128" s="228">
        <f>IF(N128="snížená",J128,0)</f>
        <v>0</v>
      </c>
      <c r="BG128" s="228">
        <f>IF(N128="zákl. přenesená",J128,0)</f>
        <v>0</v>
      </c>
      <c r="BH128" s="228">
        <f>IF(N128="sníž. přenesená",J128,0)</f>
        <v>0</v>
      </c>
      <c r="BI128" s="228">
        <f>IF(N128="nulová",J128,0)</f>
        <v>0</v>
      </c>
      <c r="BJ128" s="14" t="s">
        <v>81</v>
      </c>
      <c r="BK128" s="228">
        <f>ROUND(I128*H128,2)</f>
        <v>0</v>
      </c>
      <c r="BL128" s="14" t="s">
        <v>252</v>
      </c>
      <c r="BM128" s="227" t="s">
        <v>3234</v>
      </c>
    </row>
    <row r="129" s="2" customFormat="1">
      <c r="A129" s="35"/>
      <c r="B129" s="36"/>
      <c r="C129" s="37"/>
      <c r="D129" s="229" t="s">
        <v>190</v>
      </c>
      <c r="E129" s="37"/>
      <c r="F129" s="230" t="s">
        <v>3233</v>
      </c>
      <c r="G129" s="37"/>
      <c r="H129" s="37"/>
      <c r="I129" s="143"/>
      <c r="J129" s="37"/>
      <c r="K129" s="37"/>
      <c r="L129" s="41"/>
      <c r="M129" s="231"/>
      <c r="N129" s="232"/>
      <c r="O129" s="81"/>
      <c r="P129" s="81"/>
      <c r="Q129" s="81"/>
      <c r="R129" s="81"/>
      <c r="S129" s="81"/>
      <c r="T129" s="82"/>
      <c r="U129" s="35"/>
      <c r="V129" s="35"/>
      <c r="W129" s="35"/>
      <c r="X129" s="35"/>
      <c r="Y129" s="35"/>
      <c r="Z129" s="35"/>
      <c r="AA129" s="35"/>
      <c r="AB129" s="35"/>
      <c r="AC129" s="35"/>
      <c r="AD129" s="35"/>
      <c r="AE129" s="35"/>
      <c r="AT129" s="14" t="s">
        <v>190</v>
      </c>
      <c r="AU129" s="14" t="s">
        <v>81</v>
      </c>
    </row>
    <row r="130" s="2" customFormat="1" ht="21.75" customHeight="1">
      <c r="A130" s="35"/>
      <c r="B130" s="36"/>
      <c r="C130" s="233" t="s">
        <v>267</v>
      </c>
      <c r="D130" s="233" t="s">
        <v>191</v>
      </c>
      <c r="E130" s="234" t="s">
        <v>3235</v>
      </c>
      <c r="F130" s="235" t="s">
        <v>3236</v>
      </c>
      <c r="G130" s="236" t="s">
        <v>199</v>
      </c>
      <c r="H130" s="237">
        <v>4</v>
      </c>
      <c r="I130" s="238"/>
      <c r="J130" s="239">
        <f>ROUND(I130*H130,2)</f>
        <v>0</v>
      </c>
      <c r="K130" s="235" t="s">
        <v>19</v>
      </c>
      <c r="L130" s="41"/>
      <c r="M130" s="240" t="s">
        <v>19</v>
      </c>
      <c r="N130" s="241" t="s">
        <v>44</v>
      </c>
      <c r="O130" s="81"/>
      <c r="P130" s="225">
        <f>O130*H130</f>
        <v>0</v>
      </c>
      <c r="Q130" s="225">
        <v>0</v>
      </c>
      <c r="R130" s="225">
        <f>Q130*H130</f>
        <v>0</v>
      </c>
      <c r="S130" s="225">
        <v>0</v>
      </c>
      <c r="T130" s="226">
        <f>S130*H130</f>
        <v>0</v>
      </c>
      <c r="U130" s="35"/>
      <c r="V130" s="35"/>
      <c r="W130" s="35"/>
      <c r="X130" s="35"/>
      <c r="Y130" s="35"/>
      <c r="Z130" s="35"/>
      <c r="AA130" s="35"/>
      <c r="AB130" s="35"/>
      <c r="AC130" s="35"/>
      <c r="AD130" s="35"/>
      <c r="AE130" s="35"/>
      <c r="AR130" s="227" t="s">
        <v>194</v>
      </c>
      <c r="AT130" s="227" t="s">
        <v>191</v>
      </c>
      <c r="AU130" s="227" t="s">
        <v>81</v>
      </c>
      <c r="AY130" s="14" t="s">
        <v>183</v>
      </c>
      <c r="BE130" s="228">
        <f>IF(N130="základní",J130,0)</f>
        <v>0</v>
      </c>
      <c r="BF130" s="228">
        <f>IF(N130="snížená",J130,0)</f>
        <v>0</v>
      </c>
      <c r="BG130" s="228">
        <f>IF(N130="zákl. přenesená",J130,0)</f>
        <v>0</v>
      </c>
      <c r="BH130" s="228">
        <f>IF(N130="sníž. přenesená",J130,0)</f>
        <v>0</v>
      </c>
      <c r="BI130" s="228">
        <f>IF(N130="nulová",J130,0)</f>
        <v>0</v>
      </c>
      <c r="BJ130" s="14" t="s">
        <v>81</v>
      </c>
      <c r="BK130" s="228">
        <f>ROUND(I130*H130,2)</f>
        <v>0</v>
      </c>
      <c r="BL130" s="14" t="s">
        <v>194</v>
      </c>
      <c r="BM130" s="227" t="s">
        <v>3237</v>
      </c>
    </row>
    <row r="131" s="2" customFormat="1">
      <c r="A131" s="35"/>
      <c r="B131" s="36"/>
      <c r="C131" s="37"/>
      <c r="D131" s="229" t="s">
        <v>190</v>
      </c>
      <c r="E131" s="37"/>
      <c r="F131" s="230" t="s">
        <v>3236</v>
      </c>
      <c r="G131" s="37"/>
      <c r="H131" s="37"/>
      <c r="I131" s="143"/>
      <c r="J131" s="37"/>
      <c r="K131" s="37"/>
      <c r="L131" s="41"/>
      <c r="M131" s="231"/>
      <c r="N131" s="232"/>
      <c r="O131" s="81"/>
      <c r="P131" s="81"/>
      <c r="Q131" s="81"/>
      <c r="R131" s="81"/>
      <c r="S131" s="81"/>
      <c r="T131" s="82"/>
      <c r="U131" s="35"/>
      <c r="V131" s="35"/>
      <c r="W131" s="35"/>
      <c r="X131" s="35"/>
      <c r="Y131" s="35"/>
      <c r="Z131" s="35"/>
      <c r="AA131" s="35"/>
      <c r="AB131" s="35"/>
      <c r="AC131" s="35"/>
      <c r="AD131" s="35"/>
      <c r="AE131" s="35"/>
      <c r="AT131" s="14" t="s">
        <v>190</v>
      </c>
      <c r="AU131" s="14" t="s">
        <v>81</v>
      </c>
    </row>
    <row r="132" s="2" customFormat="1" ht="21.75" customHeight="1">
      <c r="A132" s="35"/>
      <c r="B132" s="36"/>
      <c r="C132" s="215" t="s">
        <v>7</v>
      </c>
      <c r="D132" s="215" t="s">
        <v>184</v>
      </c>
      <c r="E132" s="216" t="s">
        <v>283</v>
      </c>
      <c r="F132" s="217" t="s">
        <v>284</v>
      </c>
      <c r="G132" s="218" t="s">
        <v>187</v>
      </c>
      <c r="H132" s="219">
        <v>350</v>
      </c>
      <c r="I132" s="220"/>
      <c r="J132" s="221">
        <f>ROUND(I132*H132,2)</f>
        <v>0</v>
      </c>
      <c r="K132" s="217" t="s">
        <v>19</v>
      </c>
      <c r="L132" s="222"/>
      <c r="M132" s="223" t="s">
        <v>19</v>
      </c>
      <c r="N132" s="224" t="s">
        <v>44</v>
      </c>
      <c r="O132" s="81"/>
      <c r="P132" s="225">
        <f>O132*H132</f>
        <v>0</v>
      </c>
      <c r="Q132" s="225">
        <v>0</v>
      </c>
      <c r="R132" s="225">
        <f>Q132*H132</f>
        <v>0</v>
      </c>
      <c r="S132" s="225">
        <v>0</v>
      </c>
      <c r="T132" s="226">
        <f>S132*H132</f>
        <v>0</v>
      </c>
      <c r="U132" s="35"/>
      <c r="V132" s="35"/>
      <c r="W132" s="35"/>
      <c r="X132" s="35"/>
      <c r="Y132" s="35"/>
      <c r="Z132" s="35"/>
      <c r="AA132" s="35"/>
      <c r="AB132" s="35"/>
      <c r="AC132" s="35"/>
      <c r="AD132" s="35"/>
      <c r="AE132" s="35"/>
      <c r="AR132" s="227" t="s">
        <v>323</v>
      </c>
      <c r="AT132" s="227" t="s">
        <v>184</v>
      </c>
      <c r="AU132" s="227" t="s">
        <v>81</v>
      </c>
      <c r="AY132" s="14" t="s">
        <v>183</v>
      </c>
      <c r="BE132" s="228">
        <f>IF(N132="základní",J132,0)</f>
        <v>0</v>
      </c>
      <c r="BF132" s="228">
        <f>IF(N132="snížená",J132,0)</f>
        <v>0</v>
      </c>
      <c r="BG132" s="228">
        <f>IF(N132="zákl. přenesená",J132,0)</f>
        <v>0</v>
      </c>
      <c r="BH132" s="228">
        <f>IF(N132="sníž. přenesená",J132,0)</f>
        <v>0</v>
      </c>
      <c r="BI132" s="228">
        <f>IF(N132="nulová",J132,0)</f>
        <v>0</v>
      </c>
      <c r="BJ132" s="14" t="s">
        <v>81</v>
      </c>
      <c r="BK132" s="228">
        <f>ROUND(I132*H132,2)</f>
        <v>0</v>
      </c>
      <c r="BL132" s="14" t="s">
        <v>252</v>
      </c>
      <c r="BM132" s="227" t="s">
        <v>3238</v>
      </c>
    </row>
    <row r="133" s="2" customFormat="1">
      <c r="A133" s="35"/>
      <c r="B133" s="36"/>
      <c r="C133" s="37"/>
      <c r="D133" s="229" t="s">
        <v>190</v>
      </c>
      <c r="E133" s="37"/>
      <c r="F133" s="230" t="s">
        <v>284</v>
      </c>
      <c r="G133" s="37"/>
      <c r="H133" s="37"/>
      <c r="I133" s="143"/>
      <c r="J133" s="37"/>
      <c r="K133" s="37"/>
      <c r="L133" s="41"/>
      <c r="M133" s="231"/>
      <c r="N133" s="232"/>
      <c r="O133" s="81"/>
      <c r="P133" s="81"/>
      <c r="Q133" s="81"/>
      <c r="R133" s="81"/>
      <c r="S133" s="81"/>
      <c r="T133" s="82"/>
      <c r="U133" s="35"/>
      <c r="V133" s="35"/>
      <c r="W133" s="35"/>
      <c r="X133" s="35"/>
      <c r="Y133" s="35"/>
      <c r="Z133" s="35"/>
      <c r="AA133" s="35"/>
      <c r="AB133" s="35"/>
      <c r="AC133" s="35"/>
      <c r="AD133" s="35"/>
      <c r="AE133" s="35"/>
      <c r="AT133" s="14" t="s">
        <v>190</v>
      </c>
      <c r="AU133" s="14" t="s">
        <v>81</v>
      </c>
    </row>
    <row r="134" s="2" customFormat="1" ht="16.5" customHeight="1">
      <c r="A134" s="35"/>
      <c r="B134" s="36"/>
      <c r="C134" s="233" t="s">
        <v>274</v>
      </c>
      <c r="D134" s="233" t="s">
        <v>191</v>
      </c>
      <c r="E134" s="234" t="s">
        <v>1391</v>
      </c>
      <c r="F134" s="235" t="s">
        <v>1392</v>
      </c>
      <c r="G134" s="236" t="s">
        <v>187</v>
      </c>
      <c r="H134" s="237">
        <v>350</v>
      </c>
      <c r="I134" s="238"/>
      <c r="J134" s="239">
        <f>ROUND(I134*H134,2)</f>
        <v>0</v>
      </c>
      <c r="K134" s="235" t="s">
        <v>19</v>
      </c>
      <c r="L134" s="41"/>
      <c r="M134" s="240" t="s">
        <v>19</v>
      </c>
      <c r="N134" s="241" t="s">
        <v>44</v>
      </c>
      <c r="O134" s="81"/>
      <c r="P134" s="225">
        <f>O134*H134</f>
        <v>0</v>
      </c>
      <c r="Q134" s="225">
        <v>0</v>
      </c>
      <c r="R134" s="225">
        <f>Q134*H134</f>
        <v>0</v>
      </c>
      <c r="S134" s="225">
        <v>0</v>
      </c>
      <c r="T134" s="226">
        <f>S134*H134</f>
        <v>0</v>
      </c>
      <c r="U134" s="35"/>
      <c r="V134" s="35"/>
      <c r="W134" s="35"/>
      <c r="X134" s="35"/>
      <c r="Y134" s="35"/>
      <c r="Z134" s="35"/>
      <c r="AA134" s="35"/>
      <c r="AB134" s="35"/>
      <c r="AC134" s="35"/>
      <c r="AD134" s="35"/>
      <c r="AE134" s="35"/>
      <c r="AR134" s="227" t="s">
        <v>182</v>
      </c>
      <c r="AT134" s="227" t="s">
        <v>191</v>
      </c>
      <c r="AU134" s="227" t="s">
        <v>81</v>
      </c>
      <c r="AY134" s="14" t="s">
        <v>183</v>
      </c>
      <c r="BE134" s="228">
        <f>IF(N134="základní",J134,0)</f>
        <v>0</v>
      </c>
      <c r="BF134" s="228">
        <f>IF(N134="snížená",J134,0)</f>
        <v>0</v>
      </c>
      <c r="BG134" s="228">
        <f>IF(N134="zákl. přenesená",J134,0)</f>
        <v>0</v>
      </c>
      <c r="BH134" s="228">
        <f>IF(N134="sníž. přenesená",J134,0)</f>
        <v>0</v>
      </c>
      <c r="BI134" s="228">
        <f>IF(N134="nulová",J134,0)</f>
        <v>0</v>
      </c>
      <c r="BJ134" s="14" t="s">
        <v>81</v>
      </c>
      <c r="BK134" s="228">
        <f>ROUND(I134*H134,2)</f>
        <v>0</v>
      </c>
      <c r="BL134" s="14" t="s">
        <v>182</v>
      </c>
      <c r="BM134" s="227" t="s">
        <v>3239</v>
      </c>
    </row>
    <row r="135" s="2" customFormat="1">
      <c r="A135" s="35"/>
      <c r="B135" s="36"/>
      <c r="C135" s="37"/>
      <c r="D135" s="229" t="s">
        <v>190</v>
      </c>
      <c r="E135" s="37"/>
      <c r="F135" s="230" t="s">
        <v>1392</v>
      </c>
      <c r="G135" s="37"/>
      <c r="H135" s="37"/>
      <c r="I135" s="143"/>
      <c r="J135" s="37"/>
      <c r="K135" s="37"/>
      <c r="L135" s="41"/>
      <c r="M135" s="231"/>
      <c r="N135" s="232"/>
      <c r="O135" s="81"/>
      <c r="P135" s="81"/>
      <c r="Q135" s="81"/>
      <c r="R135" s="81"/>
      <c r="S135" s="81"/>
      <c r="T135" s="82"/>
      <c r="U135" s="35"/>
      <c r="V135" s="35"/>
      <c r="W135" s="35"/>
      <c r="X135" s="35"/>
      <c r="Y135" s="35"/>
      <c r="Z135" s="35"/>
      <c r="AA135" s="35"/>
      <c r="AB135" s="35"/>
      <c r="AC135" s="35"/>
      <c r="AD135" s="35"/>
      <c r="AE135" s="35"/>
      <c r="AT135" s="14" t="s">
        <v>190</v>
      </c>
      <c r="AU135" s="14" t="s">
        <v>81</v>
      </c>
    </row>
    <row r="136" s="2" customFormat="1" ht="21.75" customHeight="1">
      <c r="A136" s="35"/>
      <c r="B136" s="36"/>
      <c r="C136" s="233" t="s">
        <v>278</v>
      </c>
      <c r="D136" s="233" t="s">
        <v>191</v>
      </c>
      <c r="E136" s="234" t="s">
        <v>3240</v>
      </c>
      <c r="F136" s="235" t="s">
        <v>3241</v>
      </c>
      <c r="G136" s="236" t="s">
        <v>263</v>
      </c>
      <c r="H136" s="237">
        <v>168</v>
      </c>
      <c r="I136" s="238"/>
      <c r="J136" s="239">
        <f>ROUND(I136*H136,2)</f>
        <v>0</v>
      </c>
      <c r="K136" s="235" t="s">
        <v>19</v>
      </c>
      <c r="L136" s="41"/>
      <c r="M136" s="240" t="s">
        <v>19</v>
      </c>
      <c r="N136" s="241" t="s">
        <v>44</v>
      </c>
      <c r="O136" s="81"/>
      <c r="P136" s="225">
        <f>O136*H136</f>
        <v>0</v>
      </c>
      <c r="Q136" s="225">
        <v>0</v>
      </c>
      <c r="R136" s="225">
        <f>Q136*H136</f>
        <v>0</v>
      </c>
      <c r="S136" s="225">
        <v>0</v>
      </c>
      <c r="T136" s="226">
        <f>S136*H136</f>
        <v>0</v>
      </c>
      <c r="U136" s="35"/>
      <c r="V136" s="35"/>
      <c r="W136" s="35"/>
      <c r="X136" s="35"/>
      <c r="Y136" s="35"/>
      <c r="Z136" s="35"/>
      <c r="AA136" s="35"/>
      <c r="AB136" s="35"/>
      <c r="AC136" s="35"/>
      <c r="AD136" s="35"/>
      <c r="AE136" s="35"/>
      <c r="AR136" s="227" t="s">
        <v>182</v>
      </c>
      <c r="AT136" s="227" t="s">
        <v>191</v>
      </c>
      <c r="AU136" s="227" t="s">
        <v>81</v>
      </c>
      <c r="AY136" s="14" t="s">
        <v>183</v>
      </c>
      <c r="BE136" s="228">
        <f>IF(N136="základní",J136,0)</f>
        <v>0</v>
      </c>
      <c r="BF136" s="228">
        <f>IF(N136="snížená",J136,0)</f>
        <v>0</v>
      </c>
      <c r="BG136" s="228">
        <f>IF(N136="zákl. přenesená",J136,0)</f>
        <v>0</v>
      </c>
      <c r="BH136" s="228">
        <f>IF(N136="sníž. přenesená",J136,0)</f>
        <v>0</v>
      </c>
      <c r="BI136" s="228">
        <f>IF(N136="nulová",J136,0)</f>
        <v>0</v>
      </c>
      <c r="BJ136" s="14" t="s">
        <v>81</v>
      </c>
      <c r="BK136" s="228">
        <f>ROUND(I136*H136,2)</f>
        <v>0</v>
      </c>
      <c r="BL136" s="14" t="s">
        <v>182</v>
      </c>
      <c r="BM136" s="227" t="s">
        <v>3242</v>
      </c>
    </row>
    <row r="137" s="2" customFormat="1">
      <c r="A137" s="35"/>
      <c r="B137" s="36"/>
      <c r="C137" s="37"/>
      <c r="D137" s="229" t="s">
        <v>190</v>
      </c>
      <c r="E137" s="37"/>
      <c r="F137" s="230" t="s">
        <v>3241</v>
      </c>
      <c r="G137" s="37"/>
      <c r="H137" s="37"/>
      <c r="I137" s="143"/>
      <c r="J137" s="37"/>
      <c r="K137" s="37"/>
      <c r="L137" s="41"/>
      <c r="M137" s="231"/>
      <c r="N137" s="232"/>
      <c r="O137" s="81"/>
      <c r="P137" s="81"/>
      <c r="Q137" s="81"/>
      <c r="R137" s="81"/>
      <c r="S137" s="81"/>
      <c r="T137" s="82"/>
      <c r="U137" s="35"/>
      <c r="V137" s="35"/>
      <c r="W137" s="35"/>
      <c r="X137" s="35"/>
      <c r="Y137" s="35"/>
      <c r="Z137" s="35"/>
      <c r="AA137" s="35"/>
      <c r="AB137" s="35"/>
      <c r="AC137" s="35"/>
      <c r="AD137" s="35"/>
      <c r="AE137" s="35"/>
      <c r="AT137" s="14" t="s">
        <v>190</v>
      </c>
      <c r="AU137" s="14" t="s">
        <v>81</v>
      </c>
    </row>
    <row r="138" s="2" customFormat="1" ht="33" customHeight="1">
      <c r="A138" s="35"/>
      <c r="B138" s="36"/>
      <c r="C138" s="215" t="s">
        <v>282</v>
      </c>
      <c r="D138" s="215" t="s">
        <v>184</v>
      </c>
      <c r="E138" s="216" t="s">
        <v>3050</v>
      </c>
      <c r="F138" s="217" t="s">
        <v>3051</v>
      </c>
      <c r="G138" s="218" t="s">
        <v>199</v>
      </c>
      <c r="H138" s="219">
        <v>1</v>
      </c>
      <c r="I138" s="220"/>
      <c r="J138" s="221">
        <f>ROUND(I138*H138,2)</f>
        <v>0</v>
      </c>
      <c r="K138" s="217" t="s">
        <v>19</v>
      </c>
      <c r="L138" s="222"/>
      <c r="M138" s="223" t="s">
        <v>19</v>
      </c>
      <c r="N138" s="224" t="s">
        <v>44</v>
      </c>
      <c r="O138" s="81"/>
      <c r="P138" s="225">
        <f>O138*H138</f>
        <v>0</v>
      </c>
      <c r="Q138" s="225">
        <v>0</v>
      </c>
      <c r="R138" s="225">
        <f>Q138*H138</f>
        <v>0</v>
      </c>
      <c r="S138" s="225">
        <v>0</v>
      </c>
      <c r="T138" s="226">
        <f>S138*H138</f>
        <v>0</v>
      </c>
      <c r="U138" s="35"/>
      <c r="V138" s="35"/>
      <c r="W138" s="35"/>
      <c r="X138" s="35"/>
      <c r="Y138" s="35"/>
      <c r="Z138" s="35"/>
      <c r="AA138" s="35"/>
      <c r="AB138" s="35"/>
      <c r="AC138" s="35"/>
      <c r="AD138" s="35"/>
      <c r="AE138" s="35"/>
      <c r="AR138" s="227" t="s">
        <v>188</v>
      </c>
      <c r="AT138" s="227" t="s">
        <v>184</v>
      </c>
      <c r="AU138" s="227" t="s">
        <v>81</v>
      </c>
      <c r="AY138" s="14" t="s">
        <v>183</v>
      </c>
      <c r="BE138" s="228">
        <f>IF(N138="základní",J138,0)</f>
        <v>0</v>
      </c>
      <c r="BF138" s="228">
        <f>IF(N138="snížená",J138,0)</f>
        <v>0</v>
      </c>
      <c r="BG138" s="228">
        <f>IF(N138="zákl. přenesená",J138,0)</f>
        <v>0</v>
      </c>
      <c r="BH138" s="228">
        <f>IF(N138="sníž. přenesená",J138,0)</f>
        <v>0</v>
      </c>
      <c r="BI138" s="228">
        <f>IF(N138="nulová",J138,0)</f>
        <v>0</v>
      </c>
      <c r="BJ138" s="14" t="s">
        <v>81</v>
      </c>
      <c r="BK138" s="228">
        <f>ROUND(I138*H138,2)</f>
        <v>0</v>
      </c>
      <c r="BL138" s="14" t="s">
        <v>188</v>
      </c>
      <c r="BM138" s="227" t="s">
        <v>3243</v>
      </c>
    </row>
    <row r="139" s="2" customFormat="1">
      <c r="A139" s="35"/>
      <c r="B139" s="36"/>
      <c r="C139" s="37"/>
      <c r="D139" s="229" t="s">
        <v>190</v>
      </c>
      <c r="E139" s="37"/>
      <c r="F139" s="230" t="s">
        <v>3051</v>
      </c>
      <c r="G139" s="37"/>
      <c r="H139" s="37"/>
      <c r="I139" s="143"/>
      <c r="J139" s="37"/>
      <c r="K139" s="37"/>
      <c r="L139" s="41"/>
      <c r="M139" s="231"/>
      <c r="N139" s="232"/>
      <c r="O139" s="81"/>
      <c r="P139" s="81"/>
      <c r="Q139" s="81"/>
      <c r="R139" s="81"/>
      <c r="S139" s="81"/>
      <c r="T139" s="82"/>
      <c r="U139" s="35"/>
      <c r="V139" s="35"/>
      <c r="W139" s="35"/>
      <c r="X139" s="35"/>
      <c r="Y139" s="35"/>
      <c r="Z139" s="35"/>
      <c r="AA139" s="35"/>
      <c r="AB139" s="35"/>
      <c r="AC139" s="35"/>
      <c r="AD139" s="35"/>
      <c r="AE139" s="35"/>
      <c r="AT139" s="14" t="s">
        <v>190</v>
      </c>
      <c r="AU139" s="14" t="s">
        <v>81</v>
      </c>
    </row>
    <row r="140" s="2" customFormat="1" ht="33" customHeight="1">
      <c r="A140" s="35"/>
      <c r="B140" s="36"/>
      <c r="C140" s="233" t="s">
        <v>286</v>
      </c>
      <c r="D140" s="233" t="s">
        <v>191</v>
      </c>
      <c r="E140" s="234" t="s">
        <v>3244</v>
      </c>
      <c r="F140" s="235" t="s">
        <v>3245</v>
      </c>
      <c r="G140" s="236" t="s">
        <v>199</v>
      </c>
      <c r="H140" s="237">
        <v>1</v>
      </c>
      <c r="I140" s="238"/>
      <c r="J140" s="239">
        <f>ROUND(I140*H140,2)</f>
        <v>0</v>
      </c>
      <c r="K140" s="235" t="s">
        <v>19</v>
      </c>
      <c r="L140" s="41"/>
      <c r="M140" s="240" t="s">
        <v>19</v>
      </c>
      <c r="N140" s="241" t="s">
        <v>44</v>
      </c>
      <c r="O140" s="81"/>
      <c r="P140" s="225">
        <f>O140*H140</f>
        <v>0</v>
      </c>
      <c r="Q140" s="225">
        <v>0</v>
      </c>
      <c r="R140" s="225">
        <f>Q140*H140</f>
        <v>0</v>
      </c>
      <c r="S140" s="225">
        <v>0</v>
      </c>
      <c r="T140" s="226">
        <f>S140*H140</f>
        <v>0</v>
      </c>
      <c r="U140" s="35"/>
      <c r="V140" s="35"/>
      <c r="W140" s="35"/>
      <c r="X140" s="35"/>
      <c r="Y140" s="35"/>
      <c r="Z140" s="35"/>
      <c r="AA140" s="35"/>
      <c r="AB140" s="35"/>
      <c r="AC140" s="35"/>
      <c r="AD140" s="35"/>
      <c r="AE140" s="35"/>
      <c r="AR140" s="227" t="s">
        <v>194</v>
      </c>
      <c r="AT140" s="227" t="s">
        <v>191</v>
      </c>
      <c r="AU140" s="227" t="s">
        <v>81</v>
      </c>
      <c r="AY140" s="14" t="s">
        <v>183</v>
      </c>
      <c r="BE140" s="228">
        <f>IF(N140="základní",J140,0)</f>
        <v>0</v>
      </c>
      <c r="BF140" s="228">
        <f>IF(N140="snížená",J140,0)</f>
        <v>0</v>
      </c>
      <c r="BG140" s="228">
        <f>IF(N140="zákl. přenesená",J140,0)</f>
        <v>0</v>
      </c>
      <c r="BH140" s="228">
        <f>IF(N140="sníž. přenesená",J140,0)</f>
        <v>0</v>
      </c>
      <c r="BI140" s="228">
        <f>IF(N140="nulová",J140,0)</f>
        <v>0</v>
      </c>
      <c r="BJ140" s="14" t="s">
        <v>81</v>
      </c>
      <c r="BK140" s="228">
        <f>ROUND(I140*H140,2)</f>
        <v>0</v>
      </c>
      <c r="BL140" s="14" t="s">
        <v>194</v>
      </c>
      <c r="BM140" s="227" t="s">
        <v>3246</v>
      </c>
    </row>
    <row r="141" s="2" customFormat="1">
      <c r="A141" s="35"/>
      <c r="B141" s="36"/>
      <c r="C141" s="37"/>
      <c r="D141" s="229" t="s">
        <v>190</v>
      </c>
      <c r="E141" s="37"/>
      <c r="F141" s="230" t="s">
        <v>3245</v>
      </c>
      <c r="G141" s="37"/>
      <c r="H141" s="37"/>
      <c r="I141" s="143"/>
      <c r="J141" s="37"/>
      <c r="K141" s="37"/>
      <c r="L141" s="41"/>
      <c r="M141" s="231"/>
      <c r="N141" s="232"/>
      <c r="O141" s="81"/>
      <c r="P141" s="81"/>
      <c r="Q141" s="81"/>
      <c r="R141" s="81"/>
      <c r="S141" s="81"/>
      <c r="T141" s="82"/>
      <c r="U141" s="35"/>
      <c r="V141" s="35"/>
      <c r="W141" s="35"/>
      <c r="X141" s="35"/>
      <c r="Y141" s="35"/>
      <c r="Z141" s="35"/>
      <c r="AA141" s="35"/>
      <c r="AB141" s="35"/>
      <c r="AC141" s="35"/>
      <c r="AD141" s="35"/>
      <c r="AE141" s="35"/>
      <c r="AT141" s="14" t="s">
        <v>190</v>
      </c>
      <c r="AU141" s="14" t="s">
        <v>81</v>
      </c>
    </row>
    <row r="142" s="2" customFormat="1" ht="21.75" customHeight="1">
      <c r="A142" s="35"/>
      <c r="B142" s="36"/>
      <c r="C142" s="233" t="s">
        <v>290</v>
      </c>
      <c r="D142" s="233" t="s">
        <v>191</v>
      </c>
      <c r="E142" s="234" t="s">
        <v>3247</v>
      </c>
      <c r="F142" s="235" t="s">
        <v>3248</v>
      </c>
      <c r="G142" s="236" t="s">
        <v>199</v>
      </c>
      <c r="H142" s="237">
        <v>3</v>
      </c>
      <c r="I142" s="238"/>
      <c r="J142" s="239">
        <f>ROUND(I142*H142,2)</f>
        <v>0</v>
      </c>
      <c r="K142" s="235" t="s">
        <v>19</v>
      </c>
      <c r="L142" s="41"/>
      <c r="M142" s="240" t="s">
        <v>19</v>
      </c>
      <c r="N142" s="241" t="s">
        <v>44</v>
      </c>
      <c r="O142" s="81"/>
      <c r="P142" s="225">
        <f>O142*H142</f>
        <v>0</v>
      </c>
      <c r="Q142" s="225">
        <v>0</v>
      </c>
      <c r="R142" s="225">
        <f>Q142*H142</f>
        <v>0</v>
      </c>
      <c r="S142" s="225">
        <v>0</v>
      </c>
      <c r="T142" s="226">
        <f>S142*H142</f>
        <v>0</v>
      </c>
      <c r="U142" s="35"/>
      <c r="V142" s="35"/>
      <c r="W142" s="35"/>
      <c r="X142" s="35"/>
      <c r="Y142" s="35"/>
      <c r="Z142" s="35"/>
      <c r="AA142" s="35"/>
      <c r="AB142" s="35"/>
      <c r="AC142" s="35"/>
      <c r="AD142" s="35"/>
      <c r="AE142" s="35"/>
      <c r="AR142" s="227" t="s">
        <v>194</v>
      </c>
      <c r="AT142" s="227" t="s">
        <v>191</v>
      </c>
      <c r="AU142" s="227" t="s">
        <v>81</v>
      </c>
      <c r="AY142" s="14" t="s">
        <v>183</v>
      </c>
      <c r="BE142" s="228">
        <f>IF(N142="základní",J142,0)</f>
        <v>0</v>
      </c>
      <c r="BF142" s="228">
        <f>IF(N142="snížená",J142,0)</f>
        <v>0</v>
      </c>
      <c r="BG142" s="228">
        <f>IF(N142="zákl. přenesená",J142,0)</f>
        <v>0</v>
      </c>
      <c r="BH142" s="228">
        <f>IF(N142="sníž. přenesená",J142,0)</f>
        <v>0</v>
      </c>
      <c r="BI142" s="228">
        <f>IF(N142="nulová",J142,0)</f>
        <v>0</v>
      </c>
      <c r="BJ142" s="14" t="s">
        <v>81</v>
      </c>
      <c r="BK142" s="228">
        <f>ROUND(I142*H142,2)</f>
        <v>0</v>
      </c>
      <c r="BL142" s="14" t="s">
        <v>194</v>
      </c>
      <c r="BM142" s="227" t="s">
        <v>3249</v>
      </c>
    </row>
    <row r="143" s="2" customFormat="1">
      <c r="A143" s="35"/>
      <c r="B143" s="36"/>
      <c r="C143" s="37"/>
      <c r="D143" s="229" t="s">
        <v>190</v>
      </c>
      <c r="E143" s="37"/>
      <c r="F143" s="230" t="s">
        <v>3248</v>
      </c>
      <c r="G143" s="37"/>
      <c r="H143" s="37"/>
      <c r="I143" s="143"/>
      <c r="J143" s="37"/>
      <c r="K143" s="37"/>
      <c r="L143" s="41"/>
      <c r="M143" s="231"/>
      <c r="N143" s="232"/>
      <c r="O143" s="81"/>
      <c r="P143" s="81"/>
      <c r="Q143" s="81"/>
      <c r="R143" s="81"/>
      <c r="S143" s="81"/>
      <c r="T143" s="82"/>
      <c r="U143" s="35"/>
      <c r="V143" s="35"/>
      <c r="W143" s="35"/>
      <c r="X143" s="35"/>
      <c r="Y143" s="35"/>
      <c r="Z143" s="35"/>
      <c r="AA143" s="35"/>
      <c r="AB143" s="35"/>
      <c r="AC143" s="35"/>
      <c r="AD143" s="35"/>
      <c r="AE143" s="35"/>
      <c r="AT143" s="14" t="s">
        <v>190</v>
      </c>
      <c r="AU143" s="14" t="s">
        <v>81</v>
      </c>
    </row>
    <row r="144" s="2" customFormat="1" ht="16.5" customHeight="1">
      <c r="A144" s="35"/>
      <c r="B144" s="36"/>
      <c r="C144" s="233" t="s">
        <v>294</v>
      </c>
      <c r="D144" s="233" t="s">
        <v>191</v>
      </c>
      <c r="E144" s="234" t="s">
        <v>299</v>
      </c>
      <c r="F144" s="235" t="s">
        <v>300</v>
      </c>
      <c r="G144" s="236" t="s">
        <v>257</v>
      </c>
      <c r="H144" s="237">
        <v>20</v>
      </c>
      <c r="I144" s="238"/>
      <c r="J144" s="239">
        <f>ROUND(I144*H144,2)</f>
        <v>0</v>
      </c>
      <c r="K144" s="235" t="s">
        <v>19</v>
      </c>
      <c r="L144" s="41"/>
      <c r="M144" s="240" t="s">
        <v>19</v>
      </c>
      <c r="N144" s="241" t="s">
        <v>44</v>
      </c>
      <c r="O144" s="81"/>
      <c r="P144" s="225">
        <f>O144*H144</f>
        <v>0</v>
      </c>
      <c r="Q144" s="225">
        <v>0</v>
      </c>
      <c r="R144" s="225">
        <f>Q144*H144</f>
        <v>0</v>
      </c>
      <c r="S144" s="225">
        <v>0</v>
      </c>
      <c r="T144" s="226">
        <f>S144*H144</f>
        <v>0</v>
      </c>
      <c r="U144" s="35"/>
      <c r="V144" s="35"/>
      <c r="W144" s="35"/>
      <c r="X144" s="35"/>
      <c r="Y144" s="35"/>
      <c r="Z144" s="35"/>
      <c r="AA144" s="35"/>
      <c r="AB144" s="35"/>
      <c r="AC144" s="35"/>
      <c r="AD144" s="35"/>
      <c r="AE144" s="35"/>
      <c r="AR144" s="227" t="s">
        <v>194</v>
      </c>
      <c r="AT144" s="227" t="s">
        <v>191</v>
      </c>
      <c r="AU144" s="227" t="s">
        <v>81</v>
      </c>
      <c r="AY144" s="14" t="s">
        <v>183</v>
      </c>
      <c r="BE144" s="228">
        <f>IF(N144="základní",J144,0)</f>
        <v>0</v>
      </c>
      <c r="BF144" s="228">
        <f>IF(N144="snížená",J144,0)</f>
        <v>0</v>
      </c>
      <c r="BG144" s="228">
        <f>IF(N144="zákl. přenesená",J144,0)</f>
        <v>0</v>
      </c>
      <c r="BH144" s="228">
        <f>IF(N144="sníž. přenesená",J144,0)</f>
        <v>0</v>
      </c>
      <c r="BI144" s="228">
        <f>IF(N144="nulová",J144,0)</f>
        <v>0</v>
      </c>
      <c r="BJ144" s="14" t="s">
        <v>81</v>
      </c>
      <c r="BK144" s="228">
        <f>ROUND(I144*H144,2)</f>
        <v>0</v>
      </c>
      <c r="BL144" s="14" t="s">
        <v>194</v>
      </c>
      <c r="BM144" s="227" t="s">
        <v>3250</v>
      </c>
    </row>
    <row r="145" s="2" customFormat="1">
      <c r="A145" s="35"/>
      <c r="B145" s="36"/>
      <c r="C145" s="37"/>
      <c r="D145" s="229" t="s">
        <v>190</v>
      </c>
      <c r="E145" s="37"/>
      <c r="F145" s="230" t="s">
        <v>300</v>
      </c>
      <c r="G145" s="37"/>
      <c r="H145" s="37"/>
      <c r="I145" s="143"/>
      <c r="J145" s="37"/>
      <c r="K145" s="37"/>
      <c r="L145" s="41"/>
      <c r="M145" s="231"/>
      <c r="N145" s="232"/>
      <c r="O145" s="81"/>
      <c r="P145" s="81"/>
      <c r="Q145" s="81"/>
      <c r="R145" s="81"/>
      <c r="S145" s="81"/>
      <c r="T145" s="82"/>
      <c r="U145" s="35"/>
      <c r="V145" s="35"/>
      <c r="W145" s="35"/>
      <c r="X145" s="35"/>
      <c r="Y145" s="35"/>
      <c r="Z145" s="35"/>
      <c r="AA145" s="35"/>
      <c r="AB145" s="35"/>
      <c r="AC145" s="35"/>
      <c r="AD145" s="35"/>
      <c r="AE145" s="35"/>
      <c r="AT145" s="14" t="s">
        <v>190</v>
      </c>
      <c r="AU145" s="14" t="s">
        <v>81</v>
      </c>
    </row>
    <row r="146" s="2" customFormat="1" ht="21.75" customHeight="1">
      <c r="A146" s="35"/>
      <c r="B146" s="36"/>
      <c r="C146" s="233" t="s">
        <v>298</v>
      </c>
      <c r="D146" s="233" t="s">
        <v>191</v>
      </c>
      <c r="E146" s="234" t="s">
        <v>1890</v>
      </c>
      <c r="F146" s="235" t="s">
        <v>1891</v>
      </c>
      <c r="G146" s="236" t="s">
        <v>257</v>
      </c>
      <c r="H146" s="237">
        <v>16</v>
      </c>
      <c r="I146" s="238"/>
      <c r="J146" s="239">
        <f>ROUND(I146*H146,2)</f>
        <v>0</v>
      </c>
      <c r="K146" s="235" t="s">
        <v>19</v>
      </c>
      <c r="L146" s="41"/>
      <c r="M146" s="240" t="s">
        <v>19</v>
      </c>
      <c r="N146" s="241" t="s">
        <v>44</v>
      </c>
      <c r="O146" s="81"/>
      <c r="P146" s="225">
        <f>O146*H146</f>
        <v>0</v>
      </c>
      <c r="Q146" s="225">
        <v>0</v>
      </c>
      <c r="R146" s="225">
        <f>Q146*H146</f>
        <v>0</v>
      </c>
      <c r="S146" s="225">
        <v>0</v>
      </c>
      <c r="T146" s="226">
        <f>S146*H146</f>
        <v>0</v>
      </c>
      <c r="U146" s="35"/>
      <c r="V146" s="35"/>
      <c r="W146" s="35"/>
      <c r="X146" s="35"/>
      <c r="Y146" s="35"/>
      <c r="Z146" s="35"/>
      <c r="AA146" s="35"/>
      <c r="AB146" s="35"/>
      <c r="AC146" s="35"/>
      <c r="AD146" s="35"/>
      <c r="AE146" s="35"/>
      <c r="AR146" s="227" t="s">
        <v>194</v>
      </c>
      <c r="AT146" s="227" t="s">
        <v>191</v>
      </c>
      <c r="AU146" s="227" t="s">
        <v>81</v>
      </c>
      <c r="AY146" s="14" t="s">
        <v>183</v>
      </c>
      <c r="BE146" s="228">
        <f>IF(N146="základní",J146,0)</f>
        <v>0</v>
      </c>
      <c r="BF146" s="228">
        <f>IF(N146="snížená",J146,0)</f>
        <v>0</v>
      </c>
      <c r="BG146" s="228">
        <f>IF(N146="zákl. přenesená",J146,0)</f>
        <v>0</v>
      </c>
      <c r="BH146" s="228">
        <f>IF(N146="sníž. přenesená",J146,0)</f>
        <v>0</v>
      </c>
      <c r="BI146" s="228">
        <f>IF(N146="nulová",J146,0)</f>
        <v>0</v>
      </c>
      <c r="BJ146" s="14" t="s">
        <v>81</v>
      </c>
      <c r="BK146" s="228">
        <f>ROUND(I146*H146,2)</f>
        <v>0</v>
      </c>
      <c r="BL146" s="14" t="s">
        <v>194</v>
      </c>
      <c r="BM146" s="227" t="s">
        <v>3251</v>
      </c>
    </row>
    <row r="147" s="2" customFormat="1">
      <c r="A147" s="35"/>
      <c r="B147" s="36"/>
      <c r="C147" s="37"/>
      <c r="D147" s="229" t="s">
        <v>190</v>
      </c>
      <c r="E147" s="37"/>
      <c r="F147" s="230" t="s">
        <v>1891</v>
      </c>
      <c r="G147" s="37"/>
      <c r="H147" s="37"/>
      <c r="I147" s="143"/>
      <c r="J147" s="37"/>
      <c r="K147" s="37"/>
      <c r="L147" s="41"/>
      <c r="M147" s="231"/>
      <c r="N147" s="232"/>
      <c r="O147" s="81"/>
      <c r="P147" s="81"/>
      <c r="Q147" s="81"/>
      <c r="R147" s="81"/>
      <c r="S147" s="81"/>
      <c r="T147" s="82"/>
      <c r="U147" s="35"/>
      <c r="V147" s="35"/>
      <c r="W147" s="35"/>
      <c r="X147" s="35"/>
      <c r="Y147" s="35"/>
      <c r="Z147" s="35"/>
      <c r="AA147" s="35"/>
      <c r="AB147" s="35"/>
      <c r="AC147" s="35"/>
      <c r="AD147" s="35"/>
      <c r="AE147" s="35"/>
      <c r="AT147" s="14" t="s">
        <v>190</v>
      </c>
      <c r="AU147" s="14" t="s">
        <v>81</v>
      </c>
    </row>
    <row r="148" s="2" customFormat="1" ht="21.75" customHeight="1">
      <c r="A148" s="35"/>
      <c r="B148" s="36"/>
      <c r="C148" s="233" t="s">
        <v>302</v>
      </c>
      <c r="D148" s="233" t="s">
        <v>191</v>
      </c>
      <c r="E148" s="234" t="s">
        <v>1893</v>
      </c>
      <c r="F148" s="235" t="s">
        <v>1894</v>
      </c>
      <c r="G148" s="236" t="s">
        <v>199</v>
      </c>
      <c r="H148" s="237">
        <v>2</v>
      </c>
      <c r="I148" s="238"/>
      <c r="J148" s="239">
        <f>ROUND(I148*H148,2)</f>
        <v>0</v>
      </c>
      <c r="K148" s="235" t="s">
        <v>19</v>
      </c>
      <c r="L148" s="41"/>
      <c r="M148" s="240" t="s">
        <v>19</v>
      </c>
      <c r="N148" s="241" t="s">
        <v>44</v>
      </c>
      <c r="O148" s="81"/>
      <c r="P148" s="225">
        <f>O148*H148</f>
        <v>0</v>
      </c>
      <c r="Q148" s="225">
        <v>0</v>
      </c>
      <c r="R148" s="225">
        <f>Q148*H148</f>
        <v>0</v>
      </c>
      <c r="S148" s="225">
        <v>0</v>
      </c>
      <c r="T148" s="226">
        <f>S148*H148</f>
        <v>0</v>
      </c>
      <c r="U148" s="35"/>
      <c r="V148" s="35"/>
      <c r="W148" s="35"/>
      <c r="X148" s="35"/>
      <c r="Y148" s="35"/>
      <c r="Z148" s="35"/>
      <c r="AA148" s="35"/>
      <c r="AB148" s="35"/>
      <c r="AC148" s="35"/>
      <c r="AD148" s="35"/>
      <c r="AE148" s="35"/>
      <c r="AR148" s="227" t="s">
        <v>194</v>
      </c>
      <c r="AT148" s="227" t="s">
        <v>191</v>
      </c>
      <c r="AU148" s="227" t="s">
        <v>81</v>
      </c>
      <c r="AY148" s="14" t="s">
        <v>183</v>
      </c>
      <c r="BE148" s="228">
        <f>IF(N148="základní",J148,0)</f>
        <v>0</v>
      </c>
      <c r="BF148" s="228">
        <f>IF(N148="snížená",J148,0)</f>
        <v>0</v>
      </c>
      <c r="BG148" s="228">
        <f>IF(N148="zákl. přenesená",J148,0)</f>
        <v>0</v>
      </c>
      <c r="BH148" s="228">
        <f>IF(N148="sníž. přenesená",J148,0)</f>
        <v>0</v>
      </c>
      <c r="BI148" s="228">
        <f>IF(N148="nulová",J148,0)</f>
        <v>0</v>
      </c>
      <c r="BJ148" s="14" t="s">
        <v>81</v>
      </c>
      <c r="BK148" s="228">
        <f>ROUND(I148*H148,2)</f>
        <v>0</v>
      </c>
      <c r="BL148" s="14" t="s">
        <v>194</v>
      </c>
      <c r="BM148" s="227" t="s">
        <v>3252</v>
      </c>
    </row>
    <row r="149" s="2" customFormat="1">
      <c r="A149" s="35"/>
      <c r="B149" s="36"/>
      <c r="C149" s="37"/>
      <c r="D149" s="229" t="s">
        <v>190</v>
      </c>
      <c r="E149" s="37"/>
      <c r="F149" s="230" t="s">
        <v>1894</v>
      </c>
      <c r="G149" s="37"/>
      <c r="H149" s="37"/>
      <c r="I149" s="143"/>
      <c r="J149" s="37"/>
      <c r="K149" s="37"/>
      <c r="L149" s="41"/>
      <c r="M149" s="242"/>
      <c r="N149" s="243"/>
      <c r="O149" s="244"/>
      <c r="P149" s="244"/>
      <c r="Q149" s="244"/>
      <c r="R149" s="244"/>
      <c r="S149" s="244"/>
      <c r="T149" s="245"/>
      <c r="U149" s="35"/>
      <c r="V149" s="35"/>
      <c r="W149" s="35"/>
      <c r="X149" s="35"/>
      <c r="Y149" s="35"/>
      <c r="Z149" s="35"/>
      <c r="AA149" s="35"/>
      <c r="AB149" s="35"/>
      <c r="AC149" s="35"/>
      <c r="AD149" s="35"/>
      <c r="AE149" s="35"/>
      <c r="AT149" s="14" t="s">
        <v>190</v>
      </c>
      <c r="AU149" s="14" t="s">
        <v>81</v>
      </c>
    </row>
    <row r="150" s="2" customFormat="1" ht="6.96" customHeight="1">
      <c r="A150" s="35"/>
      <c r="B150" s="56"/>
      <c r="C150" s="57"/>
      <c r="D150" s="57"/>
      <c r="E150" s="57"/>
      <c r="F150" s="57"/>
      <c r="G150" s="57"/>
      <c r="H150" s="57"/>
      <c r="I150" s="172"/>
      <c r="J150" s="57"/>
      <c r="K150" s="57"/>
      <c r="L150" s="41"/>
      <c r="M150" s="35"/>
      <c r="O150" s="35"/>
      <c r="P150" s="35"/>
      <c r="Q150" s="35"/>
      <c r="R150" s="35"/>
      <c r="S150" s="35"/>
      <c r="T150" s="35"/>
      <c r="U150" s="35"/>
      <c r="V150" s="35"/>
      <c r="W150" s="35"/>
      <c r="X150" s="35"/>
      <c r="Y150" s="35"/>
      <c r="Z150" s="35"/>
      <c r="AA150" s="35"/>
      <c r="AB150" s="35"/>
      <c r="AC150" s="35"/>
      <c r="AD150" s="35"/>
      <c r="AE150" s="35"/>
    </row>
  </sheetData>
  <sheetProtection sheet="1" autoFilter="0" formatColumns="0" formatRows="0" objects="1" scenarios="1" spinCount="100000" saltValue="BX2DyrQ6ymh4ETp7vPkh9rcqRasGcnImc/2vnbvsu5slGmTxFvk0TMtX7J0pr8tS3Z8EeTquNn+vnmLL17PwyA==" hashValue="+flfpeebZzltFrvmvFXKsqg/shFlEPwtmveNxl2l9APm85qT54bZjmB3BUdXi6iYVPHV8/gfb59LMnt1qlF5cQ==" algorithmName="SHA-512" password="CC35"/>
  <autoFilter ref="C87:K149"/>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158</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2" customFormat="1" ht="12" customHeight="1">
      <c r="A8" s="35"/>
      <c r="B8" s="41"/>
      <c r="C8" s="35"/>
      <c r="D8" s="141" t="s">
        <v>160</v>
      </c>
      <c r="E8" s="35"/>
      <c r="F8" s="35"/>
      <c r="G8" s="35"/>
      <c r="H8" s="35"/>
      <c r="I8" s="143"/>
      <c r="J8" s="35"/>
      <c r="K8" s="35"/>
      <c r="L8" s="144"/>
      <c r="S8" s="35"/>
      <c r="T8" s="35"/>
      <c r="U8" s="35"/>
      <c r="V8" s="35"/>
      <c r="W8" s="35"/>
      <c r="X8" s="35"/>
      <c r="Y8" s="35"/>
      <c r="Z8" s="35"/>
      <c r="AA8" s="35"/>
      <c r="AB8" s="35"/>
      <c r="AC8" s="35"/>
      <c r="AD8" s="35"/>
      <c r="AE8" s="35"/>
    </row>
    <row r="9" hidden="1" s="2" customFormat="1" ht="16.5" customHeight="1">
      <c r="A9" s="35"/>
      <c r="B9" s="41"/>
      <c r="C9" s="35"/>
      <c r="D9" s="35"/>
      <c r="E9" s="145" t="s">
        <v>3253</v>
      </c>
      <c r="F9" s="35"/>
      <c r="G9" s="35"/>
      <c r="H9" s="35"/>
      <c r="I9" s="143"/>
      <c r="J9" s="35"/>
      <c r="K9" s="35"/>
      <c r="L9" s="144"/>
      <c r="S9" s="35"/>
      <c r="T9" s="35"/>
      <c r="U9" s="35"/>
      <c r="V9" s="35"/>
      <c r="W9" s="35"/>
      <c r="X9" s="35"/>
      <c r="Y9" s="35"/>
      <c r="Z9" s="35"/>
      <c r="AA9" s="35"/>
      <c r="AB9" s="35"/>
      <c r="AC9" s="35"/>
      <c r="AD9" s="35"/>
      <c r="AE9" s="35"/>
    </row>
    <row r="10" hidden="1" s="2" customFormat="1">
      <c r="A10" s="35"/>
      <c r="B10" s="41"/>
      <c r="C10" s="35"/>
      <c r="D10" s="35"/>
      <c r="E10" s="35"/>
      <c r="F10" s="35"/>
      <c r="G10" s="35"/>
      <c r="H10" s="35"/>
      <c r="I10" s="143"/>
      <c r="J10" s="35"/>
      <c r="K10" s="35"/>
      <c r="L10" s="144"/>
      <c r="S10" s="35"/>
      <c r="T10" s="35"/>
      <c r="U10" s="35"/>
      <c r="V10" s="35"/>
      <c r="W10" s="35"/>
      <c r="X10" s="35"/>
      <c r="Y10" s="35"/>
      <c r="Z10" s="35"/>
      <c r="AA10" s="35"/>
      <c r="AB10" s="35"/>
      <c r="AC10" s="35"/>
      <c r="AD10" s="35"/>
      <c r="AE10" s="35"/>
    </row>
    <row r="11" hidden="1" s="2" customFormat="1" ht="12" customHeight="1">
      <c r="A11" s="35"/>
      <c r="B11" s="41"/>
      <c r="C11" s="35"/>
      <c r="D11" s="141" t="s">
        <v>18</v>
      </c>
      <c r="E11" s="35"/>
      <c r="F11" s="130" t="s">
        <v>19</v>
      </c>
      <c r="G11" s="35"/>
      <c r="H11" s="35"/>
      <c r="I11" s="146" t="s">
        <v>20</v>
      </c>
      <c r="J11" s="130" t="s">
        <v>19</v>
      </c>
      <c r="K11" s="35"/>
      <c r="L11" s="144"/>
      <c r="S11" s="35"/>
      <c r="T11" s="35"/>
      <c r="U11" s="35"/>
      <c r="V11" s="35"/>
      <c r="W11" s="35"/>
      <c r="X11" s="35"/>
      <c r="Y11" s="35"/>
      <c r="Z11" s="35"/>
      <c r="AA11" s="35"/>
      <c r="AB11" s="35"/>
      <c r="AC11" s="35"/>
      <c r="AD11" s="35"/>
      <c r="AE11" s="35"/>
    </row>
    <row r="12" hidden="1" s="2" customFormat="1" ht="12" customHeight="1">
      <c r="A12" s="35"/>
      <c r="B12" s="41"/>
      <c r="C12" s="35"/>
      <c r="D12" s="141" t="s">
        <v>21</v>
      </c>
      <c r="E12" s="35"/>
      <c r="F12" s="130" t="s">
        <v>22</v>
      </c>
      <c r="G12" s="35"/>
      <c r="H12" s="35"/>
      <c r="I12" s="146" t="s">
        <v>23</v>
      </c>
      <c r="J12" s="147" t="str">
        <f>'Rekapitulace stavby'!AN8</f>
        <v>11. 2. 2020</v>
      </c>
      <c r="K12" s="35"/>
      <c r="L12" s="144"/>
      <c r="S12" s="35"/>
      <c r="T12" s="35"/>
      <c r="U12" s="35"/>
      <c r="V12" s="35"/>
      <c r="W12" s="35"/>
      <c r="X12" s="35"/>
      <c r="Y12" s="35"/>
      <c r="Z12" s="35"/>
      <c r="AA12" s="35"/>
      <c r="AB12" s="35"/>
      <c r="AC12" s="35"/>
      <c r="AD12" s="35"/>
      <c r="AE12" s="35"/>
    </row>
    <row r="13" hidden="1" s="2" customFormat="1" ht="10.8" customHeight="1">
      <c r="A13" s="35"/>
      <c r="B13" s="41"/>
      <c r="C13" s="35"/>
      <c r="D13" s="35"/>
      <c r="E13" s="35"/>
      <c r="F13" s="35"/>
      <c r="G13" s="35"/>
      <c r="H13" s="35"/>
      <c r="I13" s="143"/>
      <c r="J13" s="35"/>
      <c r="K13" s="35"/>
      <c r="L13" s="144"/>
      <c r="S13" s="35"/>
      <c r="T13" s="35"/>
      <c r="U13" s="35"/>
      <c r="V13" s="35"/>
      <c r="W13" s="35"/>
      <c r="X13" s="35"/>
      <c r="Y13" s="35"/>
      <c r="Z13" s="35"/>
      <c r="AA13" s="35"/>
      <c r="AB13" s="35"/>
      <c r="AC13" s="35"/>
      <c r="AD13" s="35"/>
      <c r="AE13" s="35"/>
    </row>
    <row r="14" hidden="1" s="2" customFormat="1" ht="12" customHeight="1">
      <c r="A14" s="35"/>
      <c r="B14" s="41"/>
      <c r="C14" s="35"/>
      <c r="D14" s="141" t="s">
        <v>25</v>
      </c>
      <c r="E14" s="35"/>
      <c r="F14" s="35"/>
      <c r="G14" s="35"/>
      <c r="H14" s="35"/>
      <c r="I14" s="146" t="s">
        <v>26</v>
      </c>
      <c r="J14" s="130" t="s">
        <v>27</v>
      </c>
      <c r="K14" s="35"/>
      <c r="L14" s="144"/>
      <c r="S14" s="35"/>
      <c r="T14" s="35"/>
      <c r="U14" s="35"/>
      <c r="V14" s="35"/>
      <c r="W14" s="35"/>
      <c r="X14" s="35"/>
      <c r="Y14" s="35"/>
      <c r="Z14" s="35"/>
      <c r="AA14" s="35"/>
      <c r="AB14" s="35"/>
      <c r="AC14" s="35"/>
      <c r="AD14" s="35"/>
      <c r="AE14" s="35"/>
    </row>
    <row r="15" hidden="1" s="2" customFormat="1" ht="18" customHeight="1">
      <c r="A15" s="35"/>
      <c r="B15" s="41"/>
      <c r="C15" s="35"/>
      <c r="D15" s="35"/>
      <c r="E15" s="130" t="s">
        <v>28</v>
      </c>
      <c r="F15" s="35"/>
      <c r="G15" s="35"/>
      <c r="H15" s="35"/>
      <c r="I15" s="146" t="s">
        <v>29</v>
      </c>
      <c r="J15" s="130" t="s">
        <v>30</v>
      </c>
      <c r="K15" s="35"/>
      <c r="L15" s="144"/>
      <c r="S15" s="35"/>
      <c r="T15" s="35"/>
      <c r="U15" s="35"/>
      <c r="V15" s="35"/>
      <c r="W15" s="35"/>
      <c r="X15" s="35"/>
      <c r="Y15" s="35"/>
      <c r="Z15" s="35"/>
      <c r="AA15" s="35"/>
      <c r="AB15" s="35"/>
      <c r="AC15" s="35"/>
      <c r="AD15" s="35"/>
      <c r="AE15" s="35"/>
    </row>
    <row r="16" hidden="1" s="2" customFormat="1" ht="6.96" customHeight="1">
      <c r="A16" s="35"/>
      <c r="B16" s="41"/>
      <c r="C16" s="35"/>
      <c r="D16" s="35"/>
      <c r="E16" s="35"/>
      <c r="F16" s="35"/>
      <c r="G16" s="35"/>
      <c r="H16" s="35"/>
      <c r="I16" s="143"/>
      <c r="J16" s="35"/>
      <c r="K16" s="35"/>
      <c r="L16" s="144"/>
      <c r="S16" s="35"/>
      <c r="T16" s="35"/>
      <c r="U16" s="35"/>
      <c r="V16" s="35"/>
      <c r="W16" s="35"/>
      <c r="X16" s="35"/>
      <c r="Y16" s="35"/>
      <c r="Z16" s="35"/>
      <c r="AA16" s="35"/>
      <c r="AB16" s="35"/>
      <c r="AC16" s="35"/>
      <c r="AD16" s="35"/>
      <c r="AE16" s="35"/>
    </row>
    <row r="17" hidden="1" s="2" customFormat="1" ht="12" customHeight="1">
      <c r="A17" s="35"/>
      <c r="B17" s="41"/>
      <c r="C17" s="35"/>
      <c r="D17" s="141" t="s">
        <v>31</v>
      </c>
      <c r="E17" s="35"/>
      <c r="F17" s="35"/>
      <c r="G17" s="35"/>
      <c r="H17" s="35"/>
      <c r="I17" s="146" t="s">
        <v>26</v>
      </c>
      <c r="J17" s="30" t="str">
        <f>'Rekapitulace stavby'!AN13</f>
        <v>Vyplň údaj</v>
      </c>
      <c r="K17" s="35"/>
      <c r="L17" s="144"/>
      <c r="S17" s="35"/>
      <c r="T17" s="35"/>
      <c r="U17" s="35"/>
      <c r="V17" s="35"/>
      <c r="W17" s="35"/>
      <c r="X17" s="35"/>
      <c r="Y17" s="35"/>
      <c r="Z17" s="35"/>
      <c r="AA17" s="35"/>
      <c r="AB17" s="35"/>
      <c r="AC17" s="35"/>
      <c r="AD17" s="35"/>
      <c r="AE17" s="35"/>
    </row>
    <row r="18" hidden="1" s="2" customFormat="1" ht="18" customHeight="1">
      <c r="A18" s="35"/>
      <c r="B18" s="41"/>
      <c r="C18" s="35"/>
      <c r="D18" s="35"/>
      <c r="E18" s="30" t="str">
        <f>'Rekapitulace stavby'!E14</f>
        <v>Vyplň údaj</v>
      </c>
      <c r="F18" s="130"/>
      <c r="G18" s="130"/>
      <c r="H18" s="130"/>
      <c r="I18" s="146" t="s">
        <v>29</v>
      </c>
      <c r="J18" s="30" t="str">
        <f>'Rekapitulace stavby'!AN14</f>
        <v>Vyplň údaj</v>
      </c>
      <c r="K18" s="35"/>
      <c r="L18" s="144"/>
      <c r="S18" s="35"/>
      <c r="T18" s="35"/>
      <c r="U18" s="35"/>
      <c r="V18" s="35"/>
      <c r="W18" s="35"/>
      <c r="X18" s="35"/>
      <c r="Y18" s="35"/>
      <c r="Z18" s="35"/>
      <c r="AA18" s="35"/>
      <c r="AB18" s="35"/>
      <c r="AC18" s="35"/>
      <c r="AD18" s="35"/>
      <c r="AE18" s="35"/>
    </row>
    <row r="19" hidden="1" s="2" customFormat="1" ht="6.96" customHeight="1">
      <c r="A19" s="35"/>
      <c r="B19" s="41"/>
      <c r="C19" s="35"/>
      <c r="D19" s="35"/>
      <c r="E19" s="35"/>
      <c r="F19" s="35"/>
      <c r="G19" s="35"/>
      <c r="H19" s="35"/>
      <c r="I19" s="143"/>
      <c r="J19" s="35"/>
      <c r="K19" s="35"/>
      <c r="L19" s="144"/>
      <c r="S19" s="35"/>
      <c r="T19" s="35"/>
      <c r="U19" s="35"/>
      <c r="V19" s="35"/>
      <c r="W19" s="35"/>
      <c r="X19" s="35"/>
      <c r="Y19" s="35"/>
      <c r="Z19" s="35"/>
      <c r="AA19" s="35"/>
      <c r="AB19" s="35"/>
      <c r="AC19" s="35"/>
      <c r="AD19" s="35"/>
      <c r="AE19" s="35"/>
    </row>
    <row r="20" hidden="1" s="2" customFormat="1" ht="12" customHeight="1">
      <c r="A20" s="35"/>
      <c r="B20" s="41"/>
      <c r="C20" s="35"/>
      <c r="D20" s="141" t="s">
        <v>33</v>
      </c>
      <c r="E20" s="35"/>
      <c r="F20" s="35"/>
      <c r="G20" s="35"/>
      <c r="H20" s="35"/>
      <c r="I20" s="146" t="s">
        <v>26</v>
      </c>
      <c r="J20" s="130" t="s">
        <v>19</v>
      </c>
      <c r="K20" s="35"/>
      <c r="L20" s="144"/>
      <c r="S20" s="35"/>
      <c r="T20" s="35"/>
      <c r="U20" s="35"/>
      <c r="V20" s="35"/>
      <c r="W20" s="35"/>
      <c r="X20" s="35"/>
      <c r="Y20" s="35"/>
      <c r="Z20" s="35"/>
      <c r="AA20" s="35"/>
      <c r="AB20" s="35"/>
      <c r="AC20" s="35"/>
      <c r="AD20" s="35"/>
      <c r="AE20" s="35"/>
    </row>
    <row r="21" hidden="1" s="2" customFormat="1" ht="18" customHeight="1">
      <c r="A21" s="35"/>
      <c r="B21" s="41"/>
      <c r="C21" s="35"/>
      <c r="D21" s="35"/>
      <c r="E21" s="130" t="s">
        <v>34</v>
      </c>
      <c r="F21" s="35"/>
      <c r="G21" s="35"/>
      <c r="H21" s="35"/>
      <c r="I21" s="146" t="s">
        <v>29</v>
      </c>
      <c r="J21" s="130" t="s">
        <v>19</v>
      </c>
      <c r="K21" s="35"/>
      <c r="L21" s="144"/>
      <c r="S21" s="35"/>
      <c r="T21" s="35"/>
      <c r="U21" s="35"/>
      <c r="V21" s="35"/>
      <c r="W21" s="35"/>
      <c r="X21" s="35"/>
      <c r="Y21" s="35"/>
      <c r="Z21" s="35"/>
      <c r="AA21" s="35"/>
      <c r="AB21" s="35"/>
      <c r="AC21" s="35"/>
      <c r="AD21" s="35"/>
      <c r="AE21" s="35"/>
    </row>
    <row r="22" hidden="1" s="2" customFormat="1" ht="6.96" customHeight="1">
      <c r="A22" s="35"/>
      <c r="B22" s="41"/>
      <c r="C22" s="35"/>
      <c r="D22" s="35"/>
      <c r="E22" s="35"/>
      <c r="F22" s="35"/>
      <c r="G22" s="35"/>
      <c r="H22" s="35"/>
      <c r="I22" s="143"/>
      <c r="J22" s="35"/>
      <c r="K22" s="35"/>
      <c r="L22" s="144"/>
      <c r="S22" s="35"/>
      <c r="T22" s="35"/>
      <c r="U22" s="35"/>
      <c r="V22" s="35"/>
      <c r="W22" s="35"/>
      <c r="X22" s="35"/>
      <c r="Y22" s="35"/>
      <c r="Z22" s="35"/>
      <c r="AA22" s="35"/>
      <c r="AB22" s="35"/>
      <c r="AC22" s="35"/>
      <c r="AD22" s="35"/>
      <c r="AE22" s="35"/>
    </row>
    <row r="23" hidden="1" s="2" customFormat="1" ht="12" customHeight="1">
      <c r="A23" s="35"/>
      <c r="B23" s="41"/>
      <c r="C23" s="35"/>
      <c r="D23" s="141" t="s">
        <v>36</v>
      </c>
      <c r="E23" s="35"/>
      <c r="F23" s="35"/>
      <c r="G23" s="35"/>
      <c r="H23" s="35"/>
      <c r="I23" s="146" t="s">
        <v>26</v>
      </c>
      <c r="J23" s="130" t="s">
        <v>19</v>
      </c>
      <c r="K23" s="35"/>
      <c r="L23" s="144"/>
      <c r="S23" s="35"/>
      <c r="T23" s="35"/>
      <c r="U23" s="35"/>
      <c r="V23" s="35"/>
      <c r="W23" s="35"/>
      <c r="X23" s="35"/>
      <c r="Y23" s="35"/>
      <c r="Z23" s="35"/>
      <c r="AA23" s="35"/>
      <c r="AB23" s="35"/>
      <c r="AC23" s="35"/>
      <c r="AD23" s="35"/>
      <c r="AE23" s="35"/>
    </row>
    <row r="24" hidden="1" s="2" customFormat="1" ht="18" customHeight="1">
      <c r="A24" s="35"/>
      <c r="B24" s="41"/>
      <c r="C24" s="35"/>
      <c r="D24" s="35"/>
      <c r="E24" s="130" t="s">
        <v>34</v>
      </c>
      <c r="F24" s="35"/>
      <c r="G24" s="35"/>
      <c r="H24" s="35"/>
      <c r="I24" s="146" t="s">
        <v>29</v>
      </c>
      <c r="J24" s="130" t="s">
        <v>19</v>
      </c>
      <c r="K24" s="35"/>
      <c r="L24" s="144"/>
      <c r="S24" s="35"/>
      <c r="T24" s="35"/>
      <c r="U24" s="35"/>
      <c r="V24" s="35"/>
      <c r="W24" s="35"/>
      <c r="X24" s="35"/>
      <c r="Y24" s="35"/>
      <c r="Z24" s="35"/>
      <c r="AA24" s="35"/>
      <c r="AB24" s="35"/>
      <c r="AC24" s="35"/>
      <c r="AD24" s="35"/>
      <c r="AE24" s="35"/>
    </row>
    <row r="25" hidden="1" s="2" customFormat="1" ht="6.96" customHeight="1">
      <c r="A25" s="35"/>
      <c r="B25" s="41"/>
      <c r="C25" s="35"/>
      <c r="D25" s="35"/>
      <c r="E25" s="35"/>
      <c r="F25" s="35"/>
      <c r="G25" s="35"/>
      <c r="H25" s="35"/>
      <c r="I25" s="143"/>
      <c r="J25" s="35"/>
      <c r="K25" s="35"/>
      <c r="L25" s="144"/>
      <c r="S25" s="35"/>
      <c r="T25" s="35"/>
      <c r="U25" s="35"/>
      <c r="V25" s="35"/>
      <c r="W25" s="35"/>
      <c r="X25" s="35"/>
      <c r="Y25" s="35"/>
      <c r="Z25" s="35"/>
      <c r="AA25" s="35"/>
      <c r="AB25" s="35"/>
      <c r="AC25" s="35"/>
      <c r="AD25" s="35"/>
      <c r="AE25" s="35"/>
    </row>
    <row r="26" hidden="1" s="2" customFormat="1" ht="12" customHeight="1">
      <c r="A26" s="35"/>
      <c r="B26" s="41"/>
      <c r="C26" s="35"/>
      <c r="D26" s="141" t="s">
        <v>37</v>
      </c>
      <c r="E26" s="35"/>
      <c r="F26" s="35"/>
      <c r="G26" s="35"/>
      <c r="H26" s="35"/>
      <c r="I26" s="143"/>
      <c r="J26" s="35"/>
      <c r="K26" s="35"/>
      <c r="L26" s="144"/>
      <c r="S26" s="35"/>
      <c r="T26" s="35"/>
      <c r="U26" s="35"/>
      <c r="V26" s="35"/>
      <c r="W26" s="35"/>
      <c r="X26" s="35"/>
      <c r="Y26" s="35"/>
      <c r="Z26" s="35"/>
      <c r="AA26" s="35"/>
      <c r="AB26" s="35"/>
      <c r="AC26" s="35"/>
      <c r="AD26" s="35"/>
      <c r="AE26" s="35"/>
    </row>
    <row r="27" hidden="1" s="8" customFormat="1" ht="83.25" customHeight="1">
      <c r="A27" s="148"/>
      <c r="B27" s="149"/>
      <c r="C27" s="148"/>
      <c r="D27" s="148"/>
      <c r="E27" s="150" t="s">
        <v>38</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5"/>
      <c r="B28" s="41"/>
      <c r="C28" s="35"/>
      <c r="D28" s="35"/>
      <c r="E28" s="35"/>
      <c r="F28" s="35"/>
      <c r="G28" s="35"/>
      <c r="H28" s="35"/>
      <c r="I28" s="143"/>
      <c r="J28" s="35"/>
      <c r="K28" s="35"/>
      <c r="L28" s="144"/>
      <c r="S28" s="35"/>
      <c r="T28" s="35"/>
      <c r="U28" s="35"/>
      <c r="V28" s="35"/>
      <c r="W28" s="35"/>
      <c r="X28" s="35"/>
      <c r="Y28" s="35"/>
      <c r="Z28" s="35"/>
      <c r="AA28" s="35"/>
      <c r="AB28" s="35"/>
      <c r="AC28" s="35"/>
      <c r="AD28" s="35"/>
      <c r="AE28" s="35"/>
    </row>
    <row r="29" hidden="1" s="2" customFormat="1" ht="6.96" customHeight="1">
      <c r="A29" s="35"/>
      <c r="B29" s="41"/>
      <c r="C29" s="35"/>
      <c r="D29" s="153"/>
      <c r="E29" s="153"/>
      <c r="F29" s="153"/>
      <c r="G29" s="153"/>
      <c r="H29" s="153"/>
      <c r="I29" s="154"/>
      <c r="J29" s="153"/>
      <c r="K29" s="153"/>
      <c r="L29" s="144"/>
      <c r="S29" s="35"/>
      <c r="T29" s="35"/>
      <c r="U29" s="35"/>
      <c r="V29" s="35"/>
      <c r="W29" s="35"/>
      <c r="X29" s="35"/>
      <c r="Y29" s="35"/>
      <c r="Z29" s="35"/>
      <c r="AA29" s="35"/>
      <c r="AB29" s="35"/>
      <c r="AC29" s="35"/>
      <c r="AD29" s="35"/>
      <c r="AE29" s="35"/>
    </row>
    <row r="30" hidden="1" s="2" customFormat="1" ht="25.44" customHeight="1">
      <c r="A30" s="35"/>
      <c r="B30" s="41"/>
      <c r="C30" s="35"/>
      <c r="D30" s="155" t="s">
        <v>39</v>
      </c>
      <c r="E30" s="35"/>
      <c r="F30" s="35"/>
      <c r="G30" s="35"/>
      <c r="H30" s="35"/>
      <c r="I30" s="143"/>
      <c r="J30" s="156">
        <f>ROUND(J80, 2)</f>
        <v>0</v>
      </c>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14.4" customHeight="1">
      <c r="A32" s="35"/>
      <c r="B32" s="41"/>
      <c r="C32" s="35"/>
      <c r="D32" s="35"/>
      <c r="E32" s="35"/>
      <c r="F32" s="157" t="s">
        <v>41</v>
      </c>
      <c r="G32" s="35"/>
      <c r="H32" s="35"/>
      <c r="I32" s="158" t="s">
        <v>40</v>
      </c>
      <c r="J32" s="157" t="s">
        <v>42</v>
      </c>
      <c r="K32" s="35"/>
      <c r="L32" s="144"/>
      <c r="S32" s="35"/>
      <c r="T32" s="35"/>
      <c r="U32" s="35"/>
      <c r="V32" s="35"/>
      <c r="W32" s="35"/>
      <c r="X32" s="35"/>
      <c r="Y32" s="35"/>
      <c r="Z32" s="35"/>
      <c r="AA32" s="35"/>
      <c r="AB32" s="35"/>
      <c r="AC32" s="35"/>
      <c r="AD32" s="35"/>
      <c r="AE32" s="35"/>
    </row>
    <row r="33" hidden="1" s="2" customFormat="1" ht="14.4" customHeight="1">
      <c r="A33" s="35"/>
      <c r="B33" s="41"/>
      <c r="C33" s="35"/>
      <c r="D33" s="159" t="s">
        <v>43</v>
      </c>
      <c r="E33" s="141" t="s">
        <v>44</v>
      </c>
      <c r="F33" s="160">
        <f>ROUND((SUM(BE80:BE101)),  2)</f>
        <v>0</v>
      </c>
      <c r="G33" s="35"/>
      <c r="H33" s="35"/>
      <c r="I33" s="161">
        <v>0.20999999999999999</v>
      </c>
      <c r="J33" s="160">
        <f>ROUND(((SUM(BE80:BE101))*I33),  2)</f>
        <v>0</v>
      </c>
      <c r="K33" s="35"/>
      <c r="L33" s="144"/>
      <c r="S33" s="35"/>
      <c r="T33" s="35"/>
      <c r="U33" s="35"/>
      <c r="V33" s="35"/>
      <c r="W33" s="35"/>
      <c r="X33" s="35"/>
      <c r="Y33" s="35"/>
      <c r="Z33" s="35"/>
      <c r="AA33" s="35"/>
      <c r="AB33" s="35"/>
      <c r="AC33" s="35"/>
      <c r="AD33" s="35"/>
      <c r="AE33" s="35"/>
    </row>
    <row r="34" hidden="1" s="2" customFormat="1" ht="14.4" customHeight="1">
      <c r="A34" s="35"/>
      <c r="B34" s="41"/>
      <c r="C34" s="35"/>
      <c r="D34" s="35"/>
      <c r="E34" s="141" t="s">
        <v>45</v>
      </c>
      <c r="F34" s="160">
        <f>ROUND((SUM(BF80:BF101)),  2)</f>
        <v>0</v>
      </c>
      <c r="G34" s="35"/>
      <c r="H34" s="35"/>
      <c r="I34" s="161">
        <v>0.14999999999999999</v>
      </c>
      <c r="J34" s="160">
        <f>ROUND(((SUM(BF80:BF101))*I34),  2)</f>
        <v>0</v>
      </c>
      <c r="K34" s="35"/>
      <c r="L34" s="144"/>
      <c r="S34" s="35"/>
      <c r="T34" s="35"/>
      <c r="U34" s="35"/>
      <c r="V34" s="35"/>
      <c r="W34" s="35"/>
      <c r="X34" s="35"/>
      <c r="Y34" s="35"/>
      <c r="Z34" s="35"/>
      <c r="AA34" s="35"/>
      <c r="AB34" s="35"/>
      <c r="AC34" s="35"/>
      <c r="AD34" s="35"/>
      <c r="AE34" s="35"/>
    </row>
    <row r="35" hidden="1" s="2" customFormat="1" ht="14.4" customHeight="1">
      <c r="A35" s="35"/>
      <c r="B35" s="41"/>
      <c r="C35" s="35"/>
      <c r="D35" s="35"/>
      <c r="E35" s="141" t="s">
        <v>46</v>
      </c>
      <c r="F35" s="160">
        <f>ROUND((SUM(BG80:BG101)),  2)</f>
        <v>0</v>
      </c>
      <c r="G35" s="35"/>
      <c r="H35" s="35"/>
      <c r="I35" s="161">
        <v>0.20999999999999999</v>
      </c>
      <c r="J35" s="160">
        <f>0</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47</v>
      </c>
      <c r="F36" s="160">
        <f>ROUND((SUM(BH80:BH101)),  2)</f>
        <v>0</v>
      </c>
      <c r="G36" s="35"/>
      <c r="H36" s="35"/>
      <c r="I36" s="161">
        <v>0.14999999999999999</v>
      </c>
      <c r="J36" s="160">
        <f>0</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48</v>
      </c>
      <c r="F37" s="160">
        <f>ROUND((SUM(BI80:BI101)),  2)</f>
        <v>0</v>
      </c>
      <c r="G37" s="35"/>
      <c r="H37" s="35"/>
      <c r="I37" s="161">
        <v>0</v>
      </c>
      <c r="J37" s="160">
        <f>0</f>
        <v>0</v>
      </c>
      <c r="K37" s="35"/>
      <c r="L37" s="144"/>
      <c r="S37" s="35"/>
      <c r="T37" s="35"/>
      <c r="U37" s="35"/>
      <c r="V37" s="35"/>
      <c r="W37" s="35"/>
      <c r="X37" s="35"/>
      <c r="Y37" s="35"/>
      <c r="Z37" s="35"/>
      <c r="AA37" s="35"/>
      <c r="AB37" s="35"/>
      <c r="AC37" s="35"/>
      <c r="AD37" s="35"/>
      <c r="AE37" s="35"/>
    </row>
    <row r="38" hidden="1" s="2" customFormat="1" ht="6.96" customHeight="1">
      <c r="A38" s="35"/>
      <c r="B38" s="41"/>
      <c r="C38" s="35"/>
      <c r="D38" s="35"/>
      <c r="E38" s="35"/>
      <c r="F38" s="35"/>
      <c r="G38" s="35"/>
      <c r="H38" s="35"/>
      <c r="I38" s="143"/>
      <c r="J38" s="35"/>
      <c r="K38" s="35"/>
      <c r="L38" s="144"/>
      <c r="S38" s="35"/>
      <c r="T38" s="35"/>
      <c r="U38" s="35"/>
      <c r="V38" s="35"/>
      <c r="W38" s="35"/>
      <c r="X38" s="35"/>
      <c r="Y38" s="35"/>
      <c r="Z38" s="35"/>
      <c r="AA38" s="35"/>
      <c r="AB38" s="35"/>
      <c r="AC38" s="35"/>
      <c r="AD38" s="35"/>
      <c r="AE38" s="35"/>
    </row>
    <row r="39" hidden="1" s="2" customFormat="1" ht="25.44" customHeight="1">
      <c r="A39" s="35"/>
      <c r="B39" s="41"/>
      <c r="C39" s="162"/>
      <c r="D39" s="163" t="s">
        <v>49</v>
      </c>
      <c r="E39" s="164"/>
      <c r="F39" s="164"/>
      <c r="G39" s="165" t="s">
        <v>50</v>
      </c>
      <c r="H39" s="166" t="s">
        <v>51</v>
      </c>
      <c r="I39" s="167"/>
      <c r="J39" s="168">
        <f>SUM(J30:J37)</f>
        <v>0</v>
      </c>
      <c r="K39" s="169"/>
      <c r="L39" s="144"/>
      <c r="S39" s="35"/>
      <c r="T39" s="35"/>
      <c r="U39" s="35"/>
      <c r="V39" s="35"/>
      <c r="W39" s="35"/>
      <c r="X39" s="35"/>
      <c r="Y39" s="35"/>
      <c r="Z39" s="35"/>
      <c r="AA39" s="35"/>
      <c r="AB39" s="35"/>
      <c r="AC39" s="35"/>
      <c r="AD39" s="35"/>
      <c r="AE39" s="35"/>
    </row>
    <row r="40" hidden="1" s="2" customFormat="1" ht="14.4" customHeight="1">
      <c r="A40" s="35"/>
      <c r="B40" s="170"/>
      <c r="C40" s="171"/>
      <c r="D40" s="171"/>
      <c r="E40" s="171"/>
      <c r="F40" s="171"/>
      <c r="G40" s="171"/>
      <c r="H40" s="171"/>
      <c r="I40" s="172"/>
      <c r="J40" s="171"/>
      <c r="K40" s="171"/>
      <c r="L40" s="144"/>
      <c r="S40" s="35"/>
      <c r="T40" s="35"/>
      <c r="U40" s="35"/>
      <c r="V40" s="35"/>
      <c r="W40" s="35"/>
      <c r="X40" s="35"/>
      <c r="Y40" s="35"/>
      <c r="Z40" s="35"/>
      <c r="AA40" s="35"/>
      <c r="AB40" s="35"/>
      <c r="AC40" s="35"/>
      <c r="AD40" s="35"/>
      <c r="AE40" s="35"/>
    </row>
    <row r="41" hidden="1"/>
    <row r="42" hidden="1"/>
    <row r="43" hidden="1"/>
    <row r="44" hidden="1" s="2" customFormat="1" ht="6.96" customHeight="1">
      <c r="A44" s="35"/>
      <c r="B44" s="173"/>
      <c r="C44" s="174"/>
      <c r="D44" s="174"/>
      <c r="E44" s="174"/>
      <c r="F44" s="174"/>
      <c r="G44" s="174"/>
      <c r="H44" s="174"/>
      <c r="I44" s="175"/>
      <c r="J44" s="174"/>
      <c r="K44" s="174"/>
      <c r="L44" s="144"/>
      <c r="S44" s="35"/>
      <c r="T44" s="35"/>
      <c r="U44" s="35"/>
      <c r="V44" s="35"/>
      <c r="W44" s="35"/>
      <c r="X44" s="35"/>
      <c r="Y44" s="35"/>
      <c r="Z44" s="35"/>
      <c r="AA44" s="35"/>
      <c r="AB44" s="35"/>
      <c r="AC44" s="35"/>
      <c r="AD44" s="35"/>
      <c r="AE44" s="35"/>
    </row>
    <row r="45" hidden="1" s="2" customFormat="1" ht="24.96" customHeight="1">
      <c r="A45" s="35"/>
      <c r="B45" s="36"/>
      <c r="C45" s="20" t="s">
        <v>162</v>
      </c>
      <c r="D45" s="37"/>
      <c r="E45" s="37"/>
      <c r="F45" s="37"/>
      <c r="G45" s="37"/>
      <c r="H45" s="37"/>
      <c r="I45" s="143"/>
      <c r="J45" s="37"/>
      <c r="K45" s="37"/>
      <c r="L45" s="144"/>
      <c r="S45" s="35"/>
      <c r="T45" s="35"/>
      <c r="U45" s="35"/>
      <c r="V45" s="35"/>
      <c r="W45" s="35"/>
      <c r="X45" s="35"/>
      <c r="Y45" s="35"/>
      <c r="Z45" s="35"/>
      <c r="AA45" s="35"/>
      <c r="AB45" s="35"/>
      <c r="AC45" s="35"/>
      <c r="AD45" s="35"/>
      <c r="AE45" s="35"/>
    </row>
    <row r="46" hidden="1" s="2" customFormat="1" ht="6.96" customHeight="1">
      <c r="A46" s="35"/>
      <c r="B46" s="36"/>
      <c r="C46" s="37"/>
      <c r="D46" s="37"/>
      <c r="E46" s="37"/>
      <c r="F46" s="37"/>
      <c r="G46" s="37"/>
      <c r="H46" s="37"/>
      <c r="I46" s="143"/>
      <c r="J46" s="37"/>
      <c r="K46" s="37"/>
      <c r="L46" s="144"/>
      <c r="S46" s="35"/>
      <c r="T46" s="35"/>
      <c r="U46" s="35"/>
      <c r="V46" s="35"/>
      <c r="W46" s="35"/>
      <c r="X46" s="35"/>
      <c r="Y46" s="35"/>
      <c r="Z46" s="35"/>
      <c r="AA46" s="35"/>
      <c r="AB46" s="35"/>
      <c r="AC46" s="35"/>
      <c r="AD46" s="35"/>
      <c r="AE46" s="35"/>
    </row>
    <row r="47" hidden="1" s="2" customFormat="1" ht="12" customHeight="1">
      <c r="A47" s="35"/>
      <c r="B47" s="36"/>
      <c r="C47" s="29" t="s">
        <v>16</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23.25" customHeight="1">
      <c r="A48" s="35"/>
      <c r="B48" s="36"/>
      <c r="C48" s="37"/>
      <c r="D48" s="37"/>
      <c r="E48" s="176" t="str">
        <f>E7</f>
        <v xml:space="preserve">Oprava staničních kolejí 1 - 8  a výhybek v žst. Bečov nad Teplou (2. část)</v>
      </c>
      <c r="F48" s="29"/>
      <c r="G48" s="29"/>
      <c r="H48" s="29"/>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160</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16.5" customHeight="1">
      <c r="A50" s="35"/>
      <c r="B50" s="36"/>
      <c r="C50" s="37"/>
      <c r="D50" s="37"/>
      <c r="E50" s="66" t="str">
        <f>E9</f>
        <v>VRN - VRN SO 101-105</v>
      </c>
      <c r="F50" s="37"/>
      <c r="G50" s="37"/>
      <c r="H50" s="37"/>
      <c r="I50" s="143"/>
      <c r="J50" s="37"/>
      <c r="K50" s="37"/>
      <c r="L50" s="144"/>
      <c r="S50" s="35"/>
      <c r="T50" s="35"/>
      <c r="U50" s="35"/>
      <c r="V50" s="35"/>
      <c r="W50" s="35"/>
      <c r="X50" s="35"/>
      <c r="Y50" s="35"/>
      <c r="Z50" s="35"/>
      <c r="AA50" s="35"/>
      <c r="AB50" s="35"/>
      <c r="AC50" s="35"/>
      <c r="AD50" s="35"/>
      <c r="AE50" s="35"/>
    </row>
    <row r="51" hidden="1" s="2" customFormat="1" ht="6.96" customHeight="1">
      <c r="A51" s="35"/>
      <c r="B51" s="36"/>
      <c r="C51" s="37"/>
      <c r="D51" s="37"/>
      <c r="E51" s="37"/>
      <c r="F51" s="37"/>
      <c r="G51" s="37"/>
      <c r="H51" s="37"/>
      <c r="I51" s="143"/>
      <c r="J51" s="37"/>
      <c r="K51" s="37"/>
      <c r="L51" s="144"/>
      <c r="S51" s="35"/>
      <c r="T51" s="35"/>
      <c r="U51" s="35"/>
      <c r="V51" s="35"/>
      <c r="W51" s="35"/>
      <c r="X51" s="35"/>
      <c r="Y51" s="35"/>
      <c r="Z51" s="35"/>
      <c r="AA51" s="35"/>
      <c r="AB51" s="35"/>
      <c r="AC51" s="35"/>
      <c r="AD51" s="35"/>
      <c r="AE51" s="35"/>
    </row>
    <row r="52" hidden="1" s="2" customFormat="1" ht="12" customHeight="1">
      <c r="A52" s="35"/>
      <c r="B52" s="36"/>
      <c r="C52" s="29" t="s">
        <v>21</v>
      </c>
      <c r="D52" s="37"/>
      <c r="E52" s="37"/>
      <c r="F52" s="24" t="str">
        <f>F12</f>
        <v>žst. Bečov nad Teplou</v>
      </c>
      <c r="G52" s="37"/>
      <c r="H52" s="37"/>
      <c r="I52" s="146" t="s">
        <v>23</v>
      </c>
      <c r="J52" s="69" t="str">
        <f>IF(J12="","",J12)</f>
        <v>11. 2. 2020</v>
      </c>
      <c r="K52" s="37"/>
      <c r="L52" s="144"/>
      <c r="S52" s="35"/>
      <c r="T52" s="35"/>
      <c r="U52" s="35"/>
      <c r="V52" s="35"/>
      <c r="W52" s="35"/>
      <c r="X52" s="35"/>
      <c r="Y52" s="35"/>
      <c r="Z52" s="35"/>
      <c r="AA52" s="35"/>
      <c r="AB52" s="35"/>
      <c r="AC52" s="35"/>
      <c r="AD52" s="35"/>
      <c r="AE52" s="35"/>
    </row>
    <row r="53" hidden="1" s="2" customFormat="1" ht="6.96" customHeight="1">
      <c r="A53" s="35"/>
      <c r="B53" s="36"/>
      <c r="C53" s="37"/>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5.15" customHeight="1">
      <c r="A54" s="35"/>
      <c r="B54" s="36"/>
      <c r="C54" s="29" t="s">
        <v>25</v>
      </c>
      <c r="D54" s="37"/>
      <c r="E54" s="37"/>
      <c r="F54" s="24" t="str">
        <f>E15</f>
        <v xml:space="preserve"> Správa železnic, OŘ ÚNL</v>
      </c>
      <c r="G54" s="37"/>
      <c r="H54" s="37"/>
      <c r="I54" s="146" t="s">
        <v>33</v>
      </c>
      <c r="J54" s="33" t="str">
        <f>E21</f>
        <v xml:space="preserve"> </v>
      </c>
      <c r="K54" s="37"/>
      <c r="L54" s="144"/>
      <c r="S54" s="35"/>
      <c r="T54" s="35"/>
      <c r="U54" s="35"/>
      <c r="V54" s="35"/>
      <c r="W54" s="35"/>
      <c r="X54" s="35"/>
      <c r="Y54" s="35"/>
      <c r="Z54" s="35"/>
      <c r="AA54" s="35"/>
      <c r="AB54" s="35"/>
      <c r="AC54" s="35"/>
      <c r="AD54" s="35"/>
      <c r="AE54" s="35"/>
    </row>
    <row r="55" hidden="1" s="2" customFormat="1" ht="15.15" customHeight="1">
      <c r="A55" s="35"/>
      <c r="B55" s="36"/>
      <c r="C55" s="29" t="s">
        <v>31</v>
      </c>
      <c r="D55" s="37"/>
      <c r="E55" s="37"/>
      <c r="F55" s="24" t="str">
        <f>IF(E18="","",E18)</f>
        <v>Vyplň údaj</v>
      </c>
      <c r="G55" s="37"/>
      <c r="H55" s="37"/>
      <c r="I55" s="146" t="s">
        <v>36</v>
      </c>
      <c r="J55" s="33" t="str">
        <f>E24</f>
        <v xml:space="preserve"> </v>
      </c>
      <c r="K55" s="37"/>
      <c r="L55" s="144"/>
      <c r="S55" s="35"/>
      <c r="T55" s="35"/>
      <c r="U55" s="35"/>
      <c r="V55" s="35"/>
      <c r="W55" s="35"/>
      <c r="X55" s="35"/>
      <c r="Y55" s="35"/>
      <c r="Z55" s="35"/>
      <c r="AA55" s="35"/>
      <c r="AB55" s="35"/>
      <c r="AC55" s="35"/>
      <c r="AD55" s="35"/>
      <c r="AE55" s="35"/>
    </row>
    <row r="56" hidden="1" s="2" customFormat="1" ht="10.32" customHeight="1">
      <c r="A56" s="35"/>
      <c r="B56" s="36"/>
      <c r="C56" s="37"/>
      <c r="D56" s="37"/>
      <c r="E56" s="37"/>
      <c r="F56" s="37"/>
      <c r="G56" s="37"/>
      <c r="H56" s="37"/>
      <c r="I56" s="143"/>
      <c r="J56" s="37"/>
      <c r="K56" s="37"/>
      <c r="L56" s="144"/>
      <c r="S56" s="35"/>
      <c r="T56" s="35"/>
      <c r="U56" s="35"/>
      <c r="V56" s="35"/>
      <c r="W56" s="35"/>
      <c r="X56" s="35"/>
      <c r="Y56" s="35"/>
      <c r="Z56" s="35"/>
      <c r="AA56" s="35"/>
      <c r="AB56" s="35"/>
      <c r="AC56" s="35"/>
      <c r="AD56" s="35"/>
      <c r="AE56" s="35"/>
    </row>
    <row r="57" hidden="1" s="2" customFormat="1" ht="29.28" customHeight="1">
      <c r="A57" s="35"/>
      <c r="B57" s="36"/>
      <c r="C57" s="177" t="s">
        <v>163</v>
      </c>
      <c r="D57" s="178"/>
      <c r="E57" s="178"/>
      <c r="F57" s="178"/>
      <c r="G57" s="178"/>
      <c r="H57" s="178"/>
      <c r="I57" s="179"/>
      <c r="J57" s="180" t="s">
        <v>164</v>
      </c>
      <c r="K57" s="178"/>
      <c r="L57" s="144"/>
      <c r="S57" s="35"/>
      <c r="T57" s="35"/>
      <c r="U57" s="35"/>
      <c r="V57" s="35"/>
      <c r="W57" s="35"/>
      <c r="X57" s="35"/>
      <c r="Y57" s="35"/>
      <c r="Z57" s="35"/>
      <c r="AA57" s="35"/>
      <c r="AB57" s="35"/>
      <c r="AC57" s="35"/>
      <c r="AD57" s="35"/>
      <c r="AE57" s="35"/>
    </row>
    <row r="58" hidden="1" s="2" customFormat="1" ht="10.32" customHeight="1">
      <c r="A58" s="35"/>
      <c r="B58" s="36"/>
      <c r="C58" s="37"/>
      <c r="D58" s="37"/>
      <c r="E58" s="37"/>
      <c r="F58" s="37"/>
      <c r="G58" s="37"/>
      <c r="H58" s="37"/>
      <c r="I58" s="143"/>
      <c r="J58" s="37"/>
      <c r="K58" s="37"/>
      <c r="L58" s="144"/>
      <c r="S58" s="35"/>
      <c r="T58" s="35"/>
      <c r="U58" s="35"/>
      <c r="V58" s="35"/>
      <c r="W58" s="35"/>
      <c r="X58" s="35"/>
      <c r="Y58" s="35"/>
      <c r="Z58" s="35"/>
      <c r="AA58" s="35"/>
      <c r="AB58" s="35"/>
      <c r="AC58" s="35"/>
      <c r="AD58" s="35"/>
      <c r="AE58" s="35"/>
    </row>
    <row r="59" hidden="1" s="2" customFormat="1" ht="22.8" customHeight="1">
      <c r="A59" s="35"/>
      <c r="B59" s="36"/>
      <c r="C59" s="181" t="s">
        <v>71</v>
      </c>
      <c r="D59" s="37"/>
      <c r="E59" s="37"/>
      <c r="F59" s="37"/>
      <c r="G59" s="37"/>
      <c r="H59" s="37"/>
      <c r="I59" s="143"/>
      <c r="J59" s="99">
        <f>J80</f>
        <v>0</v>
      </c>
      <c r="K59" s="37"/>
      <c r="L59" s="144"/>
      <c r="S59" s="35"/>
      <c r="T59" s="35"/>
      <c r="U59" s="35"/>
      <c r="V59" s="35"/>
      <c r="W59" s="35"/>
      <c r="X59" s="35"/>
      <c r="Y59" s="35"/>
      <c r="Z59" s="35"/>
      <c r="AA59" s="35"/>
      <c r="AB59" s="35"/>
      <c r="AC59" s="35"/>
      <c r="AD59" s="35"/>
      <c r="AE59" s="35"/>
      <c r="AU59" s="14" t="s">
        <v>165</v>
      </c>
    </row>
    <row r="60" hidden="1" s="9" customFormat="1" ht="24.96" customHeight="1">
      <c r="A60" s="9"/>
      <c r="B60" s="182"/>
      <c r="C60" s="183"/>
      <c r="D60" s="184" t="s">
        <v>154</v>
      </c>
      <c r="E60" s="185"/>
      <c r="F60" s="185"/>
      <c r="G60" s="185"/>
      <c r="H60" s="185"/>
      <c r="I60" s="186"/>
      <c r="J60" s="187">
        <f>J81</f>
        <v>0</v>
      </c>
      <c r="K60" s="183"/>
      <c r="L60" s="188"/>
      <c r="S60" s="9"/>
      <c r="T60" s="9"/>
      <c r="U60" s="9"/>
      <c r="V60" s="9"/>
      <c r="W60" s="9"/>
      <c r="X60" s="9"/>
      <c r="Y60" s="9"/>
      <c r="Z60" s="9"/>
      <c r="AA60" s="9"/>
      <c r="AB60" s="9"/>
      <c r="AC60" s="9"/>
      <c r="AD60" s="9"/>
      <c r="AE60" s="9"/>
    </row>
    <row r="61" hidden="1" s="2" customFormat="1" ht="21.84" customHeight="1">
      <c r="A61" s="35"/>
      <c r="B61" s="36"/>
      <c r="C61" s="37"/>
      <c r="D61" s="37"/>
      <c r="E61" s="37"/>
      <c r="F61" s="37"/>
      <c r="G61" s="37"/>
      <c r="H61" s="37"/>
      <c r="I61" s="143"/>
      <c r="J61" s="37"/>
      <c r="K61" s="37"/>
      <c r="L61" s="144"/>
      <c r="S61" s="35"/>
      <c r="T61" s="35"/>
      <c r="U61" s="35"/>
      <c r="V61" s="35"/>
      <c r="W61" s="35"/>
      <c r="X61" s="35"/>
      <c r="Y61" s="35"/>
      <c r="Z61" s="35"/>
      <c r="AA61" s="35"/>
      <c r="AB61" s="35"/>
      <c r="AC61" s="35"/>
      <c r="AD61" s="35"/>
      <c r="AE61" s="35"/>
    </row>
    <row r="62" hidden="1" s="2" customFormat="1" ht="6.96" customHeight="1">
      <c r="A62" s="35"/>
      <c r="B62" s="56"/>
      <c r="C62" s="57"/>
      <c r="D62" s="57"/>
      <c r="E62" s="57"/>
      <c r="F62" s="57"/>
      <c r="G62" s="57"/>
      <c r="H62" s="57"/>
      <c r="I62" s="172"/>
      <c r="J62" s="57"/>
      <c r="K62" s="57"/>
      <c r="L62" s="144"/>
      <c r="S62" s="35"/>
      <c r="T62" s="35"/>
      <c r="U62" s="35"/>
      <c r="V62" s="35"/>
      <c r="W62" s="35"/>
      <c r="X62" s="35"/>
      <c r="Y62" s="35"/>
      <c r="Z62" s="35"/>
      <c r="AA62" s="35"/>
      <c r="AB62" s="35"/>
      <c r="AC62" s="35"/>
      <c r="AD62" s="35"/>
      <c r="AE62" s="35"/>
    </row>
    <row r="63" hidden="1"/>
    <row r="64" hidden="1"/>
    <row r="65" hidden="1"/>
    <row r="66" s="2" customFormat="1" ht="6.96" customHeight="1">
      <c r="A66" s="35"/>
      <c r="B66" s="58"/>
      <c r="C66" s="59"/>
      <c r="D66" s="59"/>
      <c r="E66" s="59"/>
      <c r="F66" s="59"/>
      <c r="G66" s="59"/>
      <c r="H66" s="59"/>
      <c r="I66" s="175"/>
      <c r="J66" s="59"/>
      <c r="K66" s="59"/>
      <c r="L66" s="144"/>
      <c r="S66" s="35"/>
      <c r="T66" s="35"/>
      <c r="U66" s="35"/>
      <c r="V66" s="35"/>
      <c r="W66" s="35"/>
      <c r="X66" s="35"/>
      <c r="Y66" s="35"/>
      <c r="Z66" s="35"/>
      <c r="AA66" s="35"/>
      <c r="AB66" s="35"/>
      <c r="AC66" s="35"/>
      <c r="AD66" s="35"/>
      <c r="AE66" s="35"/>
    </row>
    <row r="67" s="2" customFormat="1" ht="24.96" customHeight="1">
      <c r="A67" s="35"/>
      <c r="B67" s="36"/>
      <c r="C67" s="20" t="s">
        <v>168</v>
      </c>
      <c r="D67" s="37"/>
      <c r="E67" s="37"/>
      <c r="F67" s="37"/>
      <c r="G67" s="37"/>
      <c r="H67" s="37"/>
      <c r="I67" s="143"/>
      <c r="J67" s="37"/>
      <c r="K67" s="37"/>
      <c r="L67" s="144"/>
      <c r="S67" s="35"/>
      <c r="T67" s="35"/>
      <c r="U67" s="35"/>
      <c r="V67" s="35"/>
      <c r="W67" s="35"/>
      <c r="X67" s="35"/>
      <c r="Y67" s="35"/>
      <c r="Z67" s="35"/>
      <c r="AA67" s="35"/>
      <c r="AB67" s="35"/>
      <c r="AC67" s="35"/>
      <c r="AD67" s="35"/>
      <c r="AE67" s="35"/>
    </row>
    <row r="68" s="2" customFormat="1" ht="6.96" customHeight="1">
      <c r="A68" s="35"/>
      <c r="B68" s="36"/>
      <c r="C68" s="37"/>
      <c r="D68" s="37"/>
      <c r="E68" s="37"/>
      <c r="F68" s="37"/>
      <c r="G68" s="37"/>
      <c r="H68" s="37"/>
      <c r="I68" s="143"/>
      <c r="J68" s="37"/>
      <c r="K68" s="37"/>
      <c r="L68" s="144"/>
      <c r="S68" s="35"/>
      <c r="T68" s="35"/>
      <c r="U68" s="35"/>
      <c r="V68" s="35"/>
      <c r="W68" s="35"/>
      <c r="X68" s="35"/>
      <c r="Y68" s="35"/>
      <c r="Z68" s="35"/>
      <c r="AA68" s="35"/>
      <c r="AB68" s="35"/>
      <c r="AC68" s="35"/>
      <c r="AD68" s="35"/>
      <c r="AE68" s="35"/>
    </row>
    <row r="69" s="2" customFormat="1" ht="12" customHeight="1">
      <c r="A69" s="35"/>
      <c r="B69" s="36"/>
      <c r="C69" s="29" t="s">
        <v>16</v>
      </c>
      <c r="D69" s="37"/>
      <c r="E69" s="37"/>
      <c r="F69" s="37"/>
      <c r="G69" s="37"/>
      <c r="H69" s="37"/>
      <c r="I69" s="143"/>
      <c r="J69" s="37"/>
      <c r="K69" s="37"/>
      <c r="L69" s="144"/>
      <c r="S69" s="35"/>
      <c r="T69" s="35"/>
      <c r="U69" s="35"/>
      <c r="V69" s="35"/>
      <c r="W69" s="35"/>
      <c r="X69" s="35"/>
      <c r="Y69" s="35"/>
      <c r="Z69" s="35"/>
      <c r="AA69" s="35"/>
      <c r="AB69" s="35"/>
      <c r="AC69" s="35"/>
      <c r="AD69" s="35"/>
      <c r="AE69" s="35"/>
    </row>
    <row r="70" s="2" customFormat="1" ht="23.25" customHeight="1">
      <c r="A70" s="35"/>
      <c r="B70" s="36"/>
      <c r="C70" s="37"/>
      <c r="D70" s="37"/>
      <c r="E70" s="176" t="str">
        <f>E7</f>
        <v xml:space="preserve">Oprava staničních kolejí 1 - 8  a výhybek v žst. Bečov nad Teplou (2. část)</v>
      </c>
      <c r="F70" s="29"/>
      <c r="G70" s="29"/>
      <c r="H70" s="29"/>
      <c r="I70" s="143"/>
      <c r="J70" s="37"/>
      <c r="K70" s="37"/>
      <c r="L70" s="144"/>
      <c r="S70" s="35"/>
      <c r="T70" s="35"/>
      <c r="U70" s="35"/>
      <c r="V70" s="35"/>
      <c r="W70" s="35"/>
      <c r="X70" s="35"/>
      <c r="Y70" s="35"/>
      <c r="Z70" s="35"/>
      <c r="AA70" s="35"/>
      <c r="AB70" s="35"/>
      <c r="AC70" s="35"/>
      <c r="AD70" s="35"/>
      <c r="AE70" s="35"/>
    </row>
    <row r="71" s="2" customFormat="1" ht="12" customHeight="1">
      <c r="A71" s="35"/>
      <c r="B71" s="36"/>
      <c r="C71" s="29" t="s">
        <v>160</v>
      </c>
      <c r="D71" s="37"/>
      <c r="E71" s="37"/>
      <c r="F71" s="37"/>
      <c r="G71" s="37"/>
      <c r="H71" s="37"/>
      <c r="I71" s="143"/>
      <c r="J71" s="37"/>
      <c r="K71" s="37"/>
      <c r="L71" s="144"/>
      <c r="S71" s="35"/>
      <c r="T71" s="35"/>
      <c r="U71" s="35"/>
      <c r="V71" s="35"/>
      <c r="W71" s="35"/>
      <c r="X71" s="35"/>
      <c r="Y71" s="35"/>
      <c r="Z71" s="35"/>
      <c r="AA71" s="35"/>
      <c r="AB71" s="35"/>
      <c r="AC71" s="35"/>
      <c r="AD71" s="35"/>
      <c r="AE71" s="35"/>
    </row>
    <row r="72" s="2" customFormat="1" ht="16.5" customHeight="1">
      <c r="A72" s="35"/>
      <c r="B72" s="36"/>
      <c r="C72" s="37"/>
      <c r="D72" s="37"/>
      <c r="E72" s="66" t="str">
        <f>E9</f>
        <v>VRN - VRN SO 101-105</v>
      </c>
      <c r="F72" s="37"/>
      <c r="G72" s="37"/>
      <c r="H72" s="37"/>
      <c r="I72" s="143"/>
      <c r="J72" s="37"/>
      <c r="K72" s="37"/>
      <c r="L72" s="144"/>
      <c r="S72" s="35"/>
      <c r="T72" s="35"/>
      <c r="U72" s="35"/>
      <c r="V72" s="35"/>
      <c r="W72" s="35"/>
      <c r="X72" s="35"/>
      <c r="Y72" s="35"/>
      <c r="Z72" s="35"/>
      <c r="AA72" s="35"/>
      <c r="AB72" s="35"/>
      <c r="AC72" s="35"/>
      <c r="AD72" s="35"/>
      <c r="AE72" s="35"/>
    </row>
    <row r="73" s="2" customFormat="1" ht="6.96" customHeight="1">
      <c r="A73" s="35"/>
      <c r="B73" s="36"/>
      <c r="C73" s="37"/>
      <c r="D73" s="37"/>
      <c r="E73" s="37"/>
      <c r="F73" s="37"/>
      <c r="G73" s="37"/>
      <c r="H73" s="37"/>
      <c r="I73" s="143"/>
      <c r="J73" s="37"/>
      <c r="K73" s="37"/>
      <c r="L73" s="144"/>
      <c r="S73" s="35"/>
      <c r="T73" s="35"/>
      <c r="U73" s="35"/>
      <c r="V73" s="35"/>
      <c r="W73" s="35"/>
      <c r="X73" s="35"/>
      <c r="Y73" s="35"/>
      <c r="Z73" s="35"/>
      <c r="AA73" s="35"/>
      <c r="AB73" s="35"/>
      <c r="AC73" s="35"/>
      <c r="AD73" s="35"/>
      <c r="AE73" s="35"/>
    </row>
    <row r="74" s="2" customFormat="1" ht="12" customHeight="1">
      <c r="A74" s="35"/>
      <c r="B74" s="36"/>
      <c r="C74" s="29" t="s">
        <v>21</v>
      </c>
      <c r="D74" s="37"/>
      <c r="E74" s="37"/>
      <c r="F74" s="24" t="str">
        <f>F12</f>
        <v>žst. Bečov nad Teplou</v>
      </c>
      <c r="G74" s="37"/>
      <c r="H74" s="37"/>
      <c r="I74" s="146" t="s">
        <v>23</v>
      </c>
      <c r="J74" s="69" t="str">
        <f>IF(J12="","",J12)</f>
        <v>11. 2. 2020</v>
      </c>
      <c r="K74" s="37"/>
      <c r="L74" s="144"/>
      <c r="S74" s="35"/>
      <c r="T74" s="35"/>
      <c r="U74" s="35"/>
      <c r="V74" s="35"/>
      <c r="W74" s="35"/>
      <c r="X74" s="35"/>
      <c r="Y74" s="35"/>
      <c r="Z74" s="35"/>
      <c r="AA74" s="35"/>
      <c r="AB74" s="35"/>
      <c r="AC74" s="35"/>
      <c r="AD74" s="35"/>
      <c r="AE74" s="35"/>
    </row>
    <row r="75" s="2" customFormat="1" ht="6.96" customHeight="1">
      <c r="A75" s="35"/>
      <c r="B75" s="36"/>
      <c r="C75" s="37"/>
      <c r="D75" s="37"/>
      <c r="E75" s="37"/>
      <c r="F75" s="37"/>
      <c r="G75" s="37"/>
      <c r="H75" s="37"/>
      <c r="I75" s="143"/>
      <c r="J75" s="37"/>
      <c r="K75" s="37"/>
      <c r="L75" s="144"/>
      <c r="S75" s="35"/>
      <c r="T75" s="35"/>
      <c r="U75" s="35"/>
      <c r="V75" s="35"/>
      <c r="W75" s="35"/>
      <c r="X75" s="35"/>
      <c r="Y75" s="35"/>
      <c r="Z75" s="35"/>
      <c r="AA75" s="35"/>
      <c r="AB75" s="35"/>
      <c r="AC75" s="35"/>
      <c r="AD75" s="35"/>
      <c r="AE75" s="35"/>
    </row>
    <row r="76" s="2" customFormat="1" ht="15.15" customHeight="1">
      <c r="A76" s="35"/>
      <c r="B76" s="36"/>
      <c r="C76" s="29" t="s">
        <v>25</v>
      </c>
      <c r="D76" s="37"/>
      <c r="E76" s="37"/>
      <c r="F76" s="24" t="str">
        <f>E15</f>
        <v xml:space="preserve"> Správa železnic, OŘ ÚNL</v>
      </c>
      <c r="G76" s="37"/>
      <c r="H76" s="37"/>
      <c r="I76" s="146" t="s">
        <v>33</v>
      </c>
      <c r="J76" s="33" t="str">
        <f>E21</f>
        <v xml:space="preserve"> </v>
      </c>
      <c r="K76" s="37"/>
      <c r="L76" s="144"/>
      <c r="S76" s="35"/>
      <c r="T76" s="35"/>
      <c r="U76" s="35"/>
      <c r="V76" s="35"/>
      <c r="W76" s="35"/>
      <c r="X76" s="35"/>
      <c r="Y76" s="35"/>
      <c r="Z76" s="35"/>
      <c r="AA76" s="35"/>
      <c r="AB76" s="35"/>
      <c r="AC76" s="35"/>
      <c r="AD76" s="35"/>
      <c r="AE76" s="35"/>
    </row>
    <row r="77" s="2" customFormat="1" ht="15.15" customHeight="1">
      <c r="A77" s="35"/>
      <c r="B77" s="36"/>
      <c r="C77" s="29" t="s">
        <v>31</v>
      </c>
      <c r="D77" s="37"/>
      <c r="E77" s="37"/>
      <c r="F77" s="24" t="str">
        <f>IF(E18="","",E18)</f>
        <v>Vyplň údaj</v>
      </c>
      <c r="G77" s="37"/>
      <c r="H77" s="37"/>
      <c r="I77" s="146" t="s">
        <v>36</v>
      </c>
      <c r="J77" s="33" t="str">
        <f>E24</f>
        <v xml:space="preserve"> </v>
      </c>
      <c r="K77" s="37"/>
      <c r="L77" s="144"/>
      <c r="S77" s="35"/>
      <c r="T77" s="35"/>
      <c r="U77" s="35"/>
      <c r="V77" s="35"/>
      <c r="W77" s="35"/>
      <c r="X77" s="35"/>
      <c r="Y77" s="35"/>
      <c r="Z77" s="35"/>
      <c r="AA77" s="35"/>
      <c r="AB77" s="35"/>
      <c r="AC77" s="35"/>
      <c r="AD77" s="35"/>
      <c r="AE77" s="35"/>
    </row>
    <row r="78" s="2" customFormat="1" ht="10.32" customHeight="1">
      <c r="A78" s="35"/>
      <c r="B78" s="36"/>
      <c r="C78" s="37"/>
      <c r="D78" s="37"/>
      <c r="E78" s="37"/>
      <c r="F78" s="37"/>
      <c r="G78" s="37"/>
      <c r="H78" s="37"/>
      <c r="I78" s="143"/>
      <c r="J78" s="37"/>
      <c r="K78" s="37"/>
      <c r="L78" s="144"/>
      <c r="S78" s="35"/>
      <c r="T78" s="35"/>
      <c r="U78" s="35"/>
      <c r="V78" s="35"/>
      <c r="W78" s="35"/>
      <c r="X78" s="35"/>
      <c r="Y78" s="35"/>
      <c r="Z78" s="35"/>
      <c r="AA78" s="35"/>
      <c r="AB78" s="35"/>
      <c r="AC78" s="35"/>
      <c r="AD78" s="35"/>
      <c r="AE78" s="35"/>
    </row>
    <row r="79" s="10" customFormat="1" ht="29.28" customHeight="1">
      <c r="A79" s="189"/>
      <c r="B79" s="190"/>
      <c r="C79" s="191" t="s">
        <v>169</v>
      </c>
      <c r="D79" s="192" t="s">
        <v>58</v>
      </c>
      <c r="E79" s="192" t="s">
        <v>54</v>
      </c>
      <c r="F79" s="192" t="s">
        <v>55</v>
      </c>
      <c r="G79" s="192" t="s">
        <v>170</v>
      </c>
      <c r="H79" s="192" t="s">
        <v>171</v>
      </c>
      <c r="I79" s="193" t="s">
        <v>172</v>
      </c>
      <c r="J79" s="192" t="s">
        <v>164</v>
      </c>
      <c r="K79" s="194" t="s">
        <v>173</v>
      </c>
      <c r="L79" s="195"/>
      <c r="M79" s="89" t="s">
        <v>19</v>
      </c>
      <c r="N79" s="90" t="s">
        <v>43</v>
      </c>
      <c r="O79" s="90" t="s">
        <v>174</v>
      </c>
      <c r="P79" s="90" t="s">
        <v>175</v>
      </c>
      <c r="Q79" s="90" t="s">
        <v>176</v>
      </c>
      <c r="R79" s="90" t="s">
        <v>177</v>
      </c>
      <c r="S79" s="90" t="s">
        <v>178</v>
      </c>
      <c r="T79" s="91" t="s">
        <v>179</v>
      </c>
      <c r="U79" s="189"/>
      <c r="V79" s="189"/>
      <c r="W79" s="189"/>
      <c r="X79" s="189"/>
      <c r="Y79" s="189"/>
      <c r="Z79" s="189"/>
      <c r="AA79" s="189"/>
      <c r="AB79" s="189"/>
      <c r="AC79" s="189"/>
      <c r="AD79" s="189"/>
      <c r="AE79" s="189"/>
    </row>
    <row r="80" s="2" customFormat="1" ht="22.8" customHeight="1">
      <c r="A80" s="35"/>
      <c r="B80" s="36"/>
      <c r="C80" s="96" t="s">
        <v>180</v>
      </c>
      <c r="D80" s="37"/>
      <c r="E80" s="37"/>
      <c r="F80" s="37"/>
      <c r="G80" s="37"/>
      <c r="H80" s="37"/>
      <c r="I80" s="143"/>
      <c r="J80" s="196">
        <f>BK80</f>
        <v>0</v>
      </c>
      <c r="K80" s="37"/>
      <c r="L80" s="41"/>
      <c r="M80" s="92"/>
      <c r="N80" s="197"/>
      <c r="O80" s="93"/>
      <c r="P80" s="198">
        <f>P81</f>
        <v>0</v>
      </c>
      <c r="Q80" s="93"/>
      <c r="R80" s="198">
        <f>R81</f>
        <v>0</v>
      </c>
      <c r="S80" s="93"/>
      <c r="T80" s="199">
        <f>T81</f>
        <v>0</v>
      </c>
      <c r="U80" s="35"/>
      <c r="V80" s="35"/>
      <c r="W80" s="35"/>
      <c r="X80" s="35"/>
      <c r="Y80" s="35"/>
      <c r="Z80" s="35"/>
      <c r="AA80" s="35"/>
      <c r="AB80" s="35"/>
      <c r="AC80" s="35"/>
      <c r="AD80" s="35"/>
      <c r="AE80" s="35"/>
      <c r="AT80" s="14" t="s">
        <v>72</v>
      </c>
      <c r="AU80" s="14" t="s">
        <v>165</v>
      </c>
      <c r="BK80" s="200">
        <f>BK81</f>
        <v>0</v>
      </c>
    </row>
    <row r="81" s="11" customFormat="1" ht="25.92" customHeight="1">
      <c r="A81" s="11"/>
      <c r="B81" s="201"/>
      <c r="C81" s="202"/>
      <c r="D81" s="203" t="s">
        <v>72</v>
      </c>
      <c r="E81" s="204" t="s">
        <v>145</v>
      </c>
      <c r="F81" s="204" t="s">
        <v>2928</v>
      </c>
      <c r="G81" s="202"/>
      <c r="H81" s="202"/>
      <c r="I81" s="205"/>
      <c r="J81" s="206">
        <f>BK81</f>
        <v>0</v>
      </c>
      <c r="K81" s="202"/>
      <c r="L81" s="207"/>
      <c r="M81" s="208"/>
      <c r="N81" s="209"/>
      <c r="O81" s="209"/>
      <c r="P81" s="210">
        <f>SUM(P82:P101)</f>
        <v>0</v>
      </c>
      <c r="Q81" s="209"/>
      <c r="R81" s="210">
        <f>SUM(R82:R101)</f>
        <v>0</v>
      </c>
      <c r="S81" s="209"/>
      <c r="T81" s="211">
        <f>SUM(T82:T101)</f>
        <v>0</v>
      </c>
      <c r="U81" s="11"/>
      <c r="V81" s="11"/>
      <c r="W81" s="11"/>
      <c r="X81" s="11"/>
      <c r="Y81" s="11"/>
      <c r="Z81" s="11"/>
      <c r="AA81" s="11"/>
      <c r="AB81" s="11"/>
      <c r="AC81" s="11"/>
      <c r="AD81" s="11"/>
      <c r="AE81" s="11"/>
      <c r="AR81" s="212" t="s">
        <v>204</v>
      </c>
      <c r="AT81" s="213" t="s">
        <v>72</v>
      </c>
      <c r="AU81" s="213" t="s">
        <v>73</v>
      </c>
      <c r="AY81" s="212" t="s">
        <v>183</v>
      </c>
      <c r="BK81" s="214">
        <f>SUM(BK82:BK101)</f>
        <v>0</v>
      </c>
    </row>
    <row r="82" s="2" customFormat="1" ht="21.75" customHeight="1">
      <c r="A82" s="35"/>
      <c r="B82" s="36"/>
      <c r="C82" s="233" t="s">
        <v>81</v>
      </c>
      <c r="D82" s="233" t="s">
        <v>191</v>
      </c>
      <c r="E82" s="234" t="s">
        <v>3254</v>
      </c>
      <c r="F82" s="235" t="s">
        <v>3255</v>
      </c>
      <c r="G82" s="236" t="s">
        <v>199</v>
      </c>
      <c r="H82" s="237">
        <v>3</v>
      </c>
      <c r="I82" s="238"/>
      <c r="J82" s="239">
        <f>ROUND(I82*H82,2)</f>
        <v>0</v>
      </c>
      <c r="K82" s="235" t="s">
        <v>19</v>
      </c>
      <c r="L82" s="41"/>
      <c r="M82" s="240" t="s">
        <v>19</v>
      </c>
      <c r="N82" s="241" t="s">
        <v>44</v>
      </c>
      <c r="O82" s="81"/>
      <c r="P82" s="225">
        <f>O82*H82</f>
        <v>0</v>
      </c>
      <c r="Q82" s="225">
        <v>0</v>
      </c>
      <c r="R82" s="225">
        <f>Q82*H82</f>
        <v>0</v>
      </c>
      <c r="S82" s="225">
        <v>0</v>
      </c>
      <c r="T82" s="226">
        <f>S82*H82</f>
        <v>0</v>
      </c>
      <c r="U82" s="35"/>
      <c r="V82" s="35"/>
      <c r="W82" s="35"/>
      <c r="X82" s="35"/>
      <c r="Y82" s="35"/>
      <c r="Z82" s="35"/>
      <c r="AA82" s="35"/>
      <c r="AB82" s="35"/>
      <c r="AC82" s="35"/>
      <c r="AD82" s="35"/>
      <c r="AE82" s="35"/>
      <c r="AR82" s="227" t="s">
        <v>182</v>
      </c>
      <c r="AT82" s="227" t="s">
        <v>191</v>
      </c>
      <c r="AU82" s="227" t="s">
        <v>81</v>
      </c>
      <c r="AY82" s="14" t="s">
        <v>183</v>
      </c>
      <c r="BE82" s="228">
        <f>IF(N82="základní",J82,0)</f>
        <v>0</v>
      </c>
      <c r="BF82" s="228">
        <f>IF(N82="snížená",J82,0)</f>
        <v>0</v>
      </c>
      <c r="BG82" s="228">
        <f>IF(N82="zákl. přenesená",J82,0)</f>
        <v>0</v>
      </c>
      <c r="BH82" s="228">
        <f>IF(N82="sníž. přenesená",J82,0)</f>
        <v>0</v>
      </c>
      <c r="BI82" s="228">
        <f>IF(N82="nulová",J82,0)</f>
        <v>0</v>
      </c>
      <c r="BJ82" s="14" t="s">
        <v>81</v>
      </c>
      <c r="BK82" s="228">
        <f>ROUND(I82*H82,2)</f>
        <v>0</v>
      </c>
      <c r="BL82" s="14" t="s">
        <v>182</v>
      </c>
      <c r="BM82" s="227" t="s">
        <v>3256</v>
      </c>
    </row>
    <row r="83" s="2" customFormat="1">
      <c r="A83" s="35"/>
      <c r="B83" s="36"/>
      <c r="C83" s="37"/>
      <c r="D83" s="229" t="s">
        <v>190</v>
      </c>
      <c r="E83" s="37"/>
      <c r="F83" s="230" t="s">
        <v>3255</v>
      </c>
      <c r="G83" s="37"/>
      <c r="H83" s="37"/>
      <c r="I83" s="143"/>
      <c r="J83" s="37"/>
      <c r="K83" s="37"/>
      <c r="L83" s="41"/>
      <c r="M83" s="231"/>
      <c r="N83" s="232"/>
      <c r="O83" s="81"/>
      <c r="P83" s="81"/>
      <c r="Q83" s="81"/>
      <c r="R83" s="81"/>
      <c r="S83" s="81"/>
      <c r="T83" s="82"/>
      <c r="U83" s="35"/>
      <c r="V83" s="35"/>
      <c r="W83" s="35"/>
      <c r="X83" s="35"/>
      <c r="Y83" s="35"/>
      <c r="Z83" s="35"/>
      <c r="AA83" s="35"/>
      <c r="AB83" s="35"/>
      <c r="AC83" s="35"/>
      <c r="AD83" s="35"/>
      <c r="AE83" s="35"/>
      <c r="AT83" s="14" t="s">
        <v>190</v>
      </c>
      <c r="AU83" s="14" t="s">
        <v>81</v>
      </c>
    </row>
    <row r="84" s="2" customFormat="1" ht="16.5" customHeight="1">
      <c r="A84" s="35"/>
      <c r="B84" s="36"/>
      <c r="C84" s="233" t="s">
        <v>83</v>
      </c>
      <c r="D84" s="233" t="s">
        <v>191</v>
      </c>
      <c r="E84" s="234" t="s">
        <v>3257</v>
      </c>
      <c r="F84" s="235" t="s">
        <v>3258</v>
      </c>
      <c r="G84" s="236" t="s">
        <v>1692</v>
      </c>
      <c r="H84" s="246"/>
      <c r="I84" s="238"/>
      <c r="J84" s="239">
        <f>ROUND(I84*H84,2)</f>
        <v>0</v>
      </c>
      <c r="K84" s="235" t="s">
        <v>19</v>
      </c>
      <c r="L84" s="41"/>
      <c r="M84" s="240" t="s">
        <v>19</v>
      </c>
      <c r="N84" s="241" t="s">
        <v>44</v>
      </c>
      <c r="O84" s="81"/>
      <c r="P84" s="225">
        <f>O84*H84</f>
        <v>0</v>
      </c>
      <c r="Q84" s="225">
        <v>0</v>
      </c>
      <c r="R84" s="225">
        <f>Q84*H84</f>
        <v>0</v>
      </c>
      <c r="S84" s="225">
        <v>0</v>
      </c>
      <c r="T84" s="226">
        <f>S84*H84</f>
        <v>0</v>
      </c>
      <c r="U84" s="35"/>
      <c r="V84" s="35"/>
      <c r="W84" s="35"/>
      <c r="X84" s="35"/>
      <c r="Y84" s="35"/>
      <c r="Z84" s="35"/>
      <c r="AA84" s="35"/>
      <c r="AB84" s="35"/>
      <c r="AC84" s="35"/>
      <c r="AD84" s="35"/>
      <c r="AE84" s="35"/>
      <c r="AR84" s="227" t="s">
        <v>182</v>
      </c>
      <c r="AT84" s="227" t="s">
        <v>191</v>
      </c>
      <c r="AU84" s="227" t="s">
        <v>81</v>
      </c>
      <c r="AY84" s="14" t="s">
        <v>183</v>
      </c>
      <c r="BE84" s="228">
        <f>IF(N84="základní",J84,0)</f>
        <v>0</v>
      </c>
      <c r="BF84" s="228">
        <f>IF(N84="snížená",J84,0)</f>
        <v>0</v>
      </c>
      <c r="BG84" s="228">
        <f>IF(N84="zákl. přenesená",J84,0)</f>
        <v>0</v>
      </c>
      <c r="BH84" s="228">
        <f>IF(N84="sníž. přenesená",J84,0)</f>
        <v>0</v>
      </c>
      <c r="BI84" s="228">
        <f>IF(N84="nulová",J84,0)</f>
        <v>0</v>
      </c>
      <c r="BJ84" s="14" t="s">
        <v>81</v>
      </c>
      <c r="BK84" s="228">
        <f>ROUND(I84*H84,2)</f>
        <v>0</v>
      </c>
      <c r="BL84" s="14" t="s">
        <v>182</v>
      </c>
      <c r="BM84" s="227" t="s">
        <v>3259</v>
      </c>
    </row>
    <row r="85" s="2" customFormat="1">
      <c r="A85" s="35"/>
      <c r="B85" s="36"/>
      <c r="C85" s="37"/>
      <c r="D85" s="229" t="s">
        <v>190</v>
      </c>
      <c r="E85" s="37"/>
      <c r="F85" s="230" t="s">
        <v>3258</v>
      </c>
      <c r="G85" s="37"/>
      <c r="H85" s="37"/>
      <c r="I85" s="143"/>
      <c r="J85" s="37"/>
      <c r="K85" s="37"/>
      <c r="L85" s="41"/>
      <c r="M85" s="231"/>
      <c r="N85" s="232"/>
      <c r="O85" s="81"/>
      <c r="P85" s="81"/>
      <c r="Q85" s="81"/>
      <c r="R85" s="81"/>
      <c r="S85" s="81"/>
      <c r="T85" s="82"/>
      <c r="U85" s="35"/>
      <c r="V85" s="35"/>
      <c r="W85" s="35"/>
      <c r="X85" s="35"/>
      <c r="Y85" s="35"/>
      <c r="Z85" s="35"/>
      <c r="AA85" s="35"/>
      <c r="AB85" s="35"/>
      <c r="AC85" s="35"/>
      <c r="AD85" s="35"/>
      <c r="AE85" s="35"/>
      <c r="AT85" s="14" t="s">
        <v>190</v>
      </c>
      <c r="AU85" s="14" t="s">
        <v>81</v>
      </c>
    </row>
    <row r="86" s="2" customFormat="1" ht="16.5" customHeight="1">
      <c r="A86" s="35"/>
      <c r="B86" s="36"/>
      <c r="C86" s="233" t="s">
        <v>196</v>
      </c>
      <c r="D86" s="233" t="s">
        <v>191</v>
      </c>
      <c r="E86" s="234" t="s">
        <v>3260</v>
      </c>
      <c r="F86" s="235" t="s">
        <v>3261</v>
      </c>
      <c r="G86" s="236" t="s">
        <v>1692</v>
      </c>
      <c r="H86" s="246"/>
      <c r="I86" s="238"/>
      <c r="J86" s="239">
        <f>ROUND(I86*H86,2)</f>
        <v>0</v>
      </c>
      <c r="K86" s="235" t="s">
        <v>19</v>
      </c>
      <c r="L86" s="41"/>
      <c r="M86" s="240" t="s">
        <v>19</v>
      </c>
      <c r="N86" s="241" t="s">
        <v>44</v>
      </c>
      <c r="O86" s="81"/>
      <c r="P86" s="225">
        <f>O86*H86</f>
        <v>0</v>
      </c>
      <c r="Q86" s="225">
        <v>0</v>
      </c>
      <c r="R86" s="225">
        <f>Q86*H86</f>
        <v>0</v>
      </c>
      <c r="S86" s="225">
        <v>0</v>
      </c>
      <c r="T86" s="226">
        <f>S86*H86</f>
        <v>0</v>
      </c>
      <c r="U86" s="35"/>
      <c r="V86" s="35"/>
      <c r="W86" s="35"/>
      <c r="X86" s="35"/>
      <c r="Y86" s="35"/>
      <c r="Z86" s="35"/>
      <c r="AA86" s="35"/>
      <c r="AB86" s="35"/>
      <c r="AC86" s="35"/>
      <c r="AD86" s="35"/>
      <c r="AE86" s="35"/>
      <c r="AR86" s="227" t="s">
        <v>182</v>
      </c>
      <c r="AT86" s="227" t="s">
        <v>191</v>
      </c>
      <c r="AU86" s="227" t="s">
        <v>81</v>
      </c>
      <c r="AY86" s="14" t="s">
        <v>183</v>
      </c>
      <c r="BE86" s="228">
        <f>IF(N86="základní",J86,0)</f>
        <v>0</v>
      </c>
      <c r="BF86" s="228">
        <f>IF(N86="snížená",J86,0)</f>
        <v>0</v>
      </c>
      <c r="BG86" s="228">
        <f>IF(N86="zákl. přenesená",J86,0)</f>
        <v>0</v>
      </c>
      <c r="BH86" s="228">
        <f>IF(N86="sníž. přenesená",J86,0)</f>
        <v>0</v>
      </c>
      <c r="BI86" s="228">
        <f>IF(N86="nulová",J86,0)</f>
        <v>0</v>
      </c>
      <c r="BJ86" s="14" t="s">
        <v>81</v>
      </c>
      <c r="BK86" s="228">
        <f>ROUND(I86*H86,2)</f>
        <v>0</v>
      </c>
      <c r="BL86" s="14" t="s">
        <v>182</v>
      </c>
      <c r="BM86" s="227" t="s">
        <v>3262</v>
      </c>
    </row>
    <row r="87" s="2" customFormat="1">
      <c r="A87" s="35"/>
      <c r="B87" s="36"/>
      <c r="C87" s="37"/>
      <c r="D87" s="229" t="s">
        <v>190</v>
      </c>
      <c r="E87" s="37"/>
      <c r="F87" s="230" t="s">
        <v>3261</v>
      </c>
      <c r="G87" s="37"/>
      <c r="H87" s="37"/>
      <c r="I87" s="143"/>
      <c r="J87" s="37"/>
      <c r="K87" s="37"/>
      <c r="L87" s="41"/>
      <c r="M87" s="231"/>
      <c r="N87" s="232"/>
      <c r="O87" s="81"/>
      <c r="P87" s="81"/>
      <c r="Q87" s="81"/>
      <c r="R87" s="81"/>
      <c r="S87" s="81"/>
      <c r="T87" s="82"/>
      <c r="U87" s="35"/>
      <c r="V87" s="35"/>
      <c r="W87" s="35"/>
      <c r="X87" s="35"/>
      <c r="Y87" s="35"/>
      <c r="Z87" s="35"/>
      <c r="AA87" s="35"/>
      <c r="AB87" s="35"/>
      <c r="AC87" s="35"/>
      <c r="AD87" s="35"/>
      <c r="AE87" s="35"/>
      <c r="AT87" s="14" t="s">
        <v>190</v>
      </c>
      <c r="AU87" s="14" t="s">
        <v>81</v>
      </c>
    </row>
    <row r="88" s="2" customFormat="1" ht="21.75" customHeight="1">
      <c r="A88" s="35"/>
      <c r="B88" s="36"/>
      <c r="C88" s="233" t="s">
        <v>182</v>
      </c>
      <c r="D88" s="233" t="s">
        <v>191</v>
      </c>
      <c r="E88" s="234" t="s">
        <v>3263</v>
      </c>
      <c r="F88" s="235" t="s">
        <v>3264</v>
      </c>
      <c r="G88" s="236" t="s">
        <v>1692</v>
      </c>
      <c r="H88" s="246"/>
      <c r="I88" s="238"/>
      <c r="J88" s="239">
        <f>ROUND(I88*H88,2)</f>
        <v>0</v>
      </c>
      <c r="K88" s="235" t="s">
        <v>19</v>
      </c>
      <c r="L88" s="41"/>
      <c r="M88" s="240" t="s">
        <v>19</v>
      </c>
      <c r="N88" s="241" t="s">
        <v>44</v>
      </c>
      <c r="O88" s="81"/>
      <c r="P88" s="225">
        <f>O88*H88</f>
        <v>0</v>
      </c>
      <c r="Q88" s="225">
        <v>0</v>
      </c>
      <c r="R88" s="225">
        <f>Q88*H88</f>
        <v>0</v>
      </c>
      <c r="S88" s="225">
        <v>0</v>
      </c>
      <c r="T88" s="226">
        <f>S88*H88</f>
        <v>0</v>
      </c>
      <c r="U88" s="35"/>
      <c r="V88" s="35"/>
      <c r="W88" s="35"/>
      <c r="X88" s="35"/>
      <c r="Y88" s="35"/>
      <c r="Z88" s="35"/>
      <c r="AA88" s="35"/>
      <c r="AB88" s="35"/>
      <c r="AC88" s="35"/>
      <c r="AD88" s="35"/>
      <c r="AE88" s="35"/>
      <c r="AR88" s="227" t="s">
        <v>182</v>
      </c>
      <c r="AT88" s="227" t="s">
        <v>191</v>
      </c>
      <c r="AU88" s="227" t="s">
        <v>81</v>
      </c>
      <c r="AY88" s="14" t="s">
        <v>183</v>
      </c>
      <c r="BE88" s="228">
        <f>IF(N88="základní",J88,0)</f>
        <v>0</v>
      </c>
      <c r="BF88" s="228">
        <f>IF(N88="snížená",J88,0)</f>
        <v>0</v>
      </c>
      <c r="BG88" s="228">
        <f>IF(N88="zákl. přenesená",J88,0)</f>
        <v>0</v>
      </c>
      <c r="BH88" s="228">
        <f>IF(N88="sníž. přenesená",J88,0)</f>
        <v>0</v>
      </c>
      <c r="BI88" s="228">
        <f>IF(N88="nulová",J88,0)</f>
        <v>0</v>
      </c>
      <c r="BJ88" s="14" t="s">
        <v>81</v>
      </c>
      <c r="BK88" s="228">
        <f>ROUND(I88*H88,2)</f>
        <v>0</v>
      </c>
      <c r="BL88" s="14" t="s">
        <v>182</v>
      </c>
      <c r="BM88" s="227" t="s">
        <v>3265</v>
      </c>
    </row>
    <row r="89" s="2" customFormat="1">
      <c r="A89" s="35"/>
      <c r="B89" s="36"/>
      <c r="C89" s="37"/>
      <c r="D89" s="229" t="s">
        <v>190</v>
      </c>
      <c r="E89" s="37"/>
      <c r="F89" s="230" t="s">
        <v>3264</v>
      </c>
      <c r="G89" s="37"/>
      <c r="H89" s="37"/>
      <c r="I89" s="143"/>
      <c r="J89" s="37"/>
      <c r="K89" s="37"/>
      <c r="L89" s="41"/>
      <c r="M89" s="231"/>
      <c r="N89" s="232"/>
      <c r="O89" s="81"/>
      <c r="P89" s="81"/>
      <c r="Q89" s="81"/>
      <c r="R89" s="81"/>
      <c r="S89" s="81"/>
      <c r="T89" s="82"/>
      <c r="U89" s="35"/>
      <c r="V89" s="35"/>
      <c r="W89" s="35"/>
      <c r="X89" s="35"/>
      <c r="Y89" s="35"/>
      <c r="Z89" s="35"/>
      <c r="AA89" s="35"/>
      <c r="AB89" s="35"/>
      <c r="AC89" s="35"/>
      <c r="AD89" s="35"/>
      <c r="AE89" s="35"/>
      <c r="AT89" s="14" t="s">
        <v>190</v>
      </c>
      <c r="AU89" s="14" t="s">
        <v>81</v>
      </c>
    </row>
    <row r="90" s="2" customFormat="1" ht="21.75" customHeight="1">
      <c r="A90" s="35"/>
      <c r="B90" s="36"/>
      <c r="C90" s="233" t="s">
        <v>204</v>
      </c>
      <c r="D90" s="233" t="s">
        <v>191</v>
      </c>
      <c r="E90" s="234" t="s">
        <v>3266</v>
      </c>
      <c r="F90" s="235" t="s">
        <v>3267</v>
      </c>
      <c r="G90" s="236" t="s">
        <v>1351</v>
      </c>
      <c r="H90" s="237">
        <v>10.866</v>
      </c>
      <c r="I90" s="238"/>
      <c r="J90" s="239">
        <f>ROUND(I90*H90,2)</f>
        <v>0</v>
      </c>
      <c r="K90" s="235" t="s">
        <v>19</v>
      </c>
      <c r="L90" s="41"/>
      <c r="M90" s="240" t="s">
        <v>19</v>
      </c>
      <c r="N90" s="241" t="s">
        <v>44</v>
      </c>
      <c r="O90" s="81"/>
      <c r="P90" s="225">
        <f>O90*H90</f>
        <v>0</v>
      </c>
      <c r="Q90" s="225">
        <v>0</v>
      </c>
      <c r="R90" s="225">
        <f>Q90*H90</f>
        <v>0</v>
      </c>
      <c r="S90" s="225">
        <v>0</v>
      </c>
      <c r="T90" s="226">
        <f>S90*H90</f>
        <v>0</v>
      </c>
      <c r="U90" s="35"/>
      <c r="V90" s="35"/>
      <c r="W90" s="35"/>
      <c r="X90" s="35"/>
      <c r="Y90" s="35"/>
      <c r="Z90" s="35"/>
      <c r="AA90" s="35"/>
      <c r="AB90" s="35"/>
      <c r="AC90" s="35"/>
      <c r="AD90" s="35"/>
      <c r="AE90" s="35"/>
      <c r="AR90" s="227" t="s">
        <v>182</v>
      </c>
      <c r="AT90" s="227" t="s">
        <v>191</v>
      </c>
      <c r="AU90" s="227" t="s">
        <v>81</v>
      </c>
      <c r="AY90" s="14" t="s">
        <v>183</v>
      </c>
      <c r="BE90" s="228">
        <f>IF(N90="základní",J90,0)</f>
        <v>0</v>
      </c>
      <c r="BF90" s="228">
        <f>IF(N90="snížená",J90,0)</f>
        <v>0</v>
      </c>
      <c r="BG90" s="228">
        <f>IF(N90="zákl. přenesená",J90,0)</f>
        <v>0</v>
      </c>
      <c r="BH90" s="228">
        <f>IF(N90="sníž. přenesená",J90,0)</f>
        <v>0</v>
      </c>
      <c r="BI90" s="228">
        <f>IF(N90="nulová",J90,0)</f>
        <v>0</v>
      </c>
      <c r="BJ90" s="14" t="s">
        <v>81</v>
      </c>
      <c r="BK90" s="228">
        <f>ROUND(I90*H90,2)</f>
        <v>0</v>
      </c>
      <c r="BL90" s="14" t="s">
        <v>182</v>
      </c>
      <c r="BM90" s="227" t="s">
        <v>3268</v>
      </c>
    </row>
    <row r="91" s="2" customFormat="1">
      <c r="A91" s="35"/>
      <c r="B91" s="36"/>
      <c r="C91" s="37"/>
      <c r="D91" s="229" t="s">
        <v>190</v>
      </c>
      <c r="E91" s="37"/>
      <c r="F91" s="230" t="s">
        <v>3267</v>
      </c>
      <c r="G91" s="37"/>
      <c r="H91" s="37"/>
      <c r="I91" s="143"/>
      <c r="J91" s="37"/>
      <c r="K91" s="37"/>
      <c r="L91" s="41"/>
      <c r="M91" s="231"/>
      <c r="N91" s="232"/>
      <c r="O91" s="81"/>
      <c r="P91" s="81"/>
      <c r="Q91" s="81"/>
      <c r="R91" s="81"/>
      <c r="S91" s="81"/>
      <c r="T91" s="82"/>
      <c r="U91" s="35"/>
      <c r="V91" s="35"/>
      <c r="W91" s="35"/>
      <c r="X91" s="35"/>
      <c r="Y91" s="35"/>
      <c r="Z91" s="35"/>
      <c r="AA91" s="35"/>
      <c r="AB91" s="35"/>
      <c r="AC91" s="35"/>
      <c r="AD91" s="35"/>
      <c r="AE91" s="35"/>
      <c r="AT91" s="14" t="s">
        <v>190</v>
      </c>
      <c r="AU91" s="14" t="s">
        <v>81</v>
      </c>
    </row>
    <row r="92" s="2" customFormat="1" ht="21.75" customHeight="1">
      <c r="A92" s="35"/>
      <c r="B92" s="36"/>
      <c r="C92" s="233" t="s">
        <v>208</v>
      </c>
      <c r="D92" s="233" t="s">
        <v>191</v>
      </c>
      <c r="E92" s="234" t="s">
        <v>3269</v>
      </c>
      <c r="F92" s="235" t="s">
        <v>3270</v>
      </c>
      <c r="G92" s="236" t="s">
        <v>1692</v>
      </c>
      <c r="H92" s="246"/>
      <c r="I92" s="238"/>
      <c r="J92" s="239">
        <f>ROUND(I92*H92,2)</f>
        <v>0</v>
      </c>
      <c r="K92" s="235" t="s">
        <v>19</v>
      </c>
      <c r="L92" s="41"/>
      <c r="M92" s="240" t="s">
        <v>19</v>
      </c>
      <c r="N92" s="241" t="s">
        <v>44</v>
      </c>
      <c r="O92" s="81"/>
      <c r="P92" s="225">
        <f>O92*H92</f>
        <v>0</v>
      </c>
      <c r="Q92" s="225">
        <v>0</v>
      </c>
      <c r="R92" s="225">
        <f>Q92*H92</f>
        <v>0</v>
      </c>
      <c r="S92" s="225">
        <v>0</v>
      </c>
      <c r="T92" s="226">
        <f>S92*H92</f>
        <v>0</v>
      </c>
      <c r="U92" s="35"/>
      <c r="V92" s="35"/>
      <c r="W92" s="35"/>
      <c r="X92" s="35"/>
      <c r="Y92" s="35"/>
      <c r="Z92" s="35"/>
      <c r="AA92" s="35"/>
      <c r="AB92" s="35"/>
      <c r="AC92" s="35"/>
      <c r="AD92" s="35"/>
      <c r="AE92" s="35"/>
      <c r="AR92" s="227" t="s">
        <v>182</v>
      </c>
      <c r="AT92" s="227" t="s">
        <v>191</v>
      </c>
      <c r="AU92" s="227" t="s">
        <v>81</v>
      </c>
      <c r="AY92" s="14" t="s">
        <v>183</v>
      </c>
      <c r="BE92" s="228">
        <f>IF(N92="základní",J92,0)</f>
        <v>0</v>
      </c>
      <c r="BF92" s="228">
        <f>IF(N92="snížená",J92,0)</f>
        <v>0</v>
      </c>
      <c r="BG92" s="228">
        <f>IF(N92="zákl. přenesená",J92,0)</f>
        <v>0</v>
      </c>
      <c r="BH92" s="228">
        <f>IF(N92="sníž. přenesená",J92,0)</f>
        <v>0</v>
      </c>
      <c r="BI92" s="228">
        <f>IF(N92="nulová",J92,0)</f>
        <v>0</v>
      </c>
      <c r="BJ92" s="14" t="s">
        <v>81</v>
      </c>
      <c r="BK92" s="228">
        <f>ROUND(I92*H92,2)</f>
        <v>0</v>
      </c>
      <c r="BL92" s="14" t="s">
        <v>182</v>
      </c>
      <c r="BM92" s="227" t="s">
        <v>3271</v>
      </c>
    </row>
    <row r="93" s="2" customFormat="1">
      <c r="A93" s="35"/>
      <c r="B93" s="36"/>
      <c r="C93" s="37"/>
      <c r="D93" s="229" t="s">
        <v>190</v>
      </c>
      <c r="E93" s="37"/>
      <c r="F93" s="230" t="s">
        <v>3270</v>
      </c>
      <c r="G93" s="37"/>
      <c r="H93" s="37"/>
      <c r="I93" s="143"/>
      <c r="J93" s="37"/>
      <c r="K93" s="37"/>
      <c r="L93" s="41"/>
      <c r="M93" s="231"/>
      <c r="N93" s="232"/>
      <c r="O93" s="81"/>
      <c r="P93" s="81"/>
      <c r="Q93" s="81"/>
      <c r="R93" s="81"/>
      <c r="S93" s="81"/>
      <c r="T93" s="82"/>
      <c r="U93" s="35"/>
      <c r="V93" s="35"/>
      <c r="W93" s="35"/>
      <c r="X93" s="35"/>
      <c r="Y93" s="35"/>
      <c r="Z93" s="35"/>
      <c r="AA93" s="35"/>
      <c r="AB93" s="35"/>
      <c r="AC93" s="35"/>
      <c r="AD93" s="35"/>
      <c r="AE93" s="35"/>
      <c r="AT93" s="14" t="s">
        <v>190</v>
      </c>
      <c r="AU93" s="14" t="s">
        <v>81</v>
      </c>
    </row>
    <row r="94" s="2" customFormat="1" ht="16.5" customHeight="1">
      <c r="A94" s="35"/>
      <c r="B94" s="36"/>
      <c r="C94" s="233" t="s">
        <v>212</v>
      </c>
      <c r="D94" s="233" t="s">
        <v>191</v>
      </c>
      <c r="E94" s="234" t="s">
        <v>3272</v>
      </c>
      <c r="F94" s="235" t="s">
        <v>3273</v>
      </c>
      <c r="G94" s="236" t="s">
        <v>3274</v>
      </c>
      <c r="H94" s="237">
        <v>1</v>
      </c>
      <c r="I94" s="238"/>
      <c r="J94" s="239">
        <f>ROUND(I94*H94,2)</f>
        <v>0</v>
      </c>
      <c r="K94" s="235" t="s">
        <v>19</v>
      </c>
      <c r="L94" s="41"/>
      <c r="M94" s="240" t="s">
        <v>19</v>
      </c>
      <c r="N94" s="241" t="s">
        <v>44</v>
      </c>
      <c r="O94" s="81"/>
      <c r="P94" s="225">
        <f>O94*H94</f>
        <v>0</v>
      </c>
      <c r="Q94" s="225">
        <v>0</v>
      </c>
      <c r="R94" s="225">
        <f>Q94*H94</f>
        <v>0</v>
      </c>
      <c r="S94" s="225">
        <v>0</v>
      </c>
      <c r="T94" s="226">
        <f>S94*H94</f>
        <v>0</v>
      </c>
      <c r="U94" s="35"/>
      <c r="V94" s="35"/>
      <c r="W94" s="35"/>
      <c r="X94" s="35"/>
      <c r="Y94" s="35"/>
      <c r="Z94" s="35"/>
      <c r="AA94" s="35"/>
      <c r="AB94" s="35"/>
      <c r="AC94" s="35"/>
      <c r="AD94" s="35"/>
      <c r="AE94" s="35"/>
      <c r="AR94" s="227" t="s">
        <v>182</v>
      </c>
      <c r="AT94" s="227" t="s">
        <v>191</v>
      </c>
      <c r="AU94" s="227" t="s">
        <v>81</v>
      </c>
      <c r="AY94" s="14" t="s">
        <v>183</v>
      </c>
      <c r="BE94" s="228">
        <f>IF(N94="základní",J94,0)</f>
        <v>0</v>
      </c>
      <c r="BF94" s="228">
        <f>IF(N94="snížená",J94,0)</f>
        <v>0</v>
      </c>
      <c r="BG94" s="228">
        <f>IF(N94="zákl. přenesená",J94,0)</f>
        <v>0</v>
      </c>
      <c r="BH94" s="228">
        <f>IF(N94="sníž. přenesená",J94,0)</f>
        <v>0</v>
      </c>
      <c r="BI94" s="228">
        <f>IF(N94="nulová",J94,0)</f>
        <v>0</v>
      </c>
      <c r="BJ94" s="14" t="s">
        <v>81</v>
      </c>
      <c r="BK94" s="228">
        <f>ROUND(I94*H94,2)</f>
        <v>0</v>
      </c>
      <c r="BL94" s="14" t="s">
        <v>182</v>
      </c>
      <c r="BM94" s="227" t="s">
        <v>3275</v>
      </c>
    </row>
    <row r="95" s="2" customFormat="1">
      <c r="A95" s="35"/>
      <c r="B95" s="36"/>
      <c r="C95" s="37"/>
      <c r="D95" s="229" t="s">
        <v>190</v>
      </c>
      <c r="E95" s="37"/>
      <c r="F95" s="230" t="s">
        <v>3273</v>
      </c>
      <c r="G95" s="37"/>
      <c r="H95" s="37"/>
      <c r="I95" s="143"/>
      <c r="J95" s="37"/>
      <c r="K95" s="37"/>
      <c r="L95" s="41"/>
      <c r="M95" s="231"/>
      <c r="N95" s="232"/>
      <c r="O95" s="81"/>
      <c r="P95" s="81"/>
      <c r="Q95" s="81"/>
      <c r="R95" s="81"/>
      <c r="S95" s="81"/>
      <c r="T95" s="82"/>
      <c r="U95" s="35"/>
      <c r="V95" s="35"/>
      <c r="W95" s="35"/>
      <c r="X95" s="35"/>
      <c r="Y95" s="35"/>
      <c r="Z95" s="35"/>
      <c r="AA95" s="35"/>
      <c r="AB95" s="35"/>
      <c r="AC95" s="35"/>
      <c r="AD95" s="35"/>
      <c r="AE95" s="35"/>
      <c r="AT95" s="14" t="s">
        <v>190</v>
      </c>
      <c r="AU95" s="14" t="s">
        <v>81</v>
      </c>
    </row>
    <row r="96" s="2" customFormat="1" ht="21.75" customHeight="1">
      <c r="A96" s="35"/>
      <c r="B96" s="36"/>
      <c r="C96" s="233" t="s">
        <v>216</v>
      </c>
      <c r="D96" s="233" t="s">
        <v>191</v>
      </c>
      <c r="E96" s="234" t="s">
        <v>3276</v>
      </c>
      <c r="F96" s="235" t="s">
        <v>3277</v>
      </c>
      <c r="G96" s="236" t="s">
        <v>1692</v>
      </c>
      <c r="H96" s="246"/>
      <c r="I96" s="238"/>
      <c r="J96" s="239">
        <f>ROUND(I96*H96,2)</f>
        <v>0</v>
      </c>
      <c r="K96" s="235" t="s">
        <v>19</v>
      </c>
      <c r="L96" s="41"/>
      <c r="M96" s="240" t="s">
        <v>19</v>
      </c>
      <c r="N96" s="241" t="s">
        <v>44</v>
      </c>
      <c r="O96" s="81"/>
      <c r="P96" s="225">
        <f>O96*H96</f>
        <v>0</v>
      </c>
      <c r="Q96" s="225">
        <v>0</v>
      </c>
      <c r="R96" s="225">
        <f>Q96*H96</f>
        <v>0</v>
      </c>
      <c r="S96" s="225">
        <v>0</v>
      </c>
      <c r="T96" s="226">
        <f>S96*H96</f>
        <v>0</v>
      </c>
      <c r="U96" s="35"/>
      <c r="V96" s="35"/>
      <c r="W96" s="35"/>
      <c r="X96" s="35"/>
      <c r="Y96" s="35"/>
      <c r="Z96" s="35"/>
      <c r="AA96" s="35"/>
      <c r="AB96" s="35"/>
      <c r="AC96" s="35"/>
      <c r="AD96" s="35"/>
      <c r="AE96" s="35"/>
      <c r="AR96" s="227" t="s">
        <v>182</v>
      </c>
      <c r="AT96" s="227" t="s">
        <v>191</v>
      </c>
      <c r="AU96" s="227" t="s">
        <v>81</v>
      </c>
      <c r="AY96" s="14" t="s">
        <v>183</v>
      </c>
      <c r="BE96" s="228">
        <f>IF(N96="základní",J96,0)</f>
        <v>0</v>
      </c>
      <c r="BF96" s="228">
        <f>IF(N96="snížená",J96,0)</f>
        <v>0</v>
      </c>
      <c r="BG96" s="228">
        <f>IF(N96="zákl. přenesená",J96,0)</f>
        <v>0</v>
      </c>
      <c r="BH96" s="228">
        <f>IF(N96="sníž. přenesená",J96,0)</f>
        <v>0</v>
      </c>
      <c r="BI96" s="228">
        <f>IF(N96="nulová",J96,0)</f>
        <v>0</v>
      </c>
      <c r="BJ96" s="14" t="s">
        <v>81</v>
      </c>
      <c r="BK96" s="228">
        <f>ROUND(I96*H96,2)</f>
        <v>0</v>
      </c>
      <c r="BL96" s="14" t="s">
        <v>182</v>
      </c>
      <c r="BM96" s="227" t="s">
        <v>3278</v>
      </c>
    </row>
    <row r="97" s="2" customFormat="1">
      <c r="A97" s="35"/>
      <c r="B97" s="36"/>
      <c r="C97" s="37"/>
      <c r="D97" s="229" t="s">
        <v>190</v>
      </c>
      <c r="E97" s="37"/>
      <c r="F97" s="230" t="s">
        <v>3277</v>
      </c>
      <c r="G97" s="37"/>
      <c r="H97" s="37"/>
      <c r="I97" s="143"/>
      <c r="J97" s="37"/>
      <c r="K97" s="37"/>
      <c r="L97" s="41"/>
      <c r="M97" s="231"/>
      <c r="N97" s="232"/>
      <c r="O97" s="81"/>
      <c r="P97" s="81"/>
      <c r="Q97" s="81"/>
      <c r="R97" s="81"/>
      <c r="S97" s="81"/>
      <c r="T97" s="82"/>
      <c r="U97" s="35"/>
      <c r="V97" s="35"/>
      <c r="W97" s="35"/>
      <c r="X97" s="35"/>
      <c r="Y97" s="35"/>
      <c r="Z97" s="35"/>
      <c r="AA97" s="35"/>
      <c r="AB97" s="35"/>
      <c r="AC97" s="35"/>
      <c r="AD97" s="35"/>
      <c r="AE97" s="35"/>
      <c r="AT97" s="14" t="s">
        <v>190</v>
      </c>
      <c r="AU97" s="14" t="s">
        <v>81</v>
      </c>
    </row>
    <row r="98" s="2" customFormat="1" ht="55.5" customHeight="1">
      <c r="A98" s="35"/>
      <c r="B98" s="36"/>
      <c r="C98" s="233" t="s">
        <v>220</v>
      </c>
      <c r="D98" s="233" t="s">
        <v>191</v>
      </c>
      <c r="E98" s="234" t="s">
        <v>3279</v>
      </c>
      <c r="F98" s="235" t="s">
        <v>3280</v>
      </c>
      <c r="G98" s="236" t="s">
        <v>1692</v>
      </c>
      <c r="H98" s="246"/>
      <c r="I98" s="238"/>
      <c r="J98" s="239">
        <f>ROUND(I98*H98,2)</f>
        <v>0</v>
      </c>
      <c r="K98" s="235" t="s">
        <v>19</v>
      </c>
      <c r="L98" s="41"/>
      <c r="M98" s="240" t="s">
        <v>19</v>
      </c>
      <c r="N98" s="241" t="s">
        <v>44</v>
      </c>
      <c r="O98" s="81"/>
      <c r="P98" s="225">
        <f>O98*H98</f>
        <v>0</v>
      </c>
      <c r="Q98" s="225">
        <v>0</v>
      </c>
      <c r="R98" s="225">
        <f>Q98*H98</f>
        <v>0</v>
      </c>
      <c r="S98" s="225">
        <v>0</v>
      </c>
      <c r="T98" s="226">
        <f>S98*H98</f>
        <v>0</v>
      </c>
      <c r="U98" s="35"/>
      <c r="V98" s="35"/>
      <c r="W98" s="35"/>
      <c r="X98" s="35"/>
      <c r="Y98" s="35"/>
      <c r="Z98" s="35"/>
      <c r="AA98" s="35"/>
      <c r="AB98" s="35"/>
      <c r="AC98" s="35"/>
      <c r="AD98" s="35"/>
      <c r="AE98" s="35"/>
      <c r="AR98" s="227" t="s">
        <v>182</v>
      </c>
      <c r="AT98" s="227" t="s">
        <v>191</v>
      </c>
      <c r="AU98" s="227" t="s">
        <v>81</v>
      </c>
      <c r="AY98" s="14" t="s">
        <v>183</v>
      </c>
      <c r="BE98" s="228">
        <f>IF(N98="základní",J98,0)</f>
        <v>0</v>
      </c>
      <c r="BF98" s="228">
        <f>IF(N98="snížená",J98,0)</f>
        <v>0</v>
      </c>
      <c r="BG98" s="228">
        <f>IF(N98="zákl. přenesená",J98,0)</f>
        <v>0</v>
      </c>
      <c r="BH98" s="228">
        <f>IF(N98="sníž. přenesená",J98,0)</f>
        <v>0</v>
      </c>
      <c r="BI98" s="228">
        <f>IF(N98="nulová",J98,0)</f>
        <v>0</v>
      </c>
      <c r="BJ98" s="14" t="s">
        <v>81</v>
      </c>
      <c r="BK98" s="228">
        <f>ROUND(I98*H98,2)</f>
        <v>0</v>
      </c>
      <c r="BL98" s="14" t="s">
        <v>182</v>
      </c>
      <c r="BM98" s="227" t="s">
        <v>3281</v>
      </c>
    </row>
    <row r="99" s="2" customFormat="1">
      <c r="A99" s="35"/>
      <c r="B99" s="36"/>
      <c r="C99" s="37"/>
      <c r="D99" s="229" t="s">
        <v>190</v>
      </c>
      <c r="E99" s="37"/>
      <c r="F99" s="230" t="s">
        <v>3280</v>
      </c>
      <c r="G99" s="37"/>
      <c r="H99" s="37"/>
      <c r="I99" s="143"/>
      <c r="J99" s="37"/>
      <c r="K99" s="37"/>
      <c r="L99" s="41"/>
      <c r="M99" s="231"/>
      <c r="N99" s="232"/>
      <c r="O99" s="81"/>
      <c r="P99" s="81"/>
      <c r="Q99" s="81"/>
      <c r="R99" s="81"/>
      <c r="S99" s="81"/>
      <c r="T99" s="82"/>
      <c r="U99" s="35"/>
      <c r="V99" s="35"/>
      <c r="W99" s="35"/>
      <c r="X99" s="35"/>
      <c r="Y99" s="35"/>
      <c r="Z99" s="35"/>
      <c r="AA99" s="35"/>
      <c r="AB99" s="35"/>
      <c r="AC99" s="35"/>
      <c r="AD99" s="35"/>
      <c r="AE99" s="35"/>
      <c r="AT99" s="14" t="s">
        <v>190</v>
      </c>
      <c r="AU99" s="14" t="s">
        <v>81</v>
      </c>
    </row>
    <row r="100" s="2" customFormat="1" ht="21.75" customHeight="1">
      <c r="A100" s="35"/>
      <c r="B100" s="36"/>
      <c r="C100" s="233" t="s">
        <v>224</v>
      </c>
      <c r="D100" s="233" t="s">
        <v>191</v>
      </c>
      <c r="E100" s="234" t="s">
        <v>3282</v>
      </c>
      <c r="F100" s="235" t="s">
        <v>3283</v>
      </c>
      <c r="G100" s="236" t="s">
        <v>187</v>
      </c>
      <c r="H100" s="237">
        <v>5913</v>
      </c>
      <c r="I100" s="238"/>
      <c r="J100" s="239">
        <f>ROUND(I100*H100,2)</f>
        <v>0</v>
      </c>
      <c r="K100" s="235" t="s">
        <v>19</v>
      </c>
      <c r="L100" s="41"/>
      <c r="M100" s="240" t="s">
        <v>19</v>
      </c>
      <c r="N100" s="241" t="s">
        <v>44</v>
      </c>
      <c r="O100" s="81"/>
      <c r="P100" s="225">
        <f>O100*H100</f>
        <v>0</v>
      </c>
      <c r="Q100" s="225">
        <v>0</v>
      </c>
      <c r="R100" s="225">
        <f>Q100*H100</f>
        <v>0</v>
      </c>
      <c r="S100" s="225">
        <v>0</v>
      </c>
      <c r="T100" s="226">
        <f>S100*H100</f>
        <v>0</v>
      </c>
      <c r="U100" s="35"/>
      <c r="V100" s="35"/>
      <c r="W100" s="35"/>
      <c r="X100" s="35"/>
      <c r="Y100" s="35"/>
      <c r="Z100" s="35"/>
      <c r="AA100" s="35"/>
      <c r="AB100" s="35"/>
      <c r="AC100" s="35"/>
      <c r="AD100" s="35"/>
      <c r="AE100" s="35"/>
      <c r="AR100" s="227" t="s">
        <v>182</v>
      </c>
      <c r="AT100" s="227" t="s">
        <v>191</v>
      </c>
      <c r="AU100" s="227" t="s">
        <v>81</v>
      </c>
      <c r="AY100" s="14" t="s">
        <v>183</v>
      </c>
      <c r="BE100" s="228">
        <f>IF(N100="základní",J100,0)</f>
        <v>0</v>
      </c>
      <c r="BF100" s="228">
        <f>IF(N100="snížená",J100,0)</f>
        <v>0</v>
      </c>
      <c r="BG100" s="228">
        <f>IF(N100="zákl. přenesená",J100,0)</f>
        <v>0</v>
      </c>
      <c r="BH100" s="228">
        <f>IF(N100="sníž. přenesená",J100,0)</f>
        <v>0</v>
      </c>
      <c r="BI100" s="228">
        <f>IF(N100="nulová",J100,0)</f>
        <v>0</v>
      </c>
      <c r="BJ100" s="14" t="s">
        <v>81</v>
      </c>
      <c r="BK100" s="228">
        <f>ROUND(I100*H100,2)</f>
        <v>0</v>
      </c>
      <c r="BL100" s="14" t="s">
        <v>182</v>
      </c>
      <c r="BM100" s="227" t="s">
        <v>3284</v>
      </c>
    </row>
    <row r="101" s="2" customFormat="1">
      <c r="A101" s="35"/>
      <c r="B101" s="36"/>
      <c r="C101" s="37"/>
      <c r="D101" s="229" t="s">
        <v>190</v>
      </c>
      <c r="E101" s="37"/>
      <c r="F101" s="230" t="s">
        <v>3283</v>
      </c>
      <c r="G101" s="37"/>
      <c r="H101" s="37"/>
      <c r="I101" s="143"/>
      <c r="J101" s="37"/>
      <c r="K101" s="37"/>
      <c r="L101" s="41"/>
      <c r="M101" s="242"/>
      <c r="N101" s="243"/>
      <c r="O101" s="244"/>
      <c r="P101" s="244"/>
      <c r="Q101" s="244"/>
      <c r="R101" s="244"/>
      <c r="S101" s="244"/>
      <c r="T101" s="245"/>
      <c r="U101" s="35"/>
      <c r="V101" s="35"/>
      <c r="W101" s="35"/>
      <c r="X101" s="35"/>
      <c r="Y101" s="35"/>
      <c r="Z101" s="35"/>
      <c r="AA101" s="35"/>
      <c r="AB101" s="35"/>
      <c r="AC101" s="35"/>
      <c r="AD101" s="35"/>
      <c r="AE101" s="35"/>
      <c r="AT101" s="14" t="s">
        <v>190</v>
      </c>
      <c r="AU101" s="14" t="s">
        <v>81</v>
      </c>
    </row>
    <row r="102" s="2" customFormat="1" ht="6.96" customHeight="1">
      <c r="A102" s="35"/>
      <c r="B102" s="56"/>
      <c r="C102" s="57"/>
      <c r="D102" s="57"/>
      <c r="E102" s="57"/>
      <c r="F102" s="57"/>
      <c r="G102" s="57"/>
      <c r="H102" s="57"/>
      <c r="I102" s="172"/>
      <c r="J102" s="57"/>
      <c r="K102" s="57"/>
      <c r="L102" s="41"/>
      <c r="M102" s="35"/>
      <c r="O102" s="35"/>
      <c r="P102" s="35"/>
      <c r="Q102" s="35"/>
      <c r="R102" s="35"/>
      <c r="S102" s="35"/>
      <c r="T102" s="35"/>
      <c r="U102" s="35"/>
      <c r="V102" s="35"/>
      <c r="W102" s="35"/>
      <c r="X102" s="35"/>
      <c r="Y102" s="35"/>
      <c r="Z102" s="35"/>
      <c r="AA102" s="35"/>
      <c r="AB102" s="35"/>
      <c r="AC102" s="35"/>
      <c r="AD102" s="35"/>
      <c r="AE102" s="35"/>
    </row>
  </sheetData>
  <sheetProtection sheet="1" autoFilter="0" formatColumns="0" formatRows="0" objects="1" scenarios="1" spinCount="100000" saltValue="lvwN1FC5KOKRQzmfIclossSeROw+IGMEct3ZCO2RL5kQV55ZHIeC+qEx5wQGL4oWVCuagIThs7el7VySfG6YIA==" hashValue="WCHeEwvFXjlP6vtCXPzDk8PW10gJzaZd/MrZYHXA0NJxgkwSbqCnowSgNaEMzv+0Ns6v64RkQHWIMDUrbCDtBA==" algorithmName="SHA-512" password="CC35"/>
  <autoFilter ref="C79:K101"/>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91</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1" customFormat="1" ht="12" customHeight="1">
      <c r="B8" s="17"/>
      <c r="D8" s="141" t="s">
        <v>160</v>
      </c>
      <c r="I8" s="135"/>
      <c r="L8" s="17"/>
    </row>
    <row r="9" hidden="1" s="2" customFormat="1" ht="16.5" customHeight="1">
      <c r="A9" s="35"/>
      <c r="B9" s="41"/>
      <c r="C9" s="35"/>
      <c r="D9" s="35"/>
      <c r="E9" s="142" t="s">
        <v>308</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309</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16.5" customHeight="1">
      <c r="A11" s="35"/>
      <c r="B11" s="41"/>
      <c r="C11" s="35"/>
      <c r="D11" s="35"/>
      <c r="E11" s="145" t="s">
        <v>310</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11. 2. 2020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34</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37</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38</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39</v>
      </c>
      <c r="E32" s="35"/>
      <c r="F32" s="35"/>
      <c r="G32" s="35"/>
      <c r="H32" s="35"/>
      <c r="I32" s="143"/>
      <c r="J32" s="156">
        <f>ROUND(J90,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41</v>
      </c>
      <c r="G34" s="35"/>
      <c r="H34" s="35"/>
      <c r="I34" s="158" t="s">
        <v>40</v>
      </c>
      <c r="J34" s="157" t="s">
        <v>42</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43</v>
      </c>
      <c r="E35" s="141" t="s">
        <v>44</v>
      </c>
      <c r="F35" s="160">
        <f>ROUND((SUM(BE90:BE623)),  2)</f>
        <v>0</v>
      </c>
      <c r="G35" s="35"/>
      <c r="H35" s="35"/>
      <c r="I35" s="161">
        <v>0.20999999999999999</v>
      </c>
      <c r="J35" s="160">
        <f>ROUND(((SUM(BE90:BE623))*I35),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45</v>
      </c>
      <c r="F36" s="160">
        <f>ROUND((SUM(BF90:BF623)),  2)</f>
        <v>0</v>
      </c>
      <c r="G36" s="35"/>
      <c r="H36" s="35"/>
      <c r="I36" s="161">
        <v>0.14999999999999999</v>
      </c>
      <c r="J36" s="160">
        <f>ROUND(((SUM(BF90:BF623))*I36),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46</v>
      </c>
      <c r="F37" s="160">
        <f>ROUND((SUM(BG90:BG623)),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47</v>
      </c>
      <c r="F38" s="160">
        <f>ROUND((SUM(BH90:BH623)),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48</v>
      </c>
      <c r="F39" s="160">
        <f>ROUND((SUM(BI90:BI623)),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49</v>
      </c>
      <c r="E41" s="164"/>
      <c r="F41" s="164"/>
      <c r="G41" s="165" t="s">
        <v>50</v>
      </c>
      <c r="H41" s="166" t="s">
        <v>51</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162</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23.25" customHeight="1">
      <c r="A50" s="35"/>
      <c r="B50" s="36"/>
      <c r="C50" s="37"/>
      <c r="D50" s="37"/>
      <c r="E50" s="176" t="str">
        <f>E7</f>
        <v xml:space="preserve">Oprava staničních kolejí 1 - 8  a výhybek v žst. Bečov nad Teplou (2. část)</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160</v>
      </c>
      <c r="D51" s="19"/>
      <c r="E51" s="19"/>
      <c r="F51" s="19"/>
      <c r="G51" s="19"/>
      <c r="H51" s="19"/>
      <c r="I51" s="135"/>
      <c r="J51" s="19"/>
      <c r="K51" s="19"/>
      <c r="L51" s="17"/>
    </row>
    <row r="52" hidden="1" s="2" customFormat="1" ht="16.5" customHeight="1">
      <c r="A52" s="35"/>
      <c r="B52" s="36"/>
      <c r="C52" s="37"/>
      <c r="D52" s="37"/>
      <c r="E52" s="176" t="s">
        <v>308</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309</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6.5" customHeight="1">
      <c r="A54" s="35"/>
      <c r="B54" s="36"/>
      <c r="C54" s="37"/>
      <c r="D54" s="37"/>
      <c r="E54" s="66" t="str">
        <f>E11</f>
        <v>01.1 - Zabezpečovací zařízení</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žst. Bečov nad Teplou</v>
      </c>
      <c r="G56" s="37"/>
      <c r="H56" s="37"/>
      <c r="I56" s="146" t="s">
        <v>23</v>
      </c>
      <c r="J56" s="69" t="str">
        <f>IF(J14="","",J14)</f>
        <v>11. 2. 2020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 xml:space="preserve"> Správa železnic, OŘ ÚNL</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 xml:space="preserve"> </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163</v>
      </c>
      <c r="D61" s="178"/>
      <c r="E61" s="178"/>
      <c r="F61" s="178"/>
      <c r="G61" s="178"/>
      <c r="H61" s="178"/>
      <c r="I61" s="179"/>
      <c r="J61" s="180" t="s">
        <v>164</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71</v>
      </c>
      <c r="D63" s="37"/>
      <c r="E63" s="37"/>
      <c r="F63" s="37"/>
      <c r="G63" s="37"/>
      <c r="H63" s="37"/>
      <c r="I63" s="143"/>
      <c r="J63" s="99">
        <f>J90</f>
        <v>0</v>
      </c>
      <c r="K63" s="37"/>
      <c r="L63" s="144"/>
      <c r="S63" s="35"/>
      <c r="T63" s="35"/>
      <c r="U63" s="35"/>
      <c r="V63" s="35"/>
      <c r="W63" s="35"/>
      <c r="X63" s="35"/>
      <c r="Y63" s="35"/>
      <c r="Z63" s="35"/>
      <c r="AA63" s="35"/>
      <c r="AB63" s="35"/>
      <c r="AC63" s="35"/>
      <c r="AD63" s="35"/>
      <c r="AE63" s="35"/>
      <c r="AU63" s="14" t="s">
        <v>165</v>
      </c>
    </row>
    <row r="64" hidden="1" s="9" customFormat="1" ht="24.96" customHeight="1">
      <c r="A64" s="9"/>
      <c r="B64" s="182"/>
      <c r="C64" s="183"/>
      <c r="D64" s="184" t="s">
        <v>311</v>
      </c>
      <c r="E64" s="185"/>
      <c r="F64" s="185"/>
      <c r="G64" s="185"/>
      <c r="H64" s="185"/>
      <c r="I64" s="186"/>
      <c r="J64" s="187">
        <f>J91</f>
        <v>0</v>
      </c>
      <c r="K64" s="183"/>
      <c r="L64" s="188"/>
      <c r="S64" s="9"/>
      <c r="T64" s="9"/>
      <c r="U64" s="9"/>
      <c r="V64" s="9"/>
      <c r="W64" s="9"/>
      <c r="X64" s="9"/>
      <c r="Y64" s="9"/>
      <c r="Z64" s="9"/>
      <c r="AA64" s="9"/>
      <c r="AB64" s="9"/>
      <c r="AC64" s="9"/>
      <c r="AD64" s="9"/>
      <c r="AE64" s="9"/>
    </row>
    <row r="65" hidden="1" s="9" customFormat="1" ht="24.96" customHeight="1">
      <c r="A65" s="9"/>
      <c r="B65" s="182"/>
      <c r="C65" s="183"/>
      <c r="D65" s="184" t="s">
        <v>312</v>
      </c>
      <c r="E65" s="185"/>
      <c r="F65" s="185"/>
      <c r="G65" s="185"/>
      <c r="H65" s="185"/>
      <c r="I65" s="186"/>
      <c r="J65" s="187">
        <f>J146</f>
        <v>0</v>
      </c>
      <c r="K65" s="183"/>
      <c r="L65" s="188"/>
      <c r="S65" s="9"/>
      <c r="T65" s="9"/>
      <c r="U65" s="9"/>
      <c r="V65" s="9"/>
      <c r="W65" s="9"/>
      <c r="X65" s="9"/>
      <c r="Y65" s="9"/>
      <c r="Z65" s="9"/>
      <c r="AA65" s="9"/>
      <c r="AB65" s="9"/>
      <c r="AC65" s="9"/>
      <c r="AD65" s="9"/>
      <c r="AE65" s="9"/>
    </row>
    <row r="66" hidden="1" s="9" customFormat="1" ht="24.96" customHeight="1">
      <c r="A66" s="9"/>
      <c r="B66" s="182"/>
      <c r="C66" s="183"/>
      <c r="D66" s="184" t="s">
        <v>313</v>
      </c>
      <c r="E66" s="185"/>
      <c r="F66" s="185"/>
      <c r="G66" s="185"/>
      <c r="H66" s="185"/>
      <c r="I66" s="186"/>
      <c r="J66" s="187">
        <f>J515</f>
        <v>0</v>
      </c>
      <c r="K66" s="183"/>
      <c r="L66" s="188"/>
      <c r="S66" s="9"/>
      <c r="T66" s="9"/>
      <c r="U66" s="9"/>
      <c r="V66" s="9"/>
      <c r="W66" s="9"/>
      <c r="X66" s="9"/>
      <c r="Y66" s="9"/>
      <c r="Z66" s="9"/>
      <c r="AA66" s="9"/>
      <c r="AB66" s="9"/>
      <c r="AC66" s="9"/>
      <c r="AD66" s="9"/>
      <c r="AE66" s="9"/>
    </row>
    <row r="67" hidden="1" s="9" customFormat="1" ht="24.96" customHeight="1">
      <c r="A67" s="9"/>
      <c r="B67" s="182"/>
      <c r="C67" s="183"/>
      <c r="D67" s="184" t="s">
        <v>314</v>
      </c>
      <c r="E67" s="185"/>
      <c r="F67" s="185"/>
      <c r="G67" s="185"/>
      <c r="H67" s="185"/>
      <c r="I67" s="186"/>
      <c r="J67" s="187">
        <f>J584</f>
        <v>0</v>
      </c>
      <c r="K67" s="183"/>
      <c r="L67" s="188"/>
      <c r="S67" s="9"/>
      <c r="T67" s="9"/>
      <c r="U67" s="9"/>
      <c r="V67" s="9"/>
      <c r="W67" s="9"/>
      <c r="X67" s="9"/>
      <c r="Y67" s="9"/>
      <c r="Z67" s="9"/>
      <c r="AA67" s="9"/>
      <c r="AB67" s="9"/>
      <c r="AC67" s="9"/>
      <c r="AD67" s="9"/>
      <c r="AE67" s="9"/>
    </row>
    <row r="68" hidden="1" s="9" customFormat="1" ht="24.96" customHeight="1">
      <c r="A68" s="9"/>
      <c r="B68" s="182"/>
      <c r="C68" s="183"/>
      <c r="D68" s="184" t="s">
        <v>315</v>
      </c>
      <c r="E68" s="185"/>
      <c r="F68" s="185"/>
      <c r="G68" s="185"/>
      <c r="H68" s="185"/>
      <c r="I68" s="186"/>
      <c r="J68" s="187">
        <f>J621</f>
        <v>0</v>
      </c>
      <c r="K68" s="183"/>
      <c r="L68" s="188"/>
      <c r="S68" s="9"/>
      <c r="T68" s="9"/>
      <c r="U68" s="9"/>
      <c r="V68" s="9"/>
      <c r="W68" s="9"/>
      <c r="X68" s="9"/>
      <c r="Y68" s="9"/>
      <c r="Z68" s="9"/>
      <c r="AA68" s="9"/>
      <c r="AB68" s="9"/>
      <c r="AC68" s="9"/>
      <c r="AD68" s="9"/>
      <c r="AE68" s="9"/>
    </row>
    <row r="69" hidden="1" s="2" customFormat="1" ht="21.84" customHeight="1">
      <c r="A69" s="35"/>
      <c r="B69" s="36"/>
      <c r="C69" s="37"/>
      <c r="D69" s="37"/>
      <c r="E69" s="37"/>
      <c r="F69" s="37"/>
      <c r="G69" s="37"/>
      <c r="H69" s="37"/>
      <c r="I69" s="143"/>
      <c r="J69" s="37"/>
      <c r="K69" s="37"/>
      <c r="L69" s="144"/>
      <c r="S69" s="35"/>
      <c r="T69" s="35"/>
      <c r="U69" s="35"/>
      <c r="V69" s="35"/>
      <c r="W69" s="35"/>
      <c r="X69" s="35"/>
      <c r="Y69" s="35"/>
      <c r="Z69" s="35"/>
      <c r="AA69" s="35"/>
      <c r="AB69" s="35"/>
      <c r="AC69" s="35"/>
      <c r="AD69" s="35"/>
      <c r="AE69" s="35"/>
    </row>
    <row r="70" hidden="1" s="2" customFormat="1" ht="6.96" customHeight="1">
      <c r="A70" s="35"/>
      <c r="B70" s="56"/>
      <c r="C70" s="57"/>
      <c r="D70" s="57"/>
      <c r="E70" s="57"/>
      <c r="F70" s="57"/>
      <c r="G70" s="57"/>
      <c r="H70" s="57"/>
      <c r="I70" s="172"/>
      <c r="J70" s="57"/>
      <c r="K70" s="57"/>
      <c r="L70" s="144"/>
      <c r="S70" s="35"/>
      <c r="T70" s="35"/>
      <c r="U70" s="35"/>
      <c r="V70" s="35"/>
      <c r="W70" s="35"/>
      <c r="X70" s="35"/>
      <c r="Y70" s="35"/>
      <c r="Z70" s="35"/>
      <c r="AA70" s="35"/>
      <c r="AB70" s="35"/>
      <c r="AC70" s="35"/>
      <c r="AD70" s="35"/>
      <c r="AE70" s="35"/>
    </row>
    <row r="71" hidden="1"/>
    <row r="72" hidden="1"/>
    <row r="73" hidden="1"/>
    <row r="74" s="2" customFormat="1" ht="6.96" customHeight="1">
      <c r="A74" s="35"/>
      <c r="B74" s="58"/>
      <c r="C74" s="59"/>
      <c r="D74" s="59"/>
      <c r="E74" s="59"/>
      <c r="F74" s="59"/>
      <c r="G74" s="59"/>
      <c r="H74" s="59"/>
      <c r="I74" s="175"/>
      <c r="J74" s="59"/>
      <c r="K74" s="59"/>
      <c r="L74" s="144"/>
      <c r="S74" s="35"/>
      <c r="T74" s="35"/>
      <c r="U74" s="35"/>
      <c r="V74" s="35"/>
      <c r="W74" s="35"/>
      <c r="X74" s="35"/>
      <c r="Y74" s="35"/>
      <c r="Z74" s="35"/>
      <c r="AA74" s="35"/>
      <c r="AB74" s="35"/>
      <c r="AC74" s="35"/>
      <c r="AD74" s="35"/>
      <c r="AE74" s="35"/>
    </row>
    <row r="75" s="2" customFormat="1" ht="24.96" customHeight="1">
      <c r="A75" s="35"/>
      <c r="B75" s="36"/>
      <c r="C75" s="20" t="s">
        <v>168</v>
      </c>
      <c r="D75" s="37"/>
      <c r="E75" s="37"/>
      <c r="F75" s="37"/>
      <c r="G75" s="37"/>
      <c r="H75" s="37"/>
      <c r="I75" s="143"/>
      <c r="J75" s="37"/>
      <c r="K75" s="37"/>
      <c r="L75" s="144"/>
      <c r="S75" s="35"/>
      <c r="T75" s="35"/>
      <c r="U75" s="35"/>
      <c r="V75" s="35"/>
      <c r="W75" s="35"/>
      <c r="X75" s="35"/>
      <c r="Y75" s="35"/>
      <c r="Z75" s="35"/>
      <c r="AA75" s="35"/>
      <c r="AB75" s="35"/>
      <c r="AC75" s="35"/>
      <c r="AD75" s="35"/>
      <c r="AE75" s="35"/>
    </row>
    <row r="76" s="2" customFormat="1" ht="6.96" customHeight="1">
      <c r="A76" s="35"/>
      <c r="B76" s="36"/>
      <c r="C76" s="37"/>
      <c r="D76" s="37"/>
      <c r="E76" s="37"/>
      <c r="F76" s="37"/>
      <c r="G76" s="37"/>
      <c r="H76" s="37"/>
      <c r="I76" s="143"/>
      <c r="J76" s="37"/>
      <c r="K76" s="37"/>
      <c r="L76" s="144"/>
      <c r="S76" s="35"/>
      <c r="T76" s="35"/>
      <c r="U76" s="35"/>
      <c r="V76" s="35"/>
      <c r="W76" s="35"/>
      <c r="X76" s="35"/>
      <c r="Y76" s="35"/>
      <c r="Z76" s="35"/>
      <c r="AA76" s="35"/>
      <c r="AB76" s="35"/>
      <c r="AC76" s="35"/>
      <c r="AD76" s="35"/>
      <c r="AE76" s="35"/>
    </row>
    <row r="77" s="2" customFormat="1" ht="12" customHeight="1">
      <c r="A77" s="35"/>
      <c r="B77" s="36"/>
      <c r="C77" s="29" t="s">
        <v>16</v>
      </c>
      <c r="D77" s="37"/>
      <c r="E77" s="37"/>
      <c r="F77" s="37"/>
      <c r="G77" s="37"/>
      <c r="H77" s="37"/>
      <c r="I77" s="143"/>
      <c r="J77" s="37"/>
      <c r="K77" s="37"/>
      <c r="L77" s="144"/>
      <c r="S77" s="35"/>
      <c r="T77" s="35"/>
      <c r="U77" s="35"/>
      <c r="V77" s="35"/>
      <c r="W77" s="35"/>
      <c r="X77" s="35"/>
      <c r="Y77" s="35"/>
      <c r="Z77" s="35"/>
      <c r="AA77" s="35"/>
      <c r="AB77" s="35"/>
      <c r="AC77" s="35"/>
      <c r="AD77" s="35"/>
      <c r="AE77" s="35"/>
    </row>
    <row r="78" s="2" customFormat="1" ht="23.25" customHeight="1">
      <c r="A78" s="35"/>
      <c r="B78" s="36"/>
      <c r="C78" s="37"/>
      <c r="D78" s="37"/>
      <c r="E78" s="176" t="str">
        <f>E7</f>
        <v xml:space="preserve">Oprava staničních kolejí 1 - 8  a výhybek v žst. Bečov nad Teplou (2. část)</v>
      </c>
      <c r="F78" s="29"/>
      <c r="G78" s="29"/>
      <c r="H78" s="29"/>
      <c r="I78" s="143"/>
      <c r="J78" s="37"/>
      <c r="K78" s="37"/>
      <c r="L78" s="144"/>
      <c r="S78" s="35"/>
      <c r="T78" s="35"/>
      <c r="U78" s="35"/>
      <c r="V78" s="35"/>
      <c r="W78" s="35"/>
      <c r="X78" s="35"/>
      <c r="Y78" s="35"/>
      <c r="Z78" s="35"/>
      <c r="AA78" s="35"/>
      <c r="AB78" s="35"/>
      <c r="AC78" s="35"/>
      <c r="AD78" s="35"/>
      <c r="AE78" s="35"/>
    </row>
    <row r="79" s="1" customFormat="1" ht="12" customHeight="1">
      <c r="B79" s="18"/>
      <c r="C79" s="29" t="s">
        <v>160</v>
      </c>
      <c r="D79" s="19"/>
      <c r="E79" s="19"/>
      <c r="F79" s="19"/>
      <c r="G79" s="19"/>
      <c r="H79" s="19"/>
      <c r="I79" s="135"/>
      <c r="J79" s="19"/>
      <c r="K79" s="19"/>
      <c r="L79" s="17"/>
    </row>
    <row r="80" s="2" customFormat="1" ht="16.5" customHeight="1">
      <c r="A80" s="35"/>
      <c r="B80" s="36"/>
      <c r="C80" s="37"/>
      <c r="D80" s="37"/>
      <c r="E80" s="176" t="s">
        <v>308</v>
      </c>
      <c r="F80" s="37"/>
      <c r="G80" s="37"/>
      <c r="H80" s="37"/>
      <c r="I80" s="143"/>
      <c r="J80" s="37"/>
      <c r="K80" s="37"/>
      <c r="L80" s="144"/>
      <c r="S80" s="35"/>
      <c r="T80" s="35"/>
      <c r="U80" s="35"/>
      <c r="V80" s="35"/>
      <c r="W80" s="35"/>
      <c r="X80" s="35"/>
      <c r="Y80" s="35"/>
      <c r="Z80" s="35"/>
      <c r="AA80" s="35"/>
      <c r="AB80" s="35"/>
      <c r="AC80" s="35"/>
      <c r="AD80" s="35"/>
      <c r="AE80" s="35"/>
    </row>
    <row r="81" s="2" customFormat="1" ht="12" customHeight="1">
      <c r="A81" s="35"/>
      <c r="B81" s="36"/>
      <c r="C81" s="29" t="s">
        <v>309</v>
      </c>
      <c r="D81" s="37"/>
      <c r="E81" s="37"/>
      <c r="F81" s="37"/>
      <c r="G81" s="37"/>
      <c r="H81" s="37"/>
      <c r="I81" s="143"/>
      <c r="J81" s="37"/>
      <c r="K81" s="37"/>
      <c r="L81" s="144"/>
      <c r="S81" s="35"/>
      <c r="T81" s="35"/>
      <c r="U81" s="35"/>
      <c r="V81" s="35"/>
      <c r="W81" s="35"/>
      <c r="X81" s="35"/>
      <c r="Y81" s="35"/>
      <c r="Z81" s="35"/>
      <c r="AA81" s="35"/>
      <c r="AB81" s="35"/>
      <c r="AC81" s="35"/>
      <c r="AD81" s="35"/>
      <c r="AE81" s="35"/>
    </row>
    <row r="82" s="2" customFormat="1" ht="16.5" customHeight="1">
      <c r="A82" s="35"/>
      <c r="B82" s="36"/>
      <c r="C82" s="37"/>
      <c r="D82" s="37"/>
      <c r="E82" s="66" t="str">
        <f>E11</f>
        <v>01.1 - Zabezpečovací zařízení</v>
      </c>
      <c r="F82" s="37"/>
      <c r="G82" s="37"/>
      <c r="H82" s="37"/>
      <c r="I82" s="143"/>
      <c r="J82" s="37"/>
      <c r="K82" s="37"/>
      <c r="L82" s="144"/>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143"/>
      <c r="J83" s="37"/>
      <c r="K83" s="37"/>
      <c r="L83" s="144"/>
      <c r="S83" s="35"/>
      <c r="T83" s="35"/>
      <c r="U83" s="35"/>
      <c r="V83" s="35"/>
      <c r="W83" s="35"/>
      <c r="X83" s="35"/>
      <c r="Y83" s="35"/>
      <c r="Z83" s="35"/>
      <c r="AA83" s="35"/>
      <c r="AB83" s="35"/>
      <c r="AC83" s="35"/>
      <c r="AD83" s="35"/>
      <c r="AE83" s="35"/>
    </row>
    <row r="84" s="2" customFormat="1" ht="12" customHeight="1">
      <c r="A84" s="35"/>
      <c r="B84" s="36"/>
      <c r="C84" s="29" t="s">
        <v>21</v>
      </c>
      <c r="D84" s="37"/>
      <c r="E84" s="37"/>
      <c r="F84" s="24" t="str">
        <f>F14</f>
        <v>žst. Bečov nad Teplou</v>
      </c>
      <c r="G84" s="37"/>
      <c r="H84" s="37"/>
      <c r="I84" s="146" t="s">
        <v>23</v>
      </c>
      <c r="J84" s="69" t="str">
        <f>IF(J14="","",J14)</f>
        <v>11. 2. 2020</v>
      </c>
      <c r="K84" s="37"/>
      <c r="L84" s="144"/>
      <c r="S84" s="35"/>
      <c r="T84" s="35"/>
      <c r="U84" s="35"/>
      <c r="V84" s="35"/>
      <c r="W84" s="35"/>
      <c r="X84" s="35"/>
      <c r="Y84" s="35"/>
      <c r="Z84" s="35"/>
      <c r="AA84" s="35"/>
      <c r="AB84" s="35"/>
      <c r="AC84" s="35"/>
      <c r="AD84" s="35"/>
      <c r="AE84" s="35"/>
    </row>
    <row r="85" s="2" customFormat="1" ht="6.96" customHeight="1">
      <c r="A85" s="35"/>
      <c r="B85" s="36"/>
      <c r="C85" s="37"/>
      <c r="D85" s="37"/>
      <c r="E85" s="37"/>
      <c r="F85" s="37"/>
      <c r="G85" s="37"/>
      <c r="H85" s="37"/>
      <c r="I85" s="143"/>
      <c r="J85" s="37"/>
      <c r="K85" s="37"/>
      <c r="L85" s="144"/>
      <c r="S85" s="35"/>
      <c r="T85" s="35"/>
      <c r="U85" s="35"/>
      <c r="V85" s="35"/>
      <c r="W85" s="35"/>
      <c r="X85" s="35"/>
      <c r="Y85" s="35"/>
      <c r="Z85" s="35"/>
      <c r="AA85" s="35"/>
      <c r="AB85" s="35"/>
      <c r="AC85" s="35"/>
      <c r="AD85" s="35"/>
      <c r="AE85" s="35"/>
    </row>
    <row r="86" s="2" customFormat="1" ht="15.15" customHeight="1">
      <c r="A86" s="35"/>
      <c r="B86" s="36"/>
      <c r="C86" s="29" t="s">
        <v>25</v>
      </c>
      <c r="D86" s="37"/>
      <c r="E86" s="37"/>
      <c r="F86" s="24" t="str">
        <f>E17</f>
        <v xml:space="preserve"> Správa železnic, OŘ ÚNL</v>
      </c>
      <c r="G86" s="37"/>
      <c r="H86" s="37"/>
      <c r="I86" s="146" t="s">
        <v>33</v>
      </c>
      <c r="J86" s="33" t="str">
        <f>E23</f>
        <v xml:space="preserve"> </v>
      </c>
      <c r="K86" s="37"/>
      <c r="L86" s="144"/>
      <c r="S86" s="35"/>
      <c r="T86" s="35"/>
      <c r="U86" s="35"/>
      <c r="V86" s="35"/>
      <c r="W86" s="35"/>
      <c r="X86" s="35"/>
      <c r="Y86" s="35"/>
      <c r="Z86" s="35"/>
      <c r="AA86" s="35"/>
      <c r="AB86" s="35"/>
      <c r="AC86" s="35"/>
      <c r="AD86" s="35"/>
      <c r="AE86" s="35"/>
    </row>
    <row r="87" s="2" customFormat="1" ht="15.15" customHeight="1">
      <c r="A87" s="35"/>
      <c r="B87" s="36"/>
      <c r="C87" s="29" t="s">
        <v>31</v>
      </c>
      <c r="D87" s="37"/>
      <c r="E87" s="37"/>
      <c r="F87" s="24" t="str">
        <f>IF(E20="","",E20)</f>
        <v>Vyplň údaj</v>
      </c>
      <c r="G87" s="37"/>
      <c r="H87" s="37"/>
      <c r="I87" s="146" t="s">
        <v>36</v>
      </c>
      <c r="J87" s="33" t="str">
        <f>E26</f>
        <v xml:space="preserve"> </v>
      </c>
      <c r="K87" s="37"/>
      <c r="L87" s="144"/>
      <c r="S87" s="35"/>
      <c r="T87" s="35"/>
      <c r="U87" s="35"/>
      <c r="V87" s="35"/>
      <c r="W87" s="35"/>
      <c r="X87" s="35"/>
      <c r="Y87" s="35"/>
      <c r="Z87" s="35"/>
      <c r="AA87" s="35"/>
      <c r="AB87" s="35"/>
      <c r="AC87" s="35"/>
      <c r="AD87" s="35"/>
      <c r="AE87" s="35"/>
    </row>
    <row r="88" s="2" customFormat="1" ht="10.32" customHeight="1">
      <c r="A88" s="35"/>
      <c r="B88" s="36"/>
      <c r="C88" s="37"/>
      <c r="D88" s="37"/>
      <c r="E88" s="37"/>
      <c r="F88" s="37"/>
      <c r="G88" s="37"/>
      <c r="H88" s="37"/>
      <c r="I88" s="143"/>
      <c r="J88" s="37"/>
      <c r="K88" s="37"/>
      <c r="L88" s="144"/>
      <c r="S88" s="35"/>
      <c r="T88" s="35"/>
      <c r="U88" s="35"/>
      <c r="V88" s="35"/>
      <c r="W88" s="35"/>
      <c r="X88" s="35"/>
      <c r="Y88" s="35"/>
      <c r="Z88" s="35"/>
      <c r="AA88" s="35"/>
      <c r="AB88" s="35"/>
      <c r="AC88" s="35"/>
      <c r="AD88" s="35"/>
      <c r="AE88" s="35"/>
    </row>
    <row r="89" s="10" customFormat="1" ht="29.28" customHeight="1">
      <c r="A89" s="189"/>
      <c r="B89" s="190"/>
      <c r="C89" s="191" t="s">
        <v>169</v>
      </c>
      <c r="D89" s="192" t="s">
        <v>58</v>
      </c>
      <c r="E89" s="192" t="s">
        <v>54</v>
      </c>
      <c r="F89" s="192" t="s">
        <v>55</v>
      </c>
      <c r="G89" s="192" t="s">
        <v>170</v>
      </c>
      <c r="H89" s="192" t="s">
        <v>171</v>
      </c>
      <c r="I89" s="193" t="s">
        <v>172</v>
      </c>
      <c r="J89" s="192" t="s">
        <v>164</v>
      </c>
      <c r="K89" s="194" t="s">
        <v>173</v>
      </c>
      <c r="L89" s="195"/>
      <c r="M89" s="89" t="s">
        <v>19</v>
      </c>
      <c r="N89" s="90" t="s">
        <v>43</v>
      </c>
      <c r="O89" s="90" t="s">
        <v>174</v>
      </c>
      <c r="P89" s="90" t="s">
        <v>175</v>
      </c>
      <c r="Q89" s="90" t="s">
        <v>176</v>
      </c>
      <c r="R89" s="90" t="s">
        <v>177</v>
      </c>
      <c r="S89" s="90" t="s">
        <v>178</v>
      </c>
      <c r="T89" s="91" t="s">
        <v>179</v>
      </c>
      <c r="U89" s="189"/>
      <c r="V89" s="189"/>
      <c r="W89" s="189"/>
      <c r="X89" s="189"/>
      <c r="Y89" s="189"/>
      <c r="Z89" s="189"/>
      <c r="AA89" s="189"/>
      <c r="AB89" s="189"/>
      <c r="AC89" s="189"/>
      <c r="AD89" s="189"/>
      <c r="AE89" s="189"/>
    </row>
    <row r="90" s="2" customFormat="1" ht="22.8" customHeight="1">
      <c r="A90" s="35"/>
      <c r="B90" s="36"/>
      <c r="C90" s="96" t="s">
        <v>180</v>
      </c>
      <c r="D90" s="37"/>
      <c r="E90" s="37"/>
      <c r="F90" s="37"/>
      <c r="G90" s="37"/>
      <c r="H90" s="37"/>
      <c r="I90" s="143"/>
      <c r="J90" s="196">
        <f>BK90</f>
        <v>0</v>
      </c>
      <c r="K90" s="37"/>
      <c r="L90" s="41"/>
      <c r="M90" s="92"/>
      <c r="N90" s="197"/>
      <c r="O90" s="93"/>
      <c r="P90" s="198">
        <f>P91+P146+P515+P584+P621</f>
        <v>0</v>
      </c>
      <c r="Q90" s="93"/>
      <c r="R90" s="198">
        <f>R91+R146+R515+R584+R621</f>
        <v>0</v>
      </c>
      <c r="S90" s="93"/>
      <c r="T90" s="199">
        <f>T91+T146+T515+T584+T621</f>
        <v>0</v>
      </c>
      <c r="U90" s="35"/>
      <c r="V90" s="35"/>
      <c r="W90" s="35"/>
      <c r="X90" s="35"/>
      <c r="Y90" s="35"/>
      <c r="Z90" s="35"/>
      <c r="AA90" s="35"/>
      <c r="AB90" s="35"/>
      <c r="AC90" s="35"/>
      <c r="AD90" s="35"/>
      <c r="AE90" s="35"/>
      <c r="AT90" s="14" t="s">
        <v>72</v>
      </c>
      <c r="AU90" s="14" t="s">
        <v>165</v>
      </c>
      <c r="BK90" s="200">
        <f>BK91+BK146+BK515+BK584+BK621</f>
        <v>0</v>
      </c>
    </row>
    <row r="91" s="11" customFormat="1" ht="25.92" customHeight="1">
      <c r="A91" s="11"/>
      <c r="B91" s="201"/>
      <c r="C91" s="202"/>
      <c r="D91" s="203" t="s">
        <v>72</v>
      </c>
      <c r="E91" s="204" t="s">
        <v>316</v>
      </c>
      <c r="F91" s="204" t="s">
        <v>317</v>
      </c>
      <c r="G91" s="202"/>
      <c r="H91" s="202"/>
      <c r="I91" s="205"/>
      <c r="J91" s="206">
        <f>BK91</f>
        <v>0</v>
      </c>
      <c r="K91" s="202"/>
      <c r="L91" s="207"/>
      <c r="M91" s="208"/>
      <c r="N91" s="209"/>
      <c r="O91" s="209"/>
      <c r="P91" s="210">
        <f>SUM(P92:P145)</f>
        <v>0</v>
      </c>
      <c r="Q91" s="209"/>
      <c r="R91" s="210">
        <f>SUM(R92:R145)</f>
        <v>0</v>
      </c>
      <c r="S91" s="209"/>
      <c r="T91" s="211">
        <f>SUM(T92:T145)</f>
        <v>0</v>
      </c>
      <c r="U91" s="11"/>
      <c r="V91" s="11"/>
      <c r="W91" s="11"/>
      <c r="X91" s="11"/>
      <c r="Y91" s="11"/>
      <c r="Z91" s="11"/>
      <c r="AA91" s="11"/>
      <c r="AB91" s="11"/>
      <c r="AC91" s="11"/>
      <c r="AD91" s="11"/>
      <c r="AE91" s="11"/>
      <c r="AR91" s="212" t="s">
        <v>81</v>
      </c>
      <c r="AT91" s="213" t="s">
        <v>72</v>
      </c>
      <c r="AU91" s="213" t="s">
        <v>73</v>
      </c>
      <c r="AY91" s="212" t="s">
        <v>183</v>
      </c>
      <c r="BK91" s="214">
        <f>SUM(BK92:BK145)</f>
        <v>0</v>
      </c>
    </row>
    <row r="92" s="2" customFormat="1" ht="21.75" customHeight="1">
      <c r="A92" s="35"/>
      <c r="B92" s="36"/>
      <c r="C92" s="215" t="s">
        <v>81</v>
      </c>
      <c r="D92" s="215" t="s">
        <v>184</v>
      </c>
      <c r="E92" s="216" t="s">
        <v>318</v>
      </c>
      <c r="F92" s="217" t="s">
        <v>319</v>
      </c>
      <c r="G92" s="218" t="s">
        <v>199</v>
      </c>
      <c r="H92" s="219">
        <v>5</v>
      </c>
      <c r="I92" s="220"/>
      <c r="J92" s="221">
        <f>ROUND(I92*H92,2)</f>
        <v>0</v>
      </c>
      <c r="K92" s="217" t="s">
        <v>19</v>
      </c>
      <c r="L92" s="222"/>
      <c r="M92" s="223" t="s">
        <v>19</v>
      </c>
      <c r="N92" s="224" t="s">
        <v>44</v>
      </c>
      <c r="O92" s="81"/>
      <c r="P92" s="225">
        <f>O92*H92</f>
        <v>0</v>
      </c>
      <c r="Q92" s="225">
        <v>0</v>
      </c>
      <c r="R92" s="225">
        <f>Q92*H92</f>
        <v>0</v>
      </c>
      <c r="S92" s="225">
        <v>0</v>
      </c>
      <c r="T92" s="226">
        <f>S92*H92</f>
        <v>0</v>
      </c>
      <c r="U92" s="35"/>
      <c r="V92" s="35"/>
      <c r="W92" s="35"/>
      <c r="X92" s="35"/>
      <c r="Y92" s="35"/>
      <c r="Z92" s="35"/>
      <c r="AA92" s="35"/>
      <c r="AB92" s="35"/>
      <c r="AC92" s="35"/>
      <c r="AD92" s="35"/>
      <c r="AE92" s="35"/>
      <c r="AR92" s="227" t="s">
        <v>216</v>
      </c>
      <c r="AT92" s="227" t="s">
        <v>184</v>
      </c>
      <c r="AU92" s="227" t="s">
        <v>81</v>
      </c>
      <c r="AY92" s="14" t="s">
        <v>183</v>
      </c>
      <c r="BE92" s="228">
        <f>IF(N92="základní",J92,0)</f>
        <v>0</v>
      </c>
      <c r="BF92" s="228">
        <f>IF(N92="snížená",J92,0)</f>
        <v>0</v>
      </c>
      <c r="BG92" s="228">
        <f>IF(N92="zákl. přenesená",J92,0)</f>
        <v>0</v>
      </c>
      <c r="BH92" s="228">
        <f>IF(N92="sníž. přenesená",J92,0)</f>
        <v>0</v>
      </c>
      <c r="BI92" s="228">
        <f>IF(N92="nulová",J92,0)</f>
        <v>0</v>
      </c>
      <c r="BJ92" s="14" t="s">
        <v>81</v>
      </c>
      <c r="BK92" s="228">
        <f>ROUND(I92*H92,2)</f>
        <v>0</v>
      </c>
      <c r="BL92" s="14" t="s">
        <v>182</v>
      </c>
      <c r="BM92" s="227" t="s">
        <v>320</v>
      </c>
    </row>
    <row r="93" s="2" customFormat="1">
      <c r="A93" s="35"/>
      <c r="B93" s="36"/>
      <c r="C93" s="37"/>
      <c r="D93" s="229" t="s">
        <v>190</v>
      </c>
      <c r="E93" s="37"/>
      <c r="F93" s="230" t="s">
        <v>319</v>
      </c>
      <c r="G93" s="37"/>
      <c r="H93" s="37"/>
      <c r="I93" s="143"/>
      <c r="J93" s="37"/>
      <c r="K93" s="37"/>
      <c r="L93" s="41"/>
      <c r="M93" s="231"/>
      <c r="N93" s="232"/>
      <c r="O93" s="81"/>
      <c r="P93" s="81"/>
      <c r="Q93" s="81"/>
      <c r="R93" s="81"/>
      <c r="S93" s="81"/>
      <c r="T93" s="82"/>
      <c r="U93" s="35"/>
      <c r="V93" s="35"/>
      <c r="W93" s="35"/>
      <c r="X93" s="35"/>
      <c r="Y93" s="35"/>
      <c r="Z93" s="35"/>
      <c r="AA93" s="35"/>
      <c r="AB93" s="35"/>
      <c r="AC93" s="35"/>
      <c r="AD93" s="35"/>
      <c r="AE93" s="35"/>
      <c r="AT93" s="14" t="s">
        <v>190</v>
      </c>
      <c r="AU93" s="14" t="s">
        <v>81</v>
      </c>
    </row>
    <row r="94" s="2" customFormat="1" ht="16.5" customHeight="1">
      <c r="A94" s="35"/>
      <c r="B94" s="36"/>
      <c r="C94" s="215" t="s">
        <v>83</v>
      </c>
      <c r="D94" s="215" t="s">
        <v>184</v>
      </c>
      <c r="E94" s="216" t="s">
        <v>321</v>
      </c>
      <c r="F94" s="217" t="s">
        <v>322</v>
      </c>
      <c r="G94" s="218" t="s">
        <v>199</v>
      </c>
      <c r="H94" s="219">
        <v>4</v>
      </c>
      <c r="I94" s="220"/>
      <c r="J94" s="221">
        <f>ROUND(I94*H94,2)</f>
        <v>0</v>
      </c>
      <c r="K94" s="217" t="s">
        <v>19</v>
      </c>
      <c r="L94" s="222"/>
      <c r="M94" s="223" t="s">
        <v>19</v>
      </c>
      <c r="N94" s="224" t="s">
        <v>44</v>
      </c>
      <c r="O94" s="81"/>
      <c r="P94" s="225">
        <f>O94*H94</f>
        <v>0</v>
      </c>
      <c r="Q94" s="225">
        <v>0</v>
      </c>
      <c r="R94" s="225">
        <f>Q94*H94</f>
        <v>0</v>
      </c>
      <c r="S94" s="225">
        <v>0</v>
      </c>
      <c r="T94" s="226">
        <f>S94*H94</f>
        <v>0</v>
      </c>
      <c r="U94" s="35"/>
      <c r="V94" s="35"/>
      <c r="W94" s="35"/>
      <c r="X94" s="35"/>
      <c r="Y94" s="35"/>
      <c r="Z94" s="35"/>
      <c r="AA94" s="35"/>
      <c r="AB94" s="35"/>
      <c r="AC94" s="35"/>
      <c r="AD94" s="35"/>
      <c r="AE94" s="35"/>
      <c r="AR94" s="227" t="s">
        <v>323</v>
      </c>
      <c r="AT94" s="227" t="s">
        <v>184</v>
      </c>
      <c r="AU94" s="227" t="s">
        <v>81</v>
      </c>
      <c r="AY94" s="14" t="s">
        <v>183</v>
      </c>
      <c r="BE94" s="228">
        <f>IF(N94="základní",J94,0)</f>
        <v>0</v>
      </c>
      <c r="BF94" s="228">
        <f>IF(N94="snížená",J94,0)</f>
        <v>0</v>
      </c>
      <c r="BG94" s="228">
        <f>IF(N94="zákl. přenesená",J94,0)</f>
        <v>0</v>
      </c>
      <c r="BH94" s="228">
        <f>IF(N94="sníž. přenesená",J94,0)</f>
        <v>0</v>
      </c>
      <c r="BI94" s="228">
        <f>IF(N94="nulová",J94,0)</f>
        <v>0</v>
      </c>
      <c r="BJ94" s="14" t="s">
        <v>81</v>
      </c>
      <c r="BK94" s="228">
        <f>ROUND(I94*H94,2)</f>
        <v>0</v>
      </c>
      <c r="BL94" s="14" t="s">
        <v>252</v>
      </c>
      <c r="BM94" s="227" t="s">
        <v>324</v>
      </c>
    </row>
    <row r="95" s="2" customFormat="1">
      <c r="A95" s="35"/>
      <c r="B95" s="36"/>
      <c r="C95" s="37"/>
      <c r="D95" s="229" t="s">
        <v>190</v>
      </c>
      <c r="E95" s="37"/>
      <c r="F95" s="230" t="s">
        <v>322</v>
      </c>
      <c r="G95" s="37"/>
      <c r="H95" s="37"/>
      <c r="I95" s="143"/>
      <c r="J95" s="37"/>
      <c r="K95" s="37"/>
      <c r="L95" s="41"/>
      <c r="M95" s="231"/>
      <c r="N95" s="232"/>
      <c r="O95" s="81"/>
      <c r="P95" s="81"/>
      <c r="Q95" s="81"/>
      <c r="R95" s="81"/>
      <c r="S95" s="81"/>
      <c r="T95" s="82"/>
      <c r="U95" s="35"/>
      <c r="V95" s="35"/>
      <c r="W95" s="35"/>
      <c r="X95" s="35"/>
      <c r="Y95" s="35"/>
      <c r="Z95" s="35"/>
      <c r="AA95" s="35"/>
      <c r="AB95" s="35"/>
      <c r="AC95" s="35"/>
      <c r="AD95" s="35"/>
      <c r="AE95" s="35"/>
      <c r="AT95" s="14" t="s">
        <v>190</v>
      </c>
      <c r="AU95" s="14" t="s">
        <v>81</v>
      </c>
    </row>
    <row r="96" s="2" customFormat="1" ht="16.5" customHeight="1">
      <c r="A96" s="35"/>
      <c r="B96" s="36"/>
      <c r="C96" s="215" t="s">
        <v>196</v>
      </c>
      <c r="D96" s="215" t="s">
        <v>184</v>
      </c>
      <c r="E96" s="216" t="s">
        <v>325</v>
      </c>
      <c r="F96" s="217" t="s">
        <v>326</v>
      </c>
      <c r="G96" s="218" t="s">
        <v>199</v>
      </c>
      <c r="H96" s="219">
        <v>4</v>
      </c>
      <c r="I96" s="220"/>
      <c r="J96" s="221">
        <f>ROUND(I96*H96,2)</f>
        <v>0</v>
      </c>
      <c r="K96" s="217" t="s">
        <v>19</v>
      </c>
      <c r="L96" s="222"/>
      <c r="M96" s="223" t="s">
        <v>19</v>
      </c>
      <c r="N96" s="224" t="s">
        <v>44</v>
      </c>
      <c r="O96" s="81"/>
      <c r="P96" s="225">
        <f>O96*H96</f>
        <v>0</v>
      </c>
      <c r="Q96" s="225">
        <v>0</v>
      </c>
      <c r="R96" s="225">
        <f>Q96*H96</f>
        <v>0</v>
      </c>
      <c r="S96" s="225">
        <v>0</v>
      </c>
      <c r="T96" s="226">
        <f>S96*H96</f>
        <v>0</v>
      </c>
      <c r="U96" s="35"/>
      <c r="V96" s="35"/>
      <c r="W96" s="35"/>
      <c r="X96" s="35"/>
      <c r="Y96" s="35"/>
      <c r="Z96" s="35"/>
      <c r="AA96" s="35"/>
      <c r="AB96" s="35"/>
      <c r="AC96" s="35"/>
      <c r="AD96" s="35"/>
      <c r="AE96" s="35"/>
      <c r="AR96" s="227" t="s">
        <v>323</v>
      </c>
      <c r="AT96" s="227" t="s">
        <v>184</v>
      </c>
      <c r="AU96" s="227" t="s">
        <v>81</v>
      </c>
      <c r="AY96" s="14" t="s">
        <v>183</v>
      </c>
      <c r="BE96" s="228">
        <f>IF(N96="základní",J96,0)</f>
        <v>0</v>
      </c>
      <c r="BF96" s="228">
        <f>IF(N96="snížená",J96,0)</f>
        <v>0</v>
      </c>
      <c r="BG96" s="228">
        <f>IF(N96="zákl. přenesená",J96,0)</f>
        <v>0</v>
      </c>
      <c r="BH96" s="228">
        <f>IF(N96="sníž. přenesená",J96,0)</f>
        <v>0</v>
      </c>
      <c r="BI96" s="228">
        <f>IF(N96="nulová",J96,0)</f>
        <v>0</v>
      </c>
      <c r="BJ96" s="14" t="s">
        <v>81</v>
      </c>
      <c r="BK96" s="228">
        <f>ROUND(I96*H96,2)</f>
        <v>0</v>
      </c>
      <c r="BL96" s="14" t="s">
        <v>252</v>
      </c>
      <c r="BM96" s="227" t="s">
        <v>327</v>
      </c>
    </row>
    <row r="97" s="2" customFormat="1">
      <c r="A97" s="35"/>
      <c r="B97" s="36"/>
      <c r="C97" s="37"/>
      <c r="D97" s="229" t="s">
        <v>190</v>
      </c>
      <c r="E97" s="37"/>
      <c r="F97" s="230" t="s">
        <v>326</v>
      </c>
      <c r="G97" s="37"/>
      <c r="H97" s="37"/>
      <c r="I97" s="143"/>
      <c r="J97" s="37"/>
      <c r="K97" s="37"/>
      <c r="L97" s="41"/>
      <c r="M97" s="231"/>
      <c r="N97" s="232"/>
      <c r="O97" s="81"/>
      <c r="P97" s="81"/>
      <c r="Q97" s="81"/>
      <c r="R97" s="81"/>
      <c r="S97" s="81"/>
      <c r="T97" s="82"/>
      <c r="U97" s="35"/>
      <c r="V97" s="35"/>
      <c r="W97" s="35"/>
      <c r="X97" s="35"/>
      <c r="Y97" s="35"/>
      <c r="Z97" s="35"/>
      <c r="AA97" s="35"/>
      <c r="AB97" s="35"/>
      <c r="AC97" s="35"/>
      <c r="AD97" s="35"/>
      <c r="AE97" s="35"/>
      <c r="AT97" s="14" t="s">
        <v>190</v>
      </c>
      <c r="AU97" s="14" t="s">
        <v>81</v>
      </c>
    </row>
    <row r="98" s="2" customFormat="1" ht="21.75" customHeight="1">
      <c r="A98" s="35"/>
      <c r="B98" s="36"/>
      <c r="C98" s="215" t="s">
        <v>182</v>
      </c>
      <c r="D98" s="215" t="s">
        <v>184</v>
      </c>
      <c r="E98" s="216" t="s">
        <v>328</v>
      </c>
      <c r="F98" s="217" t="s">
        <v>329</v>
      </c>
      <c r="G98" s="218" t="s">
        <v>199</v>
      </c>
      <c r="H98" s="219">
        <v>5</v>
      </c>
      <c r="I98" s="220"/>
      <c r="J98" s="221">
        <f>ROUND(I98*H98,2)</f>
        <v>0</v>
      </c>
      <c r="K98" s="217" t="s">
        <v>19</v>
      </c>
      <c r="L98" s="222"/>
      <c r="M98" s="223" t="s">
        <v>19</v>
      </c>
      <c r="N98" s="224" t="s">
        <v>44</v>
      </c>
      <c r="O98" s="81"/>
      <c r="P98" s="225">
        <f>O98*H98</f>
        <v>0</v>
      </c>
      <c r="Q98" s="225">
        <v>0</v>
      </c>
      <c r="R98" s="225">
        <f>Q98*H98</f>
        <v>0</v>
      </c>
      <c r="S98" s="225">
        <v>0</v>
      </c>
      <c r="T98" s="226">
        <f>S98*H98</f>
        <v>0</v>
      </c>
      <c r="U98" s="35"/>
      <c r="V98" s="35"/>
      <c r="W98" s="35"/>
      <c r="X98" s="35"/>
      <c r="Y98" s="35"/>
      <c r="Z98" s="35"/>
      <c r="AA98" s="35"/>
      <c r="AB98" s="35"/>
      <c r="AC98" s="35"/>
      <c r="AD98" s="35"/>
      <c r="AE98" s="35"/>
      <c r="AR98" s="227" t="s">
        <v>216</v>
      </c>
      <c r="AT98" s="227" t="s">
        <v>184</v>
      </c>
      <c r="AU98" s="227" t="s">
        <v>81</v>
      </c>
      <c r="AY98" s="14" t="s">
        <v>183</v>
      </c>
      <c r="BE98" s="228">
        <f>IF(N98="základní",J98,0)</f>
        <v>0</v>
      </c>
      <c r="BF98" s="228">
        <f>IF(N98="snížená",J98,0)</f>
        <v>0</v>
      </c>
      <c r="BG98" s="228">
        <f>IF(N98="zákl. přenesená",J98,0)</f>
        <v>0</v>
      </c>
      <c r="BH98" s="228">
        <f>IF(N98="sníž. přenesená",J98,0)</f>
        <v>0</v>
      </c>
      <c r="BI98" s="228">
        <f>IF(N98="nulová",J98,0)</f>
        <v>0</v>
      </c>
      <c r="BJ98" s="14" t="s">
        <v>81</v>
      </c>
      <c r="BK98" s="228">
        <f>ROUND(I98*H98,2)</f>
        <v>0</v>
      </c>
      <c r="BL98" s="14" t="s">
        <v>182</v>
      </c>
      <c r="BM98" s="227" t="s">
        <v>330</v>
      </c>
    </row>
    <row r="99" s="2" customFormat="1">
      <c r="A99" s="35"/>
      <c r="B99" s="36"/>
      <c r="C99" s="37"/>
      <c r="D99" s="229" t="s">
        <v>190</v>
      </c>
      <c r="E99" s="37"/>
      <c r="F99" s="230" t="s">
        <v>329</v>
      </c>
      <c r="G99" s="37"/>
      <c r="H99" s="37"/>
      <c r="I99" s="143"/>
      <c r="J99" s="37"/>
      <c r="K99" s="37"/>
      <c r="L99" s="41"/>
      <c r="M99" s="231"/>
      <c r="N99" s="232"/>
      <c r="O99" s="81"/>
      <c r="P99" s="81"/>
      <c r="Q99" s="81"/>
      <c r="R99" s="81"/>
      <c r="S99" s="81"/>
      <c r="T99" s="82"/>
      <c r="U99" s="35"/>
      <c r="V99" s="35"/>
      <c r="W99" s="35"/>
      <c r="X99" s="35"/>
      <c r="Y99" s="35"/>
      <c r="Z99" s="35"/>
      <c r="AA99" s="35"/>
      <c r="AB99" s="35"/>
      <c r="AC99" s="35"/>
      <c r="AD99" s="35"/>
      <c r="AE99" s="35"/>
      <c r="AT99" s="14" t="s">
        <v>190</v>
      </c>
      <c r="AU99" s="14" t="s">
        <v>81</v>
      </c>
    </row>
    <row r="100" s="2" customFormat="1" ht="21.75" customHeight="1">
      <c r="A100" s="35"/>
      <c r="B100" s="36"/>
      <c r="C100" s="215" t="s">
        <v>204</v>
      </c>
      <c r="D100" s="215" t="s">
        <v>184</v>
      </c>
      <c r="E100" s="216" t="s">
        <v>331</v>
      </c>
      <c r="F100" s="217" t="s">
        <v>332</v>
      </c>
      <c r="G100" s="218" t="s">
        <v>199</v>
      </c>
      <c r="H100" s="219">
        <v>2</v>
      </c>
      <c r="I100" s="220"/>
      <c r="J100" s="221">
        <f>ROUND(I100*H100,2)</f>
        <v>0</v>
      </c>
      <c r="K100" s="217" t="s">
        <v>19</v>
      </c>
      <c r="L100" s="222"/>
      <c r="M100" s="223" t="s">
        <v>19</v>
      </c>
      <c r="N100" s="224" t="s">
        <v>44</v>
      </c>
      <c r="O100" s="81"/>
      <c r="P100" s="225">
        <f>O100*H100</f>
        <v>0</v>
      </c>
      <c r="Q100" s="225">
        <v>0</v>
      </c>
      <c r="R100" s="225">
        <f>Q100*H100</f>
        <v>0</v>
      </c>
      <c r="S100" s="225">
        <v>0</v>
      </c>
      <c r="T100" s="226">
        <f>S100*H100</f>
        <v>0</v>
      </c>
      <c r="U100" s="35"/>
      <c r="V100" s="35"/>
      <c r="W100" s="35"/>
      <c r="X100" s="35"/>
      <c r="Y100" s="35"/>
      <c r="Z100" s="35"/>
      <c r="AA100" s="35"/>
      <c r="AB100" s="35"/>
      <c r="AC100" s="35"/>
      <c r="AD100" s="35"/>
      <c r="AE100" s="35"/>
      <c r="AR100" s="227" t="s">
        <v>216</v>
      </c>
      <c r="AT100" s="227" t="s">
        <v>184</v>
      </c>
      <c r="AU100" s="227" t="s">
        <v>81</v>
      </c>
      <c r="AY100" s="14" t="s">
        <v>183</v>
      </c>
      <c r="BE100" s="228">
        <f>IF(N100="základní",J100,0)</f>
        <v>0</v>
      </c>
      <c r="BF100" s="228">
        <f>IF(N100="snížená",J100,0)</f>
        <v>0</v>
      </c>
      <c r="BG100" s="228">
        <f>IF(N100="zákl. přenesená",J100,0)</f>
        <v>0</v>
      </c>
      <c r="BH100" s="228">
        <f>IF(N100="sníž. přenesená",J100,0)</f>
        <v>0</v>
      </c>
      <c r="BI100" s="228">
        <f>IF(N100="nulová",J100,0)</f>
        <v>0</v>
      </c>
      <c r="BJ100" s="14" t="s">
        <v>81</v>
      </c>
      <c r="BK100" s="228">
        <f>ROUND(I100*H100,2)</f>
        <v>0</v>
      </c>
      <c r="BL100" s="14" t="s">
        <v>182</v>
      </c>
      <c r="BM100" s="227" t="s">
        <v>333</v>
      </c>
    </row>
    <row r="101" s="2" customFormat="1">
      <c r="A101" s="35"/>
      <c r="B101" s="36"/>
      <c r="C101" s="37"/>
      <c r="D101" s="229" t="s">
        <v>190</v>
      </c>
      <c r="E101" s="37"/>
      <c r="F101" s="230" t="s">
        <v>332</v>
      </c>
      <c r="G101" s="37"/>
      <c r="H101" s="37"/>
      <c r="I101" s="143"/>
      <c r="J101" s="37"/>
      <c r="K101" s="37"/>
      <c r="L101" s="41"/>
      <c r="M101" s="231"/>
      <c r="N101" s="232"/>
      <c r="O101" s="81"/>
      <c r="P101" s="81"/>
      <c r="Q101" s="81"/>
      <c r="R101" s="81"/>
      <c r="S101" s="81"/>
      <c r="T101" s="82"/>
      <c r="U101" s="35"/>
      <c r="V101" s="35"/>
      <c r="W101" s="35"/>
      <c r="X101" s="35"/>
      <c r="Y101" s="35"/>
      <c r="Z101" s="35"/>
      <c r="AA101" s="35"/>
      <c r="AB101" s="35"/>
      <c r="AC101" s="35"/>
      <c r="AD101" s="35"/>
      <c r="AE101" s="35"/>
      <c r="AT101" s="14" t="s">
        <v>190</v>
      </c>
      <c r="AU101" s="14" t="s">
        <v>81</v>
      </c>
    </row>
    <row r="102" s="2" customFormat="1" ht="16.5" customHeight="1">
      <c r="A102" s="35"/>
      <c r="B102" s="36"/>
      <c r="C102" s="233" t="s">
        <v>208</v>
      </c>
      <c r="D102" s="233" t="s">
        <v>191</v>
      </c>
      <c r="E102" s="234" t="s">
        <v>334</v>
      </c>
      <c r="F102" s="235" t="s">
        <v>335</v>
      </c>
      <c r="G102" s="236" t="s">
        <v>199</v>
      </c>
      <c r="H102" s="237">
        <v>1</v>
      </c>
      <c r="I102" s="238"/>
      <c r="J102" s="239">
        <f>ROUND(I102*H102,2)</f>
        <v>0</v>
      </c>
      <c r="K102" s="235" t="s">
        <v>19</v>
      </c>
      <c r="L102" s="41"/>
      <c r="M102" s="240" t="s">
        <v>19</v>
      </c>
      <c r="N102" s="241" t="s">
        <v>44</v>
      </c>
      <c r="O102" s="81"/>
      <c r="P102" s="225">
        <f>O102*H102</f>
        <v>0</v>
      </c>
      <c r="Q102" s="225">
        <v>0</v>
      </c>
      <c r="R102" s="225">
        <f>Q102*H102</f>
        <v>0</v>
      </c>
      <c r="S102" s="225">
        <v>0</v>
      </c>
      <c r="T102" s="226">
        <f>S102*H102</f>
        <v>0</v>
      </c>
      <c r="U102" s="35"/>
      <c r="V102" s="35"/>
      <c r="W102" s="35"/>
      <c r="X102" s="35"/>
      <c r="Y102" s="35"/>
      <c r="Z102" s="35"/>
      <c r="AA102" s="35"/>
      <c r="AB102" s="35"/>
      <c r="AC102" s="35"/>
      <c r="AD102" s="35"/>
      <c r="AE102" s="35"/>
      <c r="AR102" s="227" t="s">
        <v>182</v>
      </c>
      <c r="AT102" s="227" t="s">
        <v>191</v>
      </c>
      <c r="AU102" s="227" t="s">
        <v>81</v>
      </c>
      <c r="AY102" s="14" t="s">
        <v>183</v>
      </c>
      <c r="BE102" s="228">
        <f>IF(N102="základní",J102,0)</f>
        <v>0</v>
      </c>
      <c r="BF102" s="228">
        <f>IF(N102="snížená",J102,0)</f>
        <v>0</v>
      </c>
      <c r="BG102" s="228">
        <f>IF(N102="zákl. přenesená",J102,0)</f>
        <v>0</v>
      </c>
      <c r="BH102" s="228">
        <f>IF(N102="sníž. přenesená",J102,0)</f>
        <v>0</v>
      </c>
      <c r="BI102" s="228">
        <f>IF(N102="nulová",J102,0)</f>
        <v>0</v>
      </c>
      <c r="BJ102" s="14" t="s">
        <v>81</v>
      </c>
      <c r="BK102" s="228">
        <f>ROUND(I102*H102,2)</f>
        <v>0</v>
      </c>
      <c r="BL102" s="14" t="s">
        <v>182</v>
      </c>
      <c r="BM102" s="227" t="s">
        <v>336</v>
      </c>
    </row>
    <row r="103" s="2" customFormat="1">
      <c r="A103" s="35"/>
      <c r="B103" s="36"/>
      <c r="C103" s="37"/>
      <c r="D103" s="229" t="s">
        <v>190</v>
      </c>
      <c r="E103" s="37"/>
      <c r="F103" s="230" t="s">
        <v>335</v>
      </c>
      <c r="G103" s="37"/>
      <c r="H103" s="37"/>
      <c r="I103" s="143"/>
      <c r="J103" s="37"/>
      <c r="K103" s="37"/>
      <c r="L103" s="41"/>
      <c r="M103" s="231"/>
      <c r="N103" s="232"/>
      <c r="O103" s="81"/>
      <c r="P103" s="81"/>
      <c r="Q103" s="81"/>
      <c r="R103" s="81"/>
      <c r="S103" s="81"/>
      <c r="T103" s="82"/>
      <c r="U103" s="35"/>
      <c r="V103" s="35"/>
      <c r="W103" s="35"/>
      <c r="X103" s="35"/>
      <c r="Y103" s="35"/>
      <c r="Z103" s="35"/>
      <c r="AA103" s="35"/>
      <c r="AB103" s="35"/>
      <c r="AC103" s="35"/>
      <c r="AD103" s="35"/>
      <c r="AE103" s="35"/>
      <c r="AT103" s="14" t="s">
        <v>190</v>
      </c>
      <c r="AU103" s="14" t="s">
        <v>81</v>
      </c>
    </row>
    <row r="104" s="2" customFormat="1" ht="16.5" customHeight="1">
      <c r="A104" s="35"/>
      <c r="B104" s="36"/>
      <c r="C104" s="233" t="s">
        <v>212</v>
      </c>
      <c r="D104" s="233" t="s">
        <v>191</v>
      </c>
      <c r="E104" s="234" t="s">
        <v>337</v>
      </c>
      <c r="F104" s="235" t="s">
        <v>338</v>
      </c>
      <c r="G104" s="236" t="s">
        <v>199</v>
      </c>
      <c r="H104" s="237">
        <v>1</v>
      </c>
      <c r="I104" s="238"/>
      <c r="J104" s="239">
        <f>ROUND(I104*H104,2)</f>
        <v>0</v>
      </c>
      <c r="K104" s="235" t="s">
        <v>19</v>
      </c>
      <c r="L104" s="41"/>
      <c r="M104" s="240" t="s">
        <v>19</v>
      </c>
      <c r="N104" s="241" t="s">
        <v>44</v>
      </c>
      <c r="O104" s="81"/>
      <c r="P104" s="225">
        <f>O104*H104</f>
        <v>0</v>
      </c>
      <c r="Q104" s="225">
        <v>0</v>
      </c>
      <c r="R104" s="225">
        <f>Q104*H104</f>
        <v>0</v>
      </c>
      <c r="S104" s="225">
        <v>0</v>
      </c>
      <c r="T104" s="226">
        <f>S104*H104</f>
        <v>0</v>
      </c>
      <c r="U104" s="35"/>
      <c r="V104" s="35"/>
      <c r="W104" s="35"/>
      <c r="X104" s="35"/>
      <c r="Y104" s="35"/>
      <c r="Z104" s="35"/>
      <c r="AA104" s="35"/>
      <c r="AB104" s="35"/>
      <c r="AC104" s="35"/>
      <c r="AD104" s="35"/>
      <c r="AE104" s="35"/>
      <c r="AR104" s="227" t="s">
        <v>182</v>
      </c>
      <c r="AT104" s="227" t="s">
        <v>191</v>
      </c>
      <c r="AU104" s="227" t="s">
        <v>81</v>
      </c>
      <c r="AY104" s="14" t="s">
        <v>183</v>
      </c>
      <c r="BE104" s="228">
        <f>IF(N104="základní",J104,0)</f>
        <v>0</v>
      </c>
      <c r="BF104" s="228">
        <f>IF(N104="snížená",J104,0)</f>
        <v>0</v>
      </c>
      <c r="BG104" s="228">
        <f>IF(N104="zákl. přenesená",J104,0)</f>
        <v>0</v>
      </c>
      <c r="BH104" s="228">
        <f>IF(N104="sníž. přenesená",J104,0)</f>
        <v>0</v>
      </c>
      <c r="BI104" s="228">
        <f>IF(N104="nulová",J104,0)</f>
        <v>0</v>
      </c>
      <c r="BJ104" s="14" t="s">
        <v>81</v>
      </c>
      <c r="BK104" s="228">
        <f>ROUND(I104*H104,2)</f>
        <v>0</v>
      </c>
      <c r="BL104" s="14" t="s">
        <v>182</v>
      </c>
      <c r="BM104" s="227" t="s">
        <v>339</v>
      </c>
    </row>
    <row r="105" s="2" customFormat="1">
      <c r="A105" s="35"/>
      <c r="B105" s="36"/>
      <c r="C105" s="37"/>
      <c r="D105" s="229" t="s">
        <v>190</v>
      </c>
      <c r="E105" s="37"/>
      <c r="F105" s="230" t="s">
        <v>338</v>
      </c>
      <c r="G105" s="37"/>
      <c r="H105" s="37"/>
      <c r="I105" s="143"/>
      <c r="J105" s="37"/>
      <c r="K105" s="37"/>
      <c r="L105" s="41"/>
      <c r="M105" s="231"/>
      <c r="N105" s="232"/>
      <c r="O105" s="81"/>
      <c r="P105" s="81"/>
      <c r="Q105" s="81"/>
      <c r="R105" s="81"/>
      <c r="S105" s="81"/>
      <c r="T105" s="82"/>
      <c r="U105" s="35"/>
      <c r="V105" s="35"/>
      <c r="W105" s="35"/>
      <c r="X105" s="35"/>
      <c r="Y105" s="35"/>
      <c r="Z105" s="35"/>
      <c r="AA105" s="35"/>
      <c r="AB105" s="35"/>
      <c r="AC105" s="35"/>
      <c r="AD105" s="35"/>
      <c r="AE105" s="35"/>
      <c r="AT105" s="14" t="s">
        <v>190</v>
      </c>
      <c r="AU105" s="14" t="s">
        <v>81</v>
      </c>
    </row>
    <row r="106" s="2" customFormat="1" ht="16.5" customHeight="1">
      <c r="A106" s="35"/>
      <c r="B106" s="36"/>
      <c r="C106" s="233" t="s">
        <v>216</v>
      </c>
      <c r="D106" s="233" t="s">
        <v>191</v>
      </c>
      <c r="E106" s="234" t="s">
        <v>340</v>
      </c>
      <c r="F106" s="235" t="s">
        <v>341</v>
      </c>
      <c r="G106" s="236" t="s">
        <v>199</v>
      </c>
      <c r="H106" s="237">
        <v>16</v>
      </c>
      <c r="I106" s="238"/>
      <c r="J106" s="239">
        <f>ROUND(I106*H106,2)</f>
        <v>0</v>
      </c>
      <c r="K106" s="235" t="s">
        <v>19</v>
      </c>
      <c r="L106" s="41"/>
      <c r="M106" s="240" t="s">
        <v>19</v>
      </c>
      <c r="N106" s="241" t="s">
        <v>44</v>
      </c>
      <c r="O106" s="81"/>
      <c r="P106" s="225">
        <f>O106*H106</f>
        <v>0</v>
      </c>
      <c r="Q106" s="225">
        <v>0</v>
      </c>
      <c r="R106" s="225">
        <f>Q106*H106</f>
        <v>0</v>
      </c>
      <c r="S106" s="225">
        <v>0</v>
      </c>
      <c r="T106" s="226">
        <f>S106*H106</f>
        <v>0</v>
      </c>
      <c r="U106" s="35"/>
      <c r="V106" s="35"/>
      <c r="W106" s="35"/>
      <c r="X106" s="35"/>
      <c r="Y106" s="35"/>
      <c r="Z106" s="35"/>
      <c r="AA106" s="35"/>
      <c r="AB106" s="35"/>
      <c r="AC106" s="35"/>
      <c r="AD106" s="35"/>
      <c r="AE106" s="35"/>
      <c r="AR106" s="227" t="s">
        <v>182</v>
      </c>
      <c r="AT106" s="227" t="s">
        <v>191</v>
      </c>
      <c r="AU106" s="227" t="s">
        <v>81</v>
      </c>
      <c r="AY106" s="14" t="s">
        <v>183</v>
      </c>
      <c r="BE106" s="228">
        <f>IF(N106="základní",J106,0)</f>
        <v>0</v>
      </c>
      <c r="BF106" s="228">
        <f>IF(N106="snížená",J106,0)</f>
        <v>0</v>
      </c>
      <c r="BG106" s="228">
        <f>IF(N106="zákl. přenesená",J106,0)</f>
        <v>0</v>
      </c>
      <c r="BH106" s="228">
        <f>IF(N106="sníž. přenesená",J106,0)</f>
        <v>0</v>
      </c>
      <c r="BI106" s="228">
        <f>IF(N106="nulová",J106,0)</f>
        <v>0</v>
      </c>
      <c r="BJ106" s="14" t="s">
        <v>81</v>
      </c>
      <c r="BK106" s="228">
        <f>ROUND(I106*H106,2)</f>
        <v>0</v>
      </c>
      <c r="BL106" s="14" t="s">
        <v>182</v>
      </c>
      <c r="BM106" s="227" t="s">
        <v>342</v>
      </c>
    </row>
    <row r="107" s="2" customFormat="1">
      <c r="A107" s="35"/>
      <c r="B107" s="36"/>
      <c r="C107" s="37"/>
      <c r="D107" s="229" t="s">
        <v>190</v>
      </c>
      <c r="E107" s="37"/>
      <c r="F107" s="230" t="s">
        <v>341</v>
      </c>
      <c r="G107" s="37"/>
      <c r="H107" s="37"/>
      <c r="I107" s="143"/>
      <c r="J107" s="37"/>
      <c r="K107" s="37"/>
      <c r="L107" s="41"/>
      <c r="M107" s="231"/>
      <c r="N107" s="232"/>
      <c r="O107" s="81"/>
      <c r="P107" s="81"/>
      <c r="Q107" s="81"/>
      <c r="R107" s="81"/>
      <c r="S107" s="81"/>
      <c r="T107" s="82"/>
      <c r="U107" s="35"/>
      <c r="V107" s="35"/>
      <c r="W107" s="35"/>
      <c r="X107" s="35"/>
      <c r="Y107" s="35"/>
      <c r="Z107" s="35"/>
      <c r="AA107" s="35"/>
      <c r="AB107" s="35"/>
      <c r="AC107" s="35"/>
      <c r="AD107" s="35"/>
      <c r="AE107" s="35"/>
      <c r="AT107" s="14" t="s">
        <v>190</v>
      </c>
      <c r="AU107" s="14" t="s">
        <v>81</v>
      </c>
    </row>
    <row r="108" s="2" customFormat="1" ht="21.75" customHeight="1">
      <c r="A108" s="35"/>
      <c r="B108" s="36"/>
      <c r="C108" s="233" t="s">
        <v>220</v>
      </c>
      <c r="D108" s="233" t="s">
        <v>191</v>
      </c>
      <c r="E108" s="234" t="s">
        <v>343</v>
      </c>
      <c r="F108" s="235" t="s">
        <v>344</v>
      </c>
      <c r="G108" s="236" t="s">
        <v>199</v>
      </c>
      <c r="H108" s="237">
        <v>2</v>
      </c>
      <c r="I108" s="238"/>
      <c r="J108" s="239">
        <f>ROUND(I108*H108,2)</f>
        <v>0</v>
      </c>
      <c r="K108" s="235" t="s">
        <v>19</v>
      </c>
      <c r="L108" s="41"/>
      <c r="M108" s="240" t="s">
        <v>19</v>
      </c>
      <c r="N108" s="241" t="s">
        <v>44</v>
      </c>
      <c r="O108" s="81"/>
      <c r="P108" s="225">
        <f>O108*H108</f>
        <v>0</v>
      </c>
      <c r="Q108" s="225">
        <v>0</v>
      </c>
      <c r="R108" s="225">
        <f>Q108*H108</f>
        <v>0</v>
      </c>
      <c r="S108" s="225">
        <v>0</v>
      </c>
      <c r="T108" s="226">
        <f>S108*H108</f>
        <v>0</v>
      </c>
      <c r="U108" s="35"/>
      <c r="V108" s="35"/>
      <c r="W108" s="35"/>
      <c r="X108" s="35"/>
      <c r="Y108" s="35"/>
      <c r="Z108" s="35"/>
      <c r="AA108" s="35"/>
      <c r="AB108" s="35"/>
      <c r="AC108" s="35"/>
      <c r="AD108" s="35"/>
      <c r="AE108" s="35"/>
      <c r="AR108" s="227" t="s">
        <v>182</v>
      </c>
      <c r="AT108" s="227" t="s">
        <v>191</v>
      </c>
      <c r="AU108" s="227" t="s">
        <v>81</v>
      </c>
      <c r="AY108" s="14" t="s">
        <v>183</v>
      </c>
      <c r="BE108" s="228">
        <f>IF(N108="základní",J108,0)</f>
        <v>0</v>
      </c>
      <c r="BF108" s="228">
        <f>IF(N108="snížená",J108,0)</f>
        <v>0</v>
      </c>
      <c r="BG108" s="228">
        <f>IF(N108="zákl. přenesená",J108,0)</f>
        <v>0</v>
      </c>
      <c r="BH108" s="228">
        <f>IF(N108="sníž. přenesená",J108,0)</f>
        <v>0</v>
      </c>
      <c r="BI108" s="228">
        <f>IF(N108="nulová",J108,0)</f>
        <v>0</v>
      </c>
      <c r="BJ108" s="14" t="s">
        <v>81</v>
      </c>
      <c r="BK108" s="228">
        <f>ROUND(I108*H108,2)</f>
        <v>0</v>
      </c>
      <c r="BL108" s="14" t="s">
        <v>182</v>
      </c>
      <c r="BM108" s="227" t="s">
        <v>345</v>
      </c>
    </row>
    <row r="109" s="2" customFormat="1">
      <c r="A109" s="35"/>
      <c r="B109" s="36"/>
      <c r="C109" s="37"/>
      <c r="D109" s="229" t="s">
        <v>190</v>
      </c>
      <c r="E109" s="37"/>
      <c r="F109" s="230" t="s">
        <v>344</v>
      </c>
      <c r="G109" s="37"/>
      <c r="H109" s="37"/>
      <c r="I109" s="143"/>
      <c r="J109" s="37"/>
      <c r="K109" s="37"/>
      <c r="L109" s="41"/>
      <c r="M109" s="231"/>
      <c r="N109" s="232"/>
      <c r="O109" s="81"/>
      <c r="P109" s="81"/>
      <c r="Q109" s="81"/>
      <c r="R109" s="81"/>
      <c r="S109" s="81"/>
      <c r="T109" s="82"/>
      <c r="U109" s="35"/>
      <c r="V109" s="35"/>
      <c r="W109" s="35"/>
      <c r="X109" s="35"/>
      <c r="Y109" s="35"/>
      <c r="Z109" s="35"/>
      <c r="AA109" s="35"/>
      <c r="AB109" s="35"/>
      <c r="AC109" s="35"/>
      <c r="AD109" s="35"/>
      <c r="AE109" s="35"/>
      <c r="AT109" s="14" t="s">
        <v>190</v>
      </c>
      <c r="AU109" s="14" t="s">
        <v>81</v>
      </c>
    </row>
    <row r="110" s="2" customFormat="1" ht="21.75" customHeight="1">
      <c r="A110" s="35"/>
      <c r="B110" s="36"/>
      <c r="C110" s="233" t="s">
        <v>224</v>
      </c>
      <c r="D110" s="233" t="s">
        <v>191</v>
      </c>
      <c r="E110" s="234" t="s">
        <v>346</v>
      </c>
      <c r="F110" s="235" t="s">
        <v>347</v>
      </c>
      <c r="G110" s="236" t="s">
        <v>199</v>
      </c>
      <c r="H110" s="237">
        <v>1</v>
      </c>
      <c r="I110" s="238"/>
      <c r="J110" s="239">
        <f>ROUND(I110*H110,2)</f>
        <v>0</v>
      </c>
      <c r="K110" s="235" t="s">
        <v>19</v>
      </c>
      <c r="L110" s="41"/>
      <c r="M110" s="240" t="s">
        <v>19</v>
      </c>
      <c r="N110" s="241" t="s">
        <v>44</v>
      </c>
      <c r="O110" s="81"/>
      <c r="P110" s="225">
        <f>O110*H110</f>
        <v>0</v>
      </c>
      <c r="Q110" s="225">
        <v>0</v>
      </c>
      <c r="R110" s="225">
        <f>Q110*H110</f>
        <v>0</v>
      </c>
      <c r="S110" s="225">
        <v>0</v>
      </c>
      <c r="T110" s="226">
        <f>S110*H110</f>
        <v>0</v>
      </c>
      <c r="U110" s="35"/>
      <c r="V110" s="35"/>
      <c r="W110" s="35"/>
      <c r="X110" s="35"/>
      <c r="Y110" s="35"/>
      <c r="Z110" s="35"/>
      <c r="AA110" s="35"/>
      <c r="AB110" s="35"/>
      <c r="AC110" s="35"/>
      <c r="AD110" s="35"/>
      <c r="AE110" s="35"/>
      <c r="AR110" s="227" t="s">
        <v>182</v>
      </c>
      <c r="AT110" s="227" t="s">
        <v>191</v>
      </c>
      <c r="AU110" s="227" t="s">
        <v>81</v>
      </c>
      <c r="AY110" s="14" t="s">
        <v>183</v>
      </c>
      <c r="BE110" s="228">
        <f>IF(N110="základní",J110,0)</f>
        <v>0</v>
      </c>
      <c r="BF110" s="228">
        <f>IF(N110="snížená",J110,0)</f>
        <v>0</v>
      </c>
      <c r="BG110" s="228">
        <f>IF(N110="zákl. přenesená",J110,0)</f>
        <v>0</v>
      </c>
      <c r="BH110" s="228">
        <f>IF(N110="sníž. přenesená",J110,0)</f>
        <v>0</v>
      </c>
      <c r="BI110" s="228">
        <f>IF(N110="nulová",J110,0)</f>
        <v>0</v>
      </c>
      <c r="BJ110" s="14" t="s">
        <v>81</v>
      </c>
      <c r="BK110" s="228">
        <f>ROUND(I110*H110,2)</f>
        <v>0</v>
      </c>
      <c r="BL110" s="14" t="s">
        <v>182</v>
      </c>
      <c r="BM110" s="227" t="s">
        <v>348</v>
      </c>
    </row>
    <row r="111" s="2" customFormat="1">
      <c r="A111" s="35"/>
      <c r="B111" s="36"/>
      <c r="C111" s="37"/>
      <c r="D111" s="229" t="s">
        <v>190</v>
      </c>
      <c r="E111" s="37"/>
      <c r="F111" s="230" t="s">
        <v>347</v>
      </c>
      <c r="G111" s="37"/>
      <c r="H111" s="37"/>
      <c r="I111" s="143"/>
      <c r="J111" s="37"/>
      <c r="K111" s="37"/>
      <c r="L111" s="41"/>
      <c r="M111" s="231"/>
      <c r="N111" s="232"/>
      <c r="O111" s="81"/>
      <c r="P111" s="81"/>
      <c r="Q111" s="81"/>
      <c r="R111" s="81"/>
      <c r="S111" s="81"/>
      <c r="T111" s="82"/>
      <c r="U111" s="35"/>
      <c r="V111" s="35"/>
      <c r="W111" s="35"/>
      <c r="X111" s="35"/>
      <c r="Y111" s="35"/>
      <c r="Z111" s="35"/>
      <c r="AA111" s="35"/>
      <c r="AB111" s="35"/>
      <c r="AC111" s="35"/>
      <c r="AD111" s="35"/>
      <c r="AE111" s="35"/>
      <c r="AT111" s="14" t="s">
        <v>190</v>
      </c>
      <c r="AU111" s="14" t="s">
        <v>81</v>
      </c>
    </row>
    <row r="112" s="2" customFormat="1" ht="21.75" customHeight="1">
      <c r="A112" s="35"/>
      <c r="B112" s="36"/>
      <c r="C112" s="233" t="s">
        <v>228</v>
      </c>
      <c r="D112" s="233" t="s">
        <v>191</v>
      </c>
      <c r="E112" s="234" t="s">
        <v>349</v>
      </c>
      <c r="F112" s="235" t="s">
        <v>350</v>
      </c>
      <c r="G112" s="236" t="s">
        <v>199</v>
      </c>
      <c r="H112" s="237">
        <v>3</v>
      </c>
      <c r="I112" s="238"/>
      <c r="J112" s="239">
        <f>ROUND(I112*H112,2)</f>
        <v>0</v>
      </c>
      <c r="K112" s="235" t="s">
        <v>19</v>
      </c>
      <c r="L112" s="41"/>
      <c r="M112" s="240" t="s">
        <v>19</v>
      </c>
      <c r="N112" s="241" t="s">
        <v>44</v>
      </c>
      <c r="O112" s="81"/>
      <c r="P112" s="225">
        <f>O112*H112</f>
        <v>0</v>
      </c>
      <c r="Q112" s="225">
        <v>0</v>
      </c>
      <c r="R112" s="225">
        <f>Q112*H112</f>
        <v>0</v>
      </c>
      <c r="S112" s="225">
        <v>0</v>
      </c>
      <c r="T112" s="226">
        <f>S112*H112</f>
        <v>0</v>
      </c>
      <c r="U112" s="35"/>
      <c r="V112" s="35"/>
      <c r="W112" s="35"/>
      <c r="X112" s="35"/>
      <c r="Y112" s="35"/>
      <c r="Z112" s="35"/>
      <c r="AA112" s="35"/>
      <c r="AB112" s="35"/>
      <c r="AC112" s="35"/>
      <c r="AD112" s="35"/>
      <c r="AE112" s="35"/>
      <c r="AR112" s="227" t="s">
        <v>182</v>
      </c>
      <c r="AT112" s="227" t="s">
        <v>191</v>
      </c>
      <c r="AU112" s="227" t="s">
        <v>81</v>
      </c>
      <c r="AY112" s="14" t="s">
        <v>183</v>
      </c>
      <c r="BE112" s="228">
        <f>IF(N112="základní",J112,0)</f>
        <v>0</v>
      </c>
      <c r="BF112" s="228">
        <f>IF(N112="snížená",J112,0)</f>
        <v>0</v>
      </c>
      <c r="BG112" s="228">
        <f>IF(N112="zákl. přenesená",J112,0)</f>
        <v>0</v>
      </c>
      <c r="BH112" s="228">
        <f>IF(N112="sníž. přenesená",J112,0)</f>
        <v>0</v>
      </c>
      <c r="BI112" s="228">
        <f>IF(N112="nulová",J112,0)</f>
        <v>0</v>
      </c>
      <c r="BJ112" s="14" t="s">
        <v>81</v>
      </c>
      <c r="BK112" s="228">
        <f>ROUND(I112*H112,2)</f>
        <v>0</v>
      </c>
      <c r="BL112" s="14" t="s">
        <v>182</v>
      </c>
      <c r="BM112" s="227" t="s">
        <v>351</v>
      </c>
    </row>
    <row r="113" s="2" customFormat="1">
      <c r="A113" s="35"/>
      <c r="B113" s="36"/>
      <c r="C113" s="37"/>
      <c r="D113" s="229" t="s">
        <v>190</v>
      </c>
      <c r="E113" s="37"/>
      <c r="F113" s="230" t="s">
        <v>350</v>
      </c>
      <c r="G113" s="37"/>
      <c r="H113" s="37"/>
      <c r="I113" s="143"/>
      <c r="J113" s="37"/>
      <c r="K113" s="37"/>
      <c r="L113" s="41"/>
      <c r="M113" s="231"/>
      <c r="N113" s="232"/>
      <c r="O113" s="81"/>
      <c r="P113" s="81"/>
      <c r="Q113" s="81"/>
      <c r="R113" s="81"/>
      <c r="S113" s="81"/>
      <c r="T113" s="82"/>
      <c r="U113" s="35"/>
      <c r="V113" s="35"/>
      <c r="W113" s="35"/>
      <c r="X113" s="35"/>
      <c r="Y113" s="35"/>
      <c r="Z113" s="35"/>
      <c r="AA113" s="35"/>
      <c r="AB113" s="35"/>
      <c r="AC113" s="35"/>
      <c r="AD113" s="35"/>
      <c r="AE113" s="35"/>
      <c r="AT113" s="14" t="s">
        <v>190</v>
      </c>
      <c r="AU113" s="14" t="s">
        <v>81</v>
      </c>
    </row>
    <row r="114" s="2" customFormat="1" ht="16.5" customHeight="1">
      <c r="A114" s="35"/>
      <c r="B114" s="36"/>
      <c r="C114" s="233" t="s">
        <v>232</v>
      </c>
      <c r="D114" s="233" t="s">
        <v>191</v>
      </c>
      <c r="E114" s="234" t="s">
        <v>352</v>
      </c>
      <c r="F114" s="235" t="s">
        <v>353</v>
      </c>
      <c r="G114" s="236" t="s">
        <v>199</v>
      </c>
      <c r="H114" s="237">
        <v>3</v>
      </c>
      <c r="I114" s="238"/>
      <c r="J114" s="239">
        <f>ROUND(I114*H114,2)</f>
        <v>0</v>
      </c>
      <c r="K114" s="235" t="s">
        <v>19</v>
      </c>
      <c r="L114" s="41"/>
      <c r="M114" s="240" t="s">
        <v>19</v>
      </c>
      <c r="N114" s="241" t="s">
        <v>44</v>
      </c>
      <c r="O114" s="81"/>
      <c r="P114" s="225">
        <f>O114*H114</f>
        <v>0</v>
      </c>
      <c r="Q114" s="225">
        <v>0</v>
      </c>
      <c r="R114" s="225">
        <f>Q114*H114</f>
        <v>0</v>
      </c>
      <c r="S114" s="225">
        <v>0</v>
      </c>
      <c r="T114" s="226">
        <f>S114*H114</f>
        <v>0</v>
      </c>
      <c r="U114" s="35"/>
      <c r="V114" s="35"/>
      <c r="W114" s="35"/>
      <c r="X114" s="35"/>
      <c r="Y114" s="35"/>
      <c r="Z114" s="35"/>
      <c r="AA114" s="35"/>
      <c r="AB114" s="35"/>
      <c r="AC114" s="35"/>
      <c r="AD114" s="35"/>
      <c r="AE114" s="35"/>
      <c r="AR114" s="227" t="s">
        <v>182</v>
      </c>
      <c r="AT114" s="227" t="s">
        <v>191</v>
      </c>
      <c r="AU114" s="227" t="s">
        <v>81</v>
      </c>
      <c r="AY114" s="14" t="s">
        <v>183</v>
      </c>
      <c r="BE114" s="228">
        <f>IF(N114="základní",J114,0)</f>
        <v>0</v>
      </c>
      <c r="BF114" s="228">
        <f>IF(N114="snížená",J114,0)</f>
        <v>0</v>
      </c>
      <c r="BG114" s="228">
        <f>IF(N114="zákl. přenesená",J114,0)</f>
        <v>0</v>
      </c>
      <c r="BH114" s="228">
        <f>IF(N114="sníž. přenesená",J114,0)</f>
        <v>0</v>
      </c>
      <c r="BI114" s="228">
        <f>IF(N114="nulová",J114,0)</f>
        <v>0</v>
      </c>
      <c r="BJ114" s="14" t="s">
        <v>81</v>
      </c>
      <c r="BK114" s="228">
        <f>ROUND(I114*H114,2)</f>
        <v>0</v>
      </c>
      <c r="BL114" s="14" t="s">
        <v>182</v>
      </c>
      <c r="BM114" s="227" t="s">
        <v>354</v>
      </c>
    </row>
    <row r="115" s="2" customFormat="1">
      <c r="A115" s="35"/>
      <c r="B115" s="36"/>
      <c r="C115" s="37"/>
      <c r="D115" s="229" t="s">
        <v>190</v>
      </c>
      <c r="E115" s="37"/>
      <c r="F115" s="230" t="s">
        <v>353</v>
      </c>
      <c r="G115" s="37"/>
      <c r="H115" s="37"/>
      <c r="I115" s="143"/>
      <c r="J115" s="37"/>
      <c r="K115" s="37"/>
      <c r="L115" s="41"/>
      <c r="M115" s="231"/>
      <c r="N115" s="232"/>
      <c r="O115" s="81"/>
      <c r="P115" s="81"/>
      <c r="Q115" s="81"/>
      <c r="R115" s="81"/>
      <c r="S115" s="81"/>
      <c r="T115" s="82"/>
      <c r="U115" s="35"/>
      <c r="V115" s="35"/>
      <c r="W115" s="35"/>
      <c r="X115" s="35"/>
      <c r="Y115" s="35"/>
      <c r="Z115" s="35"/>
      <c r="AA115" s="35"/>
      <c r="AB115" s="35"/>
      <c r="AC115" s="35"/>
      <c r="AD115" s="35"/>
      <c r="AE115" s="35"/>
      <c r="AT115" s="14" t="s">
        <v>190</v>
      </c>
      <c r="AU115" s="14" t="s">
        <v>81</v>
      </c>
    </row>
    <row r="116" s="2" customFormat="1" ht="21.75" customHeight="1">
      <c r="A116" s="35"/>
      <c r="B116" s="36"/>
      <c r="C116" s="233" t="s">
        <v>237</v>
      </c>
      <c r="D116" s="233" t="s">
        <v>191</v>
      </c>
      <c r="E116" s="234" t="s">
        <v>355</v>
      </c>
      <c r="F116" s="235" t="s">
        <v>356</v>
      </c>
      <c r="G116" s="236" t="s">
        <v>199</v>
      </c>
      <c r="H116" s="237">
        <v>7</v>
      </c>
      <c r="I116" s="238"/>
      <c r="J116" s="239">
        <f>ROUND(I116*H116,2)</f>
        <v>0</v>
      </c>
      <c r="K116" s="235" t="s">
        <v>19</v>
      </c>
      <c r="L116" s="41"/>
      <c r="M116" s="240" t="s">
        <v>19</v>
      </c>
      <c r="N116" s="241" t="s">
        <v>44</v>
      </c>
      <c r="O116" s="81"/>
      <c r="P116" s="225">
        <f>O116*H116</f>
        <v>0</v>
      </c>
      <c r="Q116" s="225">
        <v>0</v>
      </c>
      <c r="R116" s="225">
        <f>Q116*H116</f>
        <v>0</v>
      </c>
      <c r="S116" s="225">
        <v>0</v>
      </c>
      <c r="T116" s="226">
        <f>S116*H116</f>
        <v>0</v>
      </c>
      <c r="U116" s="35"/>
      <c r="V116" s="35"/>
      <c r="W116" s="35"/>
      <c r="X116" s="35"/>
      <c r="Y116" s="35"/>
      <c r="Z116" s="35"/>
      <c r="AA116" s="35"/>
      <c r="AB116" s="35"/>
      <c r="AC116" s="35"/>
      <c r="AD116" s="35"/>
      <c r="AE116" s="35"/>
      <c r="AR116" s="227" t="s">
        <v>182</v>
      </c>
      <c r="AT116" s="227" t="s">
        <v>191</v>
      </c>
      <c r="AU116" s="227" t="s">
        <v>81</v>
      </c>
      <c r="AY116" s="14" t="s">
        <v>183</v>
      </c>
      <c r="BE116" s="228">
        <f>IF(N116="základní",J116,0)</f>
        <v>0</v>
      </c>
      <c r="BF116" s="228">
        <f>IF(N116="snížená",J116,0)</f>
        <v>0</v>
      </c>
      <c r="BG116" s="228">
        <f>IF(N116="zákl. přenesená",J116,0)</f>
        <v>0</v>
      </c>
      <c r="BH116" s="228">
        <f>IF(N116="sníž. přenesená",J116,0)</f>
        <v>0</v>
      </c>
      <c r="BI116" s="228">
        <f>IF(N116="nulová",J116,0)</f>
        <v>0</v>
      </c>
      <c r="BJ116" s="14" t="s">
        <v>81</v>
      </c>
      <c r="BK116" s="228">
        <f>ROUND(I116*H116,2)</f>
        <v>0</v>
      </c>
      <c r="BL116" s="14" t="s">
        <v>182</v>
      </c>
      <c r="BM116" s="227" t="s">
        <v>357</v>
      </c>
    </row>
    <row r="117" s="2" customFormat="1">
      <c r="A117" s="35"/>
      <c r="B117" s="36"/>
      <c r="C117" s="37"/>
      <c r="D117" s="229" t="s">
        <v>190</v>
      </c>
      <c r="E117" s="37"/>
      <c r="F117" s="230" t="s">
        <v>356</v>
      </c>
      <c r="G117" s="37"/>
      <c r="H117" s="37"/>
      <c r="I117" s="143"/>
      <c r="J117" s="37"/>
      <c r="K117" s="37"/>
      <c r="L117" s="41"/>
      <c r="M117" s="231"/>
      <c r="N117" s="232"/>
      <c r="O117" s="81"/>
      <c r="P117" s="81"/>
      <c r="Q117" s="81"/>
      <c r="R117" s="81"/>
      <c r="S117" s="81"/>
      <c r="T117" s="82"/>
      <c r="U117" s="35"/>
      <c r="V117" s="35"/>
      <c r="W117" s="35"/>
      <c r="X117" s="35"/>
      <c r="Y117" s="35"/>
      <c r="Z117" s="35"/>
      <c r="AA117" s="35"/>
      <c r="AB117" s="35"/>
      <c r="AC117" s="35"/>
      <c r="AD117" s="35"/>
      <c r="AE117" s="35"/>
      <c r="AT117" s="14" t="s">
        <v>190</v>
      </c>
      <c r="AU117" s="14" t="s">
        <v>81</v>
      </c>
    </row>
    <row r="118" s="2" customFormat="1" ht="16.5" customHeight="1">
      <c r="A118" s="35"/>
      <c r="B118" s="36"/>
      <c r="C118" s="233" t="s">
        <v>242</v>
      </c>
      <c r="D118" s="233" t="s">
        <v>191</v>
      </c>
      <c r="E118" s="234" t="s">
        <v>358</v>
      </c>
      <c r="F118" s="235" t="s">
        <v>359</v>
      </c>
      <c r="G118" s="236" t="s">
        <v>199</v>
      </c>
      <c r="H118" s="237">
        <v>6</v>
      </c>
      <c r="I118" s="238"/>
      <c r="J118" s="239">
        <f>ROUND(I118*H118,2)</f>
        <v>0</v>
      </c>
      <c r="K118" s="235" t="s">
        <v>19</v>
      </c>
      <c r="L118" s="41"/>
      <c r="M118" s="240" t="s">
        <v>19</v>
      </c>
      <c r="N118" s="241" t="s">
        <v>44</v>
      </c>
      <c r="O118" s="81"/>
      <c r="P118" s="225">
        <f>O118*H118</f>
        <v>0</v>
      </c>
      <c r="Q118" s="225">
        <v>0</v>
      </c>
      <c r="R118" s="225">
        <f>Q118*H118</f>
        <v>0</v>
      </c>
      <c r="S118" s="225">
        <v>0</v>
      </c>
      <c r="T118" s="226">
        <f>S118*H118</f>
        <v>0</v>
      </c>
      <c r="U118" s="35"/>
      <c r="V118" s="35"/>
      <c r="W118" s="35"/>
      <c r="X118" s="35"/>
      <c r="Y118" s="35"/>
      <c r="Z118" s="35"/>
      <c r="AA118" s="35"/>
      <c r="AB118" s="35"/>
      <c r="AC118" s="35"/>
      <c r="AD118" s="35"/>
      <c r="AE118" s="35"/>
      <c r="AR118" s="227" t="s">
        <v>182</v>
      </c>
      <c r="AT118" s="227" t="s">
        <v>191</v>
      </c>
      <c r="AU118" s="227" t="s">
        <v>81</v>
      </c>
      <c r="AY118" s="14" t="s">
        <v>183</v>
      </c>
      <c r="BE118" s="228">
        <f>IF(N118="základní",J118,0)</f>
        <v>0</v>
      </c>
      <c r="BF118" s="228">
        <f>IF(N118="snížená",J118,0)</f>
        <v>0</v>
      </c>
      <c r="BG118" s="228">
        <f>IF(N118="zákl. přenesená",J118,0)</f>
        <v>0</v>
      </c>
      <c r="BH118" s="228">
        <f>IF(N118="sníž. přenesená",J118,0)</f>
        <v>0</v>
      </c>
      <c r="BI118" s="228">
        <f>IF(N118="nulová",J118,0)</f>
        <v>0</v>
      </c>
      <c r="BJ118" s="14" t="s">
        <v>81</v>
      </c>
      <c r="BK118" s="228">
        <f>ROUND(I118*H118,2)</f>
        <v>0</v>
      </c>
      <c r="BL118" s="14" t="s">
        <v>182</v>
      </c>
      <c r="BM118" s="227" t="s">
        <v>360</v>
      </c>
    </row>
    <row r="119" s="2" customFormat="1">
      <c r="A119" s="35"/>
      <c r="B119" s="36"/>
      <c r="C119" s="37"/>
      <c r="D119" s="229" t="s">
        <v>190</v>
      </c>
      <c r="E119" s="37"/>
      <c r="F119" s="230" t="s">
        <v>359</v>
      </c>
      <c r="G119" s="37"/>
      <c r="H119" s="37"/>
      <c r="I119" s="143"/>
      <c r="J119" s="37"/>
      <c r="K119" s="37"/>
      <c r="L119" s="41"/>
      <c r="M119" s="231"/>
      <c r="N119" s="232"/>
      <c r="O119" s="81"/>
      <c r="P119" s="81"/>
      <c r="Q119" s="81"/>
      <c r="R119" s="81"/>
      <c r="S119" s="81"/>
      <c r="T119" s="82"/>
      <c r="U119" s="35"/>
      <c r="V119" s="35"/>
      <c r="W119" s="35"/>
      <c r="X119" s="35"/>
      <c r="Y119" s="35"/>
      <c r="Z119" s="35"/>
      <c r="AA119" s="35"/>
      <c r="AB119" s="35"/>
      <c r="AC119" s="35"/>
      <c r="AD119" s="35"/>
      <c r="AE119" s="35"/>
      <c r="AT119" s="14" t="s">
        <v>190</v>
      </c>
      <c r="AU119" s="14" t="s">
        <v>81</v>
      </c>
    </row>
    <row r="120" s="2" customFormat="1" ht="55.5" customHeight="1">
      <c r="A120" s="35"/>
      <c r="B120" s="36"/>
      <c r="C120" s="233" t="s">
        <v>8</v>
      </c>
      <c r="D120" s="233" t="s">
        <v>191</v>
      </c>
      <c r="E120" s="234" t="s">
        <v>361</v>
      </c>
      <c r="F120" s="235" t="s">
        <v>362</v>
      </c>
      <c r="G120" s="236" t="s">
        <v>199</v>
      </c>
      <c r="H120" s="237">
        <v>3</v>
      </c>
      <c r="I120" s="238"/>
      <c r="J120" s="239">
        <f>ROUND(I120*H120,2)</f>
        <v>0</v>
      </c>
      <c r="K120" s="235" t="s">
        <v>19</v>
      </c>
      <c r="L120" s="41"/>
      <c r="M120" s="240" t="s">
        <v>19</v>
      </c>
      <c r="N120" s="241" t="s">
        <v>44</v>
      </c>
      <c r="O120" s="81"/>
      <c r="P120" s="225">
        <f>O120*H120</f>
        <v>0</v>
      </c>
      <c r="Q120" s="225">
        <v>0</v>
      </c>
      <c r="R120" s="225">
        <f>Q120*H120</f>
        <v>0</v>
      </c>
      <c r="S120" s="225">
        <v>0</v>
      </c>
      <c r="T120" s="226">
        <f>S120*H120</f>
        <v>0</v>
      </c>
      <c r="U120" s="35"/>
      <c r="V120" s="35"/>
      <c r="W120" s="35"/>
      <c r="X120" s="35"/>
      <c r="Y120" s="35"/>
      <c r="Z120" s="35"/>
      <c r="AA120" s="35"/>
      <c r="AB120" s="35"/>
      <c r="AC120" s="35"/>
      <c r="AD120" s="35"/>
      <c r="AE120" s="35"/>
      <c r="AR120" s="227" t="s">
        <v>182</v>
      </c>
      <c r="AT120" s="227" t="s">
        <v>191</v>
      </c>
      <c r="AU120" s="227" t="s">
        <v>81</v>
      </c>
      <c r="AY120" s="14" t="s">
        <v>183</v>
      </c>
      <c r="BE120" s="228">
        <f>IF(N120="základní",J120,0)</f>
        <v>0</v>
      </c>
      <c r="BF120" s="228">
        <f>IF(N120="snížená",J120,0)</f>
        <v>0</v>
      </c>
      <c r="BG120" s="228">
        <f>IF(N120="zákl. přenesená",J120,0)</f>
        <v>0</v>
      </c>
      <c r="BH120" s="228">
        <f>IF(N120="sníž. přenesená",J120,0)</f>
        <v>0</v>
      </c>
      <c r="BI120" s="228">
        <f>IF(N120="nulová",J120,0)</f>
        <v>0</v>
      </c>
      <c r="BJ120" s="14" t="s">
        <v>81</v>
      </c>
      <c r="BK120" s="228">
        <f>ROUND(I120*H120,2)</f>
        <v>0</v>
      </c>
      <c r="BL120" s="14" t="s">
        <v>182</v>
      </c>
      <c r="BM120" s="227" t="s">
        <v>363</v>
      </c>
    </row>
    <row r="121" s="2" customFormat="1">
      <c r="A121" s="35"/>
      <c r="B121" s="36"/>
      <c r="C121" s="37"/>
      <c r="D121" s="229" t="s">
        <v>190</v>
      </c>
      <c r="E121" s="37"/>
      <c r="F121" s="230" t="s">
        <v>362</v>
      </c>
      <c r="G121" s="37"/>
      <c r="H121" s="37"/>
      <c r="I121" s="143"/>
      <c r="J121" s="37"/>
      <c r="K121" s="37"/>
      <c r="L121" s="41"/>
      <c r="M121" s="231"/>
      <c r="N121" s="232"/>
      <c r="O121" s="81"/>
      <c r="P121" s="81"/>
      <c r="Q121" s="81"/>
      <c r="R121" s="81"/>
      <c r="S121" s="81"/>
      <c r="T121" s="82"/>
      <c r="U121" s="35"/>
      <c r="V121" s="35"/>
      <c r="W121" s="35"/>
      <c r="X121" s="35"/>
      <c r="Y121" s="35"/>
      <c r="Z121" s="35"/>
      <c r="AA121" s="35"/>
      <c r="AB121" s="35"/>
      <c r="AC121" s="35"/>
      <c r="AD121" s="35"/>
      <c r="AE121" s="35"/>
      <c r="AT121" s="14" t="s">
        <v>190</v>
      </c>
      <c r="AU121" s="14" t="s">
        <v>81</v>
      </c>
    </row>
    <row r="122" s="2" customFormat="1" ht="33" customHeight="1">
      <c r="A122" s="35"/>
      <c r="B122" s="36"/>
      <c r="C122" s="233" t="s">
        <v>249</v>
      </c>
      <c r="D122" s="233" t="s">
        <v>191</v>
      </c>
      <c r="E122" s="234" t="s">
        <v>192</v>
      </c>
      <c r="F122" s="235" t="s">
        <v>193</v>
      </c>
      <c r="G122" s="236" t="s">
        <v>187</v>
      </c>
      <c r="H122" s="237">
        <v>1200</v>
      </c>
      <c r="I122" s="238"/>
      <c r="J122" s="239">
        <f>ROUND(I122*H122,2)</f>
        <v>0</v>
      </c>
      <c r="K122" s="235" t="s">
        <v>19</v>
      </c>
      <c r="L122" s="41"/>
      <c r="M122" s="240" t="s">
        <v>19</v>
      </c>
      <c r="N122" s="241" t="s">
        <v>44</v>
      </c>
      <c r="O122" s="81"/>
      <c r="P122" s="225">
        <f>O122*H122</f>
        <v>0</v>
      </c>
      <c r="Q122" s="225">
        <v>0</v>
      </c>
      <c r="R122" s="225">
        <f>Q122*H122</f>
        <v>0</v>
      </c>
      <c r="S122" s="225">
        <v>0</v>
      </c>
      <c r="T122" s="226">
        <f>S122*H122</f>
        <v>0</v>
      </c>
      <c r="U122" s="35"/>
      <c r="V122" s="35"/>
      <c r="W122" s="35"/>
      <c r="X122" s="35"/>
      <c r="Y122" s="35"/>
      <c r="Z122" s="35"/>
      <c r="AA122" s="35"/>
      <c r="AB122" s="35"/>
      <c r="AC122" s="35"/>
      <c r="AD122" s="35"/>
      <c r="AE122" s="35"/>
      <c r="AR122" s="227" t="s">
        <v>81</v>
      </c>
      <c r="AT122" s="227" t="s">
        <v>191</v>
      </c>
      <c r="AU122" s="227" t="s">
        <v>81</v>
      </c>
      <c r="AY122" s="14" t="s">
        <v>183</v>
      </c>
      <c r="BE122" s="228">
        <f>IF(N122="základní",J122,0)</f>
        <v>0</v>
      </c>
      <c r="BF122" s="228">
        <f>IF(N122="snížená",J122,0)</f>
        <v>0</v>
      </c>
      <c r="BG122" s="228">
        <f>IF(N122="zákl. přenesená",J122,0)</f>
        <v>0</v>
      </c>
      <c r="BH122" s="228">
        <f>IF(N122="sníž. přenesená",J122,0)</f>
        <v>0</v>
      </c>
      <c r="BI122" s="228">
        <f>IF(N122="nulová",J122,0)</f>
        <v>0</v>
      </c>
      <c r="BJ122" s="14" t="s">
        <v>81</v>
      </c>
      <c r="BK122" s="228">
        <f>ROUND(I122*H122,2)</f>
        <v>0</v>
      </c>
      <c r="BL122" s="14" t="s">
        <v>81</v>
      </c>
      <c r="BM122" s="227" t="s">
        <v>364</v>
      </c>
    </row>
    <row r="123" s="2" customFormat="1">
      <c r="A123" s="35"/>
      <c r="B123" s="36"/>
      <c r="C123" s="37"/>
      <c r="D123" s="229" t="s">
        <v>190</v>
      </c>
      <c r="E123" s="37"/>
      <c r="F123" s="230" t="s">
        <v>193</v>
      </c>
      <c r="G123" s="37"/>
      <c r="H123" s="37"/>
      <c r="I123" s="143"/>
      <c r="J123" s="37"/>
      <c r="K123" s="37"/>
      <c r="L123" s="41"/>
      <c r="M123" s="231"/>
      <c r="N123" s="232"/>
      <c r="O123" s="81"/>
      <c r="P123" s="81"/>
      <c r="Q123" s="81"/>
      <c r="R123" s="81"/>
      <c r="S123" s="81"/>
      <c r="T123" s="82"/>
      <c r="U123" s="35"/>
      <c r="V123" s="35"/>
      <c r="W123" s="35"/>
      <c r="X123" s="35"/>
      <c r="Y123" s="35"/>
      <c r="Z123" s="35"/>
      <c r="AA123" s="35"/>
      <c r="AB123" s="35"/>
      <c r="AC123" s="35"/>
      <c r="AD123" s="35"/>
      <c r="AE123" s="35"/>
      <c r="AT123" s="14" t="s">
        <v>190</v>
      </c>
      <c r="AU123" s="14" t="s">
        <v>81</v>
      </c>
    </row>
    <row r="124" s="2" customFormat="1" ht="33" customHeight="1">
      <c r="A124" s="35"/>
      <c r="B124" s="36"/>
      <c r="C124" s="233" t="s">
        <v>254</v>
      </c>
      <c r="D124" s="233" t="s">
        <v>191</v>
      </c>
      <c r="E124" s="234" t="s">
        <v>365</v>
      </c>
      <c r="F124" s="235" t="s">
        <v>366</v>
      </c>
      <c r="G124" s="236" t="s">
        <v>199</v>
      </c>
      <c r="H124" s="237">
        <v>3</v>
      </c>
      <c r="I124" s="238"/>
      <c r="J124" s="239">
        <f>ROUND(I124*H124,2)</f>
        <v>0</v>
      </c>
      <c r="K124" s="235" t="s">
        <v>19</v>
      </c>
      <c r="L124" s="41"/>
      <c r="M124" s="240" t="s">
        <v>19</v>
      </c>
      <c r="N124" s="241" t="s">
        <v>44</v>
      </c>
      <c r="O124" s="81"/>
      <c r="P124" s="225">
        <f>O124*H124</f>
        <v>0</v>
      </c>
      <c r="Q124" s="225">
        <v>0</v>
      </c>
      <c r="R124" s="225">
        <f>Q124*H124</f>
        <v>0</v>
      </c>
      <c r="S124" s="225">
        <v>0</v>
      </c>
      <c r="T124" s="226">
        <f>S124*H124</f>
        <v>0</v>
      </c>
      <c r="U124" s="35"/>
      <c r="V124" s="35"/>
      <c r="W124" s="35"/>
      <c r="X124" s="35"/>
      <c r="Y124" s="35"/>
      <c r="Z124" s="35"/>
      <c r="AA124" s="35"/>
      <c r="AB124" s="35"/>
      <c r="AC124" s="35"/>
      <c r="AD124" s="35"/>
      <c r="AE124" s="35"/>
      <c r="AR124" s="227" t="s">
        <v>182</v>
      </c>
      <c r="AT124" s="227" t="s">
        <v>191</v>
      </c>
      <c r="AU124" s="227" t="s">
        <v>81</v>
      </c>
      <c r="AY124" s="14" t="s">
        <v>183</v>
      </c>
      <c r="BE124" s="228">
        <f>IF(N124="základní",J124,0)</f>
        <v>0</v>
      </c>
      <c r="BF124" s="228">
        <f>IF(N124="snížená",J124,0)</f>
        <v>0</v>
      </c>
      <c r="BG124" s="228">
        <f>IF(N124="zákl. přenesená",J124,0)</f>
        <v>0</v>
      </c>
      <c r="BH124" s="228">
        <f>IF(N124="sníž. přenesená",J124,0)</f>
        <v>0</v>
      </c>
      <c r="BI124" s="228">
        <f>IF(N124="nulová",J124,0)</f>
        <v>0</v>
      </c>
      <c r="BJ124" s="14" t="s">
        <v>81</v>
      </c>
      <c r="BK124" s="228">
        <f>ROUND(I124*H124,2)</f>
        <v>0</v>
      </c>
      <c r="BL124" s="14" t="s">
        <v>182</v>
      </c>
      <c r="BM124" s="227" t="s">
        <v>367</v>
      </c>
    </row>
    <row r="125" s="2" customFormat="1">
      <c r="A125" s="35"/>
      <c r="B125" s="36"/>
      <c r="C125" s="37"/>
      <c r="D125" s="229" t="s">
        <v>190</v>
      </c>
      <c r="E125" s="37"/>
      <c r="F125" s="230" t="s">
        <v>366</v>
      </c>
      <c r="G125" s="37"/>
      <c r="H125" s="37"/>
      <c r="I125" s="143"/>
      <c r="J125" s="37"/>
      <c r="K125" s="37"/>
      <c r="L125" s="41"/>
      <c r="M125" s="231"/>
      <c r="N125" s="232"/>
      <c r="O125" s="81"/>
      <c r="P125" s="81"/>
      <c r="Q125" s="81"/>
      <c r="R125" s="81"/>
      <c r="S125" s="81"/>
      <c r="T125" s="82"/>
      <c r="U125" s="35"/>
      <c r="V125" s="35"/>
      <c r="W125" s="35"/>
      <c r="X125" s="35"/>
      <c r="Y125" s="35"/>
      <c r="Z125" s="35"/>
      <c r="AA125" s="35"/>
      <c r="AB125" s="35"/>
      <c r="AC125" s="35"/>
      <c r="AD125" s="35"/>
      <c r="AE125" s="35"/>
      <c r="AT125" s="14" t="s">
        <v>190</v>
      </c>
      <c r="AU125" s="14" t="s">
        <v>81</v>
      </c>
    </row>
    <row r="126" s="2" customFormat="1" ht="21.75" customHeight="1">
      <c r="A126" s="35"/>
      <c r="B126" s="36"/>
      <c r="C126" s="233" t="s">
        <v>260</v>
      </c>
      <c r="D126" s="233" t="s">
        <v>191</v>
      </c>
      <c r="E126" s="234" t="s">
        <v>368</v>
      </c>
      <c r="F126" s="235" t="s">
        <v>369</v>
      </c>
      <c r="G126" s="236" t="s">
        <v>199</v>
      </c>
      <c r="H126" s="237">
        <v>5</v>
      </c>
      <c r="I126" s="238"/>
      <c r="J126" s="239">
        <f>ROUND(I126*H126,2)</f>
        <v>0</v>
      </c>
      <c r="K126" s="235" t="s">
        <v>19</v>
      </c>
      <c r="L126" s="41"/>
      <c r="M126" s="240" t="s">
        <v>19</v>
      </c>
      <c r="N126" s="241" t="s">
        <v>44</v>
      </c>
      <c r="O126" s="81"/>
      <c r="P126" s="225">
        <f>O126*H126</f>
        <v>0</v>
      </c>
      <c r="Q126" s="225">
        <v>0</v>
      </c>
      <c r="R126" s="225">
        <f>Q126*H126</f>
        <v>0</v>
      </c>
      <c r="S126" s="225">
        <v>0</v>
      </c>
      <c r="T126" s="226">
        <f>S126*H126</f>
        <v>0</v>
      </c>
      <c r="U126" s="35"/>
      <c r="V126" s="35"/>
      <c r="W126" s="35"/>
      <c r="X126" s="35"/>
      <c r="Y126" s="35"/>
      <c r="Z126" s="35"/>
      <c r="AA126" s="35"/>
      <c r="AB126" s="35"/>
      <c r="AC126" s="35"/>
      <c r="AD126" s="35"/>
      <c r="AE126" s="35"/>
      <c r="AR126" s="227" t="s">
        <v>182</v>
      </c>
      <c r="AT126" s="227" t="s">
        <v>191</v>
      </c>
      <c r="AU126" s="227" t="s">
        <v>81</v>
      </c>
      <c r="AY126" s="14" t="s">
        <v>183</v>
      </c>
      <c r="BE126" s="228">
        <f>IF(N126="základní",J126,0)</f>
        <v>0</v>
      </c>
      <c r="BF126" s="228">
        <f>IF(N126="snížená",J126,0)</f>
        <v>0</v>
      </c>
      <c r="BG126" s="228">
        <f>IF(N126="zákl. přenesená",J126,0)</f>
        <v>0</v>
      </c>
      <c r="BH126" s="228">
        <f>IF(N126="sníž. přenesená",J126,0)</f>
        <v>0</v>
      </c>
      <c r="BI126" s="228">
        <f>IF(N126="nulová",J126,0)</f>
        <v>0</v>
      </c>
      <c r="BJ126" s="14" t="s">
        <v>81</v>
      </c>
      <c r="BK126" s="228">
        <f>ROUND(I126*H126,2)</f>
        <v>0</v>
      </c>
      <c r="BL126" s="14" t="s">
        <v>182</v>
      </c>
      <c r="BM126" s="227" t="s">
        <v>370</v>
      </c>
    </row>
    <row r="127" s="2" customFormat="1">
      <c r="A127" s="35"/>
      <c r="B127" s="36"/>
      <c r="C127" s="37"/>
      <c r="D127" s="229" t="s">
        <v>190</v>
      </c>
      <c r="E127" s="37"/>
      <c r="F127" s="230" t="s">
        <v>369</v>
      </c>
      <c r="G127" s="37"/>
      <c r="H127" s="37"/>
      <c r="I127" s="143"/>
      <c r="J127" s="37"/>
      <c r="K127" s="37"/>
      <c r="L127" s="41"/>
      <c r="M127" s="231"/>
      <c r="N127" s="232"/>
      <c r="O127" s="81"/>
      <c r="P127" s="81"/>
      <c r="Q127" s="81"/>
      <c r="R127" s="81"/>
      <c r="S127" s="81"/>
      <c r="T127" s="82"/>
      <c r="U127" s="35"/>
      <c r="V127" s="35"/>
      <c r="W127" s="35"/>
      <c r="X127" s="35"/>
      <c r="Y127" s="35"/>
      <c r="Z127" s="35"/>
      <c r="AA127" s="35"/>
      <c r="AB127" s="35"/>
      <c r="AC127" s="35"/>
      <c r="AD127" s="35"/>
      <c r="AE127" s="35"/>
      <c r="AT127" s="14" t="s">
        <v>190</v>
      </c>
      <c r="AU127" s="14" t="s">
        <v>81</v>
      </c>
    </row>
    <row r="128" s="2" customFormat="1" ht="16.5" customHeight="1">
      <c r="A128" s="35"/>
      <c r="B128" s="36"/>
      <c r="C128" s="233" t="s">
        <v>265</v>
      </c>
      <c r="D128" s="233" t="s">
        <v>191</v>
      </c>
      <c r="E128" s="234" t="s">
        <v>371</v>
      </c>
      <c r="F128" s="235" t="s">
        <v>372</v>
      </c>
      <c r="G128" s="236" t="s">
        <v>199</v>
      </c>
      <c r="H128" s="237">
        <v>5</v>
      </c>
      <c r="I128" s="238"/>
      <c r="J128" s="239">
        <f>ROUND(I128*H128,2)</f>
        <v>0</v>
      </c>
      <c r="K128" s="235" t="s">
        <v>19</v>
      </c>
      <c r="L128" s="41"/>
      <c r="M128" s="240" t="s">
        <v>19</v>
      </c>
      <c r="N128" s="241" t="s">
        <v>44</v>
      </c>
      <c r="O128" s="81"/>
      <c r="P128" s="225">
        <f>O128*H128</f>
        <v>0</v>
      </c>
      <c r="Q128" s="225">
        <v>0</v>
      </c>
      <c r="R128" s="225">
        <f>Q128*H128</f>
        <v>0</v>
      </c>
      <c r="S128" s="225">
        <v>0</v>
      </c>
      <c r="T128" s="226">
        <f>S128*H128</f>
        <v>0</v>
      </c>
      <c r="U128" s="35"/>
      <c r="V128" s="35"/>
      <c r="W128" s="35"/>
      <c r="X128" s="35"/>
      <c r="Y128" s="35"/>
      <c r="Z128" s="35"/>
      <c r="AA128" s="35"/>
      <c r="AB128" s="35"/>
      <c r="AC128" s="35"/>
      <c r="AD128" s="35"/>
      <c r="AE128" s="35"/>
      <c r="AR128" s="227" t="s">
        <v>182</v>
      </c>
      <c r="AT128" s="227" t="s">
        <v>191</v>
      </c>
      <c r="AU128" s="227" t="s">
        <v>81</v>
      </c>
      <c r="AY128" s="14" t="s">
        <v>183</v>
      </c>
      <c r="BE128" s="228">
        <f>IF(N128="základní",J128,0)</f>
        <v>0</v>
      </c>
      <c r="BF128" s="228">
        <f>IF(N128="snížená",J128,0)</f>
        <v>0</v>
      </c>
      <c r="BG128" s="228">
        <f>IF(N128="zákl. přenesená",J128,0)</f>
        <v>0</v>
      </c>
      <c r="BH128" s="228">
        <f>IF(N128="sníž. přenesená",J128,0)</f>
        <v>0</v>
      </c>
      <c r="BI128" s="228">
        <f>IF(N128="nulová",J128,0)</f>
        <v>0</v>
      </c>
      <c r="BJ128" s="14" t="s">
        <v>81</v>
      </c>
      <c r="BK128" s="228">
        <f>ROUND(I128*H128,2)</f>
        <v>0</v>
      </c>
      <c r="BL128" s="14" t="s">
        <v>182</v>
      </c>
      <c r="BM128" s="227" t="s">
        <v>373</v>
      </c>
    </row>
    <row r="129" s="2" customFormat="1">
      <c r="A129" s="35"/>
      <c r="B129" s="36"/>
      <c r="C129" s="37"/>
      <c r="D129" s="229" t="s">
        <v>190</v>
      </c>
      <c r="E129" s="37"/>
      <c r="F129" s="230" t="s">
        <v>372</v>
      </c>
      <c r="G129" s="37"/>
      <c r="H129" s="37"/>
      <c r="I129" s="143"/>
      <c r="J129" s="37"/>
      <c r="K129" s="37"/>
      <c r="L129" s="41"/>
      <c r="M129" s="231"/>
      <c r="N129" s="232"/>
      <c r="O129" s="81"/>
      <c r="P129" s="81"/>
      <c r="Q129" s="81"/>
      <c r="R129" s="81"/>
      <c r="S129" s="81"/>
      <c r="T129" s="82"/>
      <c r="U129" s="35"/>
      <c r="V129" s="35"/>
      <c r="W129" s="35"/>
      <c r="X129" s="35"/>
      <c r="Y129" s="35"/>
      <c r="Z129" s="35"/>
      <c r="AA129" s="35"/>
      <c r="AB129" s="35"/>
      <c r="AC129" s="35"/>
      <c r="AD129" s="35"/>
      <c r="AE129" s="35"/>
      <c r="AT129" s="14" t="s">
        <v>190</v>
      </c>
      <c r="AU129" s="14" t="s">
        <v>81</v>
      </c>
    </row>
    <row r="130" s="2" customFormat="1" ht="66.75" customHeight="1">
      <c r="A130" s="35"/>
      <c r="B130" s="36"/>
      <c r="C130" s="233" t="s">
        <v>267</v>
      </c>
      <c r="D130" s="233" t="s">
        <v>191</v>
      </c>
      <c r="E130" s="234" t="s">
        <v>374</v>
      </c>
      <c r="F130" s="235" t="s">
        <v>375</v>
      </c>
      <c r="G130" s="236" t="s">
        <v>199</v>
      </c>
      <c r="H130" s="237">
        <v>8</v>
      </c>
      <c r="I130" s="238"/>
      <c r="J130" s="239">
        <f>ROUND(I130*H130,2)</f>
        <v>0</v>
      </c>
      <c r="K130" s="235" t="s">
        <v>19</v>
      </c>
      <c r="L130" s="41"/>
      <c r="M130" s="240" t="s">
        <v>19</v>
      </c>
      <c r="N130" s="241" t="s">
        <v>44</v>
      </c>
      <c r="O130" s="81"/>
      <c r="P130" s="225">
        <f>O130*H130</f>
        <v>0</v>
      </c>
      <c r="Q130" s="225">
        <v>0</v>
      </c>
      <c r="R130" s="225">
        <f>Q130*H130</f>
        <v>0</v>
      </c>
      <c r="S130" s="225">
        <v>0</v>
      </c>
      <c r="T130" s="226">
        <f>S130*H130</f>
        <v>0</v>
      </c>
      <c r="U130" s="35"/>
      <c r="V130" s="35"/>
      <c r="W130" s="35"/>
      <c r="X130" s="35"/>
      <c r="Y130" s="35"/>
      <c r="Z130" s="35"/>
      <c r="AA130" s="35"/>
      <c r="AB130" s="35"/>
      <c r="AC130" s="35"/>
      <c r="AD130" s="35"/>
      <c r="AE130" s="35"/>
      <c r="AR130" s="227" t="s">
        <v>182</v>
      </c>
      <c r="AT130" s="227" t="s">
        <v>191</v>
      </c>
      <c r="AU130" s="227" t="s">
        <v>81</v>
      </c>
      <c r="AY130" s="14" t="s">
        <v>183</v>
      </c>
      <c r="BE130" s="228">
        <f>IF(N130="základní",J130,0)</f>
        <v>0</v>
      </c>
      <c r="BF130" s="228">
        <f>IF(N130="snížená",J130,0)</f>
        <v>0</v>
      </c>
      <c r="BG130" s="228">
        <f>IF(N130="zákl. přenesená",J130,0)</f>
        <v>0</v>
      </c>
      <c r="BH130" s="228">
        <f>IF(N130="sníž. přenesená",J130,0)</f>
        <v>0</v>
      </c>
      <c r="BI130" s="228">
        <f>IF(N130="nulová",J130,0)</f>
        <v>0</v>
      </c>
      <c r="BJ130" s="14" t="s">
        <v>81</v>
      </c>
      <c r="BK130" s="228">
        <f>ROUND(I130*H130,2)</f>
        <v>0</v>
      </c>
      <c r="BL130" s="14" t="s">
        <v>182</v>
      </c>
      <c r="BM130" s="227" t="s">
        <v>376</v>
      </c>
    </row>
    <row r="131" s="2" customFormat="1">
      <c r="A131" s="35"/>
      <c r="B131" s="36"/>
      <c r="C131" s="37"/>
      <c r="D131" s="229" t="s">
        <v>190</v>
      </c>
      <c r="E131" s="37"/>
      <c r="F131" s="230" t="s">
        <v>375</v>
      </c>
      <c r="G131" s="37"/>
      <c r="H131" s="37"/>
      <c r="I131" s="143"/>
      <c r="J131" s="37"/>
      <c r="K131" s="37"/>
      <c r="L131" s="41"/>
      <c r="M131" s="231"/>
      <c r="N131" s="232"/>
      <c r="O131" s="81"/>
      <c r="P131" s="81"/>
      <c r="Q131" s="81"/>
      <c r="R131" s="81"/>
      <c r="S131" s="81"/>
      <c r="T131" s="82"/>
      <c r="U131" s="35"/>
      <c r="V131" s="35"/>
      <c r="W131" s="35"/>
      <c r="X131" s="35"/>
      <c r="Y131" s="35"/>
      <c r="Z131" s="35"/>
      <c r="AA131" s="35"/>
      <c r="AB131" s="35"/>
      <c r="AC131" s="35"/>
      <c r="AD131" s="35"/>
      <c r="AE131" s="35"/>
      <c r="AT131" s="14" t="s">
        <v>190</v>
      </c>
      <c r="AU131" s="14" t="s">
        <v>81</v>
      </c>
    </row>
    <row r="132" s="2" customFormat="1" ht="16.5" customHeight="1">
      <c r="A132" s="35"/>
      <c r="B132" s="36"/>
      <c r="C132" s="233" t="s">
        <v>7</v>
      </c>
      <c r="D132" s="233" t="s">
        <v>191</v>
      </c>
      <c r="E132" s="234" t="s">
        <v>377</v>
      </c>
      <c r="F132" s="235" t="s">
        <v>378</v>
      </c>
      <c r="G132" s="236" t="s">
        <v>199</v>
      </c>
      <c r="H132" s="237">
        <v>4</v>
      </c>
      <c r="I132" s="238"/>
      <c r="J132" s="239">
        <f>ROUND(I132*H132,2)</f>
        <v>0</v>
      </c>
      <c r="K132" s="235" t="s">
        <v>19</v>
      </c>
      <c r="L132" s="41"/>
      <c r="M132" s="240" t="s">
        <v>19</v>
      </c>
      <c r="N132" s="241" t="s">
        <v>44</v>
      </c>
      <c r="O132" s="81"/>
      <c r="P132" s="225">
        <f>O132*H132</f>
        <v>0</v>
      </c>
      <c r="Q132" s="225">
        <v>0</v>
      </c>
      <c r="R132" s="225">
        <f>Q132*H132</f>
        <v>0</v>
      </c>
      <c r="S132" s="225">
        <v>0</v>
      </c>
      <c r="T132" s="226">
        <f>S132*H132</f>
        <v>0</v>
      </c>
      <c r="U132" s="35"/>
      <c r="V132" s="35"/>
      <c r="W132" s="35"/>
      <c r="X132" s="35"/>
      <c r="Y132" s="35"/>
      <c r="Z132" s="35"/>
      <c r="AA132" s="35"/>
      <c r="AB132" s="35"/>
      <c r="AC132" s="35"/>
      <c r="AD132" s="35"/>
      <c r="AE132" s="35"/>
      <c r="AR132" s="227" t="s">
        <v>182</v>
      </c>
      <c r="AT132" s="227" t="s">
        <v>191</v>
      </c>
      <c r="AU132" s="227" t="s">
        <v>81</v>
      </c>
      <c r="AY132" s="14" t="s">
        <v>183</v>
      </c>
      <c r="BE132" s="228">
        <f>IF(N132="základní",J132,0)</f>
        <v>0</v>
      </c>
      <c r="BF132" s="228">
        <f>IF(N132="snížená",J132,0)</f>
        <v>0</v>
      </c>
      <c r="BG132" s="228">
        <f>IF(N132="zákl. přenesená",J132,0)</f>
        <v>0</v>
      </c>
      <c r="BH132" s="228">
        <f>IF(N132="sníž. přenesená",J132,0)</f>
        <v>0</v>
      </c>
      <c r="BI132" s="228">
        <f>IF(N132="nulová",J132,0)</f>
        <v>0</v>
      </c>
      <c r="BJ132" s="14" t="s">
        <v>81</v>
      </c>
      <c r="BK132" s="228">
        <f>ROUND(I132*H132,2)</f>
        <v>0</v>
      </c>
      <c r="BL132" s="14" t="s">
        <v>182</v>
      </c>
      <c r="BM132" s="227" t="s">
        <v>379</v>
      </c>
    </row>
    <row r="133" s="2" customFormat="1">
      <c r="A133" s="35"/>
      <c r="B133" s="36"/>
      <c r="C133" s="37"/>
      <c r="D133" s="229" t="s">
        <v>190</v>
      </c>
      <c r="E133" s="37"/>
      <c r="F133" s="230" t="s">
        <v>378</v>
      </c>
      <c r="G133" s="37"/>
      <c r="H133" s="37"/>
      <c r="I133" s="143"/>
      <c r="J133" s="37"/>
      <c r="K133" s="37"/>
      <c r="L133" s="41"/>
      <c r="M133" s="231"/>
      <c r="N133" s="232"/>
      <c r="O133" s="81"/>
      <c r="P133" s="81"/>
      <c r="Q133" s="81"/>
      <c r="R133" s="81"/>
      <c r="S133" s="81"/>
      <c r="T133" s="82"/>
      <c r="U133" s="35"/>
      <c r="V133" s="35"/>
      <c r="W133" s="35"/>
      <c r="X133" s="35"/>
      <c r="Y133" s="35"/>
      <c r="Z133" s="35"/>
      <c r="AA133" s="35"/>
      <c r="AB133" s="35"/>
      <c r="AC133" s="35"/>
      <c r="AD133" s="35"/>
      <c r="AE133" s="35"/>
      <c r="AT133" s="14" t="s">
        <v>190</v>
      </c>
      <c r="AU133" s="14" t="s">
        <v>81</v>
      </c>
    </row>
    <row r="134" s="2" customFormat="1" ht="44.25" customHeight="1">
      <c r="A134" s="35"/>
      <c r="B134" s="36"/>
      <c r="C134" s="233" t="s">
        <v>274</v>
      </c>
      <c r="D134" s="233" t="s">
        <v>191</v>
      </c>
      <c r="E134" s="234" t="s">
        <v>380</v>
      </c>
      <c r="F134" s="235" t="s">
        <v>381</v>
      </c>
      <c r="G134" s="236" t="s">
        <v>199</v>
      </c>
      <c r="H134" s="237">
        <v>5</v>
      </c>
      <c r="I134" s="238"/>
      <c r="J134" s="239">
        <f>ROUND(I134*H134,2)</f>
        <v>0</v>
      </c>
      <c r="K134" s="235" t="s">
        <v>19</v>
      </c>
      <c r="L134" s="41"/>
      <c r="M134" s="240" t="s">
        <v>19</v>
      </c>
      <c r="N134" s="241" t="s">
        <v>44</v>
      </c>
      <c r="O134" s="81"/>
      <c r="P134" s="225">
        <f>O134*H134</f>
        <v>0</v>
      </c>
      <c r="Q134" s="225">
        <v>0</v>
      </c>
      <c r="R134" s="225">
        <f>Q134*H134</f>
        <v>0</v>
      </c>
      <c r="S134" s="225">
        <v>0</v>
      </c>
      <c r="T134" s="226">
        <f>S134*H134</f>
        <v>0</v>
      </c>
      <c r="U134" s="35"/>
      <c r="V134" s="35"/>
      <c r="W134" s="35"/>
      <c r="X134" s="35"/>
      <c r="Y134" s="35"/>
      <c r="Z134" s="35"/>
      <c r="AA134" s="35"/>
      <c r="AB134" s="35"/>
      <c r="AC134" s="35"/>
      <c r="AD134" s="35"/>
      <c r="AE134" s="35"/>
      <c r="AR134" s="227" t="s">
        <v>182</v>
      </c>
      <c r="AT134" s="227" t="s">
        <v>191</v>
      </c>
      <c r="AU134" s="227" t="s">
        <v>81</v>
      </c>
      <c r="AY134" s="14" t="s">
        <v>183</v>
      </c>
      <c r="BE134" s="228">
        <f>IF(N134="základní",J134,0)</f>
        <v>0</v>
      </c>
      <c r="BF134" s="228">
        <f>IF(N134="snížená",J134,0)</f>
        <v>0</v>
      </c>
      <c r="BG134" s="228">
        <f>IF(N134="zákl. přenesená",J134,0)</f>
        <v>0</v>
      </c>
      <c r="BH134" s="228">
        <f>IF(N134="sníž. přenesená",J134,0)</f>
        <v>0</v>
      </c>
      <c r="BI134" s="228">
        <f>IF(N134="nulová",J134,0)</f>
        <v>0</v>
      </c>
      <c r="BJ134" s="14" t="s">
        <v>81</v>
      </c>
      <c r="BK134" s="228">
        <f>ROUND(I134*H134,2)</f>
        <v>0</v>
      </c>
      <c r="BL134" s="14" t="s">
        <v>182</v>
      </c>
      <c r="BM134" s="227" t="s">
        <v>382</v>
      </c>
    </row>
    <row r="135" s="2" customFormat="1">
      <c r="A135" s="35"/>
      <c r="B135" s="36"/>
      <c r="C135" s="37"/>
      <c r="D135" s="229" t="s">
        <v>190</v>
      </c>
      <c r="E135" s="37"/>
      <c r="F135" s="230" t="s">
        <v>381</v>
      </c>
      <c r="G135" s="37"/>
      <c r="H135" s="37"/>
      <c r="I135" s="143"/>
      <c r="J135" s="37"/>
      <c r="K135" s="37"/>
      <c r="L135" s="41"/>
      <c r="M135" s="231"/>
      <c r="N135" s="232"/>
      <c r="O135" s="81"/>
      <c r="P135" s="81"/>
      <c r="Q135" s="81"/>
      <c r="R135" s="81"/>
      <c r="S135" s="81"/>
      <c r="T135" s="82"/>
      <c r="U135" s="35"/>
      <c r="V135" s="35"/>
      <c r="W135" s="35"/>
      <c r="X135" s="35"/>
      <c r="Y135" s="35"/>
      <c r="Z135" s="35"/>
      <c r="AA135" s="35"/>
      <c r="AB135" s="35"/>
      <c r="AC135" s="35"/>
      <c r="AD135" s="35"/>
      <c r="AE135" s="35"/>
      <c r="AT135" s="14" t="s">
        <v>190</v>
      </c>
      <c r="AU135" s="14" t="s">
        <v>81</v>
      </c>
    </row>
    <row r="136" s="2" customFormat="1" ht="21.75" customHeight="1">
      <c r="A136" s="35"/>
      <c r="B136" s="36"/>
      <c r="C136" s="215" t="s">
        <v>278</v>
      </c>
      <c r="D136" s="215" t="s">
        <v>184</v>
      </c>
      <c r="E136" s="216" t="s">
        <v>383</v>
      </c>
      <c r="F136" s="217" t="s">
        <v>384</v>
      </c>
      <c r="G136" s="218" t="s">
        <v>199</v>
      </c>
      <c r="H136" s="219">
        <v>5</v>
      </c>
      <c r="I136" s="220"/>
      <c r="J136" s="221">
        <f>ROUND(I136*H136,2)</f>
        <v>0</v>
      </c>
      <c r="K136" s="217" t="s">
        <v>19</v>
      </c>
      <c r="L136" s="222"/>
      <c r="M136" s="223" t="s">
        <v>19</v>
      </c>
      <c r="N136" s="224" t="s">
        <v>44</v>
      </c>
      <c r="O136" s="81"/>
      <c r="P136" s="225">
        <f>O136*H136</f>
        <v>0</v>
      </c>
      <c r="Q136" s="225">
        <v>0</v>
      </c>
      <c r="R136" s="225">
        <f>Q136*H136</f>
        <v>0</v>
      </c>
      <c r="S136" s="225">
        <v>0</v>
      </c>
      <c r="T136" s="226">
        <f>S136*H136</f>
        <v>0</v>
      </c>
      <c r="U136" s="35"/>
      <c r="V136" s="35"/>
      <c r="W136" s="35"/>
      <c r="X136" s="35"/>
      <c r="Y136" s="35"/>
      <c r="Z136" s="35"/>
      <c r="AA136" s="35"/>
      <c r="AB136" s="35"/>
      <c r="AC136" s="35"/>
      <c r="AD136" s="35"/>
      <c r="AE136" s="35"/>
      <c r="AR136" s="227" t="s">
        <v>216</v>
      </c>
      <c r="AT136" s="227" t="s">
        <v>184</v>
      </c>
      <c r="AU136" s="227" t="s">
        <v>81</v>
      </c>
      <c r="AY136" s="14" t="s">
        <v>183</v>
      </c>
      <c r="BE136" s="228">
        <f>IF(N136="základní",J136,0)</f>
        <v>0</v>
      </c>
      <c r="BF136" s="228">
        <f>IF(N136="snížená",J136,0)</f>
        <v>0</v>
      </c>
      <c r="BG136" s="228">
        <f>IF(N136="zákl. přenesená",J136,0)</f>
        <v>0</v>
      </c>
      <c r="BH136" s="228">
        <f>IF(N136="sníž. přenesená",J136,0)</f>
        <v>0</v>
      </c>
      <c r="BI136" s="228">
        <f>IF(N136="nulová",J136,0)</f>
        <v>0</v>
      </c>
      <c r="BJ136" s="14" t="s">
        <v>81</v>
      </c>
      <c r="BK136" s="228">
        <f>ROUND(I136*H136,2)</f>
        <v>0</v>
      </c>
      <c r="BL136" s="14" t="s">
        <v>182</v>
      </c>
      <c r="BM136" s="227" t="s">
        <v>385</v>
      </c>
    </row>
    <row r="137" s="2" customFormat="1">
      <c r="A137" s="35"/>
      <c r="B137" s="36"/>
      <c r="C137" s="37"/>
      <c r="D137" s="229" t="s">
        <v>190</v>
      </c>
      <c r="E137" s="37"/>
      <c r="F137" s="230" t="s">
        <v>384</v>
      </c>
      <c r="G137" s="37"/>
      <c r="H137" s="37"/>
      <c r="I137" s="143"/>
      <c r="J137" s="37"/>
      <c r="K137" s="37"/>
      <c r="L137" s="41"/>
      <c r="M137" s="231"/>
      <c r="N137" s="232"/>
      <c r="O137" s="81"/>
      <c r="P137" s="81"/>
      <c r="Q137" s="81"/>
      <c r="R137" s="81"/>
      <c r="S137" s="81"/>
      <c r="T137" s="82"/>
      <c r="U137" s="35"/>
      <c r="V137" s="35"/>
      <c r="W137" s="35"/>
      <c r="X137" s="35"/>
      <c r="Y137" s="35"/>
      <c r="Z137" s="35"/>
      <c r="AA137" s="35"/>
      <c r="AB137" s="35"/>
      <c r="AC137" s="35"/>
      <c r="AD137" s="35"/>
      <c r="AE137" s="35"/>
      <c r="AT137" s="14" t="s">
        <v>190</v>
      </c>
      <c r="AU137" s="14" t="s">
        <v>81</v>
      </c>
    </row>
    <row r="138" s="2" customFormat="1" ht="21.75" customHeight="1">
      <c r="A138" s="35"/>
      <c r="B138" s="36"/>
      <c r="C138" s="215" t="s">
        <v>282</v>
      </c>
      <c r="D138" s="215" t="s">
        <v>184</v>
      </c>
      <c r="E138" s="216" t="s">
        <v>386</v>
      </c>
      <c r="F138" s="217" t="s">
        <v>387</v>
      </c>
      <c r="G138" s="218" t="s">
        <v>199</v>
      </c>
      <c r="H138" s="219">
        <v>4</v>
      </c>
      <c r="I138" s="220"/>
      <c r="J138" s="221">
        <f>ROUND(I138*H138,2)</f>
        <v>0</v>
      </c>
      <c r="K138" s="217" t="s">
        <v>19</v>
      </c>
      <c r="L138" s="222"/>
      <c r="M138" s="223" t="s">
        <v>19</v>
      </c>
      <c r="N138" s="224" t="s">
        <v>44</v>
      </c>
      <c r="O138" s="81"/>
      <c r="P138" s="225">
        <f>O138*H138</f>
        <v>0</v>
      </c>
      <c r="Q138" s="225">
        <v>0</v>
      </c>
      <c r="R138" s="225">
        <f>Q138*H138</f>
        <v>0</v>
      </c>
      <c r="S138" s="225">
        <v>0</v>
      </c>
      <c r="T138" s="226">
        <f>S138*H138</f>
        <v>0</v>
      </c>
      <c r="U138" s="35"/>
      <c r="V138" s="35"/>
      <c r="W138" s="35"/>
      <c r="X138" s="35"/>
      <c r="Y138" s="35"/>
      <c r="Z138" s="35"/>
      <c r="AA138" s="35"/>
      <c r="AB138" s="35"/>
      <c r="AC138" s="35"/>
      <c r="AD138" s="35"/>
      <c r="AE138" s="35"/>
      <c r="AR138" s="227" t="s">
        <v>216</v>
      </c>
      <c r="AT138" s="227" t="s">
        <v>184</v>
      </c>
      <c r="AU138" s="227" t="s">
        <v>81</v>
      </c>
      <c r="AY138" s="14" t="s">
        <v>183</v>
      </c>
      <c r="BE138" s="228">
        <f>IF(N138="základní",J138,0)</f>
        <v>0</v>
      </c>
      <c r="BF138" s="228">
        <f>IF(N138="snížená",J138,0)</f>
        <v>0</v>
      </c>
      <c r="BG138" s="228">
        <f>IF(N138="zákl. přenesená",J138,0)</f>
        <v>0</v>
      </c>
      <c r="BH138" s="228">
        <f>IF(N138="sníž. přenesená",J138,0)</f>
        <v>0</v>
      </c>
      <c r="BI138" s="228">
        <f>IF(N138="nulová",J138,0)</f>
        <v>0</v>
      </c>
      <c r="BJ138" s="14" t="s">
        <v>81</v>
      </c>
      <c r="BK138" s="228">
        <f>ROUND(I138*H138,2)</f>
        <v>0</v>
      </c>
      <c r="BL138" s="14" t="s">
        <v>182</v>
      </c>
      <c r="BM138" s="227" t="s">
        <v>388</v>
      </c>
    </row>
    <row r="139" s="2" customFormat="1">
      <c r="A139" s="35"/>
      <c r="B139" s="36"/>
      <c r="C139" s="37"/>
      <c r="D139" s="229" t="s">
        <v>190</v>
      </c>
      <c r="E139" s="37"/>
      <c r="F139" s="230" t="s">
        <v>387</v>
      </c>
      <c r="G139" s="37"/>
      <c r="H139" s="37"/>
      <c r="I139" s="143"/>
      <c r="J139" s="37"/>
      <c r="K139" s="37"/>
      <c r="L139" s="41"/>
      <c r="M139" s="231"/>
      <c r="N139" s="232"/>
      <c r="O139" s="81"/>
      <c r="P139" s="81"/>
      <c r="Q139" s="81"/>
      <c r="R139" s="81"/>
      <c r="S139" s="81"/>
      <c r="T139" s="82"/>
      <c r="U139" s="35"/>
      <c r="V139" s="35"/>
      <c r="W139" s="35"/>
      <c r="X139" s="35"/>
      <c r="Y139" s="35"/>
      <c r="Z139" s="35"/>
      <c r="AA139" s="35"/>
      <c r="AB139" s="35"/>
      <c r="AC139" s="35"/>
      <c r="AD139" s="35"/>
      <c r="AE139" s="35"/>
      <c r="AT139" s="14" t="s">
        <v>190</v>
      </c>
      <c r="AU139" s="14" t="s">
        <v>81</v>
      </c>
    </row>
    <row r="140" s="2" customFormat="1" ht="21.75" customHeight="1">
      <c r="A140" s="35"/>
      <c r="B140" s="36"/>
      <c r="C140" s="215" t="s">
        <v>286</v>
      </c>
      <c r="D140" s="215" t="s">
        <v>184</v>
      </c>
      <c r="E140" s="216" t="s">
        <v>389</v>
      </c>
      <c r="F140" s="217" t="s">
        <v>390</v>
      </c>
      <c r="G140" s="218" t="s">
        <v>199</v>
      </c>
      <c r="H140" s="219">
        <v>3</v>
      </c>
      <c r="I140" s="220"/>
      <c r="J140" s="221">
        <f>ROUND(I140*H140,2)</f>
        <v>0</v>
      </c>
      <c r="K140" s="217" t="s">
        <v>19</v>
      </c>
      <c r="L140" s="222"/>
      <c r="M140" s="223" t="s">
        <v>19</v>
      </c>
      <c r="N140" s="224" t="s">
        <v>44</v>
      </c>
      <c r="O140" s="81"/>
      <c r="P140" s="225">
        <f>O140*H140</f>
        <v>0</v>
      </c>
      <c r="Q140" s="225">
        <v>0</v>
      </c>
      <c r="R140" s="225">
        <f>Q140*H140</f>
        <v>0</v>
      </c>
      <c r="S140" s="225">
        <v>0</v>
      </c>
      <c r="T140" s="226">
        <f>S140*H140</f>
        <v>0</v>
      </c>
      <c r="U140" s="35"/>
      <c r="V140" s="35"/>
      <c r="W140" s="35"/>
      <c r="X140" s="35"/>
      <c r="Y140" s="35"/>
      <c r="Z140" s="35"/>
      <c r="AA140" s="35"/>
      <c r="AB140" s="35"/>
      <c r="AC140" s="35"/>
      <c r="AD140" s="35"/>
      <c r="AE140" s="35"/>
      <c r="AR140" s="227" t="s">
        <v>216</v>
      </c>
      <c r="AT140" s="227" t="s">
        <v>184</v>
      </c>
      <c r="AU140" s="227" t="s">
        <v>81</v>
      </c>
      <c r="AY140" s="14" t="s">
        <v>183</v>
      </c>
      <c r="BE140" s="228">
        <f>IF(N140="základní",J140,0)</f>
        <v>0</v>
      </c>
      <c r="BF140" s="228">
        <f>IF(N140="snížená",J140,0)</f>
        <v>0</v>
      </c>
      <c r="BG140" s="228">
        <f>IF(N140="zákl. přenesená",J140,0)</f>
        <v>0</v>
      </c>
      <c r="BH140" s="228">
        <f>IF(N140="sníž. přenesená",J140,0)</f>
        <v>0</v>
      </c>
      <c r="BI140" s="228">
        <f>IF(N140="nulová",J140,0)</f>
        <v>0</v>
      </c>
      <c r="BJ140" s="14" t="s">
        <v>81</v>
      </c>
      <c r="BK140" s="228">
        <f>ROUND(I140*H140,2)</f>
        <v>0</v>
      </c>
      <c r="BL140" s="14" t="s">
        <v>182</v>
      </c>
      <c r="BM140" s="227" t="s">
        <v>391</v>
      </c>
    </row>
    <row r="141" s="2" customFormat="1">
      <c r="A141" s="35"/>
      <c r="B141" s="36"/>
      <c r="C141" s="37"/>
      <c r="D141" s="229" t="s">
        <v>190</v>
      </c>
      <c r="E141" s="37"/>
      <c r="F141" s="230" t="s">
        <v>390</v>
      </c>
      <c r="G141" s="37"/>
      <c r="H141" s="37"/>
      <c r="I141" s="143"/>
      <c r="J141" s="37"/>
      <c r="K141" s="37"/>
      <c r="L141" s="41"/>
      <c r="M141" s="231"/>
      <c r="N141" s="232"/>
      <c r="O141" s="81"/>
      <c r="P141" s="81"/>
      <c r="Q141" s="81"/>
      <c r="R141" s="81"/>
      <c r="S141" s="81"/>
      <c r="T141" s="82"/>
      <c r="U141" s="35"/>
      <c r="V141" s="35"/>
      <c r="W141" s="35"/>
      <c r="X141" s="35"/>
      <c r="Y141" s="35"/>
      <c r="Z141" s="35"/>
      <c r="AA141" s="35"/>
      <c r="AB141" s="35"/>
      <c r="AC141" s="35"/>
      <c r="AD141" s="35"/>
      <c r="AE141" s="35"/>
      <c r="AT141" s="14" t="s">
        <v>190</v>
      </c>
      <c r="AU141" s="14" t="s">
        <v>81</v>
      </c>
    </row>
    <row r="142" s="2" customFormat="1" ht="21.75" customHeight="1">
      <c r="A142" s="35"/>
      <c r="B142" s="36"/>
      <c r="C142" s="215" t="s">
        <v>290</v>
      </c>
      <c r="D142" s="215" t="s">
        <v>184</v>
      </c>
      <c r="E142" s="216" t="s">
        <v>392</v>
      </c>
      <c r="F142" s="217" t="s">
        <v>393</v>
      </c>
      <c r="G142" s="218" t="s">
        <v>199</v>
      </c>
      <c r="H142" s="219">
        <v>4</v>
      </c>
      <c r="I142" s="220"/>
      <c r="J142" s="221">
        <f>ROUND(I142*H142,2)</f>
        <v>0</v>
      </c>
      <c r="K142" s="217" t="s">
        <v>19</v>
      </c>
      <c r="L142" s="222"/>
      <c r="M142" s="223" t="s">
        <v>19</v>
      </c>
      <c r="N142" s="224" t="s">
        <v>44</v>
      </c>
      <c r="O142" s="81"/>
      <c r="P142" s="225">
        <f>O142*H142</f>
        <v>0</v>
      </c>
      <c r="Q142" s="225">
        <v>0</v>
      </c>
      <c r="R142" s="225">
        <f>Q142*H142</f>
        <v>0</v>
      </c>
      <c r="S142" s="225">
        <v>0</v>
      </c>
      <c r="T142" s="226">
        <f>S142*H142</f>
        <v>0</v>
      </c>
      <c r="U142" s="35"/>
      <c r="V142" s="35"/>
      <c r="W142" s="35"/>
      <c r="X142" s="35"/>
      <c r="Y142" s="35"/>
      <c r="Z142" s="35"/>
      <c r="AA142" s="35"/>
      <c r="AB142" s="35"/>
      <c r="AC142" s="35"/>
      <c r="AD142" s="35"/>
      <c r="AE142" s="35"/>
      <c r="AR142" s="227" t="s">
        <v>216</v>
      </c>
      <c r="AT142" s="227" t="s">
        <v>184</v>
      </c>
      <c r="AU142" s="227" t="s">
        <v>81</v>
      </c>
      <c r="AY142" s="14" t="s">
        <v>183</v>
      </c>
      <c r="BE142" s="228">
        <f>IF(N142="základní",J142,0)</f>
        <v>0</v>
      </c>
      <c r="BF142" s="228">
        <f>IF(N142="snížená",J142,0)</f>
        <v>0</v>
      </c>
      <c r="BG142" s="228">
        <f>IF(N142="zákl. přenesená",J142,0)</f>
        <v>0</v>
      </c>
      <c r="BH142" s="228">
        <f>IF(N142="sníž. přenesená",J142,0)</f>
        <v>0</v>
      </c>
      <c r="BI142" s="228">
        <f>IF(N142="nulová",J142,0)</f>
        <v>0</v>
      </c>
      <c r="BJ142" s="14" t="s">
        <v>81</v>
      </c>
      <c r="BK142" s="228">
        <f>ROUND(I142*H142,2)</f>
        <v>0</v>
      </c>
      <c r="BL142" s="14" t="s">
        <v>182</v>
      </c>
      <c r="BM142" s="227" t="s">
        <v>394</v>
      </c>
    </row>
    <row r="143" s="2" customFormat="1">
      <c r="A143" s="35"/>
      <c r="B143" s="36"/>
      <c r="C143" s="37"/>
      <c r="D143" s="229" t="s">
        <v>190</v>
      </c>
      <c r="E143" s="37"/>
      <c r="F143" s="230" t="s">
        <v>393</v>
      </c>
      <c r="G143" s="37"/>
      <c r="H143" s="37"/>
      <c r="I143" s="143"/>
      <c r="J143" s="37"/>
      <c r="K143" s="37"/>
      <c r="L143" s="41"/>
      <c r="M143" s="231"/>
      <c r="N143" s="232"/>
      <c r="O143" s="81"/>
      <c r="P143" s="81"/>
      <c r="Q143" s="81"/>
      <c r="R143" s="81"/>
      <c r="S143" s="81"/>
      <c r="T143" s="82"/>
      <c r="U143" s="35"/>
      <c r="V143" s="35"/>
      <c r="W143" s="35"/>
      <c r="X143" s="35"/>
      <c r="Y143" s="35"/>
      <c r="Z143" s="35"/>
      <c r="AA143" s="35"/>
      <c r="AB143" s="35"/>
      <c r="AC143" s="35"/>
      <c r="AD143" s="35"/>
      <c r="AE143" s="35"/>
      <c r="AT143" s="14" t="s">
        <v>190</v>
      </c>
      <c r="AU143" s="14" t="s">
        <v>81</v>
      </c>
    </row>
    <row r="144" s="2" customFormat="1" ht="33" customHeight="1">
      <c r="A144" s="35"/>
      <c r="B144" s="36"/>
      <c r="C144" s="233" t="s">
        <v>294</v>
      </c>
      <c r="D144" s="233" t="s">
        <v>191</v>
      </c>
      <c r="E144" s="234" t="s">
        <v>395</v>
      </c>
      <c r="F144" s="235" t="s">
        <v>396</v>
      </c>
      <c r="G144" s="236" t="s">
        <v>199</v>
      </c>
      <c r="H144" s="237">
        <v>1</v>
      </c>
      <c r="I144" s="238"/>
      <c r="J144" s="239">
        <f>ROUND(I144*H144,2)</f>
        <v>0</v>
      </c>
      <c r="K144" s="235" t="s">
        <v>19</v>
      </c>
      <c r="L144" s="41"/>
      <c r="M144" s="240" t="s">
        <v>19</v>
      </c>
      <c r="N144" s="241" t="s">
        <v>44</v>
      </c>
      <c r="O144" s="81"/>
      <c r="P144" s="225">
        <f>O144*H144</f>
        <v>0</v>
      </c>
      <c r="Q144" s="225">
        <v>0</v>
      </c>
      <c r="R144" s="225">
        <f>Q144*H144</f>
        <v>0</v>
      </c>
      <c r="S144" s="225">
        <v>0</v>
      </c>
      <c r="T144" s="226">
        <f>S144*H144</f>
        <v>0</v>
      </c>
      <c r="U144" s="35"/>
      <c r="V144" s="35"/>
      <c r="W144" s="35"/>
      <c r="X144" s="35"/>
      <c r="Y144" s="35"/>
      <c r="Z144" s="35"/>
      <c r="AA144" s="35"/>
      <c r="AB144" s="35"/>
      <c r="AC144" s="35"/>
      <c r="AD144" s="35"/>
      <c r="AE144" s="35"/>
      <c r="AR144" s="227" t="s">
        <v>182</v>
      </c>
      <c r="AT144" s="227" t="s">
        <v>191</v>
      </c>
      <c r="AU144" s="227" t="s">
        <v>81</v>
      </c>
      <c r="AY144" s="14" t="s">
        <v>183</v>
      </c>
      <c r="BE144" s="228">
        <f>IF(N144="základní",J144,0)</f>
        <v>0</v>
      </c>
      <c r="BF144" s="228">
        <f>IF(N144="snížená",J144,0)</f>
        <v>0</v>
      </c>
      <c r="BG144" s="228">
        <f>IF(N144="zákl. přenesená",J144,0)</f>
        <v>0</v>
      </c>
      <c r="BH144" s="228">
        <f>IF(N144="sníž. přenesená",J144,0)</f>
        <v>0</v>
      </c>
      <c r="BI144" s="228">
        <f>IF(N144="nulová",J144,0)</f>
        <v>0</v>
      </c>
      <c r="BJ144" s="14" t="s">
        <v>81</v>
      </c>
      <c r="BK144" s="228">
        <f>ROUND(I144*H144,2)</f>
        <v>0</v>
      </c>
      <c r="BL144" s="14" t="s">
        <v>182</v>
      </c>
      <c r="BM144" s="227" t="s">
        <v>397</v>
      </c>
    </row>
    <row r="145" s="2" customFormat="1">
      <c r="A145" s="35"/>
      <c r="B145" s="36"/>
      <c r="C145" s="37"/>
      <c r="D145" s="229" t="s">
        <v>190</v>
      </c>
      <c r="E145" s="37"/>
      <c r="F145" s="230" t="s">
        <v>396</v>
      </c>
      <c r="G145" s="37"/>
      <c r="H145" s="37"/>
      <c r="I145" s="143"/>
      <c r="J145" s="37"/>
      <c r="K145" s="37"/>
      <c r="L145" s="41"/>
      <c r="M145" s="231"/>
      <c r="N145" s="232"/>
      <c r="O145" s="81"/>
      <c r="P145" s="81"/>
      <c r="Q145" s="81"/>
      <c r="R145" s="81"/>
      <c r="S145" s="81"/>
      <c r="T145" s="82"/>
      <c r="U145" s="35"/>
      <c r="V145" s="35"/>
      <c r="W145" s="35"/>
      <c r="X145" s="35"/>
      <c r="Y145" s="35"/>
      <c r="Z145" s="35"/>
      <c r="AA145" s="35"/>
      <c r="AB145" s="35"/>
      <c r="AC145" s="35"/>
      <c r="AD145" s="35"/>
      <c r="AE145" s="35"/>
      <c r="AT145" s="14" t="s">
        <v>190</v>
      </c>
      <c r="AU145" s="14" t="s">
        <v>81</v>
      </c>
    </row>
    <row r="146" s="11" customFormat="1" ht="25.92" customHeight="1">
      <c r="A146" s="11"/>
      <c r="B146" s="201"/>
      <c r="C146" s="202"/>
      <c r="D146" s="203" t="s">
        <v>72</v>
      </c>
      <c r="E146" s="204" t="s">
        <v>398</v>
      </c>
      <c r="F146" s="204" t="s">
        <v>399</v>
      </c>
      <c r="G146" s="202"/>
      <c r="H146" s="202"/>
      <c r="I146" s="205"/>
      <c r="J146" s="206">
        <f>BK146</f>
        <v>0</v>
      </c>
      <c r="K146" s="202"/>
      <c r="L146" s="207"/>
      <c r="M146" s="208"/>
      <c r="N146" s="209"/>
      <c r="O146" s="209"/>
      <c r="P146" s="210">
        <f>SUM(P147:P514)</f>
        <v>0</v>
      </c>
      <c r="Q146" s="209"/>
      <c r="R146" s="210">
        <f>SUM(R147:R514)</f>
        <v>0</v>
      </c>
      <c r="S146" s="209"/>
      <c r="T146" s="211">
        <f>SUM(T147:T514)</f>
        <v>0</v>
      </c>
      <c r="U146" s="11"/>
      <c r="V146" s="11"/>
      <c r="W146" s="11"/>
      <c r="X146" s="11"/>
      <c r="Y146" s="11"/>
      <c r="Z146" s="11"/>
      <c r="AA146" s="11"/>
      <c r="AB146" s="11"/>
      <c r="AC146" s="11"/>
      <c r="AD146" s="11"/>
      <c r="AE146" s="11"/>
      <c r="AR146" s="212" t="s">
        <v>81</v>
      </c>
      <c r="AT146" s="213" t="s">
        <v>72</v>
      </c>
      <c r="AU146" s="213" t="s">
        <v>73</v>
      </c>
      <c r="AY146" s="212" t="s">
        <v>183</v>
      </c>
      <c r="BK146" s="214">
        <f>SUM(BK147:BK514)</f>
        <v>0</v>
      </c>
    </row>
    <row r="147" s="2" customFormat="1" ht="21.75" customHeight="1">
      <c r="A147" s="35"/>
      <c r="B147" s="36"/>
      <c r="C147" s="215" t="s">
        <v>298</v>
      </c>
      <c r="D147" s="215" t="s">
        <v>184</v>
      </c>
      <c r="E147" s="216" t="s">
        <v>400</v>
      </c>
      <c r="F147" s="217" t="s">
        <v>401</v>
      </c>
      <c r="G147" s="218" t="s">
        <v>402</v>
      </c>
      <c r="H147" s="219">
        <v>8</v>
      </c>
      <c r="I147" s="220"/>
      <c r="J147" s="221">
        <f>ROUND(I147*H147,2)</f>
        <v>0</v>
      </c>
      <c r="K147" s="217" t="s">
        <v>19</v>
      </c>
      <c r="L147" s="222"/>
      <c r="M147" s="223" t="s">
        <v>19</v>
      </c>
      <c r="N147" s="224" t="s">
        <v>44</v>
      </c>
      <c r="O147" s="81"/>
      <c r="P147" s="225">
        <f>O147*H147</f>
        <v>0</v>
      </c>
      <c r="Q147" s="225">
        <v>0</v>
      </c>
      <c r="R147" s="225">
        <f>Q147*H147</f>
        <v>0</v>
      </c>
      <c r="S147" s="225">
        <v>0</v>
      </c>
      <c r="T147" s="226">
        <f>S147*H147</f>
        <v>0</v>
      </c>
      <c r="U147" s="35"/>
      <c r="V147" s="35"/>
      <c r="W147" s="35"/>
      <c r="X147" s="35"/>
      <c r="Y147" s="35"/>
      <c r="Z147" s="35"/>
      <c r="AA147" s="35"/>
      <c r="AB147" s="35"/>
      <c r="AC147" s="35"/>
      <c r="AD147" s="35"/>
      <c r="AE147" s="35"/>
      <c r="AR147" s="227" t="s">
        <v>188</v>
      </c>
      <c r="AT147" s="227" t="s">
        <v>184</v>
      </c>
      <c r="AU147" s="227" t="s">
        <v>81</v>
      </c>
      <c r="AY147" s="14" t="s">
        <v>183</v>
      </c>
      <c r="BE147" s="228">
        <f>IF(N147="základní",J147,0)</f>
        <v>0</v>
      </c>
      <c r="BF147" s="228">
        <f>IF(N147="snížená",J147,0)</f>
        <v>0</v>
      </c>
      <c r="BG147" s="228">
        <f>IF(N147="zákl. přenesená",J147,0)</f>
        <v>0</v>
      </c>
      <c r="BH147" s="228">
        <f>IF(N147="sníž. přenesená",J147,0)</f>
        <v>0</v>
      </c>
      <c r="BI147" s="228">
        <f>IF(N147="nulová",J147,0)</f>
        <v>0</v>
      </c>
      <c r="BJ147" s="14" t="s">
        <v>81</v>
      </c>
      <c r="BK147" s="228">
        <f>ROUND(I147*H147,2)</f>
        <v>0</v>
      </c>
      <c r="BL147" s="14" t="s">
        <v>188</v>
      </c>
      <c r="BM147" s="227" t="s">
        <v>403</v>
      </c>
    </row>
    <row r="148" s="2" customFormat="1">
      <c r="A148" s="35"/>
      <c r="B148" s="36"/>
      <c r="C148" s="37"/>
      <c r="D148" s="229" t="s">
        <v>190</v>
      </c>
      <c r="E148" s="37"/>
      <c r="F148" s="230" t="s">
        <v>401</v>
      </c>
      <c r="G148" s="37"/>
      <c r="H148" s="37"/>
      <c r="I148" s="143"/>
      <c r="J148" s="37"/>
      <c r="K148" s="37"/>
      <c r="L148" s="41"/>
      <c r="M148" s="231"/>
      <c r="N148" s="232"/>
      <c r="O148" s="81"/>
      <c r="P148" s="81"/>
      <c r="Q148" s="81"/>
      <c r="R148" s="81"/>
      <c r="S148" s="81"/>
      <c r="T148" s="82"/>
      <c r="U148" s="35"/>
      <c r="V148" s="35"/>
      <c r="W148" s="35"/>
      <c r="X148" s="35"/>
      <c r="Y148" s="35"/>
      <c r="Z148" s="35"/>
      <c r="AA148" s="35"/>
      <c r="AB148" s="35"/>
      <c r="AC148" s="35"/>
      <c r="AD148" s="35"/>
      <c r="AE148" s="35"/>
      <c r="AT148" s="14" t="s">
        <v>190</v>
      </c>
      <c r="AU148" s="14" t="s">
        <v>81</v>
      </c>
    </row>
    <row r="149" s="2" customFormat="1" ht="21.75" customHeight="1">
      <c r="A149" s="35"/>
      <c r="B149" s="36"/>
      <c r="C149" s="215" t="s">
        <v>302</v>
      </c>
      <c r="D149" s="215" t="s">
        <v>184</v>
      </c>
      <c r="E149" s="216" t="s">
        <v>404</v>
      </c>
      <c r="F149" s="217" t="s">
        <v>405</v>
      </c>
      <c r="G149" s="218" t="s">
        <v>199</v>
      </c>
      <c r="H149" s="219">
        <v>1</v>
      </c>
      <c r="I149" s="220"/>
      <c r="J149" s="221">
        <f>ROUND(I149*H149,2)</f>
        <v>0</v>
      </c>
      <c r="K149" s="217" t="s">
        <v>19</v>
      </c>
      <c r="L149" s="222"/>
      <c r="M149" s="223" t="s">
        <v>19</v>
      </c>
      <c r="N149" s="224" t="s">
        <v>44</v>
      </c>
      <c r="O149" s="81"/>
      <c r="P149" s="225">
        <f>O149*H149</f>
        <v>0</v>
      </c>
      <c r="Q149" s="225">
        <v>0</v>
      </c>
      <c r="R149" s="225">
        <f>Q149*H149</f>
        <v>0</v>
      </c>
      <c r="S149" s="225">
        <v>0</v>
      </c>
      <c r="T149" s="226">
        <f>S149*H149</f>
        <v>0</v>
      </c>
      <c r="U149" s="35"/>
      <c r="V149" s="35"/>
      <c r="W149" s="35"/>
      <c r="X149" s="35"/>
      <c r="Y149" s="35"/>
      <c r="Z149" s="35"/>
      <c r="AA149" s="35"/>
      <c r="AB149" s="35"/>
      <c r="AC149" s="35"/>
      <c r="AD149" s="35"/>
      <c r="AE149" s="35"/>
      <c r="AR149" s="227" t="s">
        <v>216</v>
      </c>
      <c r="AT149" s="227" t="s">
        <v>184</v>
      </c>
      <c r="AU149" s="227" t="s">
        <v>81</v>
      </c>
      <c r="AY149" s="14" t="s">
        <v>183</v>
      </c>
      <c r="BE149" s="228">
        <f>IF(N149="základní",J149,0)</f>
        <v>0</v>
      </c>
      <c r="BF149" s="228">
        <f>IF(N149="snížená",J149,0)</f>
        <v>0</v>
      </c>
      <c r="BG149" s="228">
        <f>IF(N149="zákl. přenesená",J149,0)</f>
        <v>0</v>
      </c>
      <c r="BH149" s="228">
        <f>IF(N149="sníž. přenesená",J149,0)</f>
        <v>0</v>
      </c>
      <c r="BI149" s="228">
        <f>IF(N149="nulová",J149,0)</f>
        <v>0</v>
      </c>
      <c r="BJ149" s="14" t="s">
        <v>81</v>
      </c>
      <c r="BK149" s="228">
        <f>ROUND(I149*H149,2)</f>
        <v>0</v>
      </c>
      <c r="BL149" s="14" t="s">
        <v>182</v>
      </c>
      <c r="BM149" s="227" t="s">
        <v>406</v>
      </c>
    </row>
    <row r="150" s="2" customFormat="1">
      <c r="A150" s="35"/>
      <c r="B150" s="36"/>
      <c r="C150" s="37"/>
      <c r="D150" s="229" t="s">
        <v>190</v>
      </c>
      <c r="E150" s="37"/>
      <c r="F150" s="230" t="s">
        <v>405</v>
      </c>
      <c r="G150" s="37"/>
      <c r="H150" s="37"/>
      <c r="I150" s="143"/>
      <c r="J150" s="37"/>
      <c r="K150" s="37"/>
      <c r="L150" s="41"/>
      <c r="M150" s="231"/>
      <c r="N150" s="232"/>
      <c r="O150" s="81"/>
      <c r="P150" s="81"/>
      <c r="Q150" s="81"/>
      <c r="R150" s="81"/>
      <c r="S150" s="81"/>
      <c r="T150" s="82"/>
      <c r="U150" s="35"/>
      <c r="V150" s="35"/>
      <c r="W150" s="35"/>
      <c r="X150" s="35"/>
      <c r="Y150" s="35"/>
      <c r="Z150" s="35"/>
      <c r="AA150" s="35"/>
      <c r="AB150" s="35"/>
      <c r="AC150" s="35"/>
      <c r="AD150" s="35"/>
      <c r="AE150" s="35"/>
      <c r="AT150" s="14" t="s">
        <v>190</v>
      </c>
      <c r="AU150" s="14" t="s">
        <v>81</v>
      </c>
    </row>
    <row r="151" s="2" customFormat="1" ht="66.75" customHeight="1">
      <c r="A151" s="35"/>
      <c r="B151" s="36"/>
      <c r="C151" s="233" t="s">
        <v>407</v>
      </c>
      <c r="D151" s="233" t="s">
        <v>191</v>
      </c>
      <c r="E151" s="234" t="s">
        <v>408</v>
      </c>
      <c r="F151" s="235" t="s">
        <v>409</v>
      </c>
      <c r="G151" s="236" t="s">
        <v>187</v>
      </c>
      <c r="H151" s="237">
        <v>100</v>
      </c>
      <c r="I151" s="238"/>
      <c r="J151" s="239">
        <f>ROUND(I151*H151,2)</f>
        <v>0</v>
      </c>
      <c r="K151" s="235" t="s">
        <v>19</v>
      </c>
      <c r="L151" s="41"/>
      <c r="M151" s="240" t="s">
        <v>19</v>
      </c>
      <c r="N151" s="241" t="s">
        <v>44</v>
      </c>
      <c r="O151" s="81"/>
      <c r="P151" s="225">
        <f>O151*H151</f>
        <v>0</v>
      </c>
      <c r="Q151" s="225">
        <v>0</v>
      </c>
      <c r="R151" s="225">
        <f>Q151*H151</f>
        <v>0</v>
      </c>
      <c r="S151" s="225">
        <v>0</v>
      </c>
      <c r="T151" s="226">
        <f>S151*H151</f>
        <v>0</v>
      </c>
      <c r="U151" s="35"/>
      <c r="V151" s="35"/>
      <c r="W151" s="35"/>
      <c r="X151" s="35"/>
      <c r="Y151" s="35"/>
      <c r="Z151" s="35"/>
      <c r="AA151" s="35"/>
      <c r="AB151" s="35"/>
      <c r="AC151" s="35"/>
      <c r="AD151" s="35"/>
      <c r="AE151" s="35"/>
      <c r="AR151" s="227" t="s">
        <v>182</v>
      </c>
      <c r="AT151" s="227" t="s">
        <v>191</v>
      </c>
      <c r="AU151" s="227" t="s">
        <v>81</v>
      </c>
      <c r="AY151" s="14" t="s">
        <v>183</v>
      </c>
      <c r="BE151" s="228">
        <f>IF(N151="základní",J151,0)</f>
        <v>0</v>
      </c>
      <c r="BF151" s="228">
        <f>IF(N151="snížená",J151,0)</f>
        <v>0</v>
      </c>
      <c r="BG151" s="228">
        <f>IF(N151="zákl. přenesená",J151,0)</f>
        <v>0</v>
      </c>
      <c r="BH151" s="228">
        <f>IF(N151="sníž. přenesená",J151,0)</f>
        <v>0</v>
      </c>
      <c r="BI151" s="228">
        <f>IF(N151="nulová",J151,0)</f>
        <v>0</v>
      </c>
      <c r="BJ151" s="14" t="s">
        <v>81</v>
      </c>
      <c r="BK151" s="228">
        <f>ROUND(I151*H151,2)</f>
        <v>0</v>
      </c>
      <c r="BL151" s="14" t="s">
        <v>182</v>
      </c>
      <c r="BM151" s="227" t="s">
        <v>410</v>
      </c>
    </row>
    <row r="152" s="2" customFormat="1">
      <c r="A152" s="35"/>
      <c r="B152" s="36"/>
      <c r="C152" s="37"/>
      <c r="D152" s="229" t="s">
        <v>190</v>
      </c>
      <c r="E152" s="37"/>
      <c r="F152" s="230" t="s">
        <v>409</v>
      </c>
      <c r="G152" s="37"/>
      <c r="H152" s="37"/>
      <c r="I152" s="143"/>
      <c r="J152" s="37"/>
      <c r="K152" s="37"/>
      <c r="L152" s="41"/>
      <c r="M152" s="231"/>
      <c r="N152" s="232"/>
      <c r="O152" s="81"/>
      <c r="P152" s="81"/>
      <c r="Q152" s="81"/>
      <c r="R152" s="81"/>
      <c r="S152" s="81"/>
      <c r="T152" s="82"/>
      <c r="U152" s="35"/>
      <c r="V152" s="35"/>
      <c r="W152" s="35"/>
      <c r="X152" s="35"/>
      <c r="Y152" s="35"/>
      <c r="Z152" s="35"/>
      <c r="AA152" s="35"/>
      <c r="AB152" s="35"/>
      <c r="AC152" s="35"/>
      <c r="AD152" s="35"/>
      <c r="AE152" s="35"/>
      <c r="AT152" s="14" t="s">
        <v>190</v>
      </c>
      <c r="AU152" s="14" t="s">
        <v>81</v>
      </c>
    </row>
    <row r="153" s="2" customFormat="1" ht="44.25" customHeight="1">
      <c r="A153" s="35"/>
      <c r="B153" s="36"/>
      <c r="C153" s="233" t="s">
        <v>411</v>
      </c>
      <c r="D153" s="233" t="s">
        <v>191</v>
      </c>
      <c r="E153" s="234" t="s">
        <v>412</v>
      </c>
      <c r="F153" s="235" t="s">
        <v>413</v>
      </c>
      <c r="G153" s="236" t="s">
        <v>199</v>
      </c>
      <c r="H153" s="237">
        <v>4</v>
      </c>
      <c r="I153" s="238"/>
      <c r="J153" s="239">
        <f>ROUND(I153*H153,2)</f>
        <v>0</v>
      </c>
      <c r="K153" s="235" t="s">
        <v>19</v>
      </c>
      <c r="L153" s="41"/>
      <c r="M153" s="240" t="s">
        <v>19</v>
      </c>
      <c r="N153" s="241" t="s">
        <v>44</v>
      </c>
      <c r="O153" s="81"/>
      <c r="P153" s="225">
        <f>O153*H153</f>
        <v>0</v>
      </c>
      <c r="Q153" s="225">
        <v>0</v>
      </c>
      <c r="R153" s="225">
        <f>Q153*H153</f>
        <v>0</v>
      </c>
      <c r="S153" s="225">
        <v>0</v>
      </c>
      <c r="T153" s="226">
        <f>S153*H153</f>
        <v>0</v>
      </c>
      <c r="U153" s="35"/>
      <c r="V153" s="35"/>
      <c r="W153" s="35"/>
      <c r="X153" s="35"/>
      <c r="Y153" s="35"/>
      <c r="Z153" s="35"/>
      <c r="AA153" s="35"/>
      <c r="AB153" s="35"/>
      <c r="AC153" s="35"/>
      <c r="AD153" s="35"/>
      <c r="AE153" s="35"/>
      <c r="AR153" s="227" t="s">
        <v>182</v>
      </c>
      <c r="AT153" s="227" t="s">
        <v>191</v>
      </c>
      <c r="AU153" s="227" t="s">
        <v>81</v>
      </c>
      <c r="AY153" s="14" t="s">
        <v>183</v>
      </c>
      <c r="BE153" s="228">
        <f>IF(N153="základní",J153,0)</f>
        <v>0</v>
      </c>
      <c r="BF153" s="228">
        <f>IF(N153="snížená",J153,0)</f>
        <v>0</v>
      </c>
      <c r="BG153" s="228">
        <f>IF(N153="zákl. přenesená",J153,0)</f>
        <v>0</v>
      </c>
      <c r="BH153" s="228">
        <f>IF(N153="sníž. přenesená",J153,0)</f>
        <v>0</v>
      </c>
      <c r="BI153" s="228">
        <f>IF(N153="nulová",J153,0)</f>
        <v>0</v>
      </c>
      <c r="BJ153" s="14" t="s">
        <v>81</v>
      </c>
      <c r="BK153" s="228">
        <f>ROUND(I153*H153,2)</f>
        <v>0</v>
      </c>
      <c r="BL153" s="14" t="s">
        <v>182</v>
      </c>
      <c r="BM153" s="227" t="s">
        <v>414</v>
      </c>
    </row>
    <row r="154" s="2" customFormat="1">
      <c r="A154" s="35"/>
      <c r="B154" s="36"/>
      <c r="C154" s="37"/>
      <c r="D154" s="229" t="s">
        <v>190</v>
      </c>
      <c r="E154" s="37"/>
      <c r="F154" s="230" t="s">
        <v>413</v>
      </c>
      <c r="G154" s="37"/>
      <c r="H154" s="37"/>
      <c r="I154" s="143"/>
      <c r="J154" s="37"/>
      <c r="K154" s="37"/>
      <c r="L154" s="41"/>
      <c r="M154" s="231"/>
      <c r="N154" s="232"/>
      <c r="O154" s="81"/>
      <c r="P154" s="81"/>
      <c r="Q154" s="81"/>
      <c r="R154" s="81"/>
      <c r="S154" s="81"/>
      <c r="T154" s="82"/>
      <c r="U154" s="35"/>
      <c r="V154" s="35"/>
      <c r="W154" s="35"/>
      <c r="X154" s="35"/>
      <c r="Y154" s="35"/>
      <c r="Z154" s="35"/>
      <c r="AA154" s="35"/>
      <c r="AB154" s="35"/>
      <c r="AC154" s="35"/>
      <c r="AD154" s="35"/>
      <c r="AE154" s="35"/>
      <c r="AT154" s="14" t="s">
        <v>190</v>
      </c>
      <c r="AU154" s="14" t="s">
        <v>81</v>
      </c>
    </row>
    <row r="155" s="2" customFormat="1" ht="21.75" customHeight="1">
      <c r="A155" s="35"/>
      <c r="B155" s="36"/>
      <c r="C155" s="233" t="s">
        <v>415</v>
      </c>
      <c r="D155" s="233" t="s">
        <v>191</v>
      </c>
      <c r="E155" s="234" t="s">
        <v>416</v>
      </c>
      <c r="F155" s="235" t="s">
        <v>417</v>
      </c>
      <c r="G155" s="236" t="s">
        <v>187</v>
      </c>
      <c r="H155" s="237">
        <v>89</v>
      </c>
      <c r="I155" s="238"/>
      <c r="J155" s="239">
        <f>ROUND(I155*H155,2)</f>
        <v>0</v>
      </c>
      <c r="K155" s="235" t="s">
        <v>19</v>
      </c>
      <c r="L155" s="41"/>
      <c r="M155" s="240" t="s">
        <v>19</v>
      </c>
      <c r="N155" s="241" t="s">
        <v>44</v>
      </c>
      <c r="O155" s="81"/>
      <c r="P155" s="225">
        <f>O155*H155</f>
        <v>0</v>
      </c>
      <c r="Q155" s="225">
        <v>0</v>
      </c>
      <c r="R155" s="225">
        <f>Q155*H155</f>
        <v>0</v>
      </c>
      <c r="S155" s="225">
        <v>0</v>
      </c>
      <c r="T155" s="226">
        <f>S155*H155</f>
        <v>0</v>
      </c>
      <c r="U155" s="35"/>
      <c r="V155" s="35"/>
      <c r="W155" s="35"/>
      <c r="X155" s="35"/>
      <c r="Y155" s="35"/>
      <c r="Z155" s="35"/>
      <c r="AA155" s="35"/>
      <c r="AB155" s="35"/>
      <c r="AC155" s="35"/>
      <c r="AD155" s="35"/>
      <c r="AE155" s="35"/>
      <c r="AR155" s="227" t="s">
        <v>182</v>
      </c>
      <c r="AT155" s="227" t="s">
        <v>191</v>
      </c>
      <c r="AU155" s="227" t="s">
        <v>81</v>
      </c>
      <c r="AY155" s="14" t="s">
        <v>183</v>
      </c>
      <c r="BE155" s="228">
        <f>IF(N155="základní",J155,0)</f>
        <v>0</v>
      </c>
      <c r="BF155" s="228">
        <f>IF(N155="snížená",J155,0)</f>
        <v>0</v>
      </c>
      <c r="BG155" s="228">
        <f>IF(N155="zákl. přenesená",J155,0)</f>
        <v>0</v>
      </c>
      <c r="BH155" s="228">
        <f>IF(N155="sníž. přenesená",J155,0)</f>
        <v>0</v>
      </c>
      <c r="BI155" s="228">
        <f>IF(N155="nulová",J155,0)</f>
        <v>0</v>
      </c>
      <c r="BJ155" s="14" t="s">
        <v>81</v>
      </c>
      <c r="BK155" s="228">
        <f>ROUND(I155*H155,2)</f>
        <v>0</v>
      </c>
      <c r="BL155" s="14" t="s">
        <v>182</v>
      </c>
      <c r="BM155" s="227" t="s">
        <v>418</v>
      </c>
    </row>
    <row r="156" s="2" customFormat="1">
      <c r="A156" s="35"/>
      <c r="B156" s="36"/>
      <c r="C156" s="37"/>
      <c r="D156" s="229" t="s">
        <v>190</v>
      </c>
      <c r="E156" s="37"/>
      <c r="F156" s="230" t="s">
        <v>417</v>
      </c>
      <c r="G156" s="37"/>
      <c r="H156" s="37"/>
      <c r="I156" s="143"/>
      <c r="J156" s="37"/>
      <c r="K156" s="37"/>
      <c r="L156" s="41"/>
      <c r="M156" s="231"/>
      <c r="N156" s="232"/>
      <c r="O156" s="81"/>
      <c r="P156" s="81"/>
      <c r="Q156" s="81"/>
      <c r="R156" s="81"/>
      <c r="S156" s="81"/>
      <c r="T156" s="82"/>
      <c r="U156" s="35"/>
      <c r="V156" s="35"/>
      <c r="W156" s="35"/>
      <c r="X156" s="35"/>
      <c r="Y156" s="35"/>
      <c r="Z156" s="35"/>
      <c r="AA156" s="35"/>
      <c r="AB156" s="35"/>
      <c r="AC156" s="35"/>
      <c r="AD156" s="35"/>
      <c r="AE156" s="35"/>
      <c r="AT156" s="14" t="s">
        <v>190</v>
      </c>
      <c r="AU156" s="14" t="s">
        <v>81</v>
      </c>
    </row>
    <row r="157" s="2" customFormat="1" ht="21.75" customHeight="1">
      <c r="A157" s="35"/>
      <c r="B157" s="36"/>
      <c r="C157" s="233" t="s">
        <v>419</v>
      </c>
      <c r="D157" s="233" t="s">
        <v>191</v>
      </c>
      <c r="E157" s="234" t="s">
        <v>420</v>
      </c>
      <c r="F157" s="235" t="s">
        <v>421</v>
      </c>
      <c r="G157" s="236" t="s">
        <v>187</v>
      </c>
      <c r="H157" s="237">
        <v>64</v>
      </c>
      <c r="I157" s="238"/>
      <c r="J157" s="239">
        <f>ROUND(I157*H157,2)</f>
        <v>0</v>
      </c>
      <c r="K157" s="235" t="s">
        <v>19</v>
      </c>
      <c r="L157" s="41"/>
      <c r="M157" s="240" t="s">
        <v>19</v>
      </c>
      <c r="N157" s="241" t="s">
        <v>44</v>
      </c>
      <c r="O157" s="81"/>
      <c r="P157" s="225">
        <f>O157*H157</f>
        <v>0</v>
      </c>
      <c r="Q157" s="225">
        <v>0</v>
      </c>
      <c r="R157" s="225">
        <f>Q157*H157</f>
        <v>0</v>
      </c>
      <c r="S157" s="225">
        <v>0</v>
      </c>
      <c r="T157" s="226">
        <f>S157*H157</f>
        <v>0</v>
      </c>
      <c r="U157" s="35"/>
      <c r="V157" s="35"/>
      <c r="W157" s="35"/>
      <c r="X157" s="35"/>
      <c r="Y157" s="35"/>
      <c r="Z157" s="35"/>
      <c r="AA157" s="35"/>
      <c r="AB157" s="35"/>
      <c r="AC157" s="35"/>
      <c r="AD157" s="35"/>
      <c r="AE157" s="35"/>
      <c r="AR157" s="227" t="s">
        <v>182</v>
      </c>
      <c r="AT157" s="227" t="s">
        <v>191</v>
      </c>
      <c r="AU157" s="227" t="s">
        <v>81</v>
      </c>
      <c r="AY157" s="14" t="s">
        <v>183</v>
      </c>
      <c r="BE157" s="228">
        <f>IF(N157="základní",J157,0)</f>
        <v>0</v>
      </c>
      <c r="BF157" s="228">
        <f>IF(N157="snížená",J157,0)</f>
        <v>0</v>
      </c>
      <c r="BG157" s="228">
        <f>IF(N157="zákl. přenesená",J157,0)</f>
        <v>0</v>
      </c>
      <c r="BH157" s="228">
        <f>IF(N157="sníž. přenesená",J157,0)</f>
        <v>0</v>
      </c>
      <c r="BI157" s="228">
        <f>IF(N157="nulová",J157,0)</f>
        <v>0</v>
      </c>
      <c r="BJ157" s="14" t="s">
        <v>81</v>
      </c>
      <c r="BK157" s="228">
        <f>ROUND(I157*H157,2)</f>
        <v>0</v>
      </c>
      <c r="BL157" s="14" t="s">
        <v>182</v>
      </c>
      <c r="BM157" s="227" t="s">
        <v>422</v>
      </c>
    </row>
    <row r="158" s="2" customFormat="1">
      <c r="A158" s="35"/>
      <c r="B158" s="36"/>
      <c r="C158" s="37"/>
      <c r="D158" s="229" t="s">
        <v>190</v>
      </c>
      <c r="E158" s="37"/>
      <c r="F158" s="230" t="s">
        <v>421</v>
      </c>
      <c r="G158" s="37"/>
      <c r="H158" s="37"/>
      <c r="I158" s="143"/>
      <c r="J158" s="37"/>
      <c r="K158" s="37"/>
      <c r="L158" s="41"/>
      <c r="M158" s="231"/>
      <c r="N158" s="232"/>
      <c r="O158" s="81"/>
      <c r="P158" s="81"/>
      <c r="Q158" s="81"/>
      <c r="R158" s="81"/>
      <c r="S158" s="81"/>
      <c r="T158" s="82"/>
      <c r="U158" s="35"/>
      <c r="V158" s="35"/>
      <c r="W158" s="35"/>
      <c r="X158" s="35"/>
      <c r="Y158" s="35"/>
      <c r="Z158" s="35"/>
      <c r="AA158" s="35"/>
      <c r="AB158" s="35"/>
      <c r="AC158" s="35"/>
      <c r="AD158" s="35"/>
      <c r="AE158" s="35"/>
      <c r="AT158" s="14" t="s">
        <v>190</v>
      </c>
      <c r="AU158" s="14" t="s">
        <v>81</v>
      </c>
    </row>
    <row r="159" s="2" customFormat="1" ht="55.5" customHeight="1">
      <c r="A159" s="35"/>
      <c r="B159" s="36"/>
      <c r="C159" s="233" t="s">
        <v>423</v>
      </c>
      <c r="D159" s="233" t="s">
        <v>191</v>
      </c>
      <c r="E159" s="234" t="s">
        <v>424</v>
      </c>
      <c r="F159" s="235" t="s">
        <v>425</v>
      </c>
      <c r="G159" s="236" t="s">
        <v>199</v>
      </c>
      <c r="H159" s="237">
        <v>18</v>
      </c>
      <c r="I159" s="238"/>
      <c r="J159" s="239">
        <f>ROUND(I159*H159,2)</f>
        <v>0</v>
      </c>
      <c r="K159" s="235" t="s">
        <v>19</v>
      </c>
      <c r="L159" s="41"/>
      <c r="M159" s="240" t="s">
        <v>19</v>
      </c>
      <c r="N159" s="241" t="s">
        <v>44</v>
      </c>
      <c r="O159" s="81"/>
      <c r="P159" s="225">
        <f>O159*H159</f>
        <v>0</v>
      </c>
      <c r="Q159" s="225">
        <v>0</v>
      </c>
      <c r="R159" s="225">
        <f>Q159*H159</f>
        <v>0</v>
      </c>
      <c r="S159" s="225">
        <v>0</v>
      </c>
      <c r="T159" s="226">
        <f>S159*H159</f>
        <v>0</v>
      </c>
      <c r="U159" s="35"/>
      <c r="V159" s="35"/>
      <c r="W159" s="35"/>
      <c r="X159" s="35"/>
      <c r="Y159" s="35"/>
      <c r="Z159" s="35"/>
      <c r="AA159" s="35"/>
      <c r="AB159" s="35"/>
      <c r="AC159" s="35"/>
      <c r="AD159" s="35"/>
      <c r="AE159" s="35"/>
      <c r="AR159" s="227" t="s">
        <v>182</v>
      </c>
      <c r="AT159" s="227" t="s">
        <v>191</v>
      </c>
      <c r="AU159" s="227" t="s">
        <v>81</v>
      </c>
      <c r="AY159" s="14" t="s">
        <v>183</v>
      </c>
      <c r="BE159" s="228">
        <f>IF(N159="základní",J159,0)</f>
        <v>0</v>
      </c>
      <c r="BF159" s="228">
        <f>IF(N159="snížená",J159,0)</f>
        <v>0</v>
      </c>
      <c r="BG159" s="228">
        <f>IF(N159="zákl. přenesená",J159,0)</f>
        <v>0</v>
      </c>
      <c r="BH159" s="228">
        <f>IF(N159="sníž. přenesená",J159,0)</f>
        <v>0</v>
      </c>
      <c r="BI159" s="228">
        <f>IF(N159="nulová",J159,0)</f>
        <v>0</v>
      </c>
      <c r="BJ159" s="14" t="s">
        <v>81</v>
      </c>
      <c r="BK159" s="228">
        <f>ROUND(I159*H159,2)</f>
        <v>0</v>
      </c>
      <c r="BL159" s="14" t="s">
        <v>182</v>
      </c>
      <c r="BM159" s="227" t="s">
        <v>426</v>
      </c>
    </row>
    <row r="160" s="2" customFormat="1">
      <c r="A160" s="35"/>
      <c r="B160" s="36"/>
      <c r="C160" s="37"/>
      <c r="D160" s="229" t="s">
        <v>190</v>
      </c>
      <c r="E160" s="37"/>
      <c r="F160" s="230" t="s">
        <v>425</v>
      </c>
      <c r="G160" s="37"/>
      <c r="H160" s="37"/>
      <c r="I160" s="143"/>
      <c r="J160" s="37"/>
      <c r="K160" s="37"/>
      <c r="L160" s="41"/>
      <c r="M160" s="231"/>
      <c r="N160" s="232"/>
      <c r="O160" s="81"/>
      <c r="P160" s="81"/>
      <c r="Q160" s="81"/>
      <c r="R160" s="81"/>
      <c r="S160" s="81"/>
      <c r="T160" s="82"/>
      <c r="U160" s="35"/>
      <c r="V160" s="35"/>
      <c r="W160" s="35"/>
      <c r="X160" s="35"/>
      <c r="Y160" s="35"/>
      <c r="Z160" s="35"/>
      <c r="AA160" s="35"/>
      <c r="AB160" s="35"/>
      <c r="AC160" s="35"/>
      <c r="AD160" s="35"/>
      <c r="AE160" s="35"/>
      <c r="AT160" s="14" t="s">
        <v>190</v>
      </c>
      <c r="AU160" s="14" t="s">
        <v>81</v>
      </c>
    </row>
    <row r="161" s="2" customFormat="1" ht="16.5" customHeight="1">
      <c r="A161" s="35"/>
      <c r="B161" s="36"/>
      <c r="C161" s="233" t="s">
        <v>427</v>
      </c>
      <c r="D161" s="233" t="s">
        <v>191</v>
      </c>
      <c r="E161" s="234" t="s">
        <v>428</v>
      </c>
      <c r="F161" s="235" t="s">
        <v>429</v>
      </c>
      <c r="G161" s="236" t="s">
        <v>199</v>
      </c>
      <c r="H161" s="237">
        <v>4</v>
      </c>
      <c r="I161" s="238"/>
      <c r="J161" s="239">
        <f>ROUND(I161*H161,2)</f>
        <v>0</v>
      </c>
      <c r="K161" s="235" t="s">
        <v>19</v>
      </c>
      <c r="L161" s="41"/>
      <c r="M161" s="240" t="s">
        <v>19</v>
      </c>
      <c r="N161" s="241" t="s">
        <v>44</v>
      </c>
      <c r="O161" s="81"/>
      <c r="P161" s="225">
        <f>O161*H161</f>
        <v>0</v>
      </c>
      <c r="Q161" s="225">
        <v>0</v>
      </c>
      <c r="R161" s="225">
        <f>Q161*H161</f>
        <v>0</v>
      </c>
      <c r="S161" s="225">
        <v>0</v>
      </c>
      <c r="T161" s="226">
        <f>S161*H161</f>
        <v>0</v>
      </c>
      <c r="U161" s="35"/>
      <c r="V161" s="35"/>
      <c r="W161" s="35"/>
      <c r="X161" s="35"/>
      <c r="Y161" s="35"/>
      <c r="Z161" s="35"/>
      <c r="AA161" s="35"/>
      <c r="AB161" s="35"/>
      <c r="AC161" s="35"/>
      <c r="AD161" s="35"/>
      <c r="AE161" s="35"/>
      <c r="AR161" s="227" t="s">
        <v>81</v>
      </c>
      <c r="AT161" s="227" t="s">
        <v>191</v>
      </c>
      <c r="AU161" s="227" t="s">
        <v>81</v>
      </c>
      <c r="AY161" s="14" t="s">
        <v>183</v>
      </c>
      <c r="BE161" s="228">
        <f>IF(N161="základní",J161,0)</f>
        <v>0</v>
      </c>
      <c r="BF161" s="228">
        <f>IF(N161="snížená",J161,0)</f>
        <v>0</v>
      </c>
      <c r="BG161" s="228">
        <f>IF(N161="zákl. přenesená",J161,0)</f>
        <v>0</v>
      </c>
      <c r="BH161" s="228">
        <f>IF(N161="sníž. přenesená",J161,0)</f>
        <v>0</v>
      </c>
      <c r="BI161" s="228">
        <f>IF(N161="nulová",J161,0)</f>
        <v>0</v>
      </c>
      <c r="BJ161" s="14" t="s">
        <v>81</v>
      </c>
      <c r="BK161" s="228">
        <f>ROUND(I161*H161,2)</f>
        <v>0</v>
      </c>
      <c r="BL161" s="14" t="s">
        <v>81</v>
      </c>
      <c r="BM161" s="227" t="s">
        <v>430</v>
      </c>
    </row>
    <row r="162" s="2" customFormat="1">
      <c r="A162" s="35"/>
      <c r="B162" s="36"/>
      <c r="C162" s="37"/>
      <c r="D162" s="229" t="s">
        <v>190</v>
      </c>
      <c r="E162" s="37"/>
      <c r="F162" s="230" t="s">
        <v>429</v>
      </c>
      <c r="G162" s="37"/>
      <c r="H162" s="37"/>
      <c r="I162" s="143"/>
      <c r="J162" s="37"/>
      <c r="K162" s="37"/>
      <c r="L162" s="41"/>
      <c r="M162" s="231"/>
      <c r="N162" s="232"/>
      <c r="O162" s="81"/>
      <c r="P162" s="81"/>
      <c r="Q162" s="81"/>
      <c r="R162" s="81"/>
      <c r="S162" s="81"/>
      <c r="T162" s="82"/>
      <c r="U162" s="35"/>
      <c r="V162" s="35"/>
      <c r="W162" s="35"/>
      <c r="X162" s="35"/>
      <c r="Y162" s="35"/>
      <c r="Z162" s="35"/>
      <c r="AA162" s="35"/>
      <c r="AB162" s="35"/>
      <c r="AC162" s="35"/>
      <c r="AD162" s="35"/>
      <c r="AE162" s="35"/>
      <c r="AT162" s="14" t="s">
        <v>190</v>
      </c>
      <c r="AU162" s="14" t="s">
        <v>81</v>
      </c>
    </row>
    <row r="163" s="2" customFormat="1" ht="16.5" customHeight="1">
      <c r="A163" s="35"/>
      <c r="B163" s="36"/>
      <c r="C163" s="233" t="s">
        <v>431</v>
      </c>
      <c r="D163" s="233" t="s">
        <v>191</v>
      </c>
      <c r="E163" s="234" t="s">
        <v>432</v>
      </c>
      <c r="F163" s="235" t="s">
        <v>433</v>
      </c>
      <c r="G163" s="236" t="s">
        <v>199</v>
      </c>
      <c r="H163" s="237">
        <v>4</v>
      </c>
      <c r="I163" s="238"/>
      <c r="J163" s="239">
        <f>ROUND(I163*H163,2)</f>
        <v>0</v>
      </c>
      <c r="K163" s="235" t="s">
        <v>19</v>
      </c>
      <c r="L163" s="41"/>
      <c r="M163" s="240" t="s">
        <v>19</v>
      </c>
      <c r="N163" s="241" t="s">
        <v>44</v>
      </c>
      <c r="O163" s="81"/>
      <c r="P163" s="225">
        <f>O163*H163</f>
        <v>0</v>
      </c>
      <c r="Q163" s="225">
        <v>0</v>
      </c>
      <c r="R163" s="225">
        <f>Q163*H163</f>
        <v>0</v>
      </c>
      <c r="S163" s="225">
        <v>0</v>
      </c>
      <c r="T163" s="226">
        <f>S163*H163</f>
        <v>0</v>
      </c>
      <c r="U163" s="35"/>
      <c r="V163" s="35"/>
      <c r="W163" s="35"/>
      <c r="X163" s="35"/>
      <c r="Y163" s="35"/>
      <c r="Z163" s="35"/>
      <c r="AA163" s="35"/>
      <c r="AB163" s="35"/>
      <c r="AC163" s="35"/>
      <c r="AD163" s="35"/>
      <c r="AE163" s="35"/>
      <c r="AR163" s="227" t="s">
        <v>81</v>
      </c>
      <c r="AT163" s="227" t="s">
        <v>191</v>
      </c>
      <c r="AU163" s="227" t="s">
        <v>81</v>
      </c>
      <c r="AY163" s="14" t="s">
        <v>183</v>
      </c>
      <c r="BE163" s="228">
        <f>IF(N163="základní",J163,0)</f>
        <v>0</v>
      </c>
      <c r="BF163" s="228">
        <f>IF(N163="snížená",J163,0)</f>
        <v>0</v>
      </c>
      <c r="BG163" s="228">
        <f>IF(N163="zákl. přenesená",J163,0)</f>
        <v>0</v>
      </c>
      <c r="BH163" s="228">
        <f>IF(N163="sníž. přenesená",J163,0)</f>
        <v>0</v>
      </c>
      <c r="BI163" s="228">
        <f>IF(N163="nulová",J163,0)</f>
        <v>0</v>
      </c>
      <c r="BJ163" s="14" t="s">
        <v>81</v>
      </c>
      <c r="BK163" s="228">
        <f>ROUND(I163*H163,2)</f>
        <v>0</v>
      </c>
      <c r="BL163" s="14" t="s">
        <v>81</v>
      </c>
      <c r="BM163" s="227" t="s">
        <v>434</v>
      </c>
    </row>
    <row r="164" s="2" customFormat="1">
      <c r="A164" s="35"/>
      <c r="B164" s="36"/>
      <c r="C164" s="37"/>
      <c r="D164" s="229" t="s">
        <v>190</v>
      </c>
      <c r="E164" s="37"/>
      <c r="F164" s="230" t="s">
        <v>433</v>
      </c>
      <c r="G164" s="37"/>
      <c r="H164" s="37"/>
      <c r="I164" s="143"/>
      <c r="J164" s="37"/>
      <c r="K164" s="37"/>
      <c r="L164" s="41"/>
      <c r="M164" s="231"/>
      <c r="N164" s="232"/>
      <c r="O164" s="81"/>
      <c r="P164" s="81"/>
      <c r="Q164" s="81"/>
      <c r="R164" s="81"/>
      <c r="S164" s="81"/>
      <c r="T164" s="82"/>
      <c r="U164" s="35"/>
      <c r="V164" s="35"/>
      <c r="W164" s="35"/>
      <c r="X164" s="35"/>
      <c r="Y164" s="35"/>
      <c r="Z164" s="35"/>
      <c r="AA164" s="35"/>
      <c r="AB164" s="35"/>
      <c r="AC164" s="35"/>
      <c r="AD164" s="35"/>
      <c r="AE164" s="35"/>
      <c r="AT164" s="14" t="s">
        <v>190</v>
      </c>
      <c r="AU164" s="14" t="s">
        <v>81</v>
      </c>
    </row>
    <row r="165" s="2" customFormat="1" ht="21.75" customHeight="1">
      <c r="A165" s="35"/>
      <c r="B165" s="36"/>
      <c r="C165" s="233" t="s">
        <v>435</v>
      </c>
      <c r="D165" s="233" t="s">
        <v>191</v>
      </c>
      <c r="E165" s="234" t="s">
        <v>436</v>
      </c>
      <c r="F165" s="235" t="s">
        <v>437</v>
      </c>
      <c r="G165" s="236" t="s">
        <v>199</v>
      </c>
      <c r="H165" s="237">
        <v>36</v>
      </c>
      <c r="I165" s="238"/>
      <c r="J165" s="239">
        <f>ROUND(I165*H165,2)</f>
        <v>0</v>
      </c>
      <c r="K165" s="235" t="s">
        <v>19</v>
      </c>
      <c r="L165" s="41"/>
      <c r="M165" s="240" t="s">
        <v>19</v>
      </c>
      <c r="N165" s="241" t="s">
        <v>44</v>
      </c>
      <c r="O165" s="81"/>
      <c r="P165" s="225">
        <f>O165*H165</f>
        <v>0</v>
      </c>
      <c r="Q165" s="225">
        <v>0</v>
      </c>
      <c r="R165" s="225">
        <f>Q165*H165</f>
        <v>0</v>
      </c>
      <c r="S165" s="225">
        <v>0</v>
      </c>
      <c r="T165" s="226">
        <f>S165*H165</f>
        <v>0</v>
      </c>
      <c r="U165" s="35"/>
      <c r="V165" s="35"/>
      <c r="W165" s="35"/>
      <c r="X165" s="35"/>
      <c r="Y165" s="35"/>
      <c r="Z165" s="35"/>
      <c r="AA165" s="35"/>
      <c r="AB165" s="35"/>
      <c r="AC165" s="35"/>
      <c r="AD165" s="35"/>
      <c r="AE165" s="35"/>
      <c r="AR165" s="227" t="s">
        <v>182</v>
      </c>
      <c r="AT165" s="227" t="s">
        <v>191</v>
      </c>
      <c r="AU165" s="227" t="s">
        <v>81</v>
      </c>
      <c r="AY165" s="14" t="s">
        <v>183</v>
      </c>
      <c r="BE165" s="228">
        <f>IF(N165="základní",J165,0)</f>
        <v>0</v>
      </c>
      <c r="BF165" s="228">
        <f>IF(N165="snížená",J165,0)</f>
        <v>0</v>
      </c>
      <c r="BG165" s="228">
        <f>IF(N165="zákl. přenesená",J165,0)</f>
        <v>0</v>
      </c>
      <c r="BH165" s="228">
        <f>IF(N165="sníž. přenesená",J165,0)</f>
        <v>0</v>
      </c>
      <c r="BI165" s="228">
        <f>IF(N165="nulová",J165,0)</f>
        <v>0</v>
      </c>
      <c r="BJ165" s="14" t="s">
        <v>81</v>
      </c>
      <c r="BK165" s="228">
        <f>ROUND(I165*H165,2)</f>
        <v>0</v>
      </c>
      <c r="BL165" s="14" t="s">
        <v>182</v>
      </c>
      <c r="BM165" s="227" t="s">
        <v>438</v>
      </c>
    </row>
    <row r="166" s="2" customFormat="1">
      <c r="A166" s="35"/>
      <c r="B166" s="36"/>
      <c r="C166" s="37"/>
      <c r="D166" s="229" t="s">
        <v>190</v>
      </c>
      <c r="E166" s="37"/>
      <c r="F166" s="230" t="s">
        <v>437</v>
      </c>
      <c r="G166" s="37"/>
      <c r="H166" s="37"/>
      <c r="I166" s="143"/>
      <c r="J166" s="37"/>
      <c r="K166" s="37"/>
      <c r="L166" s="41"/>
      <c r="M166" s="231"/>
      <c r="N166" s="232"/>
      <c r="O166" s="81"/>
      <c r="P166" s="81"/>
      <c r="Q166" s="81"/>
      <c r="R166" s="81"/>
      <c r="S166" s="81"/>
      <c r="T166" s="82"/>
      <c r="U166" s="35"/>
      <c r="V166" s="35"/>
      <c r="W166" s="35"/>
      <c r="X166" s="35"/>
      <c r="Y166" s="35"/>
      <c r="Z166" s="35"/>
      <c r="AA166" s="35"/>
      <c r="AB166" s="35"/>
      <c r="AC166" s="35"/>
      <c r="AD166" s="35"/>
      <c r="AE166" s="35"/>
      <c r="AT166" s="14" t="s">
        <v>190</v>
      </c>
      <c r="AU166" s="14" t="s">
        <v>81</v>
      </c>
    </row>
    <row r="167" s="2" customFormat="1" ht="21.75" customHeight="1">
      <c r="A167" s="35"/>
      <c r="B167" s="36"/>
      <c r="C167" s="233" t="s">
        <v>439</v>
      </c>
      <c r="D167" s="233" t="s">
        <v>191</v>
      </c>
      <c r="E167" s="234" t="s">
        <v>440</v>
      </c>
      <c r="F167" s="235" t="s">
        <v>441</v>
      </c>
      <c r="G167" s="236" t="s">
        <v>199</v>
      </c>
      <c r="H167" s="237">
        <v>12</v>
      </c>
      <c r="I167" s="238"/>
      <c r="J167" s="239">
        <f>ROUND(I167*H167,2)</f>
        <v>0</v>
      </c>
      <c r="K167" s="235" t="s">
        <v>19</v>
      </c>
      <c r="L167" s="41"/>
      <c r="M167" s="240" t="s">
        <v>19</v>
      </c>
      <c r="N167" s="241" t="s">
        <v>44</v>
      </c>
      <c r="O167" s="81"/>
      <c r="P167" s="225">
        <f>O167*H167</f>
        <v>0</v>
      </c>
      <c r="Q167" s="225">
        <v>0</v>
      </c>
      <c r="R167" s="225">
        <f>Q167*H167</f>
        <v>0</v>
      </c>
      <c r="S167" s="225">
        <v>0</v>
      </c>
      <c r="T167" s="226">
        <f>S167*H167</f>
        <v>0</v>
      </c>
      <c r="U167" s="35"/>
      <c r="V167" s="35"/>
      <c r="W167" s="35"/>
      <c r="X167" s="35"/>
      <c r="Y167" s="35"/>
      <c r="Z167" s="35"/>
      <c r="AA167" s="35"/>
      <c r="AB167" s="35"/>
      <c r="AC167" s="35"/>
      <c r="AD167" s="35"/>
      <c r="AE167" s="35"/>
      <c r="AR167" s="227" t="s">
        <v>182</v>
      </c>
      <c r="AT167" s="227" t="s">
        <v>191</v>
      </c>
      <c r="AU167" s="227" t="s">
        <v>81</v>
      </c>
      <c r="AY167" s="14" t="s">
        <v>183</v>
      </c>
      <c r="BE167" s="228">
        <f>IF(N167="základní",J167,0)</f>
        <v>0</v>
      </c>
      <c r="BF167" s="228">
        <f>IF(N167="snížená",J167,0)</f>
        <v>0</v>
      </c>
      <c r="BG167" s="228">
        <f>IF(N167="zákl. přenesená",J167,0)</f>
        <v>0</v>
      </c>
      <c r="BH167" s="228">
        <f>IF(N167="sníž. přenesená",J167,0)</f>
        <v>0</v>
      </c>
      <c r="BI167" s="228">
        <f>IF(N167="nulová",J167,0)</f>
        <v>0</v>
      </c>
      <c r="BJ167" s="14" t="s">
        <v>81</v>
      </c>
      <c r="BK167" s="228">
        <f>ROUND(I167*H167,2)</f>
        <v>0</v>
      </c>
      <c r="BL167" s="14" t="s">
        <v>182</v>
      </c>
      <c r="BM167" s="227" t="s">
        <v>442</v>
      </c>
    </row>
    <row r="168" s="2" customFormat="1">
      <c r="A168" s="35"/>
      <c r="B168" s="36"/>
      <c r="C168" s="37"/>
      <c r="D168" s="229" t="s">
        <v>190</v>
      </c>
      <c r="E168" s="37"/>
      <c r="F168" s="230" t="s">
        <v>441</v>
      </c>
      <c r="G168" s="37"/>
      <c r="H168" s="37"/>
      <c r="I168" s="143"/>
      <c r="J168" s="37"/>
      <c r="K168" s="37"/>
      <c r="L168" s="41"/>
      <c r="M168" s="231"/>
      <c r="N168" s="232"/>
      <c r="O168" s="81"/>
      <c r="P168" s="81"/>
      <c r="Q168" s="81"/>
      <c r="R168" s="81"/>
      <c r="S168" s="81"/>
      <c r="T168" s="82"/>
      <c r="U168" s="35"/>
      <c r="V168" s="35"/>
      <c r="W168" s="35"/>
      <c r="X168" s="35"/>
      <c r="Y168" s="35"/>
      <c r="Z168" s="35"/>
      <c r="AA168" s="35"/>
      <c r="AB168" s="35"/>
      <c r="AC168" s="35"/>
      <c r="AD168" s="35"/>
      <c r="AE168" s="35"/>
      <c r="AT168" s="14" t="s">
        <v>190</v>
      </c>
      <c r="AU168" s="14" t="s">
        <v>81</v>
      </c>
    </row>
    <row r="169" s="2" customFormat="1" ht="21.75" customHeight="1">
      <c r="A169" s="35"/>
      <c r="B169" s="36"/>
      <c r="C169" s="233" t="s">
        <v>443</v>
      </c>
      <c r="D169" s="233" t="s">
        <v>191</v>
      </c>
      <c r="E169" s="234" t="s">
        <v>444</v>
      </c>
      <c r="F169" s="235" t="s">
        <v>445</v>
      </c>
      <c r="G169" s="236" t="s">
        <v>199</v>
      </c>
      <c r="H169" s="237">
        <v>6</v>
      </c>
      <c r="I169" s="238"/>
      <c r="J169" s="239">
        <f>ROUND(I169*H169,2)</f>
        <v>0</v>
      </c>
      <c r="K169" s="235" t="s">
        <v>19</v>
      </c>
      <c r="L169" s="41"/>
      <c r="M169" s="240" t="s">
        <v>19</v>
      </c>
      <c r="N169" s="241" t="s">
        <v>44</v>
      </c>
      <c r="O169" s="81"/>
      <c r="P169" s="225">
        <f>O169*H169</f>
        <v>0</v>
      </c>
      <c r="Q169" s="225">
        <v>0</v>
      </c>
      <c r="R169" s="225">
        <f>Q169*H169</f>
        <v>0</v>
      </c>
      <c r="S169" s="225">
        <v>0</v>
      </c>
      <c r="T169" s="226">
        <f>S169*H169</f>
        <v>0</v>
      </c>
      <c r="U169" s="35"/>
      <c r="V169" s="35"/>
      <c r="W169" s="35"/>
      <c r="X169" s="35"/>
      <c r="Y169" s="35"/>
      <c r="Z169" s="35"/>
      <c r="AA169" s="35"/>
      <c r="AB169" s="35"/>
      <c r="AC169" s="35"/>
      <c r="AD169" s="35"/>
      <c r="AE169" s="35"/>
      <c r="AR169" s="227" t="s">
        <v>182</v>
      </c>
      <c r="AT169" s="227" t="s">
        <v>191</v>
      </c>
      <c r="AU169" s="227" t="s">
        <v>81</v>
      </c>
      <c r="AY169" s="14" t="s">
        <v>183</v>
      </c>
      <c r="BE169" s="228">
        <f>IF(N169="základní",J169,0)</f>
        <v>0</v>
      </c>
      <c r="BF169" s="228">
        <f>IF(N169="snížená",J169,0)</f>
        <v>0</v>
      </c>
      <c r="BG169" s="228">
        <f>IF(N169="zákl. přenesená",J169,0)</f>
        <v>0</v>
      </c>
      <c r="BH169" s="228">
        <f>IF(N169="sníž. přenesená",J169,0)</f>
        <v>0</v>
      </c>
      <c r="BI169" s="228">
        <f>IF(N169="nulová",J169,0)</f>
        <v>0</v>
      </c>
      <c r="BJ169" s="14" t="s">
        <v>81</v>
      </c>
      <c r="BK169" s="228">
        <f>ROUND(I169*H169,2)</f>
        <v>0</v>
      </c>
      <c r="BL169" s="14" t="s">
        <v>182</v>
      </c>
      <c r="BM169" s="227" t="s">
        <v>446</v>
      </c>
    </row>
    <row r="170" s="2" customFormat="1">
      <c r="A170" s="35"/>
      <c r="B170" s="36"/>
      <c r="C170" s="37"/>
      <c r="D170" s="229" t="s">
        <v>190</v>
      </c>
      <c r="E170" s="37"/>
      <c r="F170" s="230" t="s">
        <v>445</v>
      </c>
      <c r="G170" s="37"/>
      <c r="H170" s="37"/>
      <c r="I170" s="143"/>
      <c r="J170" s="37"/>
      <c r="K170" s="37"/>
      <c r="L170" s="41"/>
      <c r="M170" s="231"/>
      <c r="N170" s="232"/>
      <c r="O170" s="81"/>
      <c r="P170" s="81"/>
      <c r="Q170" s="81"/>
      <c r="R170" s="81"/>
      <c r="S170" s="81"/>
      <c r="T170" s="82"/>
      <c r="U170" s="35"/>
      <c r="V170" s="35"/>
      <c r="W170" s="35"/>
      <c r="X170" s="35"/>
      <c r="Y170" s="35"/>
      <c r="Z170" s="35"/>
      <c r="AA170" s="35"/>
      <c r="AB170" s="35"/>
      <c r="AC170" s="35"/>
      <c r="AD170" s="35"/>
      <c r="AE170" s="35"/>
      <c r="AT170" s="14" t="s">
        <v>190</v>
      </c>
      <c r="AU170" s="14" t="s">
        <v>81</v>
      </c>
    </row>
    <row r="171" s="2" customFormat="1" ht="16.5" customHeight="1">
      <c r="A171" s="35"/>
      <c r="B171" s="36"/>
      <c r="C171" s="233" t="s">
        <v>447</v>
      </c>
      <c r="D171" s="233" t="s">
        <v>191</v>
      </c>
      <c r="E171" s="234" t="s">
        <v>448</v>
      </c>
      <c r="F171" s="235" t="s">
        <v>449</v>
      </c>
      <c r="G171" s="236" t="s">
        <v>199</v>
      </c>
      <c r="H171" s="237">
        <v>6</v>
      </c>
      <c r="I171" s="238"/>
      <c r="J171" s="239">
        <f>ROUND(I171*H171,2)</f>
        <v>0</v>
      </c>
      <c r="K171" s="235" t="s">
        <v>19</v>
      </c>
      <c r="L171" s="41"/>
      <c r="M171" s="240" t="s">
        <v>19</v>
      </c>
      <c r="N171" s="241" t="s">
        <v>44</v>
      </c>
      <c r="O171" s="81"/>
      <c r="P171" s="225">
        <f>O171*H171</f>
        <v>0</v>
      </c>
      <c r="Q171" s="225">
        <v>0</v>
      </c>
      <c r="R171" s="225">
        <f>Q171*H171</f>
        <v>0</v>
      </c>
      <c r="S171" s="225">
        <v>0</v>
      </c>
      <c r="T171" s="226">
        <f>S171*H171</f>
        <v>0</v>
      </c>
      <c r="U171" s="35"/>
      <c r="V171" s="35"/>
      <c r="W171" s="35"/>
      <c r="X171" s="35"/>
      <c r="Y171" s="35"/>
      <c r="Z171" s="35"/>
      <c r="AA171" s="35"/>
      <c r="AB171" s="35"/>
      <c r="AC171" s="35"/>
      <c r="AD171" s="35"/>
      <c r="AE171" s="35"/>
      <c r="AR171" s="227" t="s">
        <v>182</v>
      </c>
      <c r="AT171" s="227" t="s">
        <v>191</v>
      </c>
      <c r="AU171" s="227" t="s">
        <v>81</v>
      </c>
      <c r="AY171" s="14" t="s">
        <v>183</v>
      </c>
      <c r="BE171" s="228">
        <f>IF(N171="základní",J171,0)</f>
        <v>0</v>
      </c>
      <c r="BF171" s="228">
        <f>IF(N171="snížená",J171,0)</f>
        <v>0</v>
      </c>
      <c r="BG171" s="228">
        <f>IF(N171="zákl. přenesená",J171,0)</f>
        <v>0</v>
      </c>
      <c r="BH171" s="228">
        <f>IF(N171="sníž. přenesená",J171,0)</f>
        <v>0</v>
      </c>
      <c r="BI171" s="228">
        <f>IF(N171="nulová",J171,0)</f>
        <v>0</v>
      </c>
      <c r="BJ171" s="14" t="s">
        <v>81</v>
      </c>
      <c r="BK171" s="228">
        <f>ROUND(I171*H171,2)</f>
        <v>0</v>
      </c>
      <c r="BL171" s="14" t="s">
        <v>182</v>
      </c>
      <c r="BM171" s="227" t="s">
        <v>450</v>
      </c>
    </row>
    <row r="172" s="2" customFormat="1">
      <c r="A172" s="35"/>
      <c r="B172" s="36"/>
      <c r="C172" s="37"/>
      <c r="D172" s="229" t="s">
        <v>190</v>
      </c>
      <c r="E172" s="37"/>
      <c r="F172" s="230" t="s">
        <v>449</v>
      </c>
      <c r="G172" s="37"/>
      <c r="H172" s="37"/>
      <c r="I172" s="143"/>
      <c r="J172" s="37"/>
      <c r="K172" s="37"/>
      <c r="L172" s="41"/>
      <c r="M172" s="231"/>
      <c r="N172" s="232"/>
      <c r="O172" s="81"/>
      <c r="P172" s="81"/>
      <c r="Q172" s="81"/>
      <c r="R172" s="81"/>
      <c r="S172" s="81"/>
      <c r="T172" s="82"/>
      <c r="U172" s="35"/>
      <c r="V172" s="35"/>
      <c r="W172" s="35"/>
      <c r="X172" s="35"/>
      <c r="Y172" s="35"/>
      <c r="Z172" s="35"/>
      <c r="AA172" s="35"/>
      <c r="AB172" s="35"/>
      <c r="AC172" s="35"/>
      <c r="AD172" s="35"/>
      <c r="AE172" s="35"/>
      <c r="AT172" s="14" t="s">
        <v>190</v>
      </c>
      <c r="AU172" s="14" t="s">
        <v>81</v>
      </c>
    </row>
    <row r="173" s="2" customFormat="1" ht="21.75" customHeight="1">
      <c r="A173" s="35"/>
      <c r="B173" s="36"/>
      <c r="C173" s="233" t="s">
        <v>451</v>
      </c>
      <c r="D173" s="233" t="s">
        <v>191</v>
      </c>
      <c r="E173" s="234" t="s">
        <v>452</v>
      </c>
      <c r="F173" s="235" t="s">
        <v>453</v>
      </c>
      <c r="G173" s="236" t="s">
        <v>199</v>
      </c>
      <c r="H173" s="237">
        <v>12</v>
      </c>
      <c r="I173" s="238"/>
      <c r="J173" s="239">
        <f>ROUND(I173*H173,2)</f>
        <v>0</v>
      </c>
      <c r="K173" s="235" t="s">
        <v>19</v>
      </c>
      <c r="L173" s="41"/>
      <c r="M173" s="240" t="s">
        <v>19</v>
      </c>
      <c r="N173" s="241" t="s">
        <v>44</v>
      </c>
      <c r="O173" s="81"/>
      <c r="P173" s="225">
        <f>O173*H173</f>
        <v>0</v>
      </c>
      <c r="Q173" s="225">
        <v>0</v>
      </c>
      <c r="R173" s="225">
        <f>Q173*H173</f>
        <v>0</v>
      </c>
      <c r="S173" s="225">
        <v>0</v>
      </c>
      <c r="T173" s="226">
        <f>S173*H173</f>
        <v>0</v>
      </c>
      <c r="U173" s="35"/>
      <c r="V173" s="35"/>
      <c r="W173" s="35"/>
      <c r="X173" s="35"/>
      <c r="Y173" s="35"/>
      <c r="Z173" s="35"/>
      <c r="AA173" s="35"/>
      <c r="AB173" s="35"/>
      <c r="AC173" s="35"/>
      <c r="AD173" s="35"/>
      <c r="AE173" s="35"/>
      <c r="AR173" s="227" t="s">
        <v>182</v>
      </c>
      <c r="AT173" s="227" t="s">
        <v>191</v>
      </c>
      <c r="AU173" s="227" t="s">
        <v>81</v>
      </c>
      <c r="AY173" s="14" t="s">
        <v>183</v>
      </c>
      <c r="BE173" s="228">
        <f>IF(N173="základní",J173,0)</f>
        <v>0</v>
      </c>
      <c r="BF173" s="228">
        <f>IF(N173="snížená",J173,0)</f>
        <v>0</v>
      </c>
      <c r="BG173" s="228">
        <f>IF(N173="zákl. přenesená",J173,0)</f>
        <v>0</v>
      </c>
      <c r="BH173" s="228">
        <f>IF(N173="sníž. přenesená",J173,0)</f>
        <v>0</v>
      </c>
      <c r="BI173" s="228">
        <f>IF(N173="nulová",J173,0)</f>
        <v>0</v>
      </c>
      <c r="BJ173" s="14" t="s">
        <v>81</v>
      </c>
      <c r="BK173" s="228">
        <f>ROUND(I173*H173,2)</f>
        <v>0</v>
      </c>
      <c r="BL173" s="14" t="s">
        <v>182</v>
      </c>
      <c r="BM173" s="227" t="s">
        <v>454</v>
      </c>
    </row>
    <row r="174" s="2" customFormat="1">
      <c r="A174" s="35"/>
      <c r="B174" s="36"/>
      <c r="C174" s="37"/>
      <c r="D174" s="229" t="s">
        <v>190</v>
      </c>
      <c r="E174" s="37"/>
      <c r="F174" s="230" t="s">
        <v>453</v>
      </c>
      <c r="G174" s="37"/>
      <c r="H174" s="37"/>
      <c r="I174" s="143"/>
      <c r="J174" s="37"/>
      <c r="K174" s="37"/>
      <c r="L174" s="41"/>
      <c r="M174" s="231"/>
      <c r="N174" s="232"/>
      <c r="O174" s="81"/>
      <c r="P174" s="81"/>
      <c r="Q174" s="81"/>
      <c r="R174" s="81"/>
      <c r="S174" s="81"/>
      <c r="T174" s="82"/>
      <c r="U174" s="35"/>
      <c r="V174" s="35"/>
      <c r="W174" s="35"/>
      <c r="X174" s="35"/>
      <c r="Y174" s="35"/>
      <c r="Z174" s="35"/>
      <c r="AA174" s="35"/>
      <c r="AB174" s="35"/>
      <c r="AC174" s="35"/>
      <c r="AD174" s="35"/>
      <c r="AE174" s="35"/>
      <c r="AT174" s="14" t="s">
        <v>190</v>
      </c>
      <c r="AU174" s="14" t="s">
        <v>81</v>
      </c>
    </row>
    <row r="175" s="2" customFormat="1" ht="55.5" customHeight="1">
      <c r="A175" s="35"/>
      <c r="B175" s="36"/>
      <c r="C175" s="233" t="s">
        <v>455</v>
      </c>
      <c r="D175" s="233" t="s">
        <v>191</v>
      </c>
      <c r="E175" s="234" t="s">
        <v>456</v>
      </c>
      <c r="F175" s="235" t="s">
        <v>457</v>
      </c>
      <c r="G175" s="236" t="s">
        <v>199</v>
      </c>
      <c r="H175" s="237">
        <v>2</v>
      </c>
      <c r="I175" s="238"/>
      <c r="J175" s="239">
        <f>ROUND(I175*H175,2)</f>
        <v>0</v>
      </c>
      <c r="K175" s="235" t="s">
        <v>19</v>
      </c>
      <c r="L175" s="41"/>
      <c r="M175" s="240" t="s">
        <v>19</v>
      </c>
      <c r="N175" s="241" t="s">
        <v>44</v>
      </c>
      <c r="O175" s="81"/>
      <c r="P175" s="225">
        <f>O175*H175</f>
        <v>0</v>
      </c>
      <c r="Q175" s="225">
        <v>0</v>
      </c>
      <c r="R175" s="225">
        <f>Q175*H175</f>
        <v>0</v>
      </c>
      <c r="S175" s="225">
        <v>0</v>
      </c>
      <c r="T175" s="226">
        <f>S175*H175</f>
        <v>0</v>
      </c>
      <c r="U175" s="35"/>
      <c r="V175" s="35"/>
      <c r="W175" s="35"/>
      <c r="X175" s="35"/>
      <c r="Y175" s="35"/>
      <c r="Z175" s="35"/>
      <c r="AA175" s="35"/>
      <c r="AB175" s="35"/>
      <c r="AC175" s="35"/>
      <c r="AD175" s="35"/>
      <c r="AE175" s="35"/>
      <c r="AR175" s="227" t="s">
        <v>182</v>
      </c>
      <c r="AT175" s="227" t="s">
        <v>191</v>
      </c>
      <c r="AU175" s="227" t="s">
        <v>81</v>
      </c>
      <c r="AY175" s="14" t="s">
        <v>183</v>
      </c>
      <c r="BE175" s="228">
        <f>IF(N175="základní",J175,0)</f>
        <v>0</v>
      </c>
      <c r="BF175" s="228">
        <f>IF(N175="snížená",J175,0)</f>
        <v>0</v>
      </c>
      <c r="BG175" s="228">
        <f>IF(N175="zákl. přenesená",J175,0)</f>
        <v>0</v>
      </c>
      <c r="BH175" s="228">
        <f>IF(N175="sníž. přenesená",J175,0)</f>
        <v>0</v>
      </c>
      <c r="BI175" s="228">
        <f>IF(N175="nulová",J175,0)</f>
        <v>0</v>
      </c>
      <c r="BJ175" s="14" t="s">
        <v>81</v>
      </c>
      <c r="BK175" s="228">
        <f>ROUND(I175*H175,2)</f>
        <v>0</v>
      </c>
      <c r="BL175" s="14" t="s">
        <v>182</v>
      </c>
      <c r="BM175" s="227" t="s">
        <v>458</v>
      </c>
    </row>
    <row r="176" s="2" customFormat="1">
      <c r="A176" s="35"/>
      <c r="B176" s="36"/>
      <c r="C176" s="37"/>
      <c r="D176" s="229" t="s">
        <v>190</v>
      </c>
      <c r="E176" s="37"/>
      <c r="F176" s="230" t="s">
        <v>457</v>
      </c>
      <c r="G176" s="37"/>
      <c r="H176" s="37"/>
      <c r="I176" s="143"/>
      <c r="J176" s="37"/>
      <c r="K176" s="37"/>
      <c r="L176" s="41"/>
      <c r="M176" s="231"/>
      <c r="N176" s="232"/>
      <c r="O176" s="81"/>
      <c r="P176" s="81"/>
      <c r="Q176" s="81"/>
      <c r="R176" s="81"/>
      <c r="S176" s="81"/>
      <c r="T176" s="82"/>
      <c r="U176" s="35"/>
      <c r="V176" s="35"/>
      <c r="W176" s="35"/>
      <c r="X176" s="35"/>
      <c r="Y176" s="35"/>
      <c r="Z176" s="35"/>
      <c r="AA176" s="35"/>
      <c r="AB176" s="35"/>
      <c r="AC176" s="35"/>
      <c r="AD176" s="35"/>
      <c r="AE176" s="35"/>
      <c r="AT176" s="14" t="s">
        <v>190</v>
      </c>
      <c r="AU176" s="14" t="s">
        <v>81</v>
      </c>
    </row>
    <row r="177" s="2" customFormat="1" ht="33" customHeight="1">
      <c r="A177" s="35"/>
      <c r="B177" s="36"/>
      <c r="C177" s="233" t="s">
        <v>459</v>
      </c>
      <c r="D177" s="233" t="s">
        <v>191</v>
      </c>
      <c r="E177" s="234" t="s">
        <v>460</v>
      </c>
      <c r="F177" s="235" t="s">
        <v>461</v>
      </c>
      <c r="G177" s="236" t="s">
        <v>199</v>
      </c>
      <c r="H177" s="237">
        <v>1</v>
      </c>
      <c r="I177" s="238"/>
      <c r="J177" s="239">
        <f>ROUND(I177*H177,2)</f>
        <v>0</v>
      </c>
      <c r="K177" s="235" t="s">
        <v>19</v>
      </c>
      <c r="L177" s="41"/>
      <c r="M177" s="240" t="s">
        <v>19</v>
      </c>
      <c r="N177" s="241" t="s">
        <v>44</v>
      </c>
      <c r="O177" s="81"/>
      <c r="P177" s="225">
        <f>O177*H177</f>
        <v>0</v>
      </c>
      <c r="Q177" s="225">
        <v>0</v>
      </c>
      <c r="R177" s="225">
        <f>Q177*H177</f>
        <v>0</v>
      </c>
      <c r="S177" s="225">
        <v>0</v>
      </c>
      <c r="T177" s="226">
        <f>S177*H177</f>
        <v>0</v>
      </c>
      <c r="U177" s="35"/>
      <c r="V177" s="35"/>
      <c r="W177" s="35"/>
      <c r="X177" s="35"/>
      <c r="Y177" s="35"/>
      <c r="Z177" s="35"/>
      <c r="AA177" s="35"/>
      <c r="AB177" s="35"/>
      <c r="AC177" s="35"/>
      <c r="AD177" s="35"/>
      <c r="AE177" s="35"/>
      <c r="AR177" s="227" t="s">
        <v>182</v>
      </c>
      <c r="AT177" s="227" t="s">
        <v>191</v>
      </c>
      <c r="AU177" s="227" t="s">
        <v>81</v>
      </c>
      <c r="AY177" s="14" t="s">
        <v>183</v>
      </c>
      <c r="BE177" s="228">
        <f>IF(N177="základní",J177,0)</f>
        <v>0</v>
      </c>
      <c r="BF177" s="228">
        <f>IF(N177="snížená",J177,0)</f>
        <v>0</v>
      </c>
      <c r="BG177" s="228">
        <f>IF(N177="zákl. přenesená",J177,0)</f>
        <v>0</v>
      </c>
      <c r="BH177" s="228">
        <f>IF(N177="sníž. přenesená",J177,0)</f>
        <v>0</v>
      </c>
      <c r="BI177" s="228">
        <f>IF(N177="nulová",J177,0)</f>
        <v>0</v>
      </c>
      <c r="BJ177" s="14" t="s">
        <v>81</v>
      </c>
      <c r="BK177" s="228">
        <f>ROUND(I177*H177,2)</f>
        <v>0</v>
      </c>
      <c r="BL177" s="14" t="s">
        <v>182</v>
      </c>
      <c r="BM177" s="227" t="s">
        <v>462</v>
      </c>
    </row>
    <row r="178" s="2" customFormat="1">
      <c r="A178" s="35"/>
      <c r="B178" s="36"/>
      <c r="C178" s="37"/>
      <c r="D178" s="229" t="s">
        <v>190</v>
      </c>
      <c r="E178" s="37"/>
      <c r="F178" s="230" t="s">
        <v>461</v>
      </c>
      <c r="G178" s="37"/>
      <c r="H178" s="37"/>
      <c r="I178" s="143"/>
      <c r="J178" s="37"/>
      <c r="K178" s="37"/>
      <c r="L178" s="41"/>
      <c r="M178" s="231"/>
      <c r="N178" s="232"/>
      <c r="O178" s="81"/>
      <c r="P178" s="81"/>
      <c r="Q178" s="81"/>
      <c r="R178" s="81"/>
      <c r="S178" s="81"/>
      <c r="T178" s="82"/>
      <c r="U178" s="35"/>
      <c r="V178" s="35"/>
      <c r="W178" s="35"/>
      <c r="X178" s="35"/>
      <c r="Y178" s="35"/>
      <c r="Z178" s="35"/>
      <c r="AA178" s="35"/>
      <c r="AB178" s="35"/>
      <c r="AC178" s="35"/>
      <c r="AD178" s="35"/>
      <c r="AE178" s="35"/>
      <c r="AT178" s="14" t="s">
        <v>190</v>
      </c>
      <c r="AU178" s="14" t="s">
        <v>81</v>
      </c>
    </row>
    <row r="179" s="2" customFormat="1" ht="21.75" customHeight="1">
      <c r="A179" s="35"/>
      <c r="B179" s="36"/>
      <c r="C179" s="233" t="s">
        <v>463</v>
      </c>
      <c r="D179" s="233" t="s">
        <v>191</v>
      </c>
      <c r="E179" s="234" t="s">
        <v>464</v>
      </c>
      <c r="F179" s="235" t="s">
        <v>465</v>
      </c>
      <c r="G179" s="236" t="s">
        <v>199</v>
      </c>
      <c r="H179" s="237">
        <v>1</v>
      </c>
      <c r="I179" s="238"/>
      <c r="J179" s="239">
        <f>ROUND(I179*H179,2)</f>
        <v>0</v>
      </c>
      <c r="K179" s="235" t="s">
        <v>19</v>
      </c>
      <c r="L179" s="41"/>
      <c r="M179" s="240" t="s">
        <v>19</v>
      </c>
      <c r="N179" s="241" t="s">
        <v>44</v>
      </c>
      <c r="O179" s="81"/>
      <c r="P179" s="225">
        <f>O179*H179</f>
        <v>0</v>
      </c>
      <c r="Q179" s="225">
        <v>0</v>
      </c>
      <c r="R179" s="225">
        <f>Q179*H179</f>
        <v>0</v>
      </c>
      <c r="S179" s="225">
        <v>0</v>
      </c>
      <c r="T179" s="226">
        <f>S179*H179</f>
        <v>0</v>
      </c>
      <c r="U179" s="35"/>
      <c r="V179" s="35"/>
      <c r="W179" s="35"/>
      <c r="X179" s="35"/>
      <c r="Y179" s="35"/>
      <c r="Z179" s="35"/>
      <c r="AA179" s="35"/>
      <c r="AB179" s="35"/>
      <c r="AC179" s="35"/>
      <c r="AD179" s="35"/>
      <c r="AE179" s="35"/>
      <c r="AR179" s="227" t="s">
        <v>182</v>
      </c>
      <c r="AT179" s="227" t="s">
        <v>191</v>
      </c>
      <c r="AU179" s="227" t="s">
        <v>81</v>
      </c>
      <c r="AY179" s="14" t="s">
        <v>183</v>
      </c>
      <c r="BE179" s="228">
        <f>IF(N179="základní",J179,0)</f>
        <v>0</v>
      </c>
      <c r="BF179" s="228">
        <f>IF(N179="snížená",J179,0)</f>
        <v>0</v>
      </c>
      <c r="BG179" s="228">
        <f>IF(N179="zákl. přenesená",J179,0)</f>
        <v>0</v>
      </c>
      <c r="BH179" s="228">
        <f>IF(N179="sníž. přenesená",J179,0)</f>
        <v>0</v>
      </c>
      <c r="BI179" s="228">
        <f>IF(N179="nulová",J179,0)</f>
        <v>0</v>
      </c>
      <c r="BJ179" s="14" t="s">
        <v>81</v>
      </c>
      <c r="BK179" s="228">
        <f>ROUND(I179*H179,2)</f>
        <v>0</v>
      </c>
      <c r="BL179" s="14" t="s">
        <v>182</v>
      </c>
      <c r="BM179" s="227" t="s">
        <v>466</v>
      </c>
    </row>
    <row r="180" s="2" customFormat="1">
      <c r="A180" s="35"/>
      <c r="B180" s="36"/>
      <c r="C180" s="37"/>
      <c r="D180" s="229" t="s">
        <v>190</v>
      </c>
      <c r="E180" s="37"/>
      <c r="F180" s="230" t="s">
        <v>465</v>
      </c>
      <c r="G180" s="37"/>
      <c r="H180" s="37"/>
      <c r="I180" s="143"/>
      <c r="J180" s="37"/>
      <c r="K180" s="37"/>
      <c r="L180" s="41"/>
      <c r="M180" s="231"/>
      <c r="N180" s="232"/>
      <c r="O180" s="81"/>
      <c r="P180" s="81"/>
      <c r="Q180" s="81"/>
      <c r="R180" s="81"/>
      <c r="S180" s="81"/>
      <c r="T180" s="82"/>
      <c r="U180" s="35"/>
      <c r="V180" s="35"/>
      <c r="W180" s="35"/>
      <c r="X180" s="35"/>
      <c r="Y180" s="35"/>
      <c r="Z180" s="35"/>
      <c r="AA180" s="35"/>
      <c r="AB180" s="35"/>
      <c r="AC180" s="35"/>
      <c r="AD180" s="35"/>
      <c r="AE180" s="35"/>
      <c r="AT180" s="14" t="s">
        <v>190</v>
      </c>
      <c r="AU180" s="14" t="s">
        <v>81</v>
      </c>
    </row>
    <row r="181" s="2" customFormat="1" ht="55.5" customHeight="1">
      <c r="A181" s="35"/>
      <c r="B181" s="36"/>
      <c r="C181" s="233" t="s">
        <v>467</v>
      </c>
      <c r="D181" s="233" t="s">
        <v>191</v>
      </c>
      <c r="E181" s="234" t="s">
        <v>468</v>
      </c>
      <c r="F181" s="235" t="s">
        <v>469</v>
      </c>
      <c r="G181" s="236" t="s">
        <v>199</v>
      </c>
      <c r="H181" s="237">
        <v>12</v>
      </c>
      <c r="I181" s="238"/>
      <c r="J181" s="239">
        <f>ROUND(I181*H181,2)</f>
        <v>0</v>
      </c>
      <c r="K181" s="235" t="s">
        <v>19</v>
      </c>
      <c r="L181" s="41"/>
      <c r="M181" s="240" t="s">
        <v>19</v>
      </c>
      <c r="N181" s="241" t="s">
        <v>44</v>
      </c>
      <c r="O181" s="81"/>
      <c r="P181" s="225">
        <f>O181*H181</f>
        <v>0</v>
      </c>
      <c r="Q181" s="225">
        <v>0</v>
      </c>
      <c r="R181" s="225">
        <f>Q181*H181</f>
        <v>0</v>
      </c>
      <c r="S181" s="225">
        <v>0</v>
      </c>
      <c r="T181" s="226">
        <f>S181*H181</f>
        <v>0</v>
      </c>
      <c r="U181" s="35"/>
      <c r="V181" s="35"/>
      <c r="W181" s="35"/>
      <c r="X181" s="35"/>
      <c r="Y181" s="35"/>
      <c r="Z181" s="35"/>
      <c r="AA181" s="35"/>
      <c r="AB181" s="35"/>
      <c r="AC181" s="35"/>
      <c r="AD181" s="35"/>
      <c r="AE181" s="35"/>
      <c r="AR181" s="227" t="s">
        <v>182</v>
      </c>
      <c r="AT181" s="227" t="s">
        <v>191</v>
      </c>
      <c r="AU181" s="227" t="s">
        <v>81</v>
      </c>
      <c r="AY181" s="14" t="s">
        <v>183</v>
      </c>
      <c r="BE181" s="228">
        <f>IF(N181="základní",J181,0)</f>
        <v>0</v>
      </c>
      <c r="BF181" s="228">
        <f>IF(N181="snížená",J181,0)</f>
        <v>0</v>
      </c>
      <c r="BG181" s="228">
        <f>IF(N181="zákl. přenesená",J181,0)</f>
        <v>0</v>
      </c>
      <c r="BH181" s="228">
        <f>IF(N181="sníž. přenesená",J181,0)</f>
        <v>0</v>
      </c>
      <c r="BI181" s="228">
        <f>IF(N181="nulová",J181,0)</f>
        <v>0</v>
      </c>
      <c r="BJ181" s="14" t="s">
        <v>81</v>
      </c>
      <c r="BK181" s="228">
        <f>ROUND(I181*H181,2)</f>
        <v>0</v>
      </c>
      <c r="BL181" s="14" t="s">
        <v>182</v>
      </c>
      <c r="BM181" s="227" t="s">
        <v>470</v>
      </c>
    </row>
    <row r="182" s="2" customFormat="1">
      <c r="A182" s="35"/>
      <c r="B182" s="36"/>
      <c r="C182" s="37"/>
      <c r="D182" s="229" t="s">
        <v>190</v>
      </c>
      <c r="E182" s="37"/>
      <c r="F182" s="230" t="s">
        <v>469</v>
      </c>
      <c r="G182" s="37"/>
      <c r="H182" s="37"/>
      <c r="I182" s="143"/>
      <c r="J182" s="37"/>
      <c r="K182" s="37"/>
      <c r="L182" s="41"/>
      <c r="M182" s="231"/>
      <c r="N182" s="232"/>
      <c r="O182" s="81"/>
      <c r="P182" s="81"/>
      <c r="Q182" s="81"/>
      <c r="R182" s="81"/>
      <c r="S182" s="81"/>
      <c r="T182" s="82"/>
      <c r="U182" s="35"/>
      <c r="V182" s="35"/>
      <c r="W182" s="35"/>
      <c r="X182" s="35"/>
      <c r="Y182" s="35"/>
      <c r="Z182" s="35"/>
      <c r="AA182" s="35"/>
      <c r="AB182" s="35"/>
      <c r="AC182" s="35"/>
      <c r="AD182" s="35"/>
      <c r="AE182" s="35"/>
      <c r="AT182" s="14" t="s">
        <v>190</v>
      </c>
      <c r="AU182" s="14" t="s">
        <v>81</v>
      </c>
    </row>
    <row r="183" s="2" customFormat="1" ht="33" customHeight="1">
      <c r="A183" s="35"/>
      <c r="B183" s="36"/>
      <c r="C183" s="233" t="s">
        <v>471</v>
      </c>
      <c r="D183" s="233" t="s">
        <v>191</v>
      </c>
      <c r="E183" s="234" t="s">
        <v>472</v>
      </c>
      <c r="F183" s="235" t="s">
        <v>473</v>
      </c>
      <c r="G183" s="236" t="s">
        <v>199</v>
      </c>
      <c r="H183" s="237">
        <v>2</v>
      </c>
      <c r="I183" s="238"/>
      <c r="J183" s="239">
        <f>ROUND(I183*H183,2)</f>
        <v>0</v>
      </c>
      <c r="K183" s="235" t="s">
        <v>19</v>
      </c>
      <c r="L183" s="41"/>
      <c r="M183" s="240" t="s">
        <v>19</v>
      </c>
      <c r="N183" s="241" t="s">
        <v>44</v>
      </c>
      <c r="O183" s="81"/>
      <c r="P183" s="225">
        <f>O183*H183</f>
        <v>0</v>
      </c>
      <c r="Q183" s="225">
        <v>0</v>
      </c>
      <c r="R183" s="225">
        <f>Q183*H183</f>
        <v>0</v>
      </c>
      <c r="S183" s="225">
        <v>0</v>
      </c>
      <c r="T183" s="226">
        <f>S183*H183</f>
        <v>0</v>
      </c>
      <c r="U183" s="35"/>
      <c r="V183" s="35"/>
      <c r="W183" s="35"/>
      <c r="X183" s="35"/>
      <c r="Y183" s="35"/>
      <c r="Z183" s="35"/>
      <c r="AA183" s="35"/>
      <c r="AB183" s="35"/>
      <c r="AC183" s="35"/>
      <c r="AD183" s="35"/>
      <c r="AE183" s="35"/>
      <c r="AR183" s="227" t="s">
        <v>182</v>
      </c>
      <c r="AT183" s="227" t="s">
        <v>191</v>
      </c>
      <c r="AU183" s="227" t="s">
        <v>81</v>
      </c>
      <c r="AY183" s="14" t="s">
        <v>183</v>
      </c>
      <c r="BE183" s="228">
        <f>IF(N183="základní",J183,0)</f>
        <v>0</v>
      </c>
      <c r="BF183" s="228">
        <f>IF(N183="snížená",J183,0)</f>
        <v>0</v>
      </c>
      <c r="BG183" s="228">
        <f>IF(N183="zákl. přenesená",J183,0)</f>
        <v>0</v>
      </c>
      <c r="BH183" s="228">
        <f>IF(N183="sníž. přenesená",J183,0)</f>
        <v>0</v>
      </c>
      <c r="BI183" s="228">
        <f>IF(N183="nulová",J183,0)</f>
        <v>0</v>
      </c>
      <c r="BJ183" s="14" t="s">
        <v>81</v>
      </c>
      <c r="BK183" s="228">
        <f>ROUND(I183*H183,2)</f>
        <v>0</v>
      </c>
      <c r="BL183" s="14" t="s">
        <v>182</v>
      </c>
      <c r="BM183" s="227" t="s">
        <v>474</v>
      </c>
    </row>
    <row r="184" s="2" customFormat="1">
      <c r="A184" s="35"/>
      <c r="B184" s="36"/>
      <c r="C184" s="37"/>
      <c r="D184" s="229" t="s">
        <v>190</v>
      </c>
      <c r="E184" s="37"/>
      <c r="F184" s="230" t="s">
        <v>473</v>
      </c>
      <c r="G184" s="37"/>
      <c r="H184" s="37"/>
      <c r="I184" s="143"/>
      <c r="J184" s="37"/>
      <c r="K184" s="37"/>
      <c r="L184" s="41"/>
      <c r="M184" s="231"/>
      <c r="N184" s="232"/>
      <c r="O184" s="81"/>
      <c r="P184" s="81"/>
      <c r="Q184" s="81"/>
      <c r="R184" s="81"/>
      <c r="S184" s="81"/>
      <c r="T184" s="82"/>
      <c r="U184" s="35"/>
      <c r="V184" s="35"/>
      <c r="W184" s="35"/>
      <c r="X184" s="35"/>
      <c r="Y184" s="35"/>
      <c r="Z184" s="35"/>
      <c r="AA184" s="35"/>
      <c r="AB184" s="35"/>
      <c r="AC184" s="35"/>
      <c r="AD184" s="35"/>
      <c r="AE184" s="35"/>
      <c r="AT184" s="14" t="s">
        <v>190</v>
      </c>
      <c r="AU184" s="14" t="s">
        <v>81</v>
      </c>
    </row>
    <row r="185" s="2" customFormat="1" ht="33" customHeight="1">
      <c r="A185" s="35"/>
      <c r="B185" s="36"/>
      <c r="C185" s="233" t="s">
        <v>475</v>
      </c>
      <c r="D185" s="233" t="s">
        <v>191</v>
      </c>
      <c r="E185" s="234" t="s">
        <v>476</v>
      </c>
      <c r="F185" s="235" t="s">
        <v>477</v>
      </c>
      <c r="G185" s="236" t="s">
        <v>199</v>
      </c>
      <c r="H185" s="237">
        <v>1</v>
      </c>
      <c r="I185" s="238"/>
      <c r="J185" s="239">
        <f>ROUND(I185*H185,2)</f>
        <v>0</v>
      </c>
      <c r="K185" s="235" t="s">
        <v>19</v>
      </c>
      <c r="L185" s="41"/>
      <c r="M185" s="240" t="s">
        <v>19</v>
      </c>
      <c r="N185" s="241" t="s">
        <v>44</v>
      </c>
      <c r="O185" s="81"/>
      <c r="P185" s="225">
        <f>O185*H185</f>
        <v>0</v>
      </c>
      <c r="Q185" s="225">
        <v>0</v>
      </c>
      <c r="R185" s="225">
        <f>Q185*H185</f>
        <v>0</v>
      </c>
      <c r="S185" s="225">
        <v>0</v>
      </c>
      <c r="T185" s="226">
        <f>S185*H185</f>
        <v>0</v>
      </c>
      <c r="U185" s="35"/>
      <c r="V185" s="35"/>
      <c r="W185" s="35"/>
      <c r="X185" s="35"/>
      <c r="Y185" s="35"/>
      <c r="Z185" s="35"/>
      <c r="AA185" s="35"/>
      <c r="AB185" s="35"/>
      <c r="AC185" s="35"/>
      <c r="AD185" s="35"/>
      <c r="AE185" s="35"/>
      <c r="AR185" s="227" t="s">
        <v>182</v>
      </c>
      <c r="AT185" s="227" t="s">
        <v>191</v>
      </c>
      <c r="AU185" s="227" t="s">
        <v>81</v>
      </c>
      <c r="AY185" s="14" t="s">
        <v>183</v>
      </c>
      <c r="BE185" s="228">
        <f>IF(N185="základní",J185,0)</f>
        <v>0</v>
      </c>
      <c r="BF185" s="228">
        <f>IF(N185="snížená",J185,0)</f>
        <v>0</v>
      </c>
      <c r="BG185" s="228">
        <f>IF(N185="zákl. přenesená",J185,0)</f>
        <v>0</v>
      </c>
      <c r="BH185" s="228">
        <f>IF(N185="sníž. přenesená",J185,0)</f>
        <v>0</v>
      </c>
      <c r="BI185" s="228">
        <f>IF(N185="nulová",J185,0)</f>
        <v>0</v>
      </c>
      <c r="BJ185" s="14" t="s">
        <v>81</v>
      </c>
      <c r="BK185" s="228">
        <f>ROUND(I185*H185,2)</f>
        <v>0</v>
      </c>
      <c r="BL185" s="14" t="s">
        <v>182</v>
      </c>
      <c r="BM185" s="227" t="s">
        <v>478</v>
      </c>
    </row>
    <row r="186" s="2" customFormat="1">
      <c r="A186" s="35"/>
      <c r="B186" s="36"/>
      <c r="C186" s="37"/>
      <c r="D186" s="229" t="s">
        <v>190</v>
      </c>
      <c r="E186" s="37"/>
      <c r="F186" s="230" t="s">
        <v>477</v>
      </c>
      <c r="G186" s="37"/>
      <c r="H186" s="37"/>
      <c r="I186" s="143"/>
      <c r="J186" s="37"/>
      <c r="K186" s="37"/>
      <c r="L186" s="41"/>
      <c r="M186" s="231"/>
      <c r="N186" s="232"/>
      <c r="O186" s="81"/>
      <c r="P186" s="81"/>
      <c r="Q186" s="81"/>
      <c r="R186" s="81"/>
      <c r="S186" s="81"/>
      <c r="T186" s="82"/>
      <c r="U186" s="35"/>
      <c r="V186" s="35"/>
      <c r="W186" s="35"/>
      <c r="X186" s="35"/>
      <c r="Y186" s="35"/>
      <c r="Z186" s="35"/>
      <c r="AA186" s="35"/>
      <c r="AB186" s="35"/>
      <c r="AC186" s="35"/>
      <c r="AD186" s="35"/>
      <c r="AE186" s="35"/>
      <c r="AT186" s="14" t="s">
        <v>190</v>
      </c>
      <c r="AU186" s="14" t="s">
        <v>81</v>
      </c>
    </row>
    <row r="187" s="2" customFormat="1" ht="16.5" customHeight="1">
      <c r="A187" s="35"/>
      <c r="B187" s="36"/>
      <c r="C187" s="233" t="s">
        <v>479</v>
      </c>
      <c r="D187" s="233" t="s">
        <v>191</v>
      </c>
      <c r="E187" s="234" t="s">
        <v>480</v>
      </c>
      <c r="F187" s="235" t="s">
        <v>481</v>
      </c>
      <c r="G187" s="236" t="s">
        <v>199</v>
      </c>
      <c r="H187" s="237">
        <v>1</v>
      </c>
      <c r="I187" s="238"/>
      <c r="J187" s="239">
        <f>ROUND(I187*H187,2)</f>
        <v>0</v>
      </c>
      <c r="K187" s="235" t="s">
        <v>19</v>
      </c>
      <c r="L187" s="41"/>
      <c r="M187" s="240" t="s">
        <v>19</v>
      </c>
      <c r="N187" s="241" t="s">
        <v>44</v>
      </c>
      <c r="O187" s="81"/>
      <c r="P187" s="225">
        <f>O187*H187</f>
        <v>0</v>
      </c>
      <c r="Q187" s="225">
        <v>0</v>
      </c>
      <c r="R187" s="225">
        <f>Q187*H187</f>
        <v>0</v>
      </c>
      <c r="S187" s="225">
        <v>0</v>
      </c>
      <c r="T187" s="226">
        <f>S187*H187</f>
        <v>0</v>
      </c>
      <c r="U187" s="35"/>
      <c r="V187" s="35"/>
      <c r="W187" s="35"/>
      <c r="X187" s="35"/>
      <c r="Y187" s="35"/>
      <c r="Z187" s="35"/>
      <c r="AA187" s="35"/>
      <c r="AB187" s="35"/>
      <c r="AC187" s="35"/>
      <c r="AD187" s="35"/>
      <c r="AE187" s="35"/>
      <c r="AR187" s="227" t="s">
        <v>182</v>
      </c>
      <c r="AT187" s="227" t="s">
        <v>191</v>
      </c>
      <c r="AU187" s="227" t="s">
        <v>81</v>
      </c>
      <c r="AY187" s="14" t="s">
        <v>183</v>
      </c>
      <c r="BE187" s="228">
        <f>IF(N187="základní",J187,0)</f>
        <v>0</v>
      </c>
      <c r="BF187" s="228">
        <f>IF(N187="snížená",J187,0)</f>
        <v>0</v>
      </c>
      <c r="BG187" s="228">
        <f>IF(N187="zákl. přenesená",J187,0)</f>
        <v>0</v>
      </c>
      <c r="BH187" s="228">
        <f>IF(N187="sníž. přenesená",J187,0)</f>
        <v>0</v>
      </c>
      <c r="BI187" s="228">
        <f>IF(N187="nulová",J187,0)</f>
        <v>0</v>
      </c>
      <c r="BJ187" s="14" t="s">
        <v>81</v>
      </c>
      <c r="BK187" s="228">
        <f>ROUND(I187*H187,2)</f>
        <v>0</v>
      </c>
      <c r="BL187" s="14" t="s">
        <v>182</v>
      </c>
      <c r="BM187" s="227" t="s">
        <v>482</v>
      </c>
    </row>
    <row r="188" s="2" customFormat="1">
      <c r="A188" s="35"/>
      <c r="B188" s="36"/>
      <c r="C188" s="37"/>
      <c r="D188" s="229" t="s">
        <v>190</v>
      </c>
      <c r="E188" s="37"/>
      <c r="F188" s="230" t="s">
        <v>481</v>
      </c>
      <c r="G188" s="37"/>
      <c r="H188" s="37"/>
      <c r="I188" s="143"/>
      <c r="J188" s="37"/>
      <c r="K188" s="37"/>
      <c r="L188" s="41"/>
      <c r="M188" s="231"/>
      <c r="N188" s="232"/>
      <c r="O188" s="81"/>
      <c r="P188" s="81"/>
      <c r="Q188" s="81"/>
      <c r="R188" s="81"/>
      <c r="S188" s="81"/>
      <c r="T188" s="82"/>
      <c r="U188" s="35"/>
      <c r="V188" s="35"/>
      <c r="W188" s="35"/>
      <c r="X188" s="35"/>
      <c r="Y188" s="35"/>
      <c r="Z188" s="35"/>
      <c r="AA188" s="35"/>
      <c r="AB188" s="35"/>
      <c r="AC188" s="35"/>
      <c r="AD188" s="35"/>
      <c r="AE188" s="35"/>
      <c r="AT188" s="14" t="s">
        <v>190</v>
      </c>
      <c r="AU188" s="14" t="s">
        <v>81</v>
      </c>
    </row>
    <row r="189" s="2" customFormat="1" ht="33" customHeight="1">
      <c r="A189" s="35"/>
      <c r="B189" s="36"/>
      <c r="C189" s="233" t="s">
        <v>483</v>
      </c>
      <c r="D189" s="233" t="s">
        <v>191</v>
      </c>
      <c r="E189" s="234" t="s">
        <v>484</v>
      </c>
      <c r="F189" s="235" t="s">
        <v>485</v>
      </c>
      <c r="G189" s="236" t="s">
        <v>187</v>
      </c>
      <c r="H189" s="237">
        <v>74</v>
      </c>
      <c r="I189" s="238"/>
      <c r="J189" s="239">
        <f>ROUND(I189*H189,2)</f>
        <v>0</v>
      </c>
      <c r="K189" s="235" t="s">
        <v>19</v>
      </c>
      <c r="L189" s="41"/>
      <c r="M189" s="240" t="s">
        <v>19</v>
      </c>
      <c r="N189" s="241" t="s">
        <v>44</v>
      </c>
      <c r="O189" s="81"/>
      <c r="P189" s="225">
        <f>O189*H189</f>
        <v>0</v>
      </c>
      <c r="Q189" s="225">
        <v>0</v>
      </c>
      <c r="R189" s="225">
        <f>Q189*H189</f>
        <v>0</v>
      </c>
      <c r="S189" s="225">
        <v>0</v>
      </c>
      <c r="T189" s="226">
        <f>S189*H189</f>
        <v>0</v>
      </c>
      <c r="U189" s="35"/>
      <c r="V189" s="35"/>
      <c r="W189" s="35"/>
      <c r="X189" s="35"/>
      <c r="Y189" s="35"/>
      <c r="Z189" s="35"/>
      <c r="AA189" s="35"/>
      <c r="AB189" s="35"/>
      <c r="AC189" s="35"/>
      <c r="AD189" s="35"/>
      <c r="AE189" s="35"/>
      <c r="AR189" s="227" t="s">
        <v>182</v>
      </c>
      <c r="AT189" s="227" t="s">
        <v>191</v>
      </c>
      <c r="AU189" s="227" t="s">
        <v>81</v>
      </c>
      <c r="AY189" s="14" t="s">
        <v>183</v>
      </c>
      <c r="BE189" s="228">
        <f>IF(N189="základní",J189,0)</f>
        <v>0</v>
      </c>
      <c r="BF189" s="228">
        <f>IF(N189="snížená",J189,0)</f>
        <v>0</v>
      </c>
      <c r="BG189" s="228">
        <f>IF(N189="zákl. přenesená",J189,0)</f>
        <v>0</v>
      </c>
      <c r="BH189" s="228">
        <f>IF(N189="sníž. přenesená",J189,0)</f>
        <v>0</v>
      </c>
      <c r="BI189" s="228">
        <f>IF(N189="nulová",J189,0)</f>
        <v>0</v>
      </c>
      <c r="BJ189" s="14" t="s">
        <v>81</v>
      </c>
      <c r="BK189" s="228">
        <f>ROUND(I189*H189,2)</f>
        <v>0</v>
      </c>
      <c r="BL189" s="14" t="s">
        <v>182</v>
      </c>
      <c r="BM189" s="227" t="s">
        <v>486</v>
      </c>
    </row>
    <row r="190" s="2" customFormat="1">
      <c r="A190" s="35"/>
      <c r="B190" s="36"/>
      <c r="C190" s="37"/>
      <c r="D190" s="229" t="s">
        <v>190</v>
      </c>
      <c r="E190" s="37"/>
      <c r="F190" s="230" t="s">
        <v>485</v>
      </c>
      <c r="G190" s="37"/>
      <c r="H190" s="37"/>
      <c r="I190" s="143"/>
      <c r="J190" s="37"/>
      <c r="K190" s="37"/>
      <c r="L190" s="41"/>
      <c r="M190" s="231"/>
      <c r="N190" s="232"/>
      <c r="O190" s="81"/>
      <c r="P190" s="81"/>
      <c r="Q190" s="81"/>
      <c r="R190" s="81"/>
      <c r="S190" s="81"/>
      <c r="T190" s="82"/>
      <c r="U190" s="35"/>
      <c r="V190" s="35"/>
      <c r="W190" s="35"/>
      <c r="X190" s="35"/>
      <c r="Y190" s="35"/>
      <c r="Z190" s="35"/>
      <c r="AA190" s="35"/>
      <c r="AB190" s="35"/>
      <c r="AC190" s="35"/>
      <c r="AD190" s="35"/>
      <c r="AE190" s="35"/>
      <c r="AT190" s="14" t="s">
        <v>190</v>
      </c>
      <c r="AU190" s="14" t="s">
        <v>81</v>
      </c>
    </row>
    <row r="191" s="2" customFormat="1" ht="16.5" customHeight="1">
      <c r="A191" s="35"/>
      <c r="B191" s="36"/>
      <c r="C191" s="233" t="s">
        <v>487</v>
      </c>
      <c r="D191" s="233" t="s">
        <v>191</v>
      </c>
      <c r="E191" s="234" t="s">
        <v>488</v>
      </c>
      <c r="F191" s="235" t="s">
        <v>489</v>
      </c>
      <c r="G191" s="236" t="s">
        <v>199</v>
      </c>
      <c r="H191" s="237">
        <v>16</v>
      </c>
      <c r="I191" s="238"/>
      <c r="J191" s="239">
        <f>ROUND(I191*H191,2)</f>
        <v>0</v>
      </c>
      <c r="K191" s="235" t="s">
        <v>19</v>
      </c>
      <c r="L191" s="41"/>
      <c r="M191" s="240" t="s">
        <v>19</v>
      </c>
      <c r="N191" s="241" t="s">
        <v>44</v>
      </c>
      <c r="O191" s="81"/>
      <c r="P191" s="225">
        <f>O191*H191</f>
        <v>0</v>
      </c>
      <c r="Q191" s="225">
        <v>0</v>
      </c>
      <c r="R191" s="225">
        <f>Q191*H191</f>
        <v>0</v>
      </c>
      <c r="S191" s="225">
        <v>0</v>
      </c>
      <c r="T191" s="226">
        <f>S191*H191</f>
        <v>0</v>
      </c>
      <c r="U191" s="35"/>
      <c r="V191" s="35"/>
      <c r="W191" s="35"/>
      <c r="X191" s="35"/>
      <c r="Y191" s="35"/>
      <c r="Z191" s="35"/>
      <c r="AA191" s="35"/>
      <c r="AB191" s="35"/>
      <c r="AC191" s="35"/>
      <c r="AD191" s="35"/>
      <c r="AE191" s="35"/>
      <c r="AR191" s="227" t="s">
        <v>182</v>
      </c>
      <c r="AT191" s="227" t="s">
        <v>191</v>
      </c>
      <c r="AU191" s="227" t="s">
        <v>81</v>
      </c>
      <c r="AY191" s="14" t="s">
        <v>183</v>
      </c>
      <c r="BE191" s="228">
        <f>IF(N191="základní",J191,0)</f>
        <v>0</v>
      </c>
      <c r="BF191" s="228">
        <f>IF(N191="snížená",J191,0)</f>
        <v>0</v>
      </c>
      <c r="BG191" s="228">
        <f>IF(N191="zákl. přenesená",J191,0)</f>
        <v>0</v>
      </c>
      <c r="BH191" s="228">
        <f>IF(N191="sníž. přenesená",J191,0)</f>
        <v>0</v>
      </c>
      <c r="BI191" s="228">
        <f>IF(N191="nulová",J191,0)</f>
        <v>0</v>
      </c>
      <c r="BJ191" s="14" t="s">
        <v>81</v>
      </c>
      <c r="BK191" s="228">
        <f>ROUND(I191*H191,2)</f>
        <v>0</v>
      </c>
      <c r="BL191" s="14" t="s">
        <v>182</v>
      </c>
      <c r="BM191" s="227" t="s">
        <v>490</v>
      </c>
    </row>
    <row r="192" s="2" customFormat="1">
      <c r="A192" s="35"/>
      <c r="B192" s="36"/>
      <c r="C192" s="37"/>
      <c r="D192" s="229" t="s">
        <v>190</v>
      </c>
      <c r="E192" s="37"/>
      <c r="F192" s="230" t="s">
        <v>489</v>
      </c>
      <c r="G192" s="37"/>
      <c r="H192" s="37"/>
      <c r="I192" s="143"/>
      <c r="J192" s="37"/>
      <c r="K192" s="37"/>
      <c r="L192" s="41"/>
      <c r="M192" s="231"/>
      <c r="N192" s="232"/>
      <c r="O192" s="81"/>
      <c r="P192" s="81"/>
      <c r="Q192" s="81"/>
      <c r="R192" s="81"/>
      <c r="S192" s="81"/>
      <c r="T192" s="82"/>
      <c r="U192" s="35"/>
      <c r="V192" s="35"/>
      <c r="W192" s="35"/>
      <c r="X192" s="35"/>
      <c r="Y192" s="35"/>
      <c r="Z192" s="35"/>
      <c r="AA192" s="35"/>
      <c r="AB192" s="35"/>
      <c r="AC192" s="35"/>
      <c r="AD192" s="35"/>
      <c r="AE192" s="35"/>
      <c r="AT192" s="14" t="s">
        <v>190</v>
      </c>
      <c r="AU192" s="14" t="s">
        <v>81</v>
      </c>
    </row>
    <row r="193" s="2" customFormat="1" ht="21.75" customHeight="1">
      <c r="A193" s="35"/>
      <c r="B193" s="36"/>
      <c r="C193" s="233" t="s">
        <v>491</v>
      </c>
      <c r="D193" s="233" t="s">
        <v>191</v>
      </c>
      <c r="E193" s="234" t="s">
        <v>492</v>
      </c>
      <c r="F193" s="235" t="s">
        <v>493</v>
      </c>
      <c r="G193" s="236" t="s">
        <v>187</v>
      </c>
      <c r="H193" s="237">
        <v>283</v>
      </c>
      <c r="I193" s="238"/>
      <c r="J193" s="239">
        <f>ROUND(I193*H193,2)</f>
        <v>0</v>
      </c>
      <c r="K193" s="235" t="s">
        <v>19</v>
      </c>
      <c r="L193" s="41"/>
      <c r="M193" s="240" t="s">
        <v>19</v>
      </c>
      <c r="N193" s="241" t="s">
        <v>44</v>
      </c>
      <c r="O193" s="81"/>
      <c r="P193" s="225">
        <f>O193*H193</f>
        <v>0</v>
      </c>
      <c r="Q193" s="225">
        <v>0</v>
      </c>
      <c r="R193" s="225">
        <f>Q193*H193</f>
        <v>0</v>
      </c>
      <c r="S193" s="225">
        <v>0</v>
      </c>
      <c r="T193" s="226">
        <f>S193*H193</f>
        <v>0</v>
      </c>
      <c r="U193" s="35"/>
      <c r="V193" s="35"/>
      <c r="W193" s="35"/>
      <c r="X193" s="35"/>
      <c r="Y193" s="35"/>
      <c r="Z193" s="35"/>
      <c r="AA193" s="35"/>
      <c r="AB193" s="35"/>
      <c r="AC193" s="35"/>
      <c r="AD193" s="35"/>
      <c r="AE193" s="35"/>
      <c r="AR193" s="227" t="s">
        <v>182</v>
      </c>
      <c r="AT193" s="227" t="s">
        <v>191</v>
      </c>
      <c r="AU193" s="227" t="s">
        <v>81</v>
      </c>
      <c r="AY193" s="14" t="s">
        <v>183</v>
      </c>
      <c r="BE193" s="228">
        <f>IF(N193="základní",J193,0)</f>
        <v>0</v>
      </c>
      <c r="BF193" s="228">
        <f>IF(N193="snížená",J193,0)</f>
        <v>0</v>
      </c>
      <c r="BG193" s="228">
        <f>IF(N193="zákl. přenesená",J193,0)</f>
        <v>0</v>
      </c>
      <c r="BH193" s="228">
        <f>IF(N193="sníž. přenesená",J193,0)</f>
        <v>0</v>
      </c>
      <c r="BI193" s="228">
        <f>IF(N193="nulová",J193,0)</f>
        <v>0</v>
      </c>
      <c r="BJ193" s="14" t="s">
        <v>81</v>
      </c>
      <c r="BK193" s="228">
        <f>ROUND(I193*H193,2)</f>
        <v>0</v>
      </c>
      <c r="BL193" s="14" t="s">
        <v>182</v>
      </c>
      <c r="BM193" s="227" t="s">
        <v>494</v>
      </c>
    </row>
    <row r="194" s="2" customFormat="1">
      <c r="A194" s="35"/>
      <c r="B194" s="36"/>
      <c r="C194" s="37"/>
      <c r="D194" s="229" t="s">
        <v>190</v>
      </c>
      <c r="E194" s="37"/>
      <c r="F194" s="230" t="s">
        <v>493</v>
      </c>
      <c r="G194" s="37"/>
      <c r="H194" s="37"/>
      <c r="I194" s="143"/>
      <c r="J194" s="37"/>
      <c r="K194" s="37"/>
      <c r="L194" s="41"/>
      <c r="M194" s="231"/>
      <c r="N194" s="232"/>
      <c r="O194" s="81"/>
      <c r="P194" s="81"/>
      <c r="Q194" s="81"/>
      <c r="R194" s="81"/>
      <c r="S194" s="81"/>
      <c r="T194" s="82"/>
      <c r="U194" s="35"/>
      <c r="V194" s="35"/>
      <c r="W194" s="35"/>
      <c r="X194" s="35"/>
      <c r="Y194" s="35"/>
      <c r="Z194" s="35"/>
      <c r="AA194" s="35"/>
      <c r="AB194" s="35"/>
      <c r="AC194" s="35"/>
      <c r="AD194" s="35"/>
      <c r="AE194" s="35"/>
      <c r="AT194" s="14" t="s">
        <v>190</v>
      </c>
      <c r="AU194" s="14" t="s">
        <v>81</v>
      </c>
    </row>
    <row r="195" s="2" customFormat="1" ht="21.75" customHeight="1">
      <c r="A195" s="35"/>
      <c r="B195" s="36"/>
      <c r="C195" s="233" t="s">
        <v>495</v>
      </c>
      <c r="D195" s="233" t="s">
        <v>191</v>
      </c>
      <c r="E195" s="234" t="s">
        <v>496</v>
      </c>
      <c r="F195" s="235" t="s">
        <v>497</v>
      </c>
      <c r="G195" s="236" t="s">
        <v>199</v>
      </c>
      <c r="H195" s="237">
        <v>78</v>
      </c>
      <c r="I195" s="238"/>
      <c r="J195" s="239">
        <f>ROUND(I195*H195,2)</f>
        <v>0</v>
      </c>
      <c r="K195" s="235" t="s">
        <v>19</v>
      </c>
      <c r="L195" s="41"/>
      <c r="M195" s="240" t="s">
        <v>19</v>
      </c>
      <c r="N195" s="241" t="s">
        <v>44</v>
      </c>
      <c r="O195" s="81"/>
      <c r="P195" s="225">
        <f>O195*H195</f>
        <v>0</v>
      </c>
      <c r="Q195" s="225">
        <v>0</v>
      </c>
      <c r="R195" s="225">
        <f>Q195*H195</f>
        <v>0</v>
      </c>
      <c r="S195" s="225">
        <v>0</v>
      </c>
      <c r="T195" s="226">
        <f>S195*H195</f>
        <v>0</v>
      </c>
      <c r="U195" s="35"/>
      <c r="V195" s="35"/>
      <c r="W195" s="35"/>
      <c r="X195" s="35"/>
      <c r="Y195" s="35"/>
      <c r="Z195" s="35"/>
      <c r="AA195" s="35"/>
      <c r="AB195" s="35"/>
      <c r="AC195" s="35"/>
      <c r="AD195" s="35"/>
      <c r="AE195" s="35"/>
      <c r="AR195" s="227" t="s">
        <v>182</v>
      </c>
      <c r="AT195" s="227" t="s">
        <v>191</v>
      </c>
      <c r="AU195" s="227" t="s">
        <v>81</v>
      </c>
      <c r="AY195" s="14" t="s">
        <v>183</v>
      </c>
      <c r="BE195" s="228">
        <f>IF(N195="základní",J195,0)</f>
        <v>0</v>
      </c>
      <c r="BF195" s="228">
        <f>IF(N195="snížená",J195,0)</f>
        <v>0</v>
      </c>
      <c r="BG195" s="228">
        <f>IF(N195="zákl. přenesená",J195,0)</f>
        <v>0</v>
      </c>
      <c r="BH195" s="228">
        <f>IF(N195="sníž. přenesená",J195,0)</f>
        <v>0</v>
      </c>
      <c r="BI195" s="228">
        <f>IF(N195="nulová",J195,0)</f>
        <v>0</v>
      </c>
      <c r="BJ195" s="14" t="s">
        <v>81</v>
      </c>
      <c r="BK195" s="228">
        <f>ROUND(I195*H195,2)</f>
        <v>0</v>
      </c>
      <c r="BL195" s="14" t="s">
        <v>182</v>
      </c>
      <c r="BM195" s="227" t="s">
        <v>498</v>
      </c>
    </row>
    <row r="196" s="2" customFormat="1">
      <c r="A196" s="35"/>
      <c r="B196" s="36"/>
      <c r="C196" s="37"/>
      <c r="D196" s="229" t="s">
        <v>190</v>
      </c>
      <c r="E196" s="37"/>
      <c r="F196" s="230" t="s">
        <v>497</v>
      </c>
      <c r="G196" s="37"/>
      <c r="H196" s="37"/>
      <c r="I196" s="143"/>
      <c r="J196" s="37"/>
      <c r="K196" s="37"/>
      <c r="L196" s="41"/>
      <c r="M196" s="231"/>
      <c r="N196" s="232"/>
      <c r="O196" s="81"/>
      <c r="P196" s="81"/>
      <c r="Q196" s="81"/>
      <c r="R196" s="81"/>
      <c r="S196" s="81"/>
      <c r="T196" s="82"/>
      <c r="U196" s="35"/>
      <c r="V196" s="35"/>
      <c r="W196" s="35"/>
      <c r="X196" s="35"/>
      <c r="Y196" s="35"/>
      <c r="Z196" s="35"/>
      <c r="AA196" s="35"/>
      <c r="AB196" s="35"/>
      <c r="AC196" s="35"/>
      <c r="AD196" s="35"/>
      <c r="AE196" s="35"/>
      <c r="AT196" s="14" t="s">
        <v>190</v>
      </c>
      <c r="AU196" s="14" t="s">
        <v>81</v>
      </c>
    </row>
    <row r="197" s="2" customFormat="1" ht="16.5" customHeight="1">
      <c r="A197" s="35"/>
      <c r="B197" s="36"/>
      <c r="C197" s="233" t="s">
        <v>499</v>
      </c>
      <c r="D197" s="233" t="s">
        <v>191</v>
      </c>
      <c r="E197" s="234" t="s">
        <v>500</v>
      </c>
      <c r="F197" s="235" t="s">
        <v>501</v>
      </c>
      <c r="G197" s="236" t="s">
        <v>240</v>
      </c>
      <c r="H197" s="237">
        <v>18</v>
      </c>
      <c r="I197" s="238"/>
      <c r="J197" s="239">
        <f>ROUND(I197*H197,2)</f>
        <v>0</v>
      </c>
      <c r="K197" s="235" t="s">
        <v>19</v>
      </c>
      <c r="L197" s="41"/>
      <c r="M197" s="240" t="s">
        <v>19</v>
      </c>
      <c r="N197" s="241" t="s">
        <v>44</v>
      </c>
      <c r="O197" s="81"/>
      <c r="P197" s="225">
        <f>O197*H197</f>
        <v>0</v>
      </c>
      <c r="Q197" s="225">
        <v>0</v>
      </c>
      <c r="R197" s="225">
        <f>Q197*H197</f>
        <v>0</v>
      </c>
      <c r="S197" s="225">
        <v>0</v>
      </c>
      <c r="T197" s="226">
        <f>S197*H197</f>
        <v>0</v>
      </c>
      <c r="U197" s="35"/>
      <c r="V197" s="35"/>
      <c r="W197" s="35"/>
      <c r="X197" s="35"/>
      <c r="Y197" s="35"/>
      <c r="Z197" s="35"/>
      <c r="AA197" s="35"/>
      <c r="AB197" s="35"/>
      <c r="AC197" s="35"/>
      <c r="AD197" s="35"/>
      <c r="AE197" s="35"/>
      <c r="AR197" s="227" t="s">
        <v>182</v>
      </c>
      <c r="AT197" s="227" t="s">
        <v>191</v>
      </c>
      <c r="AU197" s="227" t="s">
        <v>81</v>
      </c>
      <c r="AY197" s="14" t="s">
        <v>183</v>
      </c>
      <c r="BE197" s="228">
        <f>IF(N197="základní",J197,0)</f>
        <v>0</v>
      </c>
      <c r="BF197" s="228">
        <f>IF(N197="snížená",J197,0)</f>
        <v>0</v>
      </c>
      <c r="BG197" s="228">
        <f>IF(N197="zákl. přenesená",J197,0)</f>
        <v>0</v>
      </c>
      <c r="BH197" s="228">
        <f>IF(N197="sníž. přenesená",J197,0)</f>
        <v>0</v>
      </c>
      <c r="BI197" s="228">
        <f>IF(N197="nulová",J197,0)</f>
        <v>0</v>
      </c>
      <c r="BJ197" s="14" t="s">
        <v>81</v>
      </c>
      <c r="BK197" s="228">
        <f>ROUND(I197*H197,2)</f>
        <v>0</v>
      </c>
      <c r="BL197" s="14" t="s">
        <v>182</v>
      </c>
      <c r="BM197" s="227" t="s">
        <v>502</v>
      </c>
    </row>
    <row r="198" s="2" customFormat="1">
      <c r="A198" s="35"/>
      <c r="B198" s="36"/>
      <c r="C198" s="37"/>
      <c r="D198" s="229" t="s">
        <v>190</v>
      </c>
      <c r="E198" s="37"/>
      <c r="F198" s="230" t="s">
        <v>501</v>
      </c>
      <c r="G198" s="37"/>
      <c r="H198" s="37"/>
      <c r="I198" s="143"/>
      <c r="J198" s="37"/>
      <c r="K198" s="37"/>
      <c r="L198" s="41"/>
      <c r="M198" s="231"/>
      <c r="N198" s="232"/>
      <c r="O198" s="81"/>
      <c r="P198" s="81"/>
      <c r="Q198" s="81"/>
      <c r="R198" s="81"/>
      <c r="S198" s="81"/>
      <c r="T198" s="82"/>
      <c r="U198" s="35"/>
      <c r="V198" s="35"/>
      <c r="W198" s="35"/>
      <c r="X198" s="35"/>
      <c r="Y198" s="35"/>
      <c r="Z198" s="35"/>
      <c r="AA198" s="35"/>
      <c r="AB198" s="35"/>
      <c r="AC198" s="35"/>
      <c r="AD198" s="35"/>
      <c r="AE198" s="35"/>
      <c r="AT198" s="14" t="s">
        <v>190</v>
      </c>
      <c r="AU198" s="14" t="s">
        <v>81</v>
      </c>
    </row>
    <row r="199" s="2" customFormat="1" ht="21.75" customHeight="1">
      <c r="A199" s="35"/>
      <c r="B199" s="36"/>
      <c r="C199" s="233" t="s">
        <v>503</v>
      </c>
      <c r="D199" s="233" t="s">
        <v>191</v>
      </c>
      <c r="E199" s="234" t="s">
        <v>504</v>
      </c>
      <c r="F199" s="235" t="s">
        <v>505</v>
      </c>
      <c r="G199" s="236" t="s">
        <v>199</v>
      </c>
      <c r="H199" s="237">
        <v>34</v>
      </c>
      <c r="I199" s="238"/>
      <c r="J199" s="239">
        <f>ROUND(I199*H199,2)</f>
        <v>0</v>
      </c>
      <c r="K199" s="235" t="s">
        <v>19</v>
      </c>
      <c r="L199" s="41"/>
      <c r="M199" s="240" t="s">
        <v>19</v>
      </c>
      <c r="N199" s="241" t="s">
        <v>44</v>
      </c>
      <c r="O199" s="81"/>
      <c r="P199" s="225">
        <f>O199*H199</f>
        <v>0</v>
      </c>
      <c r="Q199" s="225">
        <v>0</v>
      </c>
      <c r="R199" s="225">
        <f>Q199*H199</f>
        <v>0</v>
      </c>
      <c r="S199" s="225">
        <v>0</v>
      </c>
      <c r="T199" s="226">
        <f>S199*H199</f>
        <v>0</v>
      </c>
      <c r="U199" s="35"/>
      <c r="V199" s="35"/>
      <c r="W199" s="35"/>
      <c r="X199" s="35"/>
      <c r="Y199" s="35"/>
      <c r="Z199" s="35"/>
      <c r="AA199" s="35"/>
      <c r="AB199" s="35"/>
      <c r="AC199" s="35"/>
      <c r="AD199" s="35"/>
      <c r="AE199" s="35"/>
      <c r="AR199" s="227" t="s">
        <v>182</v>
      </c>
      <c r="AT199" s="227" t="s">
        <v>191</v>
      </c>
      <c r="AU199" s="227" t="s">
        <v>81</v>
      </c>
      <c r="AY199" s="14" t="s">
        <v>183</v>
      </c>
      <c r="BE199" s="228">
        <f>IF(N199="základní",J199,0)</f>
        <v>0</v>
      </c>
      <c r="BF199" s="228">
        <f>IF(N199="snížená",J199,0)</f>
        <v>0</v>
      </c>
      <c r="BG199" s="228">
        <f>IF(N199="zákl. přenesená",J199,0)</f>
        <v>0</v>
      </c>
      <c r="BH199" s="228">
        <f>IF(N199="sníž. přenesená",J199,0)</f>
        <v>0</v>
      </c>
      <c r="BI199" s="228">
        <f>IF(N199="nulová",J199,0)</f>
        <v>0</v>
      </c>
      <c r="BJ199" s="14" t="s">
        <v>81</v>
      </c>
      <c r="BK199" s="228">
        <f>ROUND(I199*H199,2)</f>
        <v>0</v>
      </c>
      <c r="BL199" s="14" t="s">
        <v>182</v>
      </c>
      <c r="BM199" s="227" t="s">
        <v>506</v>
      </c>
    </row>
    <row r="200" s="2" customFormat="1">
      <c r="A200" s="35"/>
      <c r="B200" s="36"/>
      <c r="C200" s="37"/>
      <c r="D200" s="229" t="s">
        <v>190</v>
      </c>
      <c r="E200" s="37"/>
      <c r="F200" s="230" t="s">
        <v>505</v>
      </c>
      <c r="G200" s="37"/>
      <c r="H200" s="37"/>
      <c r="I200" s="143"/>
      <c r="J200" s="37"/>
      <c r="K200" s="37"/>
      <c r="L200" s="41"/>
      <c r="M200" s="231"/>
      <c r="N200" s="232"/>
      <c r="O200" s="81"/>
      <c r="P200" s="81"/>
      <c r="Q200" s="81"/>
      <c r="R200" s="81"/>
      <c r="S200" s="81"/>
      <c r="T200" s="82"/>
      <c r="U200" s="35"/>
      <c r="V200" s="35"/>
      <c r="W200" s="35"/>
      <c r="X200" s="35"/>
      <c r="Y200" s="35"/>
      <c r="Z200" s="35"/>
      <c r="AA200" s="35"/>
      <c r="AB200" s="35"/>
      <c r="AC200" s="35"/>
      <c r="AD200" s="35"/>
      <c r="AE200" s="35"/>
      <c r="AT200" s="14" t="s">
        <v>190</v>
      </c>
      <c r="AU200" s="14" t="s">
        <v>81</v>
      </c>
    </row>
    <row r="201" s="2" customFormat="1" ht="16.5" customHeight="1">
      <c r="A201" s="35"/>
      <c r="B201" s="36"/>
      <c r="C201" s="233" t="s">
        <v>507</v>
      </c>
      <c r="D201" s="233" t="s">
        <v>191</v>
      </c>
      <c r="E201" s="234" t="s">
        <v>508</v>
      </c>
      <c r="F201" s="235" t="s">
        <v>509</v>
      </c>
      <c r="G201" s="236" t="s">
        <v>199</v>
      </c>
      <c r="H201" s="237">
        <v>82</v>
      </c>
      <c r="I201" s="238"/>
      <c r="J201" s="239">
        <f>ROUND(I201*H201,2)</f>
        <v>0</v>
      </c>
      <c r="K201" s="235" t="s">
        <v>19</v>
      </c>
      <c r="L201" s="41"/>
      <c r="M201" s="240" t="s">
        <v>19</v>
      </c>
      <c r="N201" s="241" t="s">
        <v>44</v>
      </c>
      <c r="O201" s="81"/>
      <c r="P201" s="225">
        <f>O201*H201</f>
        <v>0</v>
      </c>
      <c r="Q201" s="225">
        <v>0</v>
      </c>
      <c r="R201" s="225">
        <f>Q201*H201</f>
        <v>0</v>
      </c>
      <c r="S201" s="225">
        <v>0</v>
      </c>
      <c r="T201" s="226">
        <f>S201*H201</f>
        <v>0</v>
      </c>
      <c r="U201" s="35"/>
      <c r="V201" s="35"/>
      <c r="W201" s="35"/>
      <c r="X201" s="35"/>
      <c r="Y201" s="35"/>
      <c r="Z201" s="35"/>
      <c r="AA201" s="35"/>
      <c r="AB201" s="35"/>
      <c r="AC201" s="35"/>
      <c r="AD201" s="35"/>
      <c r="AE201" s="35"/>
      <c r="AR201" s="227" t="s">
        <v>182</v>
      </c>
      <c r="AT201" s="227" t="s">
        <v>191</v>
      </c>
      <c r="AU201" s="227" t="s">
        <v>81</v>
      </c>
      <c r="AY201" s="14" t="s">
        <v>183</v>
      </c>
      <c r="BE201" s="228">
        <f>IF(N201="základní",J201,0)</f>
        <v>0</v>
      </c>
      <c r="BF201" s="228">
        <f>IF(N201="snížená",J201,0)</f>
        <v>0</v>
      </c>
      <c r="BG201" s="228">
        <f>IF(N201="zákl. přenesená",J201,0)</f>
        <v>0</v>
      </c>
      <c r="BH201" s="228">
        <f>IF(N201="sníž. přenesená",J201,0)</f>
        <v>0</v>
      </c>
      <c r="BI201" s="228">
        <f>IF(N201="nulová",J201,0)</f>
        <v>0</v>
      </c>
      <c r="BJ201" s="14" t="s">
        <v>81</v>
      </c>
      <c r="BK201" s="228">
        <f>ROUND(I201*H201,2)</f>
        <v>0</v>
      </c>
      <c r="BL201" s="14" t="s">
        <v>182</v>
      </c>
      <c r="BM201" s="227" t="s">
        <v>510</v>
      </c>
    </row>
    <row r="202" s="2" customFormat="1">
      <c r="A202" s="35"/>
      <c r="B202" s="36"/>
      <c r="C202" s="37"/>
      <c r="D202" s="229" t="s">
        <v>190</v>
      </c>
      <c r="E202" s="37"/>
      <c r="F202" s="230" t="s">
        <v>509</v>
      </c>
      <c r="G202" s="37"/>
      <c r="H202" s="37"/>
      <c r="I202" s="143"/>
      <c r="J202" s="37"/>
      <c r="K202" s="37"/>
      <c r="L202" s="41"/>
      <c r="M202" s="231"/>
      <c r="N202" s="232"/>
      <c r="O202" s="81"/>
      <c r="P202" s="81"/>
      <c r="Q202" s="81"/>
      <c r="R202" s="81"/>
      <c r="S202" s="81"/>
      <c r="T202" s="82"/>
      <c r="U202" s="35"/>
      <c r="V202" s="35"/>
      <c r="W202" s="35"/>
      <c r="X202" s="35"/>
      <c r="Y202" s="35"/>
      <c r="Z202" s="35"/>
      <c r="AA202" s="35"/>
      <c r="AB202" s="35"/>
      <c r="AC202" s="35"/>
      <c r="AD202" s="35"/>
      <c r="AE202" s="35"/>
      <c r="AT202" s="14" t="s">
        <v>190</v>
      </c>
      <c r="AU202" s="14" t="s">
        <v>81</v>
      </c>
    </row>
    <row r="203" s="2" customFormat="1" ht="55.5" customHeight="1">
      <c r="A203" s="35"/>
      <c r="B203" s="36"/>
      <c r="C203" s="233" t="s">
        <v>511</v>
      </c>
      <c r="D203" s="233" t="s">
        <v>191</v>
      </c>
      <c r="E203" s="234" t="s">
        <v>512</v>
      </c>
      <c r="F203" s="235" t="s">
        <v>513</v>
      </c>
      <c r="G203" s="236" t="s">
        <v>199</v>
      </c>
      <c r="H203" s="237">
        <v>8</v>
      </c>
      <c r="I203" s="238"/>
      <c r="J203" s="239">
        <f>ROUND(I203*H203,2)</f>
        <v>0</v>
      </c>
      <c r="K203" s="235" t="s">
        <v>19</v>
      </c>
      <c r="L203" s="41"/>
      <c r="M203" s="240" t="s">
        <v>19</v>
      </c>
      <c r="N203" s="241" t="s">
        <v>44</v>
      </c>
      <c r="O203" s="81"/>
      <c r="P203" s="225">
        <f>O203*H203</f>
        <v>0</v>
      </c>
      <c r="Q203" s="225">
        <v>0</v>
      </c>
      <c r="R203" s="225">
        <f>Q203*H203</f>
        <v>0</v>
      </c>
      <c r="S203" s="225">
        <v>0</v>
      </c>
      <c r="T203" s="226">
        <f>S203*H203</f>
        <v>0</v>
      </c>
      <c r="U203" s="35"/>
      <c r="V203" s="35"/>
      <c r="W203" s="35"/>
      <c r="X203" s="35"/>
      <c r="Y203" s="35"/>
      <c r="Z203" s="35"/>
      <c r="AA203" s="35"/>
      <c r="AB203" s="35"/>
      <c r="AC203" s="35"/>
      <c r="AD203" s="35"/>
      <c r="AE203" s="35"/>
      <c r="AR203" s="227" t="s">
        <v>182</v>
      </c>
      <c r="AT203" s="227" t="s">
        <v>191</v>
      </c>
      <c r="AU203" s="227" t="s">
        <v>81</v>
      </c>
      <c r="AY203" s="14" t="s">
        <v>183</v>
      </c>
      <c r="BE203" s="228">
        <f>IF(N203="základní",J203,0)</f>
        <v>0</v>
      </c>
      <c r="BF203" s="228">
        <f>IF(N203="snížená",J203,0)</f>
        <v>0</v>
      </c>
      <c r="BG203" s="228">
        <f>IF(N203="zákl. přenesená",J203,0)</f>
        <v>0</v>
      </c>
      <c r="BH203" s="228">
        <f>IF(N203="sníž. přenesená",J203,0)</f>
        <v>0</v>
      </c>
      <c r="BI203" s="228">
        <f>IF(N203="nulová",J203,0)</f>
        <v>0</v>
      </c>
      <c r="BJ203" s="14" t="s">
        <v>81</v>
      </c>
      <c r="BK203" s="228">
        <f>ROUND(I203*H203,2)</f>
        <v>0</v>
      </c>
      <c r="BL203" s="14" t="s">
        <v>182</v>
      </c>
      <c r="BM203" s="227" t="s">
        <v>514</v>
      </c>
    </row>
    <row r="204" s="2" customFormat="1">
      <c r="A204" s="35"/>
      <c r="B204" s="36"/>
      <c r="C204" s="37"/>
      <c r="D204" s="229" t="s">
        <v>190</v>
      </c>
      <c r="E204" s="37"/>
      <c r="F204" s="230" t="s">
        <v>513</v>
      </c>
      <c r="G204" s="37"/>
      <c r="H204" s="37"/>
      <c r="I204" s="143"/>
      <c r="J204" s="37"/>
      <c r="K204" s="37"/>
      <c r="L204" s="41"/>
      <c r="M204" s="231"/>
      <c r="N204" s="232"/>
      <c r="O204" s="81"/>
      <c r="P204" s="81"/>
      <c r="Q204" s="81"/>
      <c r="R204" s="81"/>
      <c r="S204" s="81"/>
      <c r="T204" s="82"/>
      <c r="U204" s="35"/>
      <c r="V204" s="35"/>
      <c r="W204" s="35"/>
      <c r="X204" s="35"/>
      <c r="Y204" s="35"/>
      <c r="Z204" s="35"/>
      <c r="AA204" s="35"/>
      <c r="AB204" s="35"/>
      <c r="AC204" s="35"/>
      <c r="AD204" s="35"/>
      <c r="AE204" s="35"/>
      <c r="AT204" s="14" t="s">
        <v>190</v>
      </c>
      <c r="AU204" s="14" t="s">
        <v>81</v>
      </c>
    </row>
    <row r="205" s="2" customFormat="1" ht="16.5" customHeight="1">
      <c r="A205" s="35"/>
      <c r="B205" s="36"/>
      <c r="C205" s="233" t="s">
        <v>515</v>
      </c>
      <c r="D205" s="233" t="s">
        <v>191</v>
      </c>
      <c r="E205" s="234" t="s">
        <v>516</v>
      </c>
      <c r="F205" s="235" t="s">
        <v>517</v>
      </c>
      <c r="G205" s="236" t="s">
        <v>199</v>
      </c>
      <c r="H205" s="237">
        <v>1</v>
      </c>
      <c r="I205" s="238"/>
      <c r="J205" s="239">
        <f>ROUND(I205*H205,2)</f>
        <v>0</v>
      </c>
      <c r="K205" s="235" t="s">
        <v>19</v>
      </c>
      <c r="L205" s="41"/>
      <c r="M205" s="240" t="s">
        <v>19</v>
      </c>
      <c r="N205" s="241" t="s">
        <v>44</v>
      </c>
      <c r="O205" s="81"/>
      <c r="P205" s="225">
        <f>O205*H205</f>
        <v>0</v>
      </c>
      <c r="Q205" s="225">
        <v>0</v>
      </c>
      <c r="R205" s="225">
        <f>Q205*H205</f>
        <v>0</v>
      </c>
      <c r="S205" s="225">
        <v>0</v>
      </c>
      <c r="T205" s="226">
        <f>S205*H205</f>
        <v>0</v>
      </c>
      <c r="U205" s="35"/>
      <c r="V205" s="35"/>
      <c r="W205" s="35"/>
      <c r="X205" s="35"/>
      <c r="Y205" s="35"/>
      <c r="Z205" s="35"/>
      <c r="AA205" s="35"/>
      <c r="AB205" s="35"/>
      <c r="AC205" s="35"/>
      <c r="AD205" s="35"/>
      <c r="AE205" s="35"/>
      <c r="AR205" s="227" t="s">
        <v>194</v>
      </c>
      <c r="AT205" s="227" t="s">
        <v>191</v>
      </c>
      <c r="AU205" s="227" t="s">
        <v>81</v>
      </c>
      <c r="AY205" s="14" t="s">
        <v>183</v>
      </c>
      <c r="BE205" s="228">
        <f>IF(N205="základní",J205,0)</f>
        <v>0</v>
      </c>
      <c r="BF205" s="228">
        <f>IF(N205="snížená",J205,0)</f>
        <v>0</v>
      </c>
      <c r="BG205" s="228">
        <f>IF(N205="zákl. přenesená",J205,0)</f>
        <v>0</v>
      </c>
      <c r="BH205" s="228">
        <f>IF(N205="sníž. přenesená",J205,0)</f>
        <v>0</v>
      </c>
      <c r="BI205" s="228">
        <f>IF(N205="nulová",J205,0)</f>
        <v>0</v>
      </c>
      <c r="BJ205" s="14" t="s">
        <v>81</v>
      </c>
      <c r="BK205" s="228">
        <f>ROUND(I205*H205,2)</f>
        <v>0</v>
      </c>
      <c r="BL205" s="14" t="s">
        <v>194</v>
      </c>
      <c r="BM205" s="227" t="s">
        <v>518</v>
      </c>
    </row>
    <row r="206" s="2" customFormat="1">
      <c r="A206" s="35"/>
      <c r="B206" s="36"/>
      <c r="C206" s="37"/>
      <c r="D206" s="229" t="s">
        <v>190</v>
      </c>
      <c r="E206" s="37"/>
      <c r="F206" s="230" t="s">
        <v>517</v>
      </c>
      <c r="G206" s="37"/>
      <c r="H206" s="37"/>
      <c r="I206" s="143"/>
      <c r="J206" s="37"/>
      <c r="K206" s="37"/>
      <c r="L206" s="41"/>
      <c r="M206" s="231"/>
      <c r="N206" s="232"/>
      <c r="O206" s="81"/>
      <c r="P206" s="81"/>
      <c r="Q206" s="81"/>
      <c r="R206" s="81"/>
      <c r="S206" s="81"/>
      <c r="T206" s="82"/>
      <c r="U206" s="35"/>
      <c r="V206" s="35"/>
      <c r="W206" s="35"/>
      <c r="X206" s="35"/>
      <c r="Y206" s="35"/>
      <c r="Z206" s="35"/>
      <c r="AA206" s="35"/>
      <c r="AB206" s="35"/>
      <c r="AC206" s="35"/>
      <c r="AD206" s="35"/>
      <c r="AE206" s="35"/>
      <c r="AT206" s="14" t="s">
        <v>190</v>
      </c>
      <c r="AU206" s="14" t="s">
        <v>81</v>
      </c>
    </row>
    <row r="207" s="2" customFormat="1" ht="21.75" customHeight="1">
      <c r="A207" s="35"/>
      <c r="B207" s="36"/>
      <c r="C207" s="233" t="s">
        <v>519</v>
      </c>
      <c r="D207" s="233" t="s">
        <v>191</v>
      </c>
      <c r="E207" s="234" t="s">
        <v>520</v>
      </c>
      <c r="F207" s="235" t="s">
        <v>521</v>
      </c>
      <c r="G207" s="236" t="s">
        <v>199</v>
      </c>
      <c r="H207" s="237">
        <v>1</v>
      </c>
      <c r="I207" s="238"/>
      <c r="J207" s="239">
        <f>ROUND(I207*H207,2)</f>
        <v>0</v>
      </c>
      <c r="K207" s="235" t="s">
        <v>19</v>
      </c>
      <c r="L207" s="41"/>
      <c r="M207" s="240" t="s">
        <v>19</v>
      </c>
      <c r="N207" s="241" t="s">
        <v>44</v>
      </c>
      <c r="O207" s="81"/>
      <c r="P207" s="225">
        <f>O207*H207</f>
        <v>0</v>
      </c>
      <c r="Q207" s="225">
        <v>0</v>
      </c>
      <c r="R207" s="225">
        <f>Q207*H207</f>
        <v>0</v>
      </c>
      <c r="S207" s="225">
        <v>0</v>
      </c>
      <c r="T207" s="226">
        <f>S207*H207</f>
        <v>0</v>
      </c>
      <c r="U207" s="35"/>
      <c r="V207" s="35"/>
      <c r="W207" s="35"/>
      <c r="X207" s="35"/>
      <c r="Y207" s="35"/>
      <c r="Z207" s="35"/>
      <c r="AA207" s="35"/>
      <c r="AB207" s="35"/>
      <c r="AC207" s="35"/>
      <c r="AD207" s="35"/>
      <c r="AE207" s="35"/>
      <c r="AR207" s="227" t="s">
        <v>182</v>
      </c>
      <c r="AT207" s="227" t="s">
        <v>191</v>
      </c>
      <c r="AU207" s="227" t="s">
        <v>81</v>
      </c>
      <c r="AY207" s="14" t="s">
        <v>183</v>
      </c>
      <c r="BE207" s="228">
        <f>IF(N207="základní",J207,0)</f>
        <v>0</v>
      </c>
      <c r="BF207" s="228">
        <f>IF(N207="snížená",J207,0)</f>
        <v>0</v>
      </c>
      <c r="BG207" s="228">
        <f>IF(N207="zákl. přenesená",J207,0)</f>
        <v>0</v>
      </c>
      <c r="BH207" s="228">
        <f>IF(N207="sníž. přenesená",J207,0)</f>
        <v>0</v>
      </c>
      <c r="BI207" s="228">
        <f>IF(N207="nulová",J207,0)</f>
        <v>0</v>
      </c>
      <c r="BJ207" s="14" t="s">
        <v>81</v>
      </c>
      <c r="BK207" s="228">
        <f>ROUND(I207*H207,2)</f>
        <v>0</v>
      </c>
      <c r="BL207" s="14" t="s">
        <v>182</v>
      </c>
      <c r="BM207" s="227" t="s">
        <v>522</v>
      </c>
    </row>
    <row r="208" s="2" customFormat="1">
      <c r="A208" s="35"/>
      <c r="B208" s="36"/>
      <c r="C208" s="37"/>
      <c r="D208" s="229" t="s">
        <v>190</v>
      </c>
      <c r="E208" s="37"/>
      <c r="F208" s="230" t="s">
        <v>521</v>
      </c>
      <c r="G208" s="37"/>
      <c r="H208" s="37"/>
      <c r="I208" s="143"/>
      <c r="J208" s="37"/>
      <c r="K208" s="37"/>
      <c r="L208" s="41"/>
      <c r="M208" s="231"/>
      <c r="N208" s="232"/>
      <c r="O208" s="81"/>
      <c r="P208" s="81"/>
      <c r="Q208" s="81"/>
      <c r="R208" s="81"/>
      <c r="S208" s="81"/>
      <c r="T208" s="82"/>
      <c r="U208" s="35"/>
      <c r="V208" s="35"/>
      <c r="W208" s="35"/>
      <c r="X208" s="35"/>
      <c r="Y208" s="35"/>
      <c r="Z208" s="35"/>
      <c r="AA208" s="35"/>
      <c r="AB208" s="35"/>
      <c r="AC208" s="35"/>
      <c r="AD208" s="35"/>
      <c r="AE208" s="35"/>
      <c r="AT208" s="14" t="s">
        <v>190</v>
      </c>
      <c r="AU208" s="14" t="s">
        <v>81</v>
      </c>
    </row>
    <row r="209" s="2" customFormat="1" ht="21.75" customHeight="1">
      <c r="A209" s="35"/>
      <c r="B209" s="36"/>
      <c r="C209" s="233" t="s">
        <v>523</v>
      </c>
      <c r="D209" s="233" t="s">
        <v>191</v>
      </c>
      <c r="E209" s="234" t="s">
        <v>524</v>
      </c>
      <c r="F209" s="235" t="s">
        <v>525</v>
      </c>
      <c r="G209" s="236" t="s">
        <v>199</v>
      </c>
      <c r="H209" s="237">
        <v>1</v>
      </c>
      <c r="I209" s="238"/>
      <c r="J209" s="239">
        <f>ROUND(I209*H209,2)</f>
        <v>0</v>
      </c>
      <c r="K209" s="235" t="s">
        <v>19</v>
      </c>
      <c r="L209" s="41"/>
      <c r="M209" s="240" t="s">
        <v>19</v>
      </c>
      <c r="N209" s="241" t="s">
        <v>44</v>
      </c>
      <c r="O209" s="81"/>
      <c r="P209" s="225">
        <f>O209*H209</f>
        <v>0</v>
      </c>
      <c r="Q209" s="225">
        <v>0</v>
      </c>
      <c r="R209" s="225">
        <f>Q209*H209</f>
        <v>0</v>
      </c>
      <c r="S209" s="225">
        <v>0</v>
      </c>
      <c r="T209" s="226">
        <f>S209*H209</f>
        <v>0</v>
      </c>
      <c r="U209" s="35"/>
      <c r="V209" s="35"/>
      <c r="W209" s="35"/>
      <c r="X209" s="35"/>
      <c r="Y209" s="35"/>
      <c r="Z209" s="35"/>
      <c r="AA209" s="35"/>
      <c r="AB209" s="35"/>
      <c r="AC209" s="35"/>
      <c r="AD209" s="35"/>
      <c r="AE209" s="35"/>
      <c r="AR209" s="227" t="s">
        <v>182</v>
      </c>
      <c r="AT209" s="227" t="s">
        <v>191</v>
      </c>
      <c r="AU209" s="227" t="s">
        <v>81</v>
      </c>
      <c r="AY209" s="14" t="s">
        <v>183</v>
      </c>
      <c r="BE209" s="228">
        <f>IF(N209="základní",J209,0)</f>
        <v>0</v>
      </c>
      <c r="BF209" s="228">
        <f>IF(N209="snížená",J209,0)</f>
        <v>0</v>
      </c>
      <c r="BG209" s="228">
        <f>IF(N209="zákl. přenesená",J209,0)</f>
        <v>0</v>
      </c>
      <c r="BH209" s="228">
        <f>IF(N209="sníž. přenesená",J209,0)</f>
        <v>0</v>
      </c>
      <c r="BI209" s="228">
        <f>IF(N209="nulová",J209,0)</f>
        <v>0</v>
      </c>
      <c r="BJ209" s="14" t="s">
        <v>81</v>
      </c>
      <c r="BK209" s="228">
        <f>ROUND(I209*H209,2)</f>
        <v>0</v>
      </c>
      <c r="BL209" s="14" t="s">
        <v>182</v>
      </c>
      <c r="BM209" s="227" t="s">
        <v>526</v>
      </c>
    </row>
    <row r="210" s="2" customFormat="1">
      <c r="A210" s="35"/>
      <c r="B210" s="36"/>
      <c r="C210" s="37"/>
      <c r="D210" s="229" t="s">
        <v>190</v>
      </c>
      <c r="E210" s="37"/>
      <c r="F210" s="230" t="s">
        <v>525</v>
      </c>
      <c r="G210" s="37"/>
      <c r="H210" s="37"/>
      <c r="I210" s="143"/>
      <c r="J210" s="37"/>
      <c r="K210" s="37"/>
      <c r="L210" s="41"/>
      <c r="M210" s="231"/>
      <c r="N210" s="232"/>
      <c r="O210" s="81"/>
      <c r="P210" s="81"/>
      <c r="Q210" s="81"/>
      <c r="R210" s="81"/>
      <c r="S210" s="81"/>
      <c r="T210" s="82"/>
      <c r="U210" s="35"/>
      <c r="V210" s="35"/>
      <c r="W210" s="35"/>
      <c r="X210" s="35"/>
      <c r="Y210" s="35"/>
      <c r="Z210" s="35"/>
      <c r="AA210" s="35"/>
      <c r="AB210" s="35"/>
      <c r="AC210" s="35"/>
      <c r="AD210" s="35"/>
      <c r="AE210" s="35"/>
      <c r="AT210" s="14" t="s">
        <v>190</v>
      </c>
      <c r="AU210" s="14" t="s">
        <v>81</v>
      </c>
    </row>
    <row r="211" s="2" customFormat="1" ht="21.75" customHeight="1">
      <c r="A211" s="35"/>
      <c r="B211" s="36"/>
      <c r="C211" s="233" t="s">
        <v>527</v>
      </c>
      <c r="D211" s="233" t="s">
        <v>191</v>
      </c>
      <c r="E211" s="234" t="s">
        <v>528</v>
      </c>
      <c r="F211" s="235" t="s">
        <v>529</v>
      </c>
      <c r="G211" s="236" t="s">
        <v>199</v>
      </c>
      <c r="H211" s="237">
        <v>1</v>
      </c>
      <c r="I211" s="238"/>
      <c r="J211" s="239">
        <f>ROUND(I211*H211,2)</f>
        <v>0</v>
      </c>
      <c r="K211" s="235" t="s">
        <v>19</v>
      </c>
      <c r="L211" s="41"/>
      <c r="M211" s="240" t="s">
        <v>19</v>
      </c>
      <c r="N211" s="241" t="s">
        <v>44</v>
      </c>
      <c r="O211" s="81"/>
      <c r="P211" s="225">
        <f>O211*H211</f>
        <v>0</v>
      </c>
      <c r="Q211" s="225">
        <v>0</v>
      </c>
      <c r="R211" s="225">
        <f>Q211*H211</f>
        <v>0</v>
      </c>
      <c r="S211" s="225">
        <v>0</v>
      </c>
      <c r="T211" s="226">
        <f>S211*H211</f>
        <v>0</v>
      </c>
      <c r="U211" s="35"/>
      <c r="V211" s="35"/>
      <c r="W211" s="35"/>
      <c r="X211" s="35"/>
      <c r="Y211" s="35"/>
      <c r="Z211" s="35"/>
      <c r="AA211" s="35"/>
      <c r="AB211" s="35"/>
      <c r="AC211" s="35"/>
      <c r="AD211" s="35"/>
      <c r="AE211" s="35"/>
      <c r="AR211" s="227" t="s">
        <v>182</v>
      </c>
      <c r="AT211" s="227" t="s">
        <v>191</v>
      </c>
      <c r="AU211" s="227" t="s">
        <v>81</v>
      </c>
      <c r="AY211" s="14" t="s">
        <v>183</v>
      </c>
      <c r="BE211" s="228">
        <f>IF(N211="základní",J211,0)</f>
        <v>0</v>
      </c>
      <c r="BF211" s="228">
        <f>IF(N211="snížená",J211,0)</f>
        <v>0</v>
      </c>
      <c r="BG211" s="228">
        <f>IF(N211="zákl. přenesená",J211,0)</f>
        <v>0</v>
      </c>
      <c r="BH211" s="228">
        <f>IF(N211="sníž. přenesená",J211,0)</f>
        <v>0</v>
      </c>
      <c r="BI211" s="228">
        <f>IF(N211="nulová",J211,0)</f>
        <v>0</v>
      </c>
      <c r="BJ211" s="14" t="s">
        <v>81</v>
      </c>
      <c r="BK211" s="228">
        <f>ROUND(I211*H211,2)</f>
        <v>0</v>
      </c>
      <c r="BL211" s="14" t="s">
        <v>182</v>
      </c>
      <c r="BM211" s="227" t="s">
        <v>530</v>
      </c>
    </row>
    <row r="212" s="2" customFormat="1">
      <c r="A212" s="35"/>
      <c r="B212" s="36"/>
      <c r="C212" s="37"/>
      <c r="D212" s="229" t="s">
        <v>190</v>
      </c>
      <c r="E212" s="37"/>
      <c r="F212" s="230" t="s">
        <v>529</v>
      </c>
      <c r="G212" s="37"/>
      <c r="H212" s="37"/>
      <c r="I212" s="143"/>
      <c r="J212" s="37"/>
      <c r="K212" s="37"/>
      <c r="L212" s="41"/>
      <c r="M212" s="231"/>
      <c r="N212" s="232"/>
      <c r="O212" s="81"/>
      <c r="P212" s="81"/>
      <c r="Q212" s="81"/>
      <c r="R212" s="81"/>
      <c r="S212" s="81"/>
      <c r="T212" s="82"/>
      <c r="U212" s="35"/>
      <c r="V212" s="35"/>
      <c r="W212" s="35"/>
      <c r="X212" s="35"/>
      <c r="Y212" s="35"/>
      <c r="Z212" s="35"/>
      <c r="AA212" s="35"/>
      <c r="AB212" s="35"/>
      <c r="AC212" s="35"/>
      <c r="AD212" s="35"/>
      <c r="AE212" s="35"/>
      <c r="AT212" s="14" t="s">
        <v>190</v>
      </c>
      <c r="AU212" s="14" t="s">
        <v>81</v>
      </c>
    </row>
    <row r="213" s="2" customFormat="1" ht="21.75" customHeight="1">
      <c r="A213" s="35"/>
      <c r="B213" s="36"/>
      <c r="C213" s="233" t="s">
        <v>531</v>
      </c>
      <c r="D213" s="233" t="s">
        <v>191</v>
      </c>
      <c r="E213" s="234" t="s">
        <v>532</v>
      </c>
      <c r="F213" s="235" t="s">
        <v>533</v>
      </c>
      <c r="G213" s="236" t="s">
        <v>199</v>
      </c>
      <c r="H213" s="237">
        <v>1</v>
      </c>
      <c r="I213" s="238"/>
      <c r="J213" s="239">
        <f>ROUND(I213*H213,2)</f>
        <v>0</v>
      </c>
      <c r="K213" s="235" t="s">
        <v>19</v>
      </c>
      <c r="L213" s="41"/>
      <c r="M213" s="240" t="s">
        <v>19</v>
      </c>
      <c r="N213" s="241" t="s">
        <v>44</v>
      </c>
      <c r="O213" s="81"/>
      <c r="P213" s="225">
        <f>O213*H213</f>
        <v>0</v>
      </c>
      <c r="Q213" s="225">
        <v>0</v>
      </c>
      <c r="R213" s="225">
        <f>Q213*H213</f>
        <v>0</v>
      </c>
      <c r="S213" s="225">
        <v>0</v>
      </c>
      <c r="T213" s="226">
        <f>S213*H213</f>
        <v>0</v>
      </c>
      <c r="U213" s="35"/>
      <c r="V213" s="35"/>
      <c r="W213" s="35"/>
      <c r="X213" s="35"/>
      <c r="Y213" s="35"/>
      <c r="Z213" s="35"/>
      <c r="AA213" s="35"/>
      <c r="AB213" s="35"/>
      <c r="AC213" s="35"/>
      <c r="AD213" s="35"/>
      <c r="AE213" s="35"/>
      <c r="AR213" s="227" t="s">
        <v>182</v>
      </c>
      <c r="AT213" s="227" t="s">
        <v>191</v>
      </c>
      <c r="AU213" s="227" t="s">
        <v>81</v>
      </c>
      <c r="AY213" s="14" t="s">
        <v>183</v>
      </c>
      <c r="BE213" s="228">
        <f>IF(N213="základní",J213,0)</f>
        <v>0</v>
      </c>
      <c r="BF213" s="228">
        <f>IF(N213="snížená",J213,0)</f>
        <v>0</v>
      </c>
      <c r="BG213" s="228">
        <f>IF(N213="zákl. přenesená",J213,0)</f>
        <v>0</v>
      </c>
      <c r="BH213" s="228">
        <f>IF(N213="sníž. přenesená",J213,0)</f>
        <v>0</v>
      </c>
      <c r="BI213" s="228">
        <f>IF(N213="nulová",J213,0)</f>
        <v>0</v>
      </c>
      <c r="BJ213" s="14" t="s">
        <v>81</v>
      </c>
      <c r="BK213" s="228">
        <f>ROUND(I213*H213,2)</f>
        <v>0</v>
      </c>
      <c r="BL213" s="14" t="s">
        <v>182</v>
      </c>
      <c r="BM213" s="227" t="s">
        <v>534</v>
      </c>
    </row>
    <row r="214" s="2" customFormat="1">
      <c r="A214" s="35"/>
      <c r="B214" s="36"/>
      <c r="C214" s="37"/>
      <c r="D214" s="229" t="s">
        <v>190</v>
      </c>
      <c r="E214" s="37"/>
      <c r="F214" s="230" t="s">
        <v>533</v>
      </c>
      <c r="G214" s="37"/>
      <c r="H214" s="37"/>
      <c r="I214" s="143"/>
      <c r="J214" s="37"/>
      <c r="K214" s="37"/>
      <c r="L214" s="41"/>
      <c r="M214" s="231"/>
      <c r="N214" s="232"/>
      <c r="O214" s="81"/>
      <c r="P214" s="81"/>
      <c r="Q214" s="81"/>
      <c r="R214" s="81"/>
      <c r="S214" s="81"/>
      <c r="T214" s="82"/>
      <c r="U214" s="35"/>
      <c r="V214" s="35"/>
      <c r="W214" s="35"/>
      <c r="X214" s="35"/>
      <c r="Y214" s="35"/>
      <c r="Z214" s="35"/>
      <c r="AA214" s="35"/>
      <c r="AB214" s="35"/>
      <c r="AC214" s="35"/>
      <c r="AD214" s="35"/>
      <c r="AE214" s="35"/>
      <c r="AT214" s="14" t="s">
        <v>190</v>
      </c>
      <c r="AU214" s="14" t="s">
        <v>81</v>
      </c>
    </row>
    <row r="215" s="2" customFormat="1" ht="16.5" customHeight="1">
      <c r="A215" s="35"/>
      <c r="B215" s="36"/>
      <c r="C215" s="233" t="s">
        <v>535</v>
      </c>
      <c r="D215" s="233" t="s">
        <v>191</v>
      </c>
      <c r="E215" s="234" t="s">
        <v>536</v>
      </c>
      <c r="F215" s="235" t="s">
        <v>537</v>
      </c>
      <c r="G215" s="236" t="s">
        <v>257</v>
      </c>
      <c r="H215" s="237">
        <v>140</v>
      </c>
      <c r="I215" s="238"/>
      <c r="J215" s="239">
        <f>ROUND(I215*H215,2)</f>
        <v>0</v>
      </c>
      <c r="K215" s="235" t="s">
        <v>19</v>
      </c>
      <c r="L215" s="41"/>
      <c r="M215" s="240" t="s">
        <v>19</v>
      </c>
      <c r="N215" s="241" t="s">
        <v>44</v>
      </c>
      <c r="O215" s="81"/>
      <c r="P215" s="225">
        <f>O215*H215</f>
        <v>0</v>
      </c>
      <c r="Q215" s="225">
        <v>0</v>
      </c>
      <c r="R215" s="225">
        <f>Q215*H215</f>
        <v>0</v>
      </c>
      <c r="S215" s="225">
        <v>0</v>
      </c>
      <c r="T215" s="226">
        <f>S215*H215</f>
        <v>0</v>
      </c>
      <c r="U215" s="35"/>
      <c r="V215" s="35"/>
      <c r="W215" s="35"/>
      <c r="X215" s="35"/>
      <c r="Y215" s="35"/>
      <c r="Z215" s="35"/>
      <c r="AA215" s="35"/>
      <c r="AB215" s="35"/>
      <c r="AC215" s="35"/>
      <c r="AD215" s="35"/>
      <c r="AE215" s="35"/>
      <c r="AR215" s="227" t="s">
        <v>182</v>
      </c>
      <c r="AT215" s="227" t="s">
        <v>191</v>
      </c>
      <c r="AU215" s="227" t="s">
        <v>81</v>
      </c>
      <c r="AY215" s="14" t="s">
        <v>183</v>
      </c>
      <c r="BE215" s="228">
        <f>IF(N215="základní",J215,0)</f>
        <v>0</v>
      </c>
      <c r="BF215" s="228">
        <f>IF(N215="snížená",J215,0)</f>
        <v>0</v>
      </c>
      <c r="BG215" s="228">
        <f>IF(N215="zákl. přenesená",J215,0)</f>
        <v>0</v>
      </c>
      <c r="BH215" s="228">
        <f>IF(N215="sníž. přenesená",J215,0)</f>
        <v>0</v>
      </c>
      <c r="BI215" s="228">
        <f>IF(N215="nulová",J215,0)</f>
        <v>0</v>
      </c>
      <c r="BJ215" s="14" t="s">
        <v>81</v>
      </c>
      <c r="BK215" s="228">
        <f>ROUND(I215*H215,2)</f>
        <v>0</v>
      </c>
      <c r="BL215" s="14" t="s">
        <v>182</v>
      </c>
      <c r="BM215" s="227" t="s">
        <v>538</v>
      </c>
    </row>
    <row r="216" s="2" customFormat="1">
      <c r="A216" s="35"/>
      <c r="B216" s="36"/>
      <c r="C216" s="37"/>
      <c r="D216" s="229" t="s">
        <v>190</v>
      </c>
      <c r="E216" s="37"/>
      <c r="F216" s="230" t="s">
        <v>537</v>
      </c>
      <c r="G216" s="37"/>
      <c r="H216" s="37"/>
      <c r="I216" s="143"/>
      <c r="J216" s="37"/>
      <c r="K216" s="37"/>
      <c r="L216" s="41"/>
      <c r="M216" s="231"/>
      <c r="N216" s="232"/>
      <c r="O216" s="81"/>
      <c r="P216" s="81"/>
      <c r="Q216" s="81"/>
      <c r="R216" s="81"/>
      <c r="S216" s="81"/>
      <c r="T216" s="82"/>
      <c r="U216" s="35"/>
      <c r="V216" s="35"/>
      <c r="W216" s="35"/>
      <c r="X216" s="35"/>
      <c r="Y216" s="35"/>
      <c r="Z216" s="35"/>
      <c r="AA216" s="35"/>
      <c r="AB216" s="35"/>
      <c r="AC216" s="35"/>
      <c r="AD216" s="35"/>
      <c r="AE216" s="35"/>
      <c r="AT216" s="14" t="s">
        <v>190</v>
      </c>
      <c r="AU216" s="14" t="s">
        <v>81</v>
      </c>
    </row>
    <row r="217" s="2" customFormat="1" ht="21.75" customHeight="1">
      <c r="A217" s="35"/>
      <c r="B217" s="36"/>
      <c r="C217" s="233" t="s">
        <v>539</v>
      </c>
      <c r="D217" s="233" t="s">
        <v>191</v>
      </c>
      <c r="E217" s="234" t="s">
        <v>540</v>
      </c>
      <c r="F217" s="235" t="s">
        <v>541</v>
      </c>
      <c r="G217" s="236" t="s">
        <v>257</v>
      </c>
      <c r="H217" s="237">
        <v>5</v>
      </c>
      <c r="I217" s="238"/>
      <c r="J217" s="239">
        <f>ROUND(I217*H217,2)</f>
        <v>0</v>
      </c>
      <c r="K217" s="235" t="s">
        <v>19</v>
      </c>
      <c r="L217" s="41"/>
      <c r="M217" s="240" t="s">
        <v>19</v>
      </c>
      <c r="N217" s="241" t="s">
        <v>44</v>
      </c>
      <c r="O217" s="81"/>
      <c r="P217" s="225">
        <f>O217*H217</f>
        <v>0</v>
      </c>
      <c r="Q217" s="225">
        <v>0</v>
      </c>
      <c r="R217" s="225">
        <f>Q217*H217</f>
        <v>0</v>
      </c>
      <c r="S217" s="225">
        <v>0</v>
      </c>
      <c r="T217" s="226">
        <f>S217*H217</f>
        <v>0</v>
      </c>
      <c r="U217" s="35"/>
      <c r="V217" s="35"/>
      <c r="W217" s="35"/>
      <c r="X217" s="35"/>
      <c r="Y217" s="35"/>
      <c r="Z217" s="35"/>
      <c r="AA217" s="35"/>
      <c r="AB217" s="35"/>
      <c r="AC217" s="35"/>
      <c r="AD217" s="35"/>
      <c r="AE217" s="35"/>
      <c r="AR217" s="227" t="s">
        <v>194</v>
      </c>
      <c r="AT217" s="227" t="s">
        <v>191</v>
      </c>
      <c r="AU217" s="227" t="s">
        <v>81</v>
      </c>
      <c r="AY217" s="14" t="s">
        <v>183</v>
      </c>
      <c r="BE217" s="228">
        <f>IF(N217="základní",J217,0)</f>
        <v>0</v>
      </c>
      <c r="BF217" s="228">
        <f>IF(N217="snížená",J217,0)</f>
        <v>0</v>
      </c>
      <c r="BG217" s="228">
        <f>IF(N217="zákl. přenesená",J217,0)</f>
        <v>0</v>
      </c>
      <c r="BH217" s="228">
        <f>IF(N217="sníž. přenesená",J217,0)</f>
        <v>0</v>
      </c>
      <c r="BI217" s="228">
        <f>IF(N217="nulová",J217,0)</f>
        <v>0</v>
      </c>
      <c r="BJ217" s="14" t="s">
        <v>81</v>
      </c>
      <c r="BK217" s="228">
        <f>ROUND(I217*H217,2)</f>
        <v>0</v>
      </c>
      <c r="BL217" s="14" t="s">
        <v>194</v>
      </c>
      <c r="BM217" s="227" t="s">
        <v>542</v>
      </c>
    </row>
    <row r="218" s="2" customFormat="1">
      <c r="A218" s="35"/>
      <c r="B218" s="36"/>
      <c r="C218" s="37"/>
      <c r="D218" s="229" t="s">
        <v>190</v>
      </c>
      <c r="E218" s="37"/>
      <c r="F218" s="230" t="s">
        <v>541</v>
      </c>
      <c r="G218" s="37"/>
      <c r="H218" s="37"/>
      <c r="I218" s="143"/>
      <c r="J218" s="37"/>
      <c r="K218" s="37"/>
      <c r="L218" s="41"/>
      <c r="M218" s="231"/>
      <c r="N218" s="232"/>
      <c r="O218" s="81"/>
      <c r="P218" s="81"/>
      <c r="Q218" s="81"/>
      <c r="R218" s="81"/>
      <c r="S218" s="81"/>
      <c r="T218" s="82"/>
      <c r="U218" s="35"/>
      <c r="V218" s="35"/>
      <c r="W218" s="35"/>
      <c r="X218" s="35"/>
      <c r="Y218" s="35"/>
      <c r="Z218" s="35"/>
      <c r="AA218" s="35"/>
      <c r="AB218" s="35"/>
      <c r="AC218" s="35"/>
      <c r="AD218" s="35"/>
      <c r="AE218" s="35"/>
      <c r="AT218" s="14" t="s">
        <v>190</v>
      </c>
      <c r="AU218" s="14" t="s">
        <v>81</v>
      </c>
    </row>
    <row r="219" s="2" customFormat="1" ht="44.25" customHeight="1">
      <c r="A219" s="35"/>
      <c r="B219" s="36"/>
      <c r="C219" s="233" t="s">
        <v>252</v>
      </c>
      <c r="D219" s="233" t="s">
        <v>191</v>
      </c>
      <c r="E219" s="234" t="s">
        <v>543</v>
      </c>
      <c r="F219" s="235" t="s">
        <v>544</v>
      </c>
      <c r="G219" s="236" t="s">
        <v>199</v>
      </c>
      <c r="H219" s="237">
        <v>20</v>
      </c>
      <c r="I219" s="238"/>
      <c r="J219" s="239">
        <f>ROUND(I219*H219,2)</f>
        <v>0</v>
      </c>
      <c r="K219" s="235" t="s">
        <v>19</v>
      </c>
      <c r="L219" s="41"/>
      <c r="M219" s="240" t="s">
        <v>19</v>
      </c>
      <c r="N219" s="241" t="s">
        <v>44</v>
      </c>
      <c r="O219" s="81"/>
      <c r="P219" s="225">
        <f>O219*H219</f>
        <v>0</v>
      </c>
      <c r="Q219" s="225">
        <v>0</v>
      </c>
      <c r="R219" s="225">
        <f>Q219*H219</f>
        <v>0</v>
      </c>
      <c r="S219" s="225">
        <v>0</v>
      </c>
      <c r="T219" s="226">
        <f>S219*H219</f>
        <v>0</v>
      </c>
      <c r="U219" s="35"/>
      <c r="V219" s="35"/>
      <c r="W219" s="35"/>
      <c r="X219" s="35"/>
      <c r="Y219" s="35"/>
      <c r="Z219" s="35"/>
      <c r="AA219" s="35"/>
      <c r="AB219" s="35"/>
      <c r="AC219" s="35"/>
      <c r="AD219" s="35"/>
      <c r="AE219" s="35"/>
      <c r="AR219" s="227" t="s">
        <v>182</v>
      </c>
      <c r="AT219" s="227" t="s">
        <v>191</v>
      </c>
      <c r="AU219" s="227" t="s">
        <v>81</v>
      </c>
      <c r="AY219" s="14" t="s">
        <v>183</v>
      </c>
      <c r="BE219" s="228">
        <f>IF(N219="základní",J219,0)</f>
        <v>0</v>
      </c>
      <c r="BF219" s="228">
        <f>IF(N219="snížená",J219,0)</f>
        <v>0</v>
      </c>
      <c r="BG219" s="228">
        <f>IF(N219="zákl. přenesená",J219,0)</f>
        <v>0</v>
      </c>
      <c r="BH219" s="228">
        <f>IF(N219="sníž. přenesená",J219,0)</f>
        <v>0</v>
      </c>
      <c r="BI219" s="228">
        <f>IF(N219="nulová",J219,0)</f>
        <v>0</v>
      </c>
      <c r="BJ219" s="14" t="s">
        <v>81</v>
      </c>
      <c r="BK219" s="228">
        <f>ROUND(I219*H219,2)</f>
        <v>0</v>
      </c>
      <c r="BL219" s="14" t="s">
        <v>182</v>
      </c>
      <c r="BM219" s="227" t="s">
        <v>545</v>
      </c>
    </row>
    <row r="220" s="2" customFormat="1">
      <c r="A220" s="35"/>
      <c r="B220" s="36"/>
      <c r="C220" s="37"/>
      <c r="D220" s="229" t="s">
        <v>190</v>
      </c>
      <c r="E220" s="37"/>
      <c r="F220" s="230" t="s">
        <v>544</v>
      </c>
      <c r="G220" s="37"/>
      <c r="H220" s="37"/>
      <c r="I220" s="143"/>
      <c r="J220" s="37"/>
      <c r="K220" s="37"/>
      <c r="L220" s="41"/>
      <c r="M220" s="231"/>
      <c r="N220" s="232"/>
      <c r="O220" s="81"/>
      <c r="P220" s="81"/>
      <c r="Q220" s="81"/>
      <c r="R220" s="81"/>
      <c r="S220" s="81"/>
      <c r="T220" s="82"/>
      <c r="U220" s="35"/>
      <c r="V220" s="35"/>
      <c r="W220" s="35"/>
      <c r="X220" s="35"/>
      <c r="Y220" s="35"/>
      <c r="Z220" s="35"/>
      <c r="AA220" s="35"/>
      <c r="AB220" s="35"/>
      <c r="AC220" s="35"/>
      <c r="AD220" s="35"/>
      <c r="AE220" s="35"/>
      <c r="AT220" s="14" t="s">
        <v>190</v>
      </c>
      <c r="AU220" s="14" t="s">
        <v>81</v>
      </c>
    </row>
    <row r="221" s="2" customFormat="1" ht="16.5" customHeight="1">
      <c r="A221" s="35"/>
      <c r="B221" s="36"/>
      <c r="C221" s="233" t="s">
        <v>546</v>
      </c>
      <c r="D221" s="233" t="s">
        <v>191</v>
      </c>
      <c r="E221" s="234" t="s">
        <v>547</v>
      </c>
      <c r="F221" s="235" t="s">
        <v>548</v>
      </c>
      <c r="G221" s="236" t="s">
        <v>199</v>
      </c>
      <c r="H221" s="237">
        <v>20</v>
      </c>
      <c r="I221" s="238"/>
      <c r="J221" s="239">
        <f>ROUND(I221*H221,2)</f>
        <v>0</v>
      </c>
      <c r="K221" s="235" t="s">
        <v>19</v>
      </c>
      <c r="L221" s="41"/>
      <c r="M221" s="240" t="s">
        <v>19</v>
      </c>
      <c r="N221" s="241" t="s">
        <v>44</v>
      </c>
      <c r="O221" s="81"/>
      <c r="P221" s="225">
        <f>O221*H221</f>
        <v>0</v>
      </c>
      <c r="Q221" s="225">
        <v>0</v>
      </c>
      <c r="R221" s="225">
        <f>Q221*H221</f>
        <v>0</v>
      </c>
      <c r="S221" s="225">
        <v>0</v>
      </c>
      <c r="T221" s="226">
        <f>S221*H221</f>
        <v>0</v>
      </c>
      <c r="U221" s="35"/>
      <c r="V221" s="35"/>
      <c r="W221" s="35"/>
      <c r="X221" s="35"/>
      <c r="Y221" s="35"/>
      <c r="Z221" s="35"/>
      <c r="AA221" s="35"/>
      <c r="AB221" s="35"/>
      <c r="AC221" s="35"/>
      <c r="AD221" s="35"/>
      <c r="AE221" s="35"/>
      <c r="AR221" s="227" t="s">
        <v>194</v>
      </c>
      <c r="AT221" s="227" t="s">
        <v>191</v>
      </c>
      <c r="AU221" s="227" t="s">
        <v>81</v>
      </c>
      <c r="AY221" s="14" t="s">
        <v>183</v>
      </c>
      <c r="BE221" s="228">
        <f>IF(N221="základní",J221,0)</f>
        <v>0</v>
      </c>
      <c r="BF221" s="228">
        <f>IF(N221="snížená",J221,0)</f>
        <v>0</v>
      </c>
      <c r="BG221" s="228">
        <f>IF(N221="zákl. přenesená",J221,0)</f>
        <v>0</v>
      </c>
      <c r="BH221" s="228">
        <f>IF(N221="sníž. přenesená",J221,0)</f>
        <v>0</v>
      </c>
      <c r="BI221" s="228">
        <f>IF(N221="nulová",J221,0)</f>
        <v>0</v>
      </c>
      <c r="BJ221" s="14" t="s">
        <v>81</v>
      </c>
      <c r="BK221" s="228">
        <f>ROUND(I221*H221,2)</f>
        <v>0</v>
      </c>
      <c r="BL221" s="14" t="s">
        <v>194</v>
      </c>
      <c r="BM221" s="227" t="s">
        <v>549</v>
      </c>
    </row>
    <row r="222" s="2" customFormat="1">
      <c r="A222" s="35"/>
      <c r="B222" s="36"/>
      <c r="C222" s="37"/>
      <c r="D222" s="229" t="s">
        <v>190</v>
      </c>
      <c r="E222" s="37"/>
      <c r="F222" s="230" t="s">
        <v>548</v>
      </c>
      <c r="G222" s="37"/>
      <c r="H222" s="37"/>
      <c r="I222" s="143"/>
      <c r="J222" s="37"/>
      <c r="K222" s="37"/>
      <c r="L222" s="41"/>
      <c r="M222" s="231"/>
      <c r="N222" s="232"/>
      <c r="O222" s="81"/>
      <c r="P222" s="81"/>
      <c r="Q222" s="81"/>
      <c r="R222" s="81"/>
      <c r="S222" s="81"/>
      <c r="T222" s="82"/>
      <c r="U222" s="35"/>
      <c r="V222" s="35"/>
      <c r="W222" s="35"/>
      <c r="X222" s="35"/>
      <c r="Y222" s="35"/>
      <c r="Z222" s="35"/>
      <c r="AA222" s="35"/>
      <c r="AB222" s="35"/>
      <c r="AC222" s="35"/>
      <c r="AD222" s="35"/>
      <c r="AE222" s="35"/>
      <c r="AT222" s="14" t="s">
        <v>190</v>
      </c>
      <c r="AU222" s="14" t="s">
        <v>81</v>
      </c>
    </row>
    <row r="223" s="2" customFormat="1" ht="21.75" customHeight="1">
      <c r="A223" s="35"/>
      <c r="B223" s="36"/>
      <c r="C223" s="215" t="s">
        <v>550</v>
      </c>
      <c r="D223" s="215" t="s">
        <v>184</v>
      </c>
      <c r="E223" s="216" t="s">
        <v>551</v>
      </c>
      <c r="F223" s="217" t="s">
        <v>552</v>
      </c>
      <c r="G223" s="218" t="s">
        <v>199</v>
      </c>
      <c r="H223" s="219">
        <v>34</v>
      </c>
      <c r="I223" s="220"/>
      <c r="J223" s="221">
        <f>ROUND(I223*H223,2)</f>
        <v>0</v>
      </c>
      <c r="K223" s="217" t="s">
        <v>19</v>
      </c>
      <c r="L223" s="222"/>
      <c r="M223" s="223" t="s">
        <v>19</v>
      </c>
      <c r="N223" s="224" t="s">
        <v>44</v>
      </c>
      <c r="O223" s="81"/>
      <c r="P223" s="225">
        <f>O223*H223</f>
        <v>0</v>
      </c>
      <c r="Q223" s="225">
        <v>0</v>
      </c>
      <c r="R223" s="225">
        <f>Q223*H223</f>
        <v>0</v>
      </c>
      <c r="S223" s="225">
        <v>0</v>
      </c>
      <c r="T223" s="226">
        <f>S223*H223</f>
        <v>0</v>
      </c>
      <c r="U223" s="35"/>
      <c r="V223" s="35"/>
      <c r="W223" s="35"/>
      <c r="X223" s="35"/>
      <c r="Y223" s="35"/>
      <c r="Z223" s="35"/>
      <c r="AA223" s="35"/>
      <c r="AB223" s="35"/>
      <c r="AC223" s="35"/>
      <c r="AD223" s="35"/>
      <c r="AE223" s="35"/>
      <c r="AR223" s="227" t="s">
        <v>216</v>
      </c>
      <c r="AT223" s="227" t="s">
        <v>184</v>
      </c>
      <c r="AU223" s="227" t="s">
        <v>81</v>
      </c>
      <c r="AY223" s="14" t="s">
        <v>183</v>
      </c>
      <c r="BE223" s="228">
        <f>IF(N223="základní",J223,0)</f>
        <v>0</v>
      </c>
      <c r="BF223" s="228">
        <f>IF(N223="snížená",J223,0)</f>
        <v>0</v>
      </c>
      <c r="BG223" s="228">
        <f>IF(N223="zákl. přenesená",J223,0)</f>
        <v>0</v>
      </c>
      <c r="BH223" s="228">
        <f>IF(N223="sníž. přenesená",J223,0)</f>
        <v>0</v>
      </c>
      <c r="BI223" s="228">
        <f>IF(N223="nulová",J223,0)</f>
        <v>0</v>
      </c>
      <c r="BJ223" s="14" t="s">
        <v>81</v>
      </c>
      <c r="BK223" s="228">
        <f>ROUND(I223*H223,2)</f>
        <v>0</v>
      </c>
      <c r="BL223" s="14" t="s">
        <v>182</v>
      </c>
      <c r="BM223" s="227" t="s">
        <v>553</v>
      </c>
    </row>
    <row r="224" s="2" customFormat="1">
      <c r="A224" s="35"/>
      <c r="B224" s="36"/>
      <c r="C224" s="37"/>
      <c r="D224" s="229" t="s">
        <v>190</v>
      </c>
      <c r="E224" s="37"/>
      <c r="F224" s="230" t="s">
        <v>552</v>
      </c>
      <c r="G224" s="37"/>
      <c r="H224" s="37"/>
      <c r="I224" s="143"/>
      <c r="J224" s="37"/>
      <c r="K224" s="37"/>
      <c r="L224" s="41"/>
      <c r="M224" s="231"/>
      <c r="N224" s="232"/>
      <c r="O224" s="81"/>
      <c r="P224" s="81"/>
      <c r="Q224" s="81"/>
      <c r="R224" s="81"/>
      <c r="S224" s="81"/>
      <c r="T224" s="82"/>
      <c r="U224" s="35"/>
      <c r="V224" s="35"/>
      <c r="W224" s="35"/>
      <c r="X224" s="35"/>
      <c r="Y224" s="35"/>
      <c r="Z224" s="35"/>
      <c r="AA224" s="35"/>
      <c r="AB224" s="35"/>
      <c r="AC224" s="35"/>
      <c r="AD224" s="35"/>
      <c r="AE224" s="35"/>
      <c r="AT224" s="14" t="s">
        <v>190</v>
      </c>
      <c r="AU224" s="14" t="s">
        <v>81</v>
      </c>
    </row>
    <row r="225" s="2" customFormat="1" ht="21.75" customHeight="1">
      <c r="A225" s="35"/>
      <c r="B225" s="36"/>
      <c r="C225" s="215" t="s">
        <v>554</v>
      </c>
      <c r="D225" s="215" t="s">
        <v>184</v>
      </c>
      <c r="E225" s="216" t="s">
        <v>555</v>
      </c>
      <c r="F225" s="217" t="s">
        <v>556</v>
      </c>
      <c r="G225" s="218" t="s">
        <v>199</v>
      </c>
      <c r="H225" s="219">
        <v>18</v>
      </c>
      <c r="I225" s="220"/>
      <c r="J225" s="221">
        <f>ROUND(I225*H225,2)</f>
        <v>0</v>
      </c>
      <c r="K225" s="217" t="s">
        <v>19</v>
      </c>
      <c r="L225" s="222"/>
      <c r="M225" s="223" t="s">
        <v>19</v>
      </c>
      <c r="N225" s="224" t="s">
        <v>44</v>
      </c>
      <c r="O225" s="81"/>
      <c r="P225" s="225">
        <f>O225*H225</f>
        <v>0</v>
      </c>
      <c r="Q225" s="225">
        <v>0</v>
      </c>
      <c r="R225" s="225">
        <f>Q225*H225</f>
        <v>0</v>
      </c>
      <c r="S225" s="225">
        <v>0</v>
      </c>
      <c r="T225" s="226">
        <f>S225*H225</f>
        <v>0</v>
      </c>
      <c r="U225" s="35"/>
      <c r="V225" s="35"/>
      <c r="W225" s="35"/>
      <c r="X225" s="35"/>
      <c r="Y225" s="35"/>
      <c r="Z225" s="35"/>
      <c r="AA225" s="35"/>
      <c r="AB225" s="35"/>
      <c r="AC225" s="35"/>
      <c r="AD225" s="35"/>
      <c r="AE225" s="35"/>
      <c r="AR225" s="227" t="s">
        <v>216</v>
      </c>
      <c r="AT225" s="227" t="s">
        <v>184</v>
      </c>
      <c r="AU225" s="227" t="s">
        <v>81</v>
      </c>
      <c r="AY225" s="14" t="s">
        <v>183</v>
      </c>
      <c r="BE225" s="228">
        <f>IF(N225="základní",J225,0)</f>
        <v>0</v>
      </c>
      <c r="BF225" s="228">
        <f>IF(N225="snížená",J225,0)</f>
        <v>0</v>
      </c>
      <c r="BG225" s="228">
        <f>IF(N225="zákl. přenesená",J225,0)</f>
        <v>0</v>
      </c>
      <c r="BH225" s="228">
        <f>IF(N225="sníž. přenesená",J225,0)</f>
        <v>0</v>
      </c>
      <c r="BI225" s="228">
        <f>IF(N225="nulová",J225,0)</f>
        <v>0</v>
      </c>
      <c r="BJ225" s="14" t="s">
        <v>81</v>
      </c>
      <c r="BK225" s="228">
        <f>ROUND(I225*H225,2)</f>
        <v>0</v>
      </c>
      <c r="BL225" s="14" t="s">
        <v>182</v>
      </c>
      <c r="BM225" s="227" t="s">
        <v>557</v>
      </c>
    </row>
    <row r="226" s="2" customFormat="1">
      <c r="A226" s="35"/>
      <c r="B226" s="36"/>
      <c r="C226" s="37"/>
      <c r="D226" s="229" t="s">
        <v>190</v>
      </c>
      <c r="E226" s="37"/>
      <c r="F226" s="230" t="s">
        <v>556</v>
      </c>
      <c r="G226" s="37"/>
      <c r="H226" s="37"/>
      <c r="I226" s="143"/>
      <c r="J226" s="37"/>
      <c r="K226" s="37"/>
      <c r="L226" s="41"/>
      <c r="M226" s="231"/>
      <c r="N226" s="232"/>
      <c r="O226" s="81"/>
      <c r="P226" s="81"/>
      <c r="Q226" s="81"/>
      <c r="R226" s="81"/>
      <c r="S226" s="81"/>
      <c r="T226" s="82"/>
      <c r="U226" s="35"/>
      <c r="V226" s="35"/>
      <c r="W226" s="35"/>
      <c r="X226" s="35"/>
      <c r="Y226" s="35"/>
      <c r="Z226" s="35"/>
      <c r="AA226" s="35"/>
      <c r="AB226" s="35"/>
      <c r="AC226" s="35"/>
      <c r="AD226" s="35"/>
      <c r="AE226" s="35"/>
      <c r="AT226" s="14" t="s">
        <v>190</v>
      </c>
      <c r="AU226" s="14" t="s">
        <v>81</v>
      </c>
    </row>
    <row r="227" s="2" customFormat="1" ht="21.75" customHeight="1">
      <c r="A227" s="35"/>
      <c r="B227" s="36"/>
      <c r="C227" s="215" t="s">
        <v>558</v>
      </c>
      <c r="D227" s="215" t="s">
        <v>184</v>
      </c>
      <c r="E227" s="216" t="s">
        <v>559</v>
      </c>
      <c r="F227" s="217" t="s">
        <v>560</v>
      </c>
      <c r="G227" s="218" t="s">
        <v>199</v>
      </c>
      <c r="H227" s="219">
        <v>8</v>
      </c>
      <c r="I227" s="220"/>
      <c r="J227" s="221">
        <f>ROUND(I227*H227,2)</f>
        <v>0</v>
      </c>
      <c r="K227" s="217" t="s">
        <v>19</v>
      </c>
      <c r="L227" s="222"/>
      <c r="M227" s="223" t="s">
        <v>19</v>
      </c>
      <c r="N227" s="224" t="s">
        <v>44</v>
      </c>
      <c r="O227" s="81"/>
      <c r="P227" s="225">
        <f>O227*H227</f>
        <v>0</v>
      </c>
      <c r="Q227" s="225">
        <v>0</v>
      </c>
      <c r="R227" s="225">
        <f>Q227*H227</f>
        <v>0</v>
      </c>
      <c r="S227" s="225">
        <v>0</v>
      </c>
      <c r="T227" s="226">
        <f>S227*H227</f>
        <v>0</v>
      </c>
      <c r="U227" s="35"/>
      <c r="V227" s="35"/>
      <c r="W227" s="35"/>
      <c r="X227" s="35"/>
      <c r="Y227" s="35"/>
      <c r="Z227" s="35"/>
      <c r="AA227" s="35"/>
      <c r="AB227" s="35"/>
      <c r="AC227" s="35"/>
      <c r="AD227" s="35"/>
      <c r="AE227" s="35"/>
      <c r="AR227" s="227" t="s">
        <v>216</v>
      </c>
      <c r="AT227" s="227" t="s">
        <v>184</v>
      </c>
      <c r="AU227" s="227" t="s">
        <v>81</v>
      </c>
      <c r="AY227" s="14" t="s">
        <v>183</v>
      </c>
      <c r="BE227" s="228">
        <f>IF(N227="základní",J227,0)</f>
        <v>0</v>
      </c>
      <c r="BF227" s="228">
        <f>IF(N227="snížená",J227,0)</f>
        <v>0</v>
      </c>
      <c r="BG227" s="228">
        <f>IF(N227="zákl. přenesená",J227,0)</f>
        <v>0</v>
      </c>
      <c r="BH227" s="228">
        <f>IF(N227="sníž. přenesená",J227,0)</f>
        <v>0</v>
      </c>
      <c r="BI227" s="228">
        <f>IF(N227="nulová",J227,0)</f>
        <v>0</v>
      </c>
      <c r="BJ227" s="14" t="s">
        <v>81</v>
      </c>
      <c r="BK227" s="228">
        <f>ROUND(I227*H227,2)</f>
        <v>0</v>
      </c>
      <c r="BL227" s="14" t="s">
        <v>182</v>
      </c>
      <c r="BM227" s="227" t="s">
        <v>561</v>
      </c>
    </row>
    <row r="228" s="2" customFormat="1">
      <c r="A228" s="35"/>
      <c r="B228" s="36"/>
      <c r="C228" s="37"/>
      <c r="D228" s="229" t="s">
        <v>190</v>
      </c>
      <c r="E228" s="37"/>
      <c r="F228" s="230" t="s">
        <v>560</v>
      </c>
      <c r="G228" s="37"/>
      <c r="H228" s="37"/>
      <c r="I228" s="143"/>
      <c r="J228" s="37"/>
      <c r="K228" s="37"/>
      <c r="L228" s="41"/>
      <c r="M228" s="231"/>
      <c r="N228" s="232"/>
      <c r="O228" s="81"/>
      <c r="P228" s="81"/>
      <c r="Q228" s="81"/>
      <c r="R228" s="81"/>
      <c r="S228" s="81"/>
      <c r="T228" s="82"/>
      <c r="U228" s="35"/>
      <c r="V228" s="35"/>
      <c r="W228" s="35"/>
      <c r="X228" s="35"/>
      <c r="Y228" s="35"/>
      <c r="Z228" s="35"/>
      <c r="AA228" s="35"/>
      <c r="AB228" s="35"/>
      <c r="AC228" s="35"/>
      <c r="AD228" s="35"/>
      <c r="AE228" s="35"/>
      <c r="AT228" s="14" t="s">
        <v>190</v>
      </c>
      <c r="AU228" s="14" t="s">
        <v>81</v>
      </c>
    </row>
    <row r="229" s="2" customFormat="1" ht="21.75" customHeight="1">
      <c r="A229" s="35"/>
      <c r="B229" s="36"/>
      <c r="C229" s="215" t="s">
        <v>562</v>
      </c>
      <c r="D229" s="215" t="s">
        <v>184</v>
      </c>
      <c r="E229" s="216" t="s">
        <v>563</v>
      </c>
      <c r="F229" s="217" t="s">
        <v>564</v>
      </c>
      <c r="G229" s="218" t="s">
        <v>199</v>
      </c>
      <c r="H229" s="219">
        <v>48</v>
      </c>
      <c r="I229" s="220"/>
      <c r="J229" s="221">
        <f>ROUND(I229*H229,2)</f>
        <v>0</v>
      </c>
      <c r="K229" s="217" t="s">
        <v>19</v>
      </c>
      <c r="L229" s="222"/>
      <c r="M229" s="223" t="s">
        <v>19</v>
      </c>
      <c r="N229" s="224" t="s">
        <v>44</v>
      </c>
      <c r="O229" s="81"/>
      <c r="P229" s="225">
        <f>O229*H229</f>
        <v>0</v>
      </c>
      <c r="Q229" s="225">
        <v>0</v>
      </c>
      <c r="R229" s="225">
        <f>Q229*H229</f>
        <v>0</v>
      </c>
      <c r="S229" s="225">
        <v>0</v>
      </c>
      <c r="T229" s="226">
        <f>S229*H229</f>
        <v>0</v>
      </c>
      <c r="U229" s="35"/>
      <c r="V229" s="35"/>
      <c r="W229" s="35"/>
      <c r="X229" s="35"/>
      <c r="Y229" s="35"/>
      <c r="Z229" s="35"/>
      <c r="AA229" s="35"/>
      <c r="AB229" s="35"/>
      <c r="AC229" s="35"/>
      <c r="AD229" s="35"/>
      <c r="AE229" s="35"/>
      <c r="AR229" s="227" t="s">
        <v>216</v>
      </c>
      <c r="AT229" s="227" t="s">
        <v>184</v>
      </c>
      <c r="AU229" s="227" t="s">
        <v>81</v>
      </c>
      <c r="AY229" s="14" t="s">
        <v>183</v>
      </c>
      <c r="BE229" s="228">
        <f>IF(N229="základní",J229,0)</f>
        <v>0</v>
      </c>
      <c r="BF229" s="228">
        <f>IF(N229="snížená",J229,0)</f>
        <v>0</v>
      </c>
      <c r="BG229" s="228">
        <f>IF(N229="zákl. přenesená",J229,0)</f>
        <v>0</v>
      </c>
      <c r="BH229" s="228">
        <f>IF(N229="sníž. přenesená",J229,0)</f>
        <v>0</v>
      </c>
      <c r="BI229" s="228">
        <f>IF(N229="nulová",J229,0)</f>
        <v>0</v>
      </c>
      <c r="BJ229" s="14" t="s">
        <v>81</v>
      </c>
      <c r="BK229" s="228">
        <f>ROUND(I229*H229,2)</f>
        <v>0</v>
      </c>
      <c r="BL229" s="14" t="s">
        <v>182</v>
      </c>
      <c r="BM229" s="227" t="s">
        <v>565</v>
      </c>
    </row>
    <row r="230" s="2" customFormat="1">
      <c r="A230" s="35"/>
      <c r="B230" s="36"/>
      <c r="C230" s="37"/>
      <c r="D230" s="229" t="s">
        <v>190</v>
      </c>
      <c r="E230" s="37"/>
      <c r="F230" s="230" t="s">
        <v>564</v>
      </c>
      <c r="G230" s="37"/>
      <c r="H230" s="37"/>
      <c r="I230" s="143"/>
      <c r="J230" s="37"/>
      <c r="K230" s="37"/>
      <c r="L230" s="41"/>
      <c r="M230" s="231"/>
      <c r="N230" s="232"/>
      <c r="O230" s="81"/>
      <c r="P230" s="81"/>
      <c r="Q230" s="81"/>
      <c r="R230" s="81"/>
      <c r="S230" s="81"/>
      <c r="T230" s="82"/>
      <c r="U230" s="35"/>
      <c r="V230" s="35"/>
      <c r="W230" s="35"/>
      <c r="X230" s="35"/>
      <c r="Y230" s="35"/>
      <c r="Z230" s="35"/>
      <c r="AA230" s="35"/>
      <c r="AB230" s="35"/>
      <c r="AC230" s="35"/>
      <c r="AD230" s="35"/>
      <c r="AE230" s="35"/>
      <c r="AT230" s="14" t="s">
        <v>190</v>
      </c>
      <c r="AU230" s="14" t="s">
        <v>81</v>
      </c>
    </row>
    <row r="231" s="2" customFormat="1" ht="21.75" customHeight="1">
      <c r="A231" s="35"/>
      <c r="B231" s="36"/>
      <c r="C231" s="215" t="s">
        <v>566</v>
      </c>
      <c r="D231" s="215" t="s">
        <v>184</v>
      </c>
      <c r="E231" s="216" t="s">
        <v>567</v>
      </c>
      <c r="F231" s="217" t="s">
        <v>568</v>
      </c>
      <c r="G231" s="218" t="s">
        <v>199</v>
      </c>
      <c r="H231" s="219">
        <v>24</v>
      </c>
      <c r="I231" s="220"/>
      <c r="J231" s="221">
        <f>ROUND(I231*H231,2)</f>
        <v>0</v>
      </c>
      <c r="K231" s="217" t="s">
        <v>19</v>
      </c>
      <c r="L231" s="222"/>
      <c r="M231" s="223" t="s">
        <v>19</v>
      </c>
      <c r="N231" s="224" t="s">
        <v>44</v>
      </c>
      <c r="O231" s="81"/>
      <c r="P231" s="225">
        <f>O231*H231</f>
        <v>0</v>
      </c>
      <c r="Q231" s="225">
        <v>0</v>
      </c>
      <c r="R231" s="225">
        <f>Q231*H231</f>
        <v>0</v>
      </c>
      <c r="S231" s="225">
        <v>0</v>
      </c>
      <c r="T231" s="226">
        <f>S231*H231</f>
        <v>0</v>
      </c>
      <c r="U231" s="35"/>
      <c r="V231" s="35"/>
      <c r="W231" s="35"/>
      <c r="X231" s="35"/>
      <c r="Y231" s="35"/>
      <c r="Z231" s="35"/>
      <c r="AA231" s="35"/>
      <c r="AB231" s="35"/>
      <c r="AC231" s="35"/>
      <c r="AD231" s="35"/>
      <c r="AE231" s="35"/>
      <c r="AR231" s="227" t="s">
        <v>216</v>
      </c>
      <c r="AT231" s="227" t="s">
        <v>184</v>
      </c>
      <c r="AU231" s="227" t="s">
        <v>81</v>
      </c>
      <c r="AY231" s="14" t="s">
        <v>183</v>
      </c>
      <c r="BE231" s="228">
        <f>IF(N231="základní",J231,0)</f>
        <v>0</v>
      </c>
      <c r="BF231" s="228">
        <f>IF(N231="snížená",J231,0)</f>
        <v>0</v>
      </c>
      <c r="BG231" s="228">
        <f>IF(N231="zákl. přenesená",J231,0)</f>
        <v>0</v>
      </c>
      <c r="BH231" s="228">
        <f>IF(N231="sníž. přenesená",J231,0)</f>
        <v>0</v>
      </c>
      <c r="BI231" s="228">
        <f>IF(N231="nulová",J231,0)</f>
        <v>0</v>
      </c>
      <c r="BJ231" s="14" t="s">
        <v>81</v>
      </c>
      <c r="BK231" s="228">
        <f>ROUND(I231*H231,2)</f>
        <v>0</v>
      </c>
      <c r="BL231" s="14" t="s">
        <v>182</v>
      </c>
      <c r="BM231" s="227" t="s">
        <v>569</v>
      </c>
    </row>
    <row r="232" s="2" customFormat="1">
      <c r="A232" s="35"/>
      <c r="B232" s="36"/>
      <c r="C232" s="37"/>
      <c r="D232" s="229" t="s">
        <v>190</v>
      </c>
      <c r="E232" s="37"/>
      <c r="F232" s="230" t="s">
        <v>568</v>
      </c>
      <c r="G232" s="37"/>
      <c r="H232" s="37"/>
      <c r="I232" s="143"/>
      <c r="J232" s="37"/>
      <c r="K232" s="37"/>
      <c r="L232" s="41"/>
      <c r="M232" s="231"/>
      <c r="N232" s="232"/>
      <c r="O232" s="81"/>
      <c r="P232" s="81"/>
      <c r="Q232" s="81"/>
      <c r="R232" s="81"/>
      <c r="S232" s="81"/>
      <c r="T232" s="82"/>
      <c r="U232" s="35"/>
      <c r="V232" s="35"/>
      <c r="W232" s="35"/>
      <c r="X232" s="35"/>
      <c r="Y232" s="35"/>
      <c r="Z232" s="35"/>
      <c r="AA232" s="35"/>
      <c r="AB232" s="35"/>
      <c r="AC232" s="35"/>
      <c r="AD232" s="35"/>
      <c r="AE232" s="35"/>
      <c r="AT232" s="14" t="s">
        <v>190</v>
      </c>
      <c r="AU232" s="14" t="s">
        <v>81</v>
      </c>
    </row>
    <row r="233" s="2" customFormat="1" ht="21.75" customHeight="1">
      <c r="A233" s="35"/>
      <c r="B233" s="36"/>
      <c r="C233" s="215" t="s">
        <v>570</v>
      </c>
      <c r="D233" s="215" t="s">
        <v>184</v>
      </c>
      <c r="E233" s="216" t="s">
        <v>571</v>
      </c>
      <c r="F233" s="217" t="s">
        <v>572</v>
      </c>
      <c r="G233" s="218" t="s">
        <v>199</v>
      </c>
      <c r="H233" s="219">
        <v>36</v>
      </c>
      <c r="I233" s="220"/>
      <c r="J233" s="221">
        <f>ROUND(I233*H233,2)</f>
        <v>0</v>
      </c>
      <c r="K233" s="217" t="s">
        <v>19</v>
      </c>
      <c r="L233" s="222"/>
      <c r="M233" s="223" t="s">
        <v>19</v>
      </c>
      <c r="N233" s="224" t="s">
        <v>44</v>
      </c>
      <c r="O233" s="81"/>
      <c r="P233" s="225">
        <f>O233*H233</f>
        <v>0</v>
      </c>
      <c r="Q233" s="225">
        <v>0</v>
      </c>
      <c r="R233" s="225">
        <f>Q233*H233</f>
        <v>0</v>
      </c>
      <c r="S233" s="225">
        <v>0</v>
      </c>
      <c r="T233" s="226">
        <f>S233*H233</f>
        <v>0</v>
      </c>
      <c r="U233" s="35"/>
      <c r="V233" s="35"/>
      <c r="W233" s="35"/>
      <c r="X233" s="35"/>
      <c r="Y233" s="35"/>
      <c r="Z233" s="35"/>
      <c r="AA233" s="35"/>
      <c r="AB233" s="35"/>
      <c r="AC233" s="35"/>
      <c r="AD233" s="35"/>
      <c r="AE233" s="35"/>
      <c r="AR233" s="227" t="s">
        <v>216</v>
      </c>
      <c r="AT233" s="227" t="s">
        <v>184</v>
      </c>
      <c r="AU233" s="227" t="s">
        <v>81</v>
      </c>
      <c r="AY233" s="14" t="s">
        <v>183</v>
      </c>
      <c r="BE233" s="228">
        <f>IF(N233="základní",J233,0)</f>
        <v>0</v>
      </c>
      <c r="BF233" s="228">
        <f>IF(N233="snížená",J233,0)</f>
        <v>0</v>
      </c>
      <c r="BG233" s="228">
        <f>IF(N233="zákl. přenesená",J233,0)</f>
        <v>0</v>
      </c>
      <c r="BH233" s="228">
        <f>IF(N233="sníž. přenesená",J233,0)</f>
        <v>0</v>
      </c>
      <c r="BI233" s="228">
        <f>IF(N233="nulová",J233,0)</f>
        <v>0</v>
      </c>
      <c r="BJ233" s="14" t="s">
        <v>81</v>
      </c>
      <c r="BK233" s="228">
        <f>ROUND(I233*H233,2)</f>
        <v>0</v>
      </c>
      <c r="BL233" s="14" t="s">
        <v>182</v>
      </c>
      <c r="BM233" s="227" t="s">
        <v>573</v>
      </c>
    </row>
    <row r="234" s="2" customFormat="1">
      <c r="A234" s="35"/>
      <c r="B234" s="36"/>
      <c r="C234" s="37"/>
      <c r="D234" s="229" t="s">
        <v>190</v>
      </c>
      <c r="E234" s="37"/>
      <c r="F234" s="230" t="s">
        <v>572</v>
      </c>
      <c r="G234" s="37"/>
      <c r="H234" s="37"/>
      <c r="I234" s="143"/>
      <c r="J234" s="37"/>
      <c r="K234" s="37"/>
      <c r="L234" s="41"/>
      <c r="M234" s="231"/>
      <c r="N234" s="232"/>
      <c r="O234" s="81"/>
      <c r="P234" s="81"/>
      <c r="Q234" s="81"/>
      <c r="R234" s="81"/>
      <c r="S234" s="81"/>
      <c r="T234" s="82"/>
      <c r="U234" s="35"/>
      <c r="V234" s="35"/>
      <c r="W234" s="35"/>
      <c r="X234" s="35"/>
      <c r="Y234" s="35"/>
      <c r="Z234" s="35"/>
      <c r="AA234" s="35"/>
      <c r="AB234" s="35"/>
      <c r="AC234" s="35"/>
      <c r="AD234" s="35"/>
      <c r="AE234" s="35"/>
      <c r="AT234" s="14" t="s">
        <v>190</v>
      </c>
      <c r="AU234" s="14" t="s">
        <v>81</v>
      </c>
    </row>
    <row r="235" s="2" customFormat="1" ht="21.75" customHeight="1">
      <c r="A235" s="35"/>
      <c r="B235" s="36"/>
      <c r="C235" s="215" t="s">
        <v>574</v>
      </c>
      <c r="D235" s="215" t="s">
        <v>184</v>
      </c>
      <c r="E235" s="216" t="s">
        <v>575</v>
      </c>
      <c r="F235" s="217" t="s">
        <v>576</v>
      </c>
      <c r="G235" s="218" t="s">
        <v>199</v>
      </c>
      <c r="H235" s="219">
        <v>15</v>
      </c>
      <c r="I235" s="220"/>
      <c r="J235" s="221">
        <f>ROUND(I235*H235,2)</f>
        <v>0</v>
      </c>
      <c r="K235" s="217" t="s">
        <v>19</v>
      </c>
      <c r="L235" s="222"/>
      <c r="M235" s="223" t="s">
        <v>19</v>
      </c>
      <c r="N235" s="224" t="s">
        <v>44</v>
      </c>
      <c r="O235" s="81"/>
      <c r="P235" s="225">
        <f>O235*H235</f>
        <v>0</v>
      </c>
      <c r="Q235" s="225">
        <v>0</v>
      </c>
      <c r="R235" s="225">
        <f>Q235*H235</f>
        <v>0</v>
      </c>
      <c r="S235" s="225">
        <v>0</v>
      </c>
      <c r="T235" s="226">
        <f>S235*H235</f>
        <v>0</v>
      </c>
      <c r="U235" s="35"/>
      <c r="V235" s="35"/>
      <c r="W235" s="35"/>
      <c r="X235" s="35"/>
      <c r="Y235" s="35"/>
      <c r="Z235" s="35"/>
      <c r="AA235" s="35"/>
      <c r="AB235" s="35"/>
      <c r="AC235" s="35"/>
      <c r="AD235" s="35"/>
      <c r="AE235" s="35"/>
      <c r="AR235" s="227" t="s">
        <v>216</v>
      </c>
      <c r="AT235" s="227" t="s">
        <v>184</v>
      </c>
      <c r="AU235" s="227" t="s">
        <v>81</v>
      </c>
      <c r="AY235" s="14" t="s">
        <v>183</v>
      </c>
      <c r="BE235" s="228">
        <f>IF(N235="základní",J235,0)</f>
        <v>0</v>
      </c>
      <c r="BF235" s="228">
        <f>IF(N235="snížená",J235,0)</f>
        <v>0</v>
      </c>
      <c r="BG235" s="228">
        <f>IF(N235="zákl. přenesená",J235,0)</f>
        <v>0</v>
      </c>
      <c r="BH235" s="228">
        <f>IF(N235="sníž. přenesená",J235,0)</f>
        <v>0</v>
      </c>
      <c r="BI235" s="228">
        <f>IF(N235="nulová",J235,0)</f>
        <v>0</v>
      </c>
      <c r="BJ235" s="14" t="s">
        <v>81</v>
      </c>
      <c r="BK235" s="228">
        <f>ROUND(I235*H235,2)</f>
        <v>0</v>
      </c>
      <c r="BL235" s="14" t="s">
        <v>182</v>
      </c>
      <c r="BM235" s="227" t="s">
        <v>577</v>
      </c>
    </row>
    <row r="236" s="2" customFormat="1">
      <c r="A236" s="35"/>
      <c r="B236" s="36"/>
      <c r="C236" s="37"/>
      <c r="D236" s="229" t="s">
        <v>190</v>
      </c>
      <c r="E236" s="37"/>
      <c r="F236" s="230" t="s">
        <v>576</v>
      </c>
      <c r="G236" s="37"/>
      <c r="H236" s="37"/>
      <c r="I236" s="143"/>
      <c r="J236" s="37"/>
      <c r="K236" s="37"/>
      <c r="L236" s="41"/>
      <c r="M236" s="231"/>
      <c r="N236" s="232"/>
      <c r="O236" s="81"/>
      <c r="P236" s="81"/>
      <c r="Q236" s="81"/>
      <c r="R236" s="81"/>
      <c r="S236" s="81"/>
      <c r="T236" s="82"/>
      <c r="U236" s="35"/>
      <c r="V236" s="35"/>
      <c r="W236" s="35"/>
      <c r="X236" s="35"/>
      <c r="Y236" s="35"/>
      <c r="Z236" s="35"/>
      <c r="AA236" s="35"/>
      <c r="AB236" s="35"/>
      <c r="AC236" s="35"/>
      <c r="AD236" s="35"/>
      <c r="AE236" s="35"/>
      <c r="AT236" s="14" t="s">
        <v>190</v>
      </c>
      <c r="AU236" s="14" t="s">
        <v>81</v>
      </c>
    </row>
    <row r="237" s="2" customFormat="1" ht="21.75" customHeight="1">
      <c r="A237" s="35"/>
      <c r="B237" s="36"/>
      <c r="C237" s="215" t="s">
        <v>578</v>
      </c>
      <c r="D237" s="215" t="s">
        <v>184</v>
      </c>
      <c r="E237" s="216" t="s">
        <v>579</v>
      </c>
      <c r="F237" s="217" t="s">
        <v>580</v>
      </c>
      <c r="G237" s="218" t="s">
        <v>199</v>
      </c>
      <c r="H237" s="219">
        <v>8</v>
      </c>
      <c r="I237" s="220"/>
      <c r="J237" s="221">
        <f>ROUND(I237*H237,2)</f>
        <v>0</v>
      </c>
      <c r="K237" s="217" t="s">
        <v>19</v>
      </c>
      <c r="L237" s="222"/>
      <c r="M237" s="223" t="s">
        <v>19</v>
      </c>
      <c r="N237" s="224" t="s">
        <v>44</v>
      </c>
      <c r="O237" s="81"/>
      <c r="P237" s="225">
        <f>O237*H237</f>
        <v>0</v>
      </c>
      <c r="Q237" s="225">
        <v>0</v>
      </c>
      <c r="R237" s="225">
        <f>Q237*H237</f>
        <v>0</v>
      </c>
      <c r="S237" s="225">
        <v>0</v>
      </c>
      <c r="T237" s="226">
        <f>S237*H237</f>
        <v>0</v>
      </c>
      <c r="U237" s="35"/>
      <c r="V237" s="35"/>
      <c r="W237" s="35"/>
      <c r="X237" s="35"/>
      <c r="Y237" s="35"/>
      <c r="Z237" s="35"/>
      <c r="AA237" s="35"/>
      <c r="AB237" s="35"/>
      <c r="AC237" s="35"/>
      <c r="AD237" s="35"/>
      <c r="AE237" s="35"/>
      <c r="AR237" s="227" t="s">
        <v>216</v>
      </c>
      <c r="AT237" s="227" t="s">
        <v>184</v>
      </c>
      <c r="AU237" s="227" t="s">
        <v>81</v>
      </c>
      <c r="AY237" s="14" t="s">
        <v>183</v>
      </c>
      <c r="BE237" s="228">
        <f>IF(N237="základní",J237,0)</f>
        <v>0</v>
      </c>
      <c r="BF237" s="228">
        <f>IF(N237="snížená",J237,0)</f>
        <v>0</v>
      </c>
      <c r="BG237" s="228">
        <f>IF(N237="zákl. přenesená",J237,0)</f>
        <v>0</v>
      </c>
      <c r="BH237" s="228">
        <f>IF(N237="sníž. přenesená",J237,0)</f>
        <v>0</v>
      </c>
      <c r="BI237" s="228">
        <f>IF(N237="nulová",J237,0)</f>
        <v>0</v>
      </c>
      <c r="BJ237" s="14" t="s">
        <v>81</v>
      </c>
      <c r="BK237" s="228">
        <f>ROUND(I237*H237,2)</f>
        <v>0</v>
      </c>
      <c r="BL237" s="14" t="s">
        <v>182</v>
      </c>
      <c r="BM237" s="227" t="s">
        <v>581</v>
      </c>
    </row>
    <row r="238" s="2" customFormat="1">
      <c r="A238" s="35"/>
      <c r="B238" s="36"/>
      <c r="C238" s="37"/>
      <c r="D238" s="229" t="s">
        <v>190</v>
      </c>
      <c r="E238" s="37"/>
      <c r="F238" s="230" t="s">
        <v>580</v>
      </c>
      <c r="G238" s="37"/>
      <c r="H238" s="37"/>
      <c r="I238" s="143"/>
      <c r="J238" s="37"/>
      <c r="K238" s="37"/>
      <c r="L238" s="41"/>
      <c r="M238" s="231"/>
      <c r="N238" s="232"/>
      <c r="O238" s="81"/>
      <c r="P238" s="81"/>
      <c r="Q238" s="81"/>
      <c r="R238" s="81"/>
      <c r="S238" s="81"/>
      <c r="T238" s="82"/>
      <c r="U238" s="35"/>
      <c r="V238" s="35"/>
      <c r="W238" s="35"/>
      <c r="X238" s="35"/>
      <c r="Y238" s="35"/>
      <c r="Z238" s="35"/>
      <c r="AA238" s="35"/>
      <c r="AB238" s="35"/>
      <c r="AC238" s="35"/>
      <c r="AD238" s="35"/>
      <c r="AE238" s="35"/>
      <c r="AT238" s="14" t="s">
        <v>190</v>
      </c>
      <c r="AU238" s="14" t="s">
        <v>81</v>
      </c>
    </row>
    <row r="239" s="2" customFormat="1" ht="21.75" customHeight="1">
      <c r="A239" s="35"/>
      <c r="B239" s="36"/>
      <c r="C239" s="215" t="s">
        <v>582</v>
      </c>
      <c r="D239" s="215" t="s">
        <v>184</v>
      </c>
      <c r="E239" s="216" t="s">
        <v>583</v>
      </c>
      <c r="F239" s="217" t="s">
        <v>584</v>
      </c>
      <c r="G239" s="218" t="s">
        <v>199</v>
      </c>
      <c r="H239" s="219">
        <v>6</v>
      </c>
      <c r="I239" s="220"/>
      <c r="J239" s="221">
        <f>ROUND(I239*H239,2)</f>
        <v>0</v>
      </c>
      <c r="K239" s="217" t="s">
        <v>19</v>
      </c>
      <c r="L239" s="222"/>
      <c r="M239" s="223" t="s">
        <v>19</v>
      </c>
      <c r="N239" s="224" t="s">
        <v>44</v>
      </c>
      <c r="O239" s="81"/>
      <c r="P239" s="225">
        <f>O239*H239</f>
        <v>0</v>
      </c>
      <c r="Q239" s="225">
        <v>0</v>
      </c>
      <c r="R239" s="225">
        <f>Q239*H239</f>
        <v>0</v>
      </c>
      <c r="S239" s="225">
        <v>0</v>
      </c>
      <c r="T239" s="226">
        <f>S239*H239</f>
        <v>0</v>
      </c>
      <c r="U239" s="35"/>
      <c r="V239" s="35"/>
      <c r="W239" s="35"/>
      <c r="X239" s="35"/>
      <c r="Y239" s="35"/>
      <c r="Z239" s="35"/>
      <c r="AA239" s="35"/>
      <c r="AB239" s="35"/>
      <c r="AC239" s="35"/>
      <c r="AD239" s="35"/>
      <c r="AE239" s="35"/>
      <c r="AR239" s="227" t="s">
        <v>216</v>
      </c>
      <c r="AT239" s="227" t="s">
        <v>184</v>
      </c>
      <c r="AU239" s="227" t="s">
        <v>81</v>
      </c>
      <c r="AY239" s="14" t="s">
        <v>183</v>
      </c>
      <c r="BE239" s="228">
        <f>IF(N239="základní",J239,0)</f>
        <v>0</v>
      </c>
      <c r="BF239" s="228">
        <f>IF(N239="snížená",J239,0)</f>
        <v>0</v>
      </c>
      <c r="BG239" s="228">
        <f>IF(N239="zákl. přenesená",J239,0)</f>
        <v>0</v>
      </c>
      <c r="BH239" s="228">
        <f>IF(N239="sníž. přenesená",J239,0)</f>
        <v>0</v>
      </c>
      <c r="BI239" s="228">
        <f>IF(N239="nulová",J239,0)</f>
        <v>0</v>
      </c>
      <c r="BJ239" s="14" t="s">
        <v>81</v>
      </c>
      <c r="BK239" s="228">
        <f>ROUND(I239*H239,2)</f>
        <v>0</v>
      </c>
      <c r="BL239" s="14" t="s">
        <v>182</v>
      </c>
      <c r="BM239" s="227" t="s">
        <v>585</v>
      </c>
    </row>
    <row r="240" s="2" customFormat="1">
      <c r="A240" s="35"/>
      <c r="B240" s="36"/>
      <c r="C240" s="37"/>
      <c r="D240" s="229" t="s">
        <v>190</v>
      </c>
      <c r="E240" s="37"/>
      <c r="F240" s="230" t="s">
        <v>584</v>
      </c>
      <c r="G240" s="37"/>
      <c r="H240" s="37"/>
      <c r="I240" s="143"/>
      <c r="J240" s="37"/>
      <c r="K240" s="37"/>
      <c r="L240" s="41"/>
      <c r="M240" s="231"/>
      <c r="N240" s="232"/>
      <c r="O240" s="81"/>
      <c r="P240" s="81"/>
      <c r="Q240" s="81"/>
      <c r="R240" s="81"/>
      <c r="S240" s="81"/>
      <c r="T240" s="82"/>
      <c r="U240" s="35"/>
      <c r="V240" s="35"/>
      <c r="W240" s="35"/>
      <c r="X240" s="35"/>
      <c r="Y240" s="35"/>
      <c r="Z240" s="35"/>
      <c r="AA240" s="35"/>
      <c r="AB240" s="35"/>
      <c r="AC240" s="35"/>
      <c r="AD240" s="35"/>
      <c r="AE240" s="35"/>
      <c r="AT240" s="14" t="s">
        <v>190</v>
      </c>
      <c r="AU240" s="14" t="s">
        <v>81</v>
      </c>
    </row>
    <row r="241" s="2" customFormat="1" ht="33" customHeight="1">
      <c r="A241" s="35"/>
      <c r="B241" s="36"/>
      <c r="C241" s="215" t="s">
        <v>586</v>
      </c>
      <c r="D241" s="215" t="s">
        <v>184</v>
      </c>
      <c r="E241" s="216" t="s">
        <v>587</v>
      </c>
      <c r="F241" s="217" t="s">
        <v>588</v>
      </c>
      <c r="G241" s="218" t="s">
        <v>199</v>
      </c>
      <c r="H241" s="219">
        <v>1</v>
      </c>
      <c r="I241" s="220"/>
      <c r="J241" s="221">
        <f>ROUND(I241*H241,2)</f>
        <v>0</v>
      </c>
      <c r="K241" s="217" t="s">
        <v>19</v>
      </c>
      <c r="L241" s="222"/>
      <c r="M241" s="223" t="s">
        <v>19</v>
      </c>
      <c r="N241" s="224" t="s">
        <v>44</v>
      </c>
      <c r="O241" s="81"/>
      <c r="P241" s="225">
        <f>O241*H241</f>
        <v>0</v>
      </c>
      <c r="Q241" s="225">
        <v>0</v>
      </c>
      <c r="R241" s="225">
        <f>Q241*H241</f>
        <v>0</v>
      </c>
      <c r="S241" s="225">
        <v>0</v>
      </c>
      <c r="T241" s="226">
        <f>S241*H241</f>
        <v>0</v>
      </c>
      <c r="U241" s="35"/>
      <c r="V241" s="35"/>
      <c r="W241" s="35"/>
      <c r="X241" s="35"/>
      <c r="Y241" s="35"/>
      <c r="Z241" s="35"/>
      <c r="AA241" s="35"/>
      <c r="AB241" s="35"/>
      <c r="AC241" s="35"/>
      <c r="AD241" s="35"/>
      <c r="AE241" s="35"/>
      <c r="AR241" s="227" t="s">
        <v>216</v>
      </c>
      <c r="AT241" s="227" t="s">
        <v>184</v>
      </c>
      <c r="AU241" s="227" t="s">
        <v>81</v>
      </c>
      <c r="AY241" s="14" t="s">
        <v>183</v>
      </c>
      <c r="BE241" s="228">
        <f>IF(N241="základní",J241,0)</f>
        <v>0</v>
      </c>
      <c r="BF241" s="228">
        <f>IF(N241="snížená",J241,0)</f>
        <v>0</v>
      </c>
      <c r="BG241" s="228">
        <f>IF(N241="zákl. přenesená",J241,0)</f>
        <v>0</v>
      </c>
      <c r="BH241" s="228">
        <f>IF(N241="sníž. přenesená",J241,0)</f>
        <v>0</v>
      </c>
      <c r="BI241" s="228">
        <f>IF(N241="nulová",J241,0)</f>
        <v>0</v>
      </c>
      <c r="BJ241" s="14" t="s">
        <v>81</v>
      </c>
      <c r="BK241" s="228">
        <f>ROUND(I241*H241,2)</f>
        <v>0</v>
      </c>
      <c r="BL241" s="14" t="s">
        <v>182</v>
      </c>
      <c r="BM241" s="227" t="s">
        <v>589</v>
      </c>
    </row>
    <row r="242" s="2" customFormat="1">
      <c r="A242" s="35"/>
      <c r="B242" s="36"/>
      <c r="C242" s="37"/>
      <c r="D242" s="229" t="s">
        <v>190</v>
      </c>
      <c r="E242" s="37"/>
      <c r="F242" s="230" t="s">
        <v>588</v>
      </c>
      <c r="G242" s="37"/>
      <c r="H242" s="37"/>
      <c r="I242" s="143"/>
      <c r="J242" s="37"/>
      <c r="K242" s="37"/>
      <c r="L242" s="41"/>
      <c r="M242" s="231"/>
      <c r="N242" s="232"/>
      <c r="O242" s="81"/>
      <c r="P242" s="81"/>
      <c r="Q242" s="81"/>
      <c r="R242" s="81"/>
      <c r="S242" s="81"/>
      <c r="T242" s="82"/>
      <c r="U242" s="35"/>
      <c r="V242" s="35"/>
      <c r="W242" s="35"/>
      <c r="X242" s="35"/>
      <c r="Y242" s="35"/>
      <c r="Z242" s="35"/>
      <c r="AA242" s="35"/>
      <c r="AB242" s="35"/>
      <c r="AC242" s="35"/>
      <c r="AD242" s="35"/>
      <c r="AE242" s="35"/>
      <c r="AT242" s="14" t="s">
        <v>190</v>
      </c>
      <c r="AU242" s="14" t="s">
        <v>81</v>
      </c>
    </row>
    <row r="243" s="2" customFormat="1" ht="33" customHeight="1">
      <c r="A243" s="35"/>
      <c r="B243" s="36"/>
      <c r="C243" s="215" t="s">
        <v>590</v>
      </c>
      <c r="D243" s="215" t="s">
        <v>184</v>
      </c>
      <c r="E243" s="216" t="s">
        <v>591</v>
      </c>
      <c r="F243" s="217" t="s">
        <v>592</v>
      </c>
      <c r="G243" s="218" t="s">
        <v>199</v>
      </c>
      <c r="H243" s="219">
        <v>4</v>
      </c>
      <c r="I243" s="220"/>
      <c r="J243" s="221">
        <f>ROUND(I243*H243,2)</f>
        <v>0</v>
      </c>
      <c r="K243" s="217" t="s">
        <v>19</v>
      </c>
      <c r="L243" s="222"/>
      <c r="M243" s="223" t="s">
        <v>19</v>
      </c>
      <c r="N243" s="224" t="s">
        <v>44</v>
      </c>
      <c r="O243" s="81"/>
      <c r="P243" s="225">
        <f>O243*H243</f>
        <v>0</v>
      </c>
      <c r="Q243" s="225">
        <v>0</v>
      </c>
      <c r="R243" s="225">
        <f>Q243*H243</f>
        <v>0</v>
      </c>
      <c r="S243" s="225">
        <v>0</v>
      </c>
      <c r="T243" s="226">
        <f>S243*H243</f>
        <v>0</v>
      </c>
      <c r="U243" s="35"/>
      <c r="V243" s="35"/>
      <c r="W243" s="35"/>
      <c r="X243" s="35"/>
      <c r="Y243" s="35"/>
      <c r="Z243" s="35"/>
      <c r="AA243" s="35"/>
      <c r="AB243" s="35"/>
      <c r="AC243" s="35"/>
      <c r="AD243" s="35"/>
      <c r="AE243" s="35"/>
      <c r="AR243" s="227" t="s">
        <v>216</v>
      </c>
      <c r="AT243" s="227" t="s">
        <v>184</v>
      </c>
      <c r="AU243" s="227" t="s">
        <v>81</v>
      </c>
      <c r="AY243" s="14" t="s">
        <v>183</v>
      </c>
      <c r="BE243" s="228">
        <f>IF(N243="základní",J243,0)</f>
        <v>0</v>
      </c>
      <c r="BF243" s="228">
        <f>IF(N243="snížená",J243,0)</f>
        <v>0</v>
      </c>
      <c r="BG243" s="228">
        <f>IF(N243="zákl. přenesená",J243,0)</f>
        <v>0</v>
      </c>
      <c r="BH243" s="228">
        <f>IF(N243="sníž. přenesená",J243,0)</f>
        <v>0</v>
      </c>
      <c r="BI243" s="228">
        <f>IF(N243="nulová",J243,0)</f>
        <v>0</v>
      </c>
      <c r="BJ243" s="14" t="s">
        <v>81</v>
      </c>
      <c r="BK243" s="228">
        <f>ROUND(I243*H243,2)</f>
        <v>0</v>
      </c>
      <c r="BL243" s="14" t="s">
        <v>182</v>
      </c>
      <c r="BM243" s="227" t="s">
        <v>593</v>
      </c>
    </row>
    <row r="244" s="2" customFormat="1">
      <c r="A244" s="35"/>
      <c r="B244" s="36"/>
      <c r="C244" s="37"/>
      <c r="D244" s="229" t="s">
        <v>190</v>
      </c>
      <c r="E244" s="37"/>
      <c r="F244" s="230" t="s">
        <v>592</v>
      </c>
      <c r="G244" s="37"/>
      <c r="H244" s="37"/>
      <c r="I244" s="143"/>
      <c r="J244" s="37"/>
      <c r="K244" s="37"/>
      <c r="L244" s="41"/>
      <c r="M244" s="231"/>
      <c r="N244" s="232"/>
      <c r="O244" s="81"/>
      <c r="P244" s="81"/>
      <c r="Q244" s="81"/>
      <c r="R244" s="81"/>
      <c r="S244" s="81"/>
      <c r="T244" s="82"/>
      <c r="U244" s="35"/>
      <c r="V244" s="35"/>
      <c r="W244" s="35"/>
      <c r="X244" s="35"/>
      <c r="Y244" s="35"/>
      <c r="Z244" s="35"/>
      <c r="AA244" s="35"/>
      <c r="AB244" s="35"/>
      <c r="AC244" s="35"/>
      <c r="AD244" s="35"/>
      <c r="AE244" s="35"/>
      <c r="AT244" s="14" t="s">
        <v>190</v>
      </c>
      <c r="AU244" s="14" t="s">
        <v>81</v>
      </c>
    </row>
    <row r="245" s="2" customFormat="1" ht="33" customHeight="1">
      <c r="A245" s="35"/>
      <c r="B245" s="36"/>
      <c r="C245" s="215" t="s">
        <v>594</v>
      </c>
      <c r="D245" s="215" t="s">
        <v>184</v>
      </c>
      <c r="E245" s="216" t="s">
        <v>595</v>
      </c>
      <c r="F245" s="217" t="s">
        <v>596</v>
      </c>
      <c r="G245" s="218" t="s">
        <v>199</v>
      </c>
      <c r="H245" s="219">
        <v>2</v>
      </c>
      <c r="I245" s="220"/>
      <c r="J245" s="221">
        <f>ROUND(I245*H245,2)</f>
        <v>0</v>
      </c>
      <c r="K245" s="217" t="s">
        <v>19</v>
      </c>
      <c r="L245" s="222"/>
      <c r="M245" s="223" t="s">
        <v>19</v>
      </c>
      <c r="N245" s="224" t="s">
        <v>44</v>
      </c>
      <c r="O245" s="81"/>
      <c r="P245" s="225">
        <f>O245*H245</f>
        <v>0</v>
      </c>
      <c r="Q245" s="225">
        <v>0</v>
      </c>
      <c r="R245" s="225">
        <f>Q245*H245</f>
        <v>0</v>
      </c>
      <c r="S245" s="225">
        <v>0</v>
      </c>
      <c r="T245" s="226">
        <f>S245*H245</f>
        <v>0</v>
      </c>
      <c r="U245" s="35"/>
      <c r="V245" s="35"/>
      <c r="W245" s="35"/>
      <c r="X245" s="35"/>
      <c r="Y245" s="35"/>
      <c r="Z245" s="35"/>
      <c r="AA245" s="35"/>
      <c r="AB245" s="35"/>
      <c r="AC245" s="35"/>
      <c r="AD245" s="35"/>
      <c r="AE245" s="35"/>
      <c r="AR245" s="227" t="s">
        <v>216</v>
      </c>
      <c r="AT245" s="227" t="s">
        <v>184</v>
      </c>
      <c r="AU245" s="227" t="s">
        <v>81</v>
      </c>
      <c r="AY245" s="14" t="s">
        <v>183</v>
      </c>
      <c r="BE245" s="228">
        <f>IF(N245="základní",J245,0)</f>
        <v>0</v>
      </c>
      <c r="BF245" s="228">
        <f>IF(N245="snížená",J245,0)</f>
        <v>0</v>
      </c>
      <c r="BG245" s="228">
        <f>IF(N245="zákl. přenesená",J245,0)</f>
        <v>0</v>
      </c>
      <c r="BH245" s="228">
        <f>IF(N245="sníž. přenesená",J245,0)</f>
        <v>0</v>
      </c>
      <c r="BI245" s="228">
        <f>IF(N245="nulová",J245,0)</f>
        <v>0</v>
      </c>
      <c r="BJ245" s="14" t="s">
        <v>81</v>
      </c>
      <c r="BK245" s="228">
        <f>ROUND(I245*H245,2)</f>
        <v>0</v>
      </c>
      <c r="BL245" s="14" t="s">
        <v>182</v>
      </c>
      <c r="BM245" s="227" t="s">
        <v>597</v>
      </c>
    </row>
    <row r="246" s="2" customFormat="1">
      <c r="A246" s="35"/>
      <c r="B246" s="36"/>
      <c r="C246" s="37"/>
      <c r="D246" s="229" t="s">
        <v>190</v>
      </c>
      <c r="E246" s="37"/>
      <c r="F246" s="230" t="s">
        <v>596</v>
      </c>
      <c r="G246" s="37"/>
      <c r="H246" s="37"/>
      <c r="I246" s="143"/>
      <c r="J246" s="37"/>
      <c r="K246" s="37"/>
      <c r="L246" s="41"/>
      <c r="M246" s="231"/>
      <c r="N246" s="232"/>
      <c r="O246" s="81"/>
      <c r="P246" s="81"/>
      <c r="Q246" s="81"/>
      <c r="R246" s="81"/>
      <c r="S246" s="81"/>
      <c r="T246" s="82"/>
      <c r="U246" s="35"/>
      <c r="V246" s="35"/>
      <c r="W246" s="35"/>
      <c r="X246" s="35"/>
      <c r="Y246" s="35"/>
      <c r="Z246" s="35"/>
      <c r="AA246" s="35"/>
      <c r="AB246" s="35"/>
      <c r="AC246" s="35"/>
      <c r="AD246" s="35"/>
      <c r="AE246" s="35"/>
      <c r="AT246" s="14" t="s">
        <v>190</v>
      </c>
      <c r="AU246" s="14" t="s">
        <v>81</v>
      </c>
    </row>
    <row r="247" s="2" customFormat="1" ht="33" customHeight="1">
      <c r="A247" s="35"/>
      <c r="B247" s="36"/>
      <c r="C247" s="215" t="s">
        <v>598</v>
      </c>
      <c r="D247" s="215" t="s">
        <v>184</v>
      </c>
      <c r="E247" s="216" t="s">
        <v>599</v>
      </c>
      <c r="F247" s="217" t="s">
        <v>600</v>
      </c>
      <c r="G247" s="218" t="s">
        <v>199</v>
      </c>
      <c r="H247" s="219">
        <v>2</v>
      </c>
      <c r="I247" s="220"/>
      <c r="J247" s="221">
        <f>ROUND(I247*H247,2)</f>
        <v>0</v>
      </c>
      <c r="K247" s="217" t="s">
        <v>19</v>
      </c>
      <c r="L247" s="222"/>
      <c r="M247" s="223" t="s">
        <v>19</v>
      </c>
      <c r="N247" s="224" t="s">
        <v>44</v>
      </c>
      <c r="O247" s="81"/>
      <c r="P247" s="225">
        <f>O247*H247</f>
        <v>0</v>
      </c>
      <c r="Q247" s="225">
        <v>0</v>
      </c>
      <c r="R247" s="225">
        <f>Q247*H247</f>
        <v>0</v>
      </c>
      <c r="S247" s="225">
        <v>0</v>
      </c>
      <c r="T247" s="226">
        <f>S247*H247</f>
        <v>0</v>
      </c>
      <c r="U247" s="35"/>
      <c r="V247" s="35"/>
      <c r="W247" s="35"/>
      <c r="X247" s="35"/>
      <c r="Y247" s="35"/>
      <c r="Z247" s="35"/>
      <c r="AA247" s="35"/>
      <c r="AB247" s="35"/>
      <c r="AC247" s="35"/>
      <c r="AD247" s="35"/>
      <c r="AE247" s="35"/>
      <c r="AR247" s="227" t="s">
        <v>216</v>
      </c>
      <c r="AT247" s="227" t="s">
        <v>184</v>
      </c>
      <c r="AU247" s="227" t="s">
        <v>81</v>
      </c>
      <c r="AY247" s="14" t="s">
        <v>183</v>
      </c>
      <c r="BE247" s="228">
        <f>IF(N247="základní",J247,0)</f>
        <v>0</v>
      </c>
      <c r="BF247" s="228">
        <f>IF(N247="snížená",J247,0)</f>
        <v>0</v>
      </c>
      <c r="BG247" s="228">
        <f>IF(N247="zákl. přenesená",J247,0)</f>
        <v>0</v>
      </c>
      <c r="BH247" s="228">
        <f>IF(N247="sníž. přenesená",J247,0)</f>
        <v>0</v>
      </c>
      <c r="BI247" s="228">
        <f>IF(N247="nulová",J247,0)</f>
        <v>0</v>
      </c>
      <c r="BJ247" s="14" t="s">
        <v>81</v>
      </c>
      <c r="BK247" s="228">
        <f>ROUND(I247*H247,2)</f>
        <v>0</v>
      </c>
      <c r="BL247" s="14" t="s">
        <v>182</v>
      </c>
      <c r="BM247" s="227" t="s">
        <v>601</v>
      </c>
    </row>
    <row r="248" s="2" customFormat="1">
      <c r="A248" s="35"/>
      <c r="B248" s="36"/>
      <c r="C248" s="37"/>
      <c r="D248" s="229" t="s">
        <v>190</v>
      </c>
      <c r="E248" s="37"/>
      <c r="F248" s="230" t="s">
        <v>600</v>
      </c>
      <c r="G248" s="37"/>
      <c r="H248" s="37"/>
      <c r="I248" s="143"/>
      <c r="J248" s="37"/>
      <c r="K248" s="37"/>
      <c r="L248" s="41"/>
      <c r="M248" s="231"/>
      <c r="N248" s="232"/>
      <c r="O248" s="81"/>
      <c r="P248" s="81"/>
      <c r="Q248" s="81"/>
      <c r="R248" s="81"/>
      <c r="S248" s="81"/>
      <c r="T248" s="82"/>
      <c r="U248" s="35"/>
      <c r="V248" s="35"/>
      <c r="W248" s="35"/>
      <c r="X248" s="35"/>
      <c r="Y248" s="35"/>
      <c r="Z248" s="35"/>
      <c r="AA248" s="35"/>
      <c r="AB248" s="35"/>
      <c r="AC248" s="35"/>
      <c r="AD248" s="35"/>
      <c r="AE248" s="35"/>
      <c r="AT248" s="14" t="s">
        <v>190</v>
      </c>
      <c r="AU248" s="14" t="s">
        <v>81</v>
      </c>
    </row>
    <row r="249" s="2" customFormat="1" ht="33" customHeight="1">
      <c r="A249" s="35"/>
      <c r="B249" s="36"/>
      <c r="C249" s="215" t="s">
        <v>602</v>
      </c>
      <c r="D249" s="215" t="s">
        <v>184</v>
      </c>
      <c r="E249" s="216" t="s">
        <v>603</v>
      </c>
      <c r="F249" s="217" t="s">
        <v>604</v>
      </c>
      <c r="G249" s="218" t="s">
        <v>199</v>
      </c>
      <c r="H249" s="219">
        <v>8</v>
      </c>
      <c r="I249" s="220"/>
      <c r="J249" s="221">
        <f>ROUND(I249*H249,2)</f>
        <v>0</v>
      </c>
      <c r="K249" s="217" t="s">
        <v>19</v>
      </c>
      <c r="L249" s="222"/>
      <c r="M249" s="223" t="s">
        <v>19</v>
      </c>
      <c r="N249" s="224" t="s">
        <v>44</v>
      </c>
      <c r="O249" s="81"/>
      <c r="P249" s="225">
        <f>O249*H249</f>
        <v>0</v>
      </c>
      <c r="Q249" s="225">
        <v>0</v>
      </c>
      <c r="R249" s="225">
        <f>Q249*H249</f>
        <v>0</v>
      </c>
      <c r="S249" s="225">
        <v>0</v>
      </c>
      <c r="T249" s="226">
        <f>S249*H249</f>
        <v>0</v>
      </c>
      <c r="U249" s="35"/>
      <c r="V249" s="35"/>
      <c r="W249" s="35"/>
      <c r="X249" s="35"/>
      <c r="Y249" s="35"/>
      <c r="Z249" s="35"/>
      <c r="AA249" s="35"/>
      <c r="AB249" s="35"/>
      <c r="AC249" s="35"/>
      <c r="AD249" s="35"/>
      <c r="AE249" s="35"/>
      <c r="AR249" s="227" t="s">
        <v>216</v>
      </c>
      <c r="AT249" s="227" t="s">
        <v>184</v>
      </c>
      <c r="AU249" s="227" t="s">
        <v>81</v>
      </c>
      <c r="AY249" s="14" t="s">
        <v>183</v>
      </c>
      <c r="BE249" s="228">
        <f>IF(N249="základní",J249,0)</f>
        <v>0</v>
      </c>
      <c r="BF249" s="228">
        <f>IF(N249="snížená",J249,0)</f>
        <v>0</v>
      </c>
      <c r="BG249" s="228">
        <f>IF(N249="zákl. přenesená",J249,0)</f>
        <v>0</v>
      </c>
      <c r="BH249" s="228">
        <f>IF(N249="sníž. přenesená",J249,0)</f>
        <v>0</v>
      </c>
      <c r="BI249" s="228">
        <f>IF(N249="nulová",J249,0)</f>
        <v>0</v>
      </c>
      <c r="BJ249" s="14" t="s">
        <v>81</v>
      </c>
      <c r="BK249" s="228">
        <f>ROUND(I249*H249,2)</f>
        <v>0</v>
      </c>
      <c r="BL249" s="14" t="s">
        <v>182</v>
      </c>
      <c r="BM249" s="227" t="s">
        <v>605</v>
      </c>
    </row>
    <row r="250" s="2" customFormat="1">
      <c r="A250" s="35"/>
      <c r="B250" s="36"/>
      <c r="C250" s="37"/>
      <c r="D250" s="229" t="s">
        <v>190</v>
      </c>
      <c r="E250" s="37"/>
      <c r="F250" s="230" t="s">
        <v>604</v>
      </c>
      <c r="G250" s="37"/>
      <c r="H250" s="37"/>
      <c r="I250" s="143"/>
      <c r="J250" s="37"/>
      <c r="K250" s="37"/>
      <c r="L250" s="41"/>
      <c r="M250" s="231"/>
      <c r="N250" s="232"/>
      <c r="O250" s="81"/>
      <c r="P250" s="81"/>
      <c r="Q250" s="81"/>
      <c r="R250" s="81"/>
      <c r="S250" s="81"/>
      <c r="T250" s="82"/>
      <c r="U250" s="35"/>
      <c r="V250" s="35"/>
      <c r="W250" s="35"/>
      <c r="X250" s="35"/>
      <c r="Y250" s="35"/>
      <c r="Z250" s="35"/>
      <c r="AA250" s="35"/>
      <c r="AB250" s="35"/>
      <c r="AC250" s="35"/>
      <c r="AD250" s="35"/>
      <c r="AE250" s="35"/>
      <c r="AT250" s="14" t="s">
        <v>190</v>
      </c>
      <c r="AU250" s="14" t="s">
        <v>81</v>
      </c>
    </row>
    <row r="251" s="2" customFormat="1" ht="33" customHeight="1">
      <c r="A251" s="35"/>
      <c r="B251" s="36"/>
      <c r="C251" s="215" t="s">
        <v>606</v>
      </c>
      <c r="D251" s="215" t="s">
        <v>184</v>
      </c>
      <c r="E251" s="216" t="s">
        <v>607</v>
      </c>
      <c r="F251" s="217" t="s">
        <v>608</v>
      </c>
      <c r="G251" s="218" t="s">
        <v>199</v>
      </c>
      <c r="H251" s="219">
        <v>6</v>
      </c>
      <c r="I251" s="220"/>
      <c r="J251" s="221">
        <f>ROUND(I251*H251,2)</f>
        <v>0</v>
      </c>
      <c r="K251" s="217" t="s">
        <v>19</v>
      </c>
      <c r="L251" s="222"/>
      <c r="M251" s="223" t="s">
        <v>19</v>
      </c>
      <c r="N251" s="224" t="s">
        <v>44</v>
      </c>
      <c r="O251" s="81"/>
      <c r="P251" s="225">
        <f>O251*H251</f>
        <v>0</v>
      </c>
      <c r="Q251" s="225">
        <v>0</v>
      </c>
      <c r="R251" s="225">
        <f>Q251*H251</f>
        <v>0</v>
      </c>
      <c r="S251" s="225">
        <v>0</v>
      </c>
      <c r="T251" s="226">
        <f>S251*H251</f>
        <v>0</v>
      </c>
      <c r="U251" s="35"/>
      <c r="V251" s="35"/>
      <c r="W251" s="35"/>
      <c r="X251" s="35"/>
      <c r="Y251" s="35"/>
      <c r="Z251" s="35"/>
      <c r="AA251" s="35"/>
      <c r="AB251" s="35"/>
      <c r="AC251" s="35"/>
      <c r="AD251" s="35"/>
      <c r="AE251" s="35"/>
      <c r="AR251" s="227" t="s">
        <v>216</v>
      </c>
      <c r="AT251" s="227" t="s">
        <v>184</v>
      </c>
      <c r="AU251" s="227" t="s">
        <v>81</v>
      </c>
      <c r="AY251" s="14" t="s">
        <v>183</v>
      </c>
      <c r="BE251" s="228">
        <f>IF(N251="základní",J251,0)</f>
        <v>0</v>
      </c>
      <c r="BF251" s="228">
        <f>IF(N251="snížená",J251,0)</f>
        <v>0</v>
      </c>
      <c r="BG251" s="228">
        <f>IF(N251="zákl. přenesená",J251,0)</f>
        <v>0</v>
      </c>
      <c r="BH251" s="228">
        <f>IF(N251="sníž. přenesená",J251,0)</f>
        <v>0</v>
      </c>
      <c r="BI251" s="228">
        <f>IF(N251="nulová",J251,0)</f>
        <v>0</v>
      </c>
      <c r="BJ251" s="14" t="s">
        <v>81</v>
      </c>
      <c r="BK251" s="228">
        <f>ROUND(I251*H251,2)</f>
        <v>0</v>
      </c>
      <c r="BL251" s="14" t="s">
        <v>182</v>
      </c>
      <c r="BM251" s="227" t="s">
        <v>609</v>
      </c>
    </row>
    <row r="252" s="2" customFormat="1">
      <c r="A252" s="35"/>
      <c r="B252" s="36"/>
      <c r="C252" s="37"/>
      <c r="D252" s="229" t="s">
        <v>190</v>
      </c>
      <c r="E252" s="37"/>
      <c r="F252" s="230" t="s">
        <v>608</v>
      </c>
      <c r="G252" s="37"/>
      <c r="H252" s="37"/>
      <c r="I252" s="143"/>
      <c r="J252" s="37"/>
      <c r="K252" s="37"/>
      <c r="L252" s="41"/>
      <c r="M252" s="231"/>
      <c r="N252" s="232"/>
      <c r="O252" s="81"/>
      <c r="P252" s="81"/>
      <c r="Q252" s="81"/>
      <c r="R252" s="81"/>
      <c r="S252" s="81"/>
      <c r="T252" s="82"/>
      <c r="U252" s="35"/>
      <c r="V252" s="35"/>
      <c r="W252" s="35"/>
      <c r="X252" s="35"/>
      <c r="Y252" s="35"/>
      <c r="Z252" s="35"/>
      <c r="AA252" s="35"/>
      <c r="AB252" s="35"/>
      <c r="AC252" s="35"/>
      <c r="AD252" s="35"/>
      <c r="AE252" s="35"/>
      <c r="AT252" s="14" t="s">
        <v>190</v>
      </c>
      <c r="AU252" s="14" t="s">
        <v>81</v>
      </c>
    </row>
    <row r="253" s="2" customFormat="1" ht="55.5" customHeight="1">
      <c r="A253" s="35"/>
      <c r="B253" s="36"/>
      <c r="C253" s="215" t="s">
        <v>610</v>
      </c>
      <c r="D253" s="215" t="s">
        <v>184</v>
      </c>
      <c r="E253" s="216" t="s">
        <v>611</v>
      </c>
      <c r="F253" s="217" t="s">
        <v>612</v>
      </c>
      <c r="G253" s="218" t="s">
        <v>199</v>
      </c>
      <c r="H253" s="219">
        <v>2</v>
      </c>
      <c r="I253" s="220"/>
      <c r="J253" s="221">
        <f>ROUND(I253*H253,2)</f>
        <v>0</v>
      </c>
      <c r="K253" s="217" t="s">
        <v>19</v>
      </c>
      <c r="L253" s="222"/>
      <c r="M253" s="223" t="s">
        <v>19</v>
      </c>
      <c r="N253" s="224" t="s">
        <v>44</v>
      </c>
      <c r="O253" s="81"/>
      <c r="P253" s="225">
        <f>O253*H253</f>
        <v>0</v>
      </c>
      <c r="Q253" s="225">
        <v>0</v>
      </c>
      <c r="R253" s="225">
        <f>Q253*H253</f>
        <v>0</v>
      </c>
      <c r="S253" s="225">
        <v>0</v>
      </c>
      <c r="T253" s="226">
        <f>S253*H253</f>
        <v>0</v>
      </c>
      <c r="U253" s="35"/>
      <c r="V253" s="35"/>
      <c r="W253" s="35"/>
      <c r="X253" s="35"/>
      <c r="Y253" s="35"/>
      <c r="Z253" s="35"/>
      <c r="AA253" s="35"/>
      <c r="AB253" s="35"/>
      <c r="AC253" s="35"/>
      <c r="AD253" s="35"/>
      <c r="AE253" s="35"/>
      <c r="AR253" s="227" t="s">
        <v>216</v>
      </c>
      <c r="AT253" s="227" t="s">
        <v>184</v>
      </c>
      <c r="AU253" s="227" t="s">
        <v>81</v>
      </c>
      <c r="AY253" s="14" t="s">
        <v>183</v>
      </c>
      <c r="BE253" s="228">
        <f>IF(N253="základní",J253,0)</f>
        <v>0</v>
      </c>
      <c r="BF253" s="228">
        <f>IF(N253="snížená",J253,0)</f>
        <v>0</v>
      </c>
      <c r="BG253" s="228">
        <f>IF(N253="zákl. přenesená",J253,0)</f>
        <v>0</v>
      </c>
      <c r="BH253" s="228">
        <f>IF(N253="sníž. přenesená",J253,0)</f>
        <v>0</v>
      </c>
      <c r="BI253" s="228">
        <f>IF(N253="nulová",J253,0)</f>
        <v>0</v>
      </c>
      <c r="BJ253" s="14" t="s">
        <v>81</v>
      </c>
      <c r="BK253" s="228">
        <f>ROUND(I253*H253,2)</f>
        <v>0</v>
      </c>
      <c r="BL253" s="14" t="s">
        <v>182</v>
      </c>
      <c r="BM253" s="227" t="s">
        <v>613</v>
      </c>
    </row>
    <row r="254" s="2" customFormat="1">
      <c r="A254" s="35"/>
      <c r="B254" s="36"/>
      <c r="C254" s="37"/>
      <c r="D254" s="229" t="s">
        <v>190</v>
      </c>
      <c r="E254" s="37"/>
      <c r="F254" s="230" t="s">
        <v>612</v>
      </c>
      <c r="G254" s="37"/>
      <c r="H254" s="37"/>
      <c r="I254" s="143"/>
      <c r="J254" s="37"/>
      <c r="K254" s="37"/>
      <c r="L254" s="41"/>
      <c r="M254" s="231"/>
      <c r="N254" s="232"/>
      <c r="O254" s="81"/>
      <c r="P254" s="81"/>
      <c r="Q254" s="81"/>
      <c r="R254" s="81"/>
      <c r="S254" s="81"/>
      <c r="T254" s="82"/>
      <c r="U254" s="35"/>
      <c r="V254" s="35"/>
      <c r="W254" s="35"/>
      <c r="X254" s="35"/>
      <c r="Y254" s="35"/>
      <c r="Z254" s="35"/>
      <c r="AA254" s="35"/>
      <c r="AB254" s="35"/>
      <c r="AC254" s="35"/>
      <c r="AD254" s="35"/>
      <c r="AE254" s="35"/>
      <c r="AT254" s="14" t="s">
        <v>190</v>
      </c>
      <c r="AU254" s="14" t="s">
        <v>81</v>
      </c>
    </row>
    <row r="255" s="2" customFormat="1" ht="33" customHeight="1">
      <c r="A255" s="35"/>
      <c r="B255" s="36"/>
      <c r="C255" s="215" t="s">
        <v>614</v>
      </c>
      <c r="D255" s="215" t="s">
        <v>184</v>
      </c>
      <c r="E255" s="216" t="s">
        <v>615</v>
      </c>
      <c r="F255" s="217" t="s">
        <v>616</v>
      </c>
      <c r="G255" s="218" t="s">
        <v>199</v>
      </c>
      <c r="H255" s="219">
        <v>8</v>
      </c>
      <c r="I255" s="220"/>
      <c r="J255" s="221">
        <f>ROUND(I255*H255,2)</f>
        <v>0</v>
      </c>
      <c r="K255" s="217" t="s">
        <v>19</v>
      </c>
      <c r="L255" s="222"/>
      <c r="M255" s="223" t="s">
        <v>19</v>
      </c>
      <c r="N255" s="224" t="s">
        <v>44</v>
      </c>
      <c r="O255" s="81"/>
      <c r="P255" s="225">
        <f>O255*H255</f>
        <v>0</v>
      </c>
      <c r="Q255" s="225">
        <v>0</v>
      </c>
      <c r="R255" s="225">
        <f>Q255*H255</f>
        <v>0</v>
      </c>
      <c r="S255" s="225">
        <v>0</v>
      </c>
      <c r="T255" s="226">
        <f>S255*H255</f>
        <v>0</v>
      </c>
      <c r="U255" s="35"/>
      <c r="V255" s="35"/>
      <c r="W255" s="35"/>
      <c r="X255" s="35"/>
      <c r="Y255" s="35"/>
      <c r="Z255" s="35"/>
      <c r="AA255" s="35"/>
      <c r="AB255" s="35"/>
      <c r="AC255" s="35"/>
      <c r="AD255" s="35"/>
      <c r="AE255" s="35"/>
      <c r="AR255" s="227" t="s">
        <v>216</v>
      </c>
      <c r="AT255" s="227" t="s">
        <v>184</v>
      </c>
      <c r="AU255" s="227" t="s">
        <v>81</v>
      </c>
      <c r="AY255" s="14" t="s">
        <v>183</v>
      </c>
      <c r="BE255" s="228">
        <f>IF(N255="základní",J255,0)</f>
        <v>0</v>
      </c>
      <c r="BF255" s="228">
        <f>IF(N255="snížená",J255,0)</f>
        <v>0</v>
      </c>
      <c r="BG255" s="228">
        <f>IF(N255="zákl. přenesená",J255,0)</f>
        <v>0</v>
      </c>
      <c r="BH255" s="228">
        <f>IF(N255="sníž. přenesená",J255,0)</f>
        <v>0</v>
      </c>
      <c r="BI255" s="228">
        <f>IF(N255="nulová",J255,0)</f>
        <v>0</v>
      </c>
      <c r="BJ255" s="14" t="s">
        <v>81</v>
      </c>
      <c r="BK255" s="228">
        <f>ROUND(I255*H255,2)</f>
        <v>0</v>
      </c>
      <c r="BL255" s="14" t="s">
        <v>182</v>
      </c>
      <c r="BM255" s="227" t="s">
        <v>617</v>
      </c>
    </row>
    <row r="256" s="2" customFormat="1">
      <c r="A256" s="35"/>
      <c r="B256" s="36"/>
      <c r="C256" s="37"/>
      <c r="D256" s="229" t="s">
        <v>190</v>
      </c>
      <c r="E256" s="37"/>
      <c r="F256" s="230" t="s">
        <v>616</v>
      </c>
      <c r="G256" s="37"/>
      <c r="H256" s="37"/>
      <c r="I256" s="143"/>
      <c r="J256" s="37"/>
      <c r="K256" s="37"/>
      <c r="L256" s="41"/>
      <c r="M256" s="231"/>
      <c r="N256" s="232"/>
      <c r="O256" s="81"/>
      <c r="P256" s="81"/>
      <c r="Q256" s="81"/>
      <c r="R256" s="81"/>
      <c r="S256" s="81"/>
      <c r="T256" s="82"/>
      <c r="U256" s="35"/>
      <c r="V256" s="35"/>
      <c r="W256" s="35"/>
      <c r="X256" s="35"/>
      <c r="Y256" s="35"/>
      <c r="Z256" s="35"/>
      <c r="AA256" s="35"/>
      <c r="AB256" s="35"/>
      <c r="AC256" s="35"/>
      <c r="AD256" s="35"/>
      <c r="AE256" s="35"/>
      <c r="AT256" s="14" t="s">
        <v>190</v>
      </c>
      <c r="AU256" s="14" t="s">
        <v>81</v>
      </c>
    </row>
    <row r="257" s="2" customFormat="1" ht="33" customHeight="1">
      <c r="A257" s="35"/>
      <c r="B257" s="36"/>
      <c r="C257" s="215" t="s">
        <v>618</v>
      </c>
      <c r="D257" s="215" t="s">
        <v>184</v>
      </c>
      <c r="E257" s="216" t="s">
        <v>619</v>
      </c>
      <c r="F257" s="217" t="s">
        <v>620</v>
      </c>
      <c r="G257" s="218" t="s">
        <v>199</v>
      </c>
      <c r="H257" s="219">
        <v>1</v>
      </c>
      <c r="I257" s="220"/>
      <c r="J257" s="221">
        <f>ROUND(I257*H257,2)</f>
        <v>0</v>
      </c>
      <c r="K257" s="217" t="s">
        <v>19</v>
      </c>
      <c r="L257" s="222"/>
      <c r="M257" s="223" t="s">
        <v>19</v>
      </c>
      <c r="N257" s="224" t="s">
        <v>44</v>
      </c>
      <c r="O257" s="81"/>
      <c r="P257" s="225">
        <f>O257*H257</f>
        <v>0</v>
      </c>
      <c r="Q257" s="225">
        <v>0</v>
      </c>
      <c r="R257" s="225">
        <f>Q257*H257</f>
        <v>0</v>
      </c>
      <c r="S257" s="225">
        <v>0</v>
      </c>
      <c r="T257" s="226">
        <f>S257*H257</f>
        <v>0</v>
      </c>
      <c r="U257" s="35"/>
      <c r="V257" s="35"/>
      <c r="W257" s="35"/>
      <c r="X257" s="35"/>
      <c r="Y257" s="35"/>
      <c r="Z257" s="35"/>
      <c r="AA257" s="35"/>
      <c r="AB257" s="35"/>
      <c r="AC257" s="35"/>
      <c r="AD257" s="35"/>
      <c r="AE257" s="35"/>
      <c r="AR257" s="227" t="s">
        <v>216</v>
      </c>
      <c r="AT257" s="227" t="s">
        <v>184</v>
      </c>
      <c r="AU257" s="227" t="s">
        <v>81</v>
      </c>
      <c r="AY257" s="14" t="s">
        <v>183</v>
      </c>
      <c r="BE257" s="228">
        <f>IF(N257="základní",J257,0)</f>
        <v>0</v>
      </c>
      <c r="BF257" s="228">
        <f>IF(N257="snížená",J257,0)</f>
        <v>0</v>
      </c>
      <c r="BG257" s="228">
        <f>IF(N257="zákl. přenesená",J257,0)</f>
        <v>0</v>
      </c>
      <c r="BH257" s="228">
        <f>IF(N257="sníž. přenesená",J257,0)</f>
        <v>0</v>
      </c>
      <c r="BI257" s="228">
        <f>IF(N257="nulová",J257,0)</f>
        <v>0</v>
      </c>
      <c r="BJ257" s="14" t="s">
        <v>81</v>
      </c>
      <c r="BK257" s="228">
        <f>ROUND(I257*H257,2)</f>
        <v>0</v>
      </c>
      <c r="BL257" s="14" t="s">
        <v>182</v>
      </c>
      <c r="BM257" s="227" t="s">
        <v>621</v>
      </c>
    </row>
    <row r="258" s="2" customFormat="1">
      <c r="A258" s="35"/>
      <c r="B258" s="36"/>
      <c r="C258" s="37"/>
      <c r="D258" s="229" t="s">
        <v>190</v>
      </c>
      <c r="E258" s="37"/>
      <c r="F258" s="230" t="s">
        <v>620</v>
      </c>
      <c r="G258" s="37"/>
      <c r="H258" s="37"/>
      <c r="I258" s="143"/>
      <c r="J258" s="37"/>
      <c r="K258" s="37"/>
      <c r="L258" s="41"/>
      <c r="M258" s="231"/>
      <c r="N258" s="232"/>
      <c r="O258" s="81"/>
      <c r="P258" s="81"/>
      <c r="Q258" s="81"/>
      <c r="R258" s="81"/>
      <c r="S258" s="81"/>
      <c r="T258" s="82"/>
      <c r="U258" s="35"/>
      <c r="V258" s="35"/>
      <c r="W258" s="35"/>
      <c r="X258" s="35"/>
      <c r="Y258" s="35"/>
      <c r="Z258" s="35"/>
      <c r="AA258" s="35"/>
      <c r="AB258" s="35"/>
      <c r="AC258" s="35"/>
      <c r="AD258" s="35"/>
      <c r="AE258" s="35"/>
      <c r="AT258" s="14" t="s">
        <v>190</v>
      </c>
      <c r="AU258" s="14" t="s">
        <v>81</v>
      </c>
    </row>
    <row r="259" s="2" customFormat="1" ht="33" customHeight="1">
      <c r="A259" s="35"/>
      <c r="B259" s="36"/>
      <c r="C259" s="215" t="s">
        <v>622</v>
      </c>
      <c r="D259" s="215" t="s">
        <v>184</v>
      </c>
      <c r="E259" s="216" t="s">
        <v>623</v>
      </c>
      <c r="F259" s="217" t="s">
        <v>624</v>
      </c>
      <c r="G259" s="218" t="s">
        <v>199</v>
      </c>
      <c r="H259" s="219">
        <v>2</v>
      </c>
      <c r="I259" s="220"/>
      <c r="J259" s="221">
        <f>ROUND(I259*H259,2)</f>
        <v>0</v>
      </c>
      <c r="K259" s="217" t="s">
        <v>19</v>
      </c>
      <c r="L259" s="222"/>
      <c r="M259" s="223" t="s">
        <v>19</v>
      </c>
      <c r="N259" s="224" t="s">
        <v>44</v>
      </c>
      <c r="O259" s="81"/>
      <c r="P259" s="225">
        <f>O259*H259</f>
        <v>0</v>
      </c>
      <c r="Q259" s="225">
        <v>0</v>
      </c>
      <c r="R259" s="225">
        <f>Q259*H259</f>
        <v>0</v>
      </c>
      <c r="S259" s="225">
        <v>0</v>
      </c>
      <c r="T259" s="226">
        <f>S259*H259</f>
        <v>0</v>
      </c>
      <c r="U259" s="35"/>
      <c r="V259" s="35"/>
      <c r="W259" s="35"/>
      <c r="X259" s="35"/>
      <c r="Y259" s="35"/>
      <c r="Z259" s="35"/>
      <c r="AA259" s="35"/>
      <c r="AB259" s="35"/>
      <c r="AC259" s="35"/>
      <c r="AD259" s="35"/>
      <c r="AE259" s="35"/>
      <c r="AR259" s="227" t="s">
        <v>216</v>
      </c>
      <c r="AT259" s="227" t="s">
        <v>184</v>
      </c>
      <c r="AU259" s="227" t="s">
        <v>81</v>
      </c>
      <c r="AY259" s="14" t="s">
        <v>183</v>
      </c>
      <c r="BE259" s="228">
        <f>IF(N259="základní",J259,0)</f>
        <v>0</v>
      </c>
      <c r="BF259" s="228">
        <f>IF(N259="snížená",J259,0)</f>
        <v>0</v>
      </c>
      <c r="BG259" s="228">
        <f>IF(N259="zákl. přenesená",J259,0)</f>
        <v>0</v>
      </c>
      <c r="BH259" s="228">
        <f>IF(N259="sníž. přenesená",J259,0)</f>
        <v>0</v>
      </c>
      <c r="BI259" s="228">
        <f>IF(N259="nulová",J259,0)</f>
        <v>0</v>
      </c>
      <c r="BJ259" s="14" t="s">
        <v>81</v>
      </c>
      <c r="BK259" s="228">
        <f>ROUND(I259*H259,2)</f>
        <v>0</v>
      </c>
      <c r="BL259" s="14" t="s">
        <v>182</v>
      </c>
      <c r="BM259" s="227" t="s">
        <v>625</v>
      </c>
    </row>
    <row r="260" s="2" customFormat="1">
      <c r="A260" s="35"/>
      <c r="B260" s="36"/>
      <c r="C260" s="37"/>
      <c r="D260" s="229" t="s">
        <v>190</v>
      </c>
      <c r="E260" s="37"/>
      <c r="F260" s="230" t="s">
        <v>624</v>
      </c>
      <c r="G260" s="37"/>
      <c r="H260" s="37"/>
      <c r="I260" s="143"/>
      <c r="J260" s="37"/>
      <c r="K260" s="37"/>
      <c r="L260" s="41"/>
      <c r="M260" s="231"/>
      <c r="N260" s="232"/>
      <c r="O260" s="81"/>
      <c r="P260" s="81"/>
      <c r="Q260" s="81"/>
      <c r="R260" s="81"/>
      <c r="S260" s="81"/>
      <c r="T260" s="82"/>
      <c r="U260" s="35"/>
      <c r="V260" s="35"/>
      <c r="W260" s="35"/>
      <c r="X260" s="35"/>
      <c r="Y260" s="35"/>
      <c r="Z260" s="35"/>
      <c r="AA260" s="35"/>
      <c r="AB260" s="35"/>
      <c r="AC260" s="35"/>
      <c r="AD260" s="35"/>
      <c r="AE260" s="35"/>
      <c r="AT260" s="14" t="s">
        <v>190</v>
      </c>
      <c r="AU260" s="14" t="s">
        <v>81</v>
      </c>
    </row>
    <row r="261" s="2" customFormat="1" ht="33" customHeight="1">
      <c r="A261" s="35"/>
      <c r="B261" s="36"/>
      <c r="C261" s="215" t="s">
        <v>626</v>
      </c>
      <c r="D261" s="215" t="s">
        <v>184</v>
      </c>
      <c r="E261" s="216" t="s">
        <v>627</v>
      </c>
      <c r="F261" s="217" t="s">
        <v>628</v>
      </c>
      <c r="G261" s="218" t="s">
        <v>187</v>
      </c>
      <c r="H261" s="219">
        <v>42</v>
      </c>
      <c r="I261" s="220"/>
      <c r="J261" s="221">
        <f>ROUND(I261*H261,2)</f>
        <v>0</v>
      </c>
      <c r="K261" s="217" t="s">
        <v>19</v>
      </c>
      <c r="L261" s="222"/>
      <c r="M261" s="223" t="s">
        <v>19</v>
      </c>
      <c r="N261" s="224" t="s">
        <v>44</v>
      </c>
      <c r="O261" s="81"/>
      <c r="P261" s="225">
        <f>O261*H261</f>
        <v>0</v>
      </c>
      <c r="Q261" s="225">
        <v>0</v>
      </c>
      <c r="R261" s="225">
        <f>Q261*H261</f>
        <v>0</v>
      </c>
      <c r="S261" s="225">
        <v>0</v>
      </c>
      <c r="T261" s="226">
        <f>S261*H261</f>
        <v>0</v>
      </c>
      <c r="U261" s="35"/>
      <c r="V261" s="35"/>
      <c r="W261" s="35"/>
      <c r="X261" s="35"/>
      <c r="Y261" s="35"/>
      <c r="Z261" s="35"/>
      <c r="AA261" s="35"/>
      <c r="AB261" s="35"/>
      <c r="AC261" s="35"/>
      <c r="AD261" s="35"/>
      <c r="AE261" s="35"/>
      <c r="AR261" s="227" t="s">
        <v>216</v>
      </c>
      <c r="AT261" s="227" t="s">
        <v>184</v>
      </c>
      <c r="AU261" s="227" t="s">
        <v>81</v>
      </c>
      <c r="AY261" s="14" t="s">
        <v>183</v>
      </c>
      <c r="BE261" s="228">
        <f>IF(N261="základní",J261,0)</f>
        <v>0</v>
      </c>
      <c r="BF261" s="228">
        <f>IF(N261="snížená",J261,0)</f>
        <v>0</v>
      </c>
      <c r="BG261" s="228">
        <f>IF(N261="zákl. přenesená",J261,0)</f>
        <v>0</v>
      </c>
      <c r="BH261" s="228">
        <f>IF(N261="sníž. přenesená",J261,0)</f>
        <v>0</v>
      </c>
      <c r="BI261" s="228">
        <f>IF(N261="nulová",J261,0)</f>
        <v>0</v>
      </c>
      <c r="BJ261" s="14" t="s">
        <v>81</v>
      </c>
      <c r="BK261" s="228">
        <f>ROUND(I261*H261,2)</f>
        <v>0</v>
      </c>
      <c r="BL261" s="14" t="s">
        <v>182</v>
      </c>
      <c r="BM261" s="227" t="s">
        <v>629</v>
      </c>
    </row>
    <row r="262" s="2" customFormat="1">
      <c r="A262" s="35"/>
      <c r="B262" s="36"/>
      <c r="C262" s="37"/>
      <c r="D262" s="229" t="s">
        <v>190</v>
      </c>
      <c r="E262" s="37"/>
      <c r="F262" s="230" t="s">
        <v>628</v>
      </c>
      <c r="G262" s="37"/>
      <c r="H262" s="37"/>
      <c r="I262" s="143"/>
      <c r="J262" s="37"/>
      <c r="K262" s="37"/>
      <c r="L262" s="41"/>
      <c r="M262" s="231"/>
      <c r="N262" s="232"/>
      <c r="O262" s="81"/>
      <c r="P262" s="81"/>
      <c r="Q262" s="81"/>
      <c r="R262" s="81"/>
      <c r="S262" s="81"/>
      <c r="T262" s="82"/>
      <c r="U262" s="35"/>
      <c r="V262" s="35"/>
      <c r="W262" s="35"/>
      <c r="X262" s="35"/>
      <c r="Y262" s="35"/>
      <c r="Z262" s="35"/>
      <c r="AA262" s="35"/>
      <c r="AB262" s="35"/>
      <c r="AC262" s="35"/>
      <c r="AD262" s="35"/>
      <c r="AE262" s="35"/>
      <c r="AT262" s="14" t="s">
        <v>190</v>
      </c>
      <c r="AU262" s="14" t="s">
        <v>81</v>
      </c>
    </row>
    <row r="263" s="2" customFormat="1" ht="33" customHeight="1">
      <c r="A263" s="35"/>
      <c r="B263" s="36"/>
      <c r="C263" s="215" t="s">
        <v>630</v>
      </c>
      <c r="D263" s="215" t="s">
        <v>184</v>
      </c>
      <c r="E263" s="216" t="s">
        <v>631</v>
      </c>
      <c r="F263" s="217" t="s">
        <v>632</v>
      </c>
      <c r="G263" s="218" t="s">
        <v>187</v>
      </c>
      <c r="H263" s="219">
        <v>28</v>
      </c>
      <c r="I263" s="220"/>
      <c r="J263" s="221">
        <f>ROUND(I263*H263,2)</f>
        <v>0</v>
      </c>
      <c r="K263" s="217" t="s">
        <v>19</v>
      </c>
      <c r="L263" s="222"/>
      <c r="M263" s="223" t="s">
        <v>19</v>
      </c>
      <c r="N263" s="224" t="s">
        <v>44</v>
      </c>
      <c r="O263" s="81"/>
      <c r="P263" s="225">
        <f>O263*H263</f>
        <v>0</v>
      </c>
      <c r="Q263" s="225">
        <v>0</v>
      </c>
      <c r="R263" s="225">
        <f>Q263*H263</f>
        <v>0</v>
      </c>
      <c r="S263" s="225">
        <v>0</v>
      </c>
      <c r="T263" s="226">
        <f>S263*H263</f>
        <v>0</v>
      </c>
      <c r="U263" s="35"/>
      <c r="V263" s="35"/>
      <c r="W263" s="35"/>
      <c r="X263" s="35"/>
      <c r="Y263" s="35"/>
      <c r="Z263" s="35"/>
      <c r="AA263" s="35"/>
      <c r="AB263" s="35"/>
      <c r="AC263" s="35"/>
      <c r="AD263" s="35"/>
      <c r="AE263" s="35"/>
      <c r="AR263" s="227" t="s">
        <v>216</v>
      </c>
      <c r="AT263" s="227" t="s">
        <v>184</v>
      </c>
      <c r="AU263" s="227" t="s">
        <v>81</v>
      </c>
      <c r="AY263" s="14" t="s">
        <v>183</v>
      </c>
      <c r="BE263" s="228">
        <f>IF(N263="základní",J263,0)</f>
        <v>0</v>
      </c>
      <c r="BF263" s="228">
        <f>IF(N263="snížená",J263,0)</f>
        <v>0</v>
      </c>
      <c r="BG263" s="228">
        <f>IF(N263="zákl. přenesená",J263,0)</f>
        <v>0</v>
      </c>
      <c r="BH263" s="228">
        <f>IF(N263="sníž. přenesená",J263,0)</f>
        <v>0</v>
      </c>
      <c r="BI263" s="228">
        <f>IF(N263="nulová",J263,0)</f>
        <v>0</v>
      </c>
      <c r="BJ263" s="14" t="s">
        <v>81</v>
      </c>
      <c r="BK263" s="228">
        <f>ROUND(I263*H263,2)</f>
        <v>0</v>
      </c>
      <c r="BL263" s="14" t="s">
        <v>182</v>
      </c>
      <c r="BM263" s="227" t="s">
        <v>633</v>
      </c>
    </row>
    <row r="264" s="2" customFormat="1">
      <c r="A264" s="35"/>
      <c r="B264" s="36"/>
      <c r="C264" s="37"/>
      <c r="D264" s="229" t="s">
        <v>190</v>
      </c>
      <c r="E264" s="37"/>
      <c r="F264" s="230" t="s">
        <v>632</v>
      </c>
      <c r="G264" s="37"/>
      <c r="H264" s="37"/>
      <c r="I264" s="143"/>
      <c r="J264" s="37"/>
      <c r="K264" s="37"/>
      <c r="L264" s="41"/>
      <c r="M264" s="231"/>
      <c r="N264" s="232"/>
      <c r="O264" s="81"/>
      <c r="P264" s="81"/>
      <c r="Q264" s="81"/>
      <c r="R264" s="81"/>
      <c r="S264" s="81"/>
      <c r="T264" s="82"/>
      <c r="U264" s="35"/>
      <c r="V264" s="35"/>
      <c r="W264" s="35"/>
      <c r="X264" s="35"/>
      <c r="Y264" s="35"/>
      <c r="Z264" s="35"/>
      <c r="AA264" s="35"/>
      <c r="AB264" s="35"/>
      <c r="AC264" s="35"/>
      <c r="AD264" s="35"/>
      <c r="AE264" s="35"/>
      <c r="AT264" s="14" t="s">
        <v>190</v>
      </c>
      <c r="AU264" s="14" t="s">
        <v>81</v>
      </c>
    </row>
    <row r="265" s="2" customFormat="1" ht="33" customHeight="1">
      <c r="A265" s="35"/>
      <c r="B265" s="36"/>
      <c r="C265" s="215" t="s">
        <v>634</v>
      </c>
      <c r="D265" s="215" t="s">
        <v>184</v>
      </c>
      <c r="E265" s="216" t="s">
        <v>635</v>
      </c>
      <c r="F265" s="217" t="s">
        <v>636</v>
      </c>
      <c r="G265" s="218" t="s">
        <v>187</v>
      </c>
      <c r="H265" s="219">
        <v>18</v>
      </c>
      <c r="I265" s="220"/>
      <c r="J265" s="221">
        <f>ROUND(I265*H265,2)</f>
        <v>0</v>
      </c>
      <c r="K265" s="217" t="s">
        <v>19</v>
      </c>
      <c r="L265" s="222"/>
      <c r="M265" s="223" t="s">
        <v>19</v>
      </c>
      <c r="N265" s="224" t="s">
        <v>44</v>
      </c>
      <c r="O265" s="81"/>
      <c r="P265" s="225">
        <f>O265*H265</f>
        <v>0</v>
      </c>
      <c r="Q265" s="225">
        <v>0</v>
      </c>
      <c r="R265" s="225">
        <f>Q265*H265</f>
        <v>0</v>
      </c>
      <c r="S265" s="225">
        <v>0</v>
      </c>
      <c r="T265" s="226">
        <f>S265*H265</f>
        <v>0</v>
      </c>
      <c r="U265" s="35"/>
      <c r="V265" s="35"/>
      <c r="W265" s="35"/>
      <c r="X265" s="35"/>
      <c r="Y265" s="35"/>
      <c r="Z265" s="35"/>
      <c r="AA265" s="35"/>
      <c r="AB265" s="35"/>
      <c r="AC265" s="35"/>
      <c r="AD265" s="35"/>
      <c r="AE265" s="35"/>
      <c r="AR265" s="227" t="s">
        <v>216</v>
      </c>
      <c r="AT265" s="227" t="s">
        <v>184</v>
      </c>
      <c r="AU265" s="227" t="s">
        <v>81</v>
      </c>
      <c r="AY265" s="14" t="s">
        <v>183</v>
      </c>
      <c r="BE265" s="228">
        <f>IF(N265="základní",J265,0)</f>
        <v>0</v>
      </c>
      <c r="BF265" s="228">
        <f>IF(N265="snížená",J265,0)</f>
        <v>0</v>
      </c>
      <c r="BG265" s="228">
        <f>IF(N265="zákl. přenesená",J265,0)</f>
        <v>0</v>
      </c>
      <c r="BH265" s="228">
        <f>IF(N265="sníž. přenesená",J265,0)</f>
        <v>0</v>
      </c>
      <c r="BI265" s="228">
        <f>IF(N265="nulová",J265,0)</f>
        <v>0</v>
      </c>
      <c r="BJ265" s="14" t="s">
        <v>81</v>
      </c>
      <c r="BK265" s="228">
        <f>ROUND(I265*H265,2)</f>
        <v>0</v>
      </c>
      <c r="BL265" s="14" t="s">
        <v>182</v>
      </c>
      <c r="BM265" s="227" t="s">
        <v>637</v>
      </c>
    </row>
    <row r="266" s="2" customFormat="1">
      <c r="A266" s="35"/>
      <c r="B266" s="36"/>
      <c r="C266" s="37"/>
      <c r="D266" s="229" t="s">
        <v>190</v>
      </c>
      <c r="E266" s="37"/>
      <c r="F266" s="230" t="s">
        <v>636</v>
      </c>
      <c r="G266" s="37"/>
      <c r="H266" s="37"/>
      <c r="I266" s="143"/>
      <c r="J266" s="37"/>
      <c r="K266" s="37"/>
      <c r="L266" s="41"/>
      <c r="M266" s="231"/>
      <c r="N266" s="232"/>
      <c r="O266" s="81"/>
      <c r="P266" s="81"/>
      <c r="Q266" s="81"/>
      <c r="R266" s="81"/>
      <c r="S266" s="81"/>
      <c r="T266" s="82"/>
      <c r="U266" s="35"/>
      <c r="V266" s="35"/>
      <c r="W266" s="35"/>
      <c r="X266" s="35"/>
      <c r="Y266" s="35"/>
      <c r="Z266" s="35"/>
      <c r="AA266" s="35"/>
      <c r="AB266" s="35"/>
      <c r="AC266" s="35"/>
      <c r="AD266" s="35"/>
      <c r="AE266" s="35"/>
      <c r="AT266" s="14" t="s">
        <v>190</v>
      </c>
      <c r="AU266" s="14" t="s">
        <v>81</v>
      </c>
    </row>
    <row r="267" s="2" customFormat="1" ht="33" customHeight="1">
      <c r="A267" s="35"/>
      <c r="B267" s="36"/>
      <c r="C267" s="215" t="s">
        <v>638</v>
      </c>
      <c r="D267" s="215" t="s">
        <v>184</v>
      </c>
      <c r="E267" s="216" t="s">
        <v>639</v>
      </c>
      <c r="F267" s="217" t="s">
        <v>640</v>
      </c>
      <c r="G267" s="218" t="s">
        <v>187</v>
      </c>
      <c r="H267" s="219">
        <v>68</v>
      </c>
      <c r="I267" s="220"/>
      <c r="J267" s="221">
        <f>ROUND(I267*H267,2)</f>
        <v>0</v>
      </c>
      <c r="K267" s="217" t="s">
        <v>19</v>
      </c>
      <c r="L267" s="222"/>
      <c r="M267" s="223" t="s">
        <v>19</v>
      </c>
      <c r="N267" s="224" t="s">
        <v>44</v>
      </c>
      <c r="O267" s="81"/>
      <c r="P267" s="225">
        <f>O267*H267</f>
        <v>0</v>
      </c>
      <c r="Q267" s="225">
        <v>0</v>
      </c>
      <c r="R267" s="225">
        <f>Q267*H267</f>
        <v>0</v>
      </c>
      <c r="S267" s="225">
        <v>0</v>
      </c>
      <c r="T267" s="226">
        <f>S267*H267</f>
        <v>0</v>
      </c>
      <c r="U267" s="35"/>
      <c r="V267" s="35"/>
      <c r="W267" s="35"/>
      <c r="X267" s="35"/>
      <c r="Y267" s="35"/>
      <c r="Z267" s="35"/>
      <c r="AA267" s="35"/>
      <c r="AB267" s="35"/>
      <c r="AC267" s="35"/>
      <c r="AD267" s="35"/>
      <c r="AE267" s="35"/>
      <c r="AR267" s="227" t="s">
        <v>216</v>
      </c>
      <c r="AT267" s="227" t="s">
        <v>184</v>
      </c>
      <c r="AU267" s="227" t="s">
        <v>81</v>
      </c>
      <c r="AY267" s="14" t="s">
        <v>183</v>
      </c>
      <c r="BE267" s="228">
        <f>IF(N267="základní",J267,0)</f>
        <v>0</v>
      </c>
      <c r="BF267" s="228">
        <f>IF(N267="snížená",J267,0)</f>
        <v>0</v>
      </c>
      <c r="BG267" s="228">
        <f>IF(N267="zákl. přenesená",J267,0)</f>
        <v>0</v>
      </c>
      <c r="BH267" s="228">
        <f>IF(N267="sníž. přenesená",J267,0)</f>
        <v>0</v>
      </c>
      <c r="BI267" s="228">
        <f>IF(N267="nulová",J267,0)</f>
        <v>0</v>
      </c>
      <c r="BJ267" s="14" t="s">
        <v>81</v>
      </c>
      <c r="BK267" s="228">
        <f>ROUND(I267*H267,2)</f>
        <v>0</v>
      </c>
      <c r="BL267" s="14" t="s">
        <v>182</v>
      </c>
      <c r="BM267" s="227" t="s">
        <v>641</v>
      </c>
    </row>
    <row r="268" s="2" customFormat="1">
      <c r="A268" s="35"/>
      <c r="B268" s="36"/>
      <c r="C268" s="37"/>
      <c r="D268" s="229" t="s">
        <v>190</v>
      </c>
      <c r="E268" s="37"/>
      <c r="F268" s="230" t="s">
        <v>640</v>
      </c>
      <c r="G268" s="37"/>
      <c r="H268" s="37"/>
      <c r="I268" s="143"/>
      <c r="J268" s="37"/>
      <c r="K268" s="37"/>
      <c r="L268" s="41"/>
      <c r="M268" s="231"/>
      <c r="N268" s="232"/>
      <c r="O268" s="81"/>
      <c r="P268" s="81"/>
      <c r="Q268" s="81"/>
      <c r="R268" s="81"/>
      <c r="S268" s="81"/>
      <c r="T268" s="82"/>
      <c r="U268" s="35"/>
      <c r="V268" s="35"/>
      <c r="W268" s="35"/>
      <c r="X268" s="35"/>
      <c r="Y268" s="35"/>
      <c r="Z268" s="35"/>
      <c r="AA268" s="35"/>
      <c r="AB268" s="35"/>
      <c r="AC268" s="35"/>
      <c r="AD268" s="35"/>
      <c r="AE268" s="35"/>
      <c r="AT268" s="14" t="s">
        <v>190</v>
      </c>
      <c r="AU268" s="14" t="s">
        <v>81</v>
      </c>
    </row>
    <row r="269" s="2" customFormat="1" ht="33" customHeight="1">
      <c r="A269" s="35"/>
      <c r="B269" s="36"/>
      <c r="C269" s="215" t="s">
        <v>642</v>
      </c>
      <c r="D269" s="215" t="s">
        <v>184</v>
      </c>
      <c r="E269" s="216" t="s">
        <v>643</v>
      </c>
      <c r="F269" s="217" t="s">
        <v>644</v>
      </c>
      <c r="G269" s="218" t="s">
        <v>187</v>
      </c>
      <c r="H269" s="219">
        <v>24</v>
      </c>
      <c r="I269" s="220"/>
      <c r="J269" s="221">
        <f>ROUND(I269*H269,2)</f>
        <v>0</v>
      </c>
      <c r="K269" s="217" t="s">
        <v>19</v>
      </c>
      <c r="L269" s="222"/>
      <c r="M269" s="223" t="s">
        <v>19</v>
      </c>
      <c r="N269" s="224" t="s">
        <v>44</v>
      </c>
      <c r="O269" s="81"/>
      <c r="P269" s="225">
        <f>O269*H269</f>
        <v>0</v>
      </c>
      <c r="Q269" s="225">
        <v>0</v>
      </c>
      <c r="R269" s="225">
        <f>Q269*H269</f>
        <v>0</v>
      </c>
      <c r="S269" s="225">
        <v>0</v>
      </c>
      <c r="T269" s="226">
        <f>S269*H269</f>
        <v>0</v>
      </c>
      <c r="U269" s="35"/>
      <c r="V269" s="35"/>
      <c r="W269" s="35"/>
      <c r="X269" s="35"/>
      <c r="Y269" s="35"/>
      <c r="Z269" s="35"/>
      <c r="AA269" s="35"/>
      <c r="AB269" s="35"/>
      <c r="AC269" s="35"/>
      <c r="AD269" s="35"/>
      <c r="AE269" s="35"/>
      <c r="AR269" s="227" t="s">
        <v>216</v>
      </c>
      <c r="AT269" s="227" t="s">
        <v>184</v>
      </c>
      <c r="AU269" s="227" t="s">
        <v>81</v>
      </c>
      <c r="AY269" s="14" t="s">
        <v>183</v>
      </c>
      <c r="BE269" s="228">
        <f>IF(N269="základní",J269,0)</f>
        <v>0</v>
      </c>
      <c r="BF269" s="228">
        <f>IF(N269="snížená",J269,0)</f>
        <v>0</v>
      </c>
      <c r="BG269" s="228">
        <f>IF(N269="zákl. přenesená",J269,0)</f>
        <v>0</v>
      </c>
      <c r="BH269" s="228">
        <f>IF(N269="sníž. přenesená",J269,0)</f>
        <v>0</v>
      </c>
      <c r="BI269" s="228">
        <f>IF(N269="nulová",J269,0)</f>
        <v>0</v>
      </c>
      <c r="BJ269" s="14" t="s">
        <v>81</v>
      </c>
      <c r="BK269" s="228">
        <f>ROUND(I269*H269,2)</f>
        <v>0</v>
      </c>
      <c r="BL269" s="14" t="s">
        <v>182</v>
      </c>
      <c r="BM269" s="227" t="s">
        <v>645</v>
      </c>
    </row>
    <row r="270" s="2" customFormat="1">
      <c r="A270" s="35"/>
      <c r="B270" s="36"/>
      <c r="C270" s="37"/>
      <c r="D270" s="229" t="s">
        <v>190</v>
      </c>
      <c r="E270" s="37"/>
      <c r="F270" s="230" t="s">
        <v>644</v>
      </c>
      <c r="G270" s="37"/>
      <c r="H270" s="37"/>
      <c r="I270" s="143"/>
      <c r="J270" s="37"/>
      <c r="K270" s="37"/>
      <c r="L270" s="41"/>
      <c r="M270" s="231"/>
      <c r="N270" s="232"/>
      <c r="O270" s="81"/>
      <c r="P270" s="81"/>
      <c r="Q270" s="81"/>
      <c r="R270" s="81"/>
      <c r="S270" s="81"/>
      <c r="T270" s="82"/>
      <c r="U270" s="35"/>
      <c r="V270" s="35"/>
      <c r="W270" s="35"/>
      <c r="X270" s="35"/>
      <c r="Y270" s="35"/>
      <c r="Z270" s="35"/>
      <c r="AA270" s="35"/>
      <c r="AB270" s="35"/>
      <c r="AC270" s="35"/>
      <c r="AD270" s="35"/>
      <c r="AE270" s="35"/>
      <c r="AT270" s="14" t="s">
        <v>190</v>
      </c>
      <c r="AU270" s="14" t="s">
        <v>81</v>
      </c>
    </row>
    <row r="271" s="2" customFormat="1" ht="21.75" customHeight="1">
      <c r="A271" s="35"/>
      <c r="B271" s="36"/>
      <c r="C271" s="215" t="s">
        <v>646</v>
      </c>
      <c r="D271" s="215" t="s">
        <v>184</v>
      </c>
      <c r="E271" s="216" t="s">
        <v>647</v>
      </c>
      <c r="F271" s="217" t="s">
        <v>648</v>
      </c>
      <c r="G271" s="218" t="s">
        <v>199</v>
      </c>
      <c r="H271" s="219">
        <v>5</v>
      </c>
      <c r="I271" s="220"/>
      <c r="J271" s="221">
        <f>ROUND(I271*H271,2)</f>
        <v>0</v>
      </c>
      <c r="K271" s="217" t="s">
        <v>19</v>
      </c>
      <c r="L271" s="222"/>
      <c r="M271" s="223" t="s">
        <v>19</v>
      </c>
      <c r="N271" s="224" t="s">
        <v>44</v>
      </c>
      <c r="O271" s="81"/>
      <c r="P271" s="225">
        <f>O271*H271</f>
        <v>0</v>
      </c>
      <c r="Q271" s="225">
        <v>0</v>
      </c>
      <c r="R271" s="225">
        <f>Q271*H271</f>
        <v>0</v>
      </c>
      <c r="S271" s="225">
        <v>0</v>
      </c>
      <c r="T271" s="226">
        <f>S271*H271</f>
        <v>0</v>
      </c>
      <c r="U271" s="35"/>
      <c r="V271" s="35"/>
      <c r="W271" s="35"/>
      <c r="X271" s="35"/>
      <c r="Y271" s="35"/>
      <c r="Z271" s="35"/>
      <c r="AA271" s="35"/>
      <c r="AB271" s="35"/>
      <c r="AC271" s="35"/>
      <c r="AD271" s="35"/>
      <c r="AE271" s="35"/>
      <c r="AR271" s="227" t="s">
        <v>216</v>
      </c>
      <c r="AT271" s="227" t="s">
        <v>184</v>
      </c>
      <c r="AU271" s="227" t="s">
        <v>81</v>
      </c>
      <c r="AY271" s="14" t="s">
        <v>183</v>
      </c>
      <c r="BE271" s="228">
        <f>IF(N271="základní",J271,0)</f>
        <v>0</v>
      </c>
      <c r="BF271" s="228">
        <f>IF(N271="snížená",J271,0)</f>
        <v>0</v>
      </c>
      <c r="BG271" s="228">
        <f>IF(N271="zákl. přenesená",J271,0)</f>
        <v>0</v>
      </c>
      <c r="BH271" s="228">
        <f>IF(N271="sníž. přenesená",J271,0)</f>
        <v>0</v>
      </c>
      <c r="BI271" s="228">
        <f>IF(N271="nulová",J271,0)</f>
        <v>0</v>
      </c>
      <c r="BJ271" s="14" t="s">
        <v>81</v>
      </c>
      <c r="BK271" s="228">
        <f>ROUND(I271*H271,2)</f>
        <v>0</v>
      </c>
      <c r="BL271" s="14" t="s">
        <v>182</v>
      </c>
      <c r="BM271" s="227" t="s">
        <v>649</v>
      </c>
    </row>
    <row r="272" s="2" customFormat="1">
      <c r="A272" s="35"/>
      <c r="B272" s="36"/>
      <c r="C272" s="37"/>
      <c r="D272" s="229" t="s">
        <v>190</v>
      </c>
      <c r="E272" s="37"/>
      <c r="F272" s="230" t="s">
        <v>648</v>
      </c>
      <c r="G272" s="37"/>
      <c r="H272" s="37"/>
      <c r="I272" s="143"/>
      <c r="J272" s="37"/>
      <c r="K272" s="37"/>
      <c r="L272" s="41"/>
      <c r="M272" s="231"/>
      <c r="N272" s="232"/>
      <c r="O272" s="81"/>
      <c r="P272" s="81"/>
      <c r="Q272" s="81"/>
      <c r="R272" s="81"/>
      <c r="S272" s="81"/>
      <c r="T272" s="82"/>
      <c r="U272" s="35"/>
      <c r="V272" s="35"/>
      <c r="W272" s="35"/>
      <c r="X272" s="35"/>
      <c r="Y272" s="35"/>
      <c r="Z272" s="35"/>
      <c r="AA272" s="35"/>
      <c r="AB272" s="35"/>
      <c r="AC272" s="35"/>
      <c r="AD272" s="35"/>
      <c r="AE272" s="35"/>
      <c r="AT272" s="14" t="s">
        <v>190</v>
      </c>
      <c r="AU272" s="14" t="s">
        <v>81</v>
      </c>
    </row>
    <row r="273" s="2" customFormat="1" ht="21.75" customHeight="1">
      <c r="A273" s="35"/>
      <c r="B273" s="36"/>
      <c r="C273" s="215" t="s">
        <v>650</v>
      </c>
      <c r="D273" s="215" t="s">
        <v>184</v>
      </c>
      <c r="E273" s="216" t="s">
        <v>651</v>
      </c>
      <c r="F273" s="217" t="s">
        <v>652</v>
      </c>
      <c r="G273" s="218" t="s">
        <v>199</v>
      </c>
      <c r="H273" s="219">
        <v>4</v>
      </c>
      <c r="I273" s="220"/>
      <c r="J273" s="221">
        <f>ROUND(I273*H273,2)</f>
        <v>0</v>
      </c>
      <c r="K273" s="217" t="s">
        <v>19</v>
      </c>
      <c r="L273" s="222"/>
      <c r="M273" s="223" t="s">
        <v>19</v>
      </c>
      <c r="N273" s="224" t="s">
        <v>44</v>
      </c>
      <c r="O273" s="81"/>
      <c r="P273" s="225">
        <f>O273*H273</f>
        <v>0</v>
      </c>
      <c r="Q273" s="225">
        <v>0</v>
      </c>
      <c r="R273" s="225">
        <f>Q273*H273</f>
        <v>0</v>
      </c>
      <c r="S273" s="225">
        <v>0</v>
      </c>
      <c r="T273" s="226">
        <f>S273*H273</f>
        <v>0</v>
      </c>
      <c r="U273" s="35"/>
      <c r="V273" s="35"/>
      <c r="W273" s="35"/>
      <c r="X273" s="35"/>
      <c r="Y273" s="35"/>
      <c r="Z273" s="35"/>
      <c r="AA273" s="35"/>
      <c r="AB273" s="35"/>
      <c r="AC273" s="35"/>
      <c r="AD273" s="35"/>
      <c r="AE273" s="35"/>
      <c r="AR273" s="227" t="s">
        <v>216</v>
      </c>
      <c r="AT273" s="227" t="s">
        <v>184</v>
      </c>
      <c r="AU273" s="227" t="s">
        <v>81</v>
      </c>
      <c r="AY273" s="14" t="s">
        <v>183</v>
      </c>
      <c r="BE273" s="228">
        <f>IF(N273="základní",J273,0)</f>
        <v>0</v>
      </c>
      <c r="BF273" s="228">
        <f>IF(N273="snížená",J273,0)</f>
        <v>0</v>
      </c>
      <c r="BG273" s="228">
        <f>IF(N273="zákl. přenesená",J273,0)</f>
        <v>0</v>
      </c>
      <c r="BH273" s="228">
        <f>IF(N273="sníž. přenesená",J273,0)</f>
        <v>0</v>
      </c>
      <c r="BI273" s="228">
        <f>IF(N273="nulová",J273,0)</f>
        <v>0</v>
      </c>
      <c r="BJ273" s="14" t="s">
        <v>81</v>
      </c>
      <c r="BK273" s="228">
        <f>ROUND(I273*H273,2)</f>
        <v>0</v>
      </c>
      <c r="BL273" s="14" t="s">
        <v>182</v>
      </c>
      <c r="BM273" s="227" t="s">
        <v>653</v>
      </c>
    </row>
    <row r="274" s="2" customFormat="1">
      <c r="A274" s="35"/>
      <c r="B274" s="36"/>
      <c r="C274" s="37"/>
      <c r="D274" s="229" t="s">
        <v>190</v>
      </c>
      <c r="E274" s="37"/>
      <c r="F274" s="230" t="s">
        <v>652</v>
      </c>
      <c r="G274" s="37"/>
      <c r="H274" s="37"/>
      <c r="I274" s="143"/>
      <c r="J274" s="37"/>
      <c r="K274" s="37"/>
      <c r="L274" s="41"/>
      <c r="M274" s="231"/>
      <c r="N274" s="232"/>
      <c r="O274" s="81"/>
      <c r="P274" s="81"/>
      <c r="Q274" s="81"/>
      <c r="R274" s="81"/>
      <c r="S274" s="81"/>
      <c r="T274" s="82"/>
      <c r="U274" s="35"/>
      <c r="V274" s="35"/>
      <c r="W274" s="35"/>
      <c r="X274" s="35"/>
      <c r="Y274" s="35"/>
      <c r="Z274" s="35"/>
      <c r="AA274" s="35"/>
      <c r="AB274" s="35"/>
      <c r="AC274" s="35"/>
      <c r="AD274" s="35"/>
      <c r="AE274" s="35"/>
      <c r="AT274" s="14" t="s">
        <v>190</v>
      </c>
      <c r="AU274" s="14" t="s">
        <v>81</v>
      </c>
    </row>
    <row r="275" s="2" customFormat="1" ht="33" customHeight="1">
      <c r="A275" s="35"/>
      <c r="B275" s="36"/>
      <c r="C275" s="215" t="s">
        <v>654</v>
      </c>
      <c r="D275" s="215" t="s">
        <v>184</v>
      </c>
      <c r="E275" s="216" t="s">
        <v>655</v>
      </c>
      <c r="F275" s="217" t="s">
        <v>656</v>
      </c>
      <c r="G275" s="218" t="s">
        <v>199</v>
      </c>
      <c r="H275" s="219">
        <v>6</v>
      </c>
      <c r="I275" s="220"/>
      <c r="J275" s="221">
        <f>ROUND(I275*H275,2)</f>
        <v>0</v>
      </c>
      <c r="K275" s="217" t="s">
        <v>19</v>
      </c>
      <c r="L275" s="222"/>
      <c r="M275" s="223" t="s">
        <v>19</v>
      </c>
      <c r="N275" s="224" t="s">
        <v>44</v>
      </c>
      <c r="O275" s="81"/>
      <c r="P275" s="225">
        <f>O275*H275</f>
        <v>0</v>
      </c>
      <c r="Q275" s="225">
        <v>0</v>
      </c>
      <c r="R275" s="225">
        <f>Q275*H275</f>
        <v>0</v>
      </c>
      <c r="S275" s="225">
        <v>0</v>
      </c>
      <c r="T275" s="226">
        <f>S275*H275</f>
        <v>0</v>
      </c>
      <c r="U275" s="35"/>
      <c r="V275" s="35"/>
      <c r="W275" s="35"/>
      <c r="X275" s="35"/>
      <c r="Y275" s="35"/>
      <c r="Z275" s="35"/>
      <c r="AA275" s="35"/>
      <c r="AB275" s="35"/>
      <c r="AC275" s="35"/>
      <c r="AD275" s="35"/>
      <c r="AE275" s="35"/>
      <c r="AR275" s="227" t="s">
        <v>216</v>
      </c>
      <c r="AT275" s="227" t="s">
        <v>184</v>
      </c>
      <c r="AU275" s="227" t="s">
        <v>81</v>
      </c>
      <c r="AY275" s="14" t="s">
        <v>183</v>
      </c>
      <c r="BE275" s="228">
        <f>IF(N275="základní",J275,0)</f>
        <v>0</v>
      </c>
      <c r="BF275" s="228">
        <f>IF(N275="snížená",J275,0)</f>
        <v>0</v>
      </c>
      <c r="BG275" s="228">
        <f>IF(N275="zákl. přenesená",J275,0)</f>
        <v>0</v>
      </c>
      <c r="BH275" s="228">
        <f>IF(N275="sníž. přenesená",J275,0)</f>
        <v>0</v>
      </c>
      <c r="BI275" s="228">
        <f>IF(N275="nulová",J275,0)</f>
        <v>0</v>
      </c>
      <c r="BJ275" s="14" t="s">
        <v>81</v>
      </c>
      <c r="BK275" s="228">
        <f>ROUND(I275*H275,2)</f>
        <v>0</v>
      </c>
      <c r="BL275" s="14" t="s">
        <v>182</v>
      </c>
      <c r="BM275" s="227" t="s">
        <v>657</v>
      </c>
    </row>
    <row r="276" s="2" customFormat="1">
      <c r="A276" s="35"/>
      <c r="B276" s="36"/>
      <c r="C276" s="37"/>
      <c r="D276" s="229" t="s">
        <v>190</v>
      </c>
      <c r="E276" s="37"/>
      <c r="F276" s="230" t="s">
        <v>656</v>
      </c>
      <c r="G276" s="37"/>
      <c r="H276" s="37"/>
      <c r="I276" s="143"/>
      <c r="J276" s="37"/>
      <c r="K276" s="37"/>
      <c r="L276" s="41"/>
      <c r="M276" s="231"/>
      <c r="N276" s="232"/>
      <c r="O276" s="81"/>
      <c r="P276" s="81"/>
      <c r="Q276" s="81"/>
      <c r="R276" s="81"/>
      <c r="S276" s="81"/>
      <c r="T276" s="82"/>
      <c r="U276" s="35"/>
      <c r="V276" s="35"/>
      <c r="W276" s="35"/>
      <c r="X276" s="35"/>
      <c r="Y276" s="35"/>
      <c r="Z276" s="35"/>
      <c r="AA276" s="35"/>
      <c r="AB276" s="35"/>
      <c r="AC276" s="35"/>
      <c r="AD276" s="35"/>
      <c r="AE276" s="35"/>
      <c r="AT276" s="14" t="s">
        <v>190</v>
      </c>
      <c r="AU276" s="14" t="s">
        <v>81</v>
      </c>
    </row>
    <row r="277" s="2" customFormat="1" ht="21.75" customHeight="1">
      <c r="A277" s="35"/>
      <c r="B277" s="36"/>
      <c r="C277" s="215" t="s">
        <v>658</v>
      </c>
      <c r="D277" s="215" t="s">
        <v>184</v>
      </c>
      <c r="E277" s="216" t="s">
        <v>659</v>
      </c>
      <c r="F277" s="217" t="s">
        <v>660</v>
      </c>
      <c r="G277" s="218" t="s">
        <v>199</v>
      </c>
      <c r="H277" s="219">
        <v>18</v>
      </c>
      <c r="I277" s="220"/>
      <c r="J277" s="221">
        <f>ROUND(I277*H277,2)</f>
        <v>0</v>
      </c>
      <c r="K277" s="217" t="s">
        <v>19</v>
      </c>
      <c r="L277" s="222"/>
      <c r="M277" s="223" t="s">
        <v>19</v>
      </c>
      <c r="N277" s="224" t="s">
        <v>44</v>
      </c>
      <c r="O277" s="81"/>
      <c r="P277" s="225">
        <f>O277*H277</f>
        <v>0</v>
      </c>
      <c r="Q277" s="225">
        <v>0</v>
      </c>
      <c r="R277" s="225">
        <f>Q277*H277</f>
        <v>0</v>
      </c>
      <c r="S277" s="225">
        <v>0</v>
      </c>
      <c r="T277" s="226">
        <f>S277*H277</f>
        <v>0</v>
      </c>
      <c r="U277" s="35"/>
      <c r="V277" s="35"/>
      <c r="W277" s="35"/>
      <c r="X277" s="35"/>
      <c r="Y277" s="35"/>
      <c r="Z277" s="35"/>
      <c r="AA277" s="35"/>
      <c r="AB277" s="35"/>
      <c r="AC277" s="35"/>
      <c r="AD277" s="35"/>
      <c r="AE277" s="35"/>
      <c r="AR277" s="227" t="s">
        <v>216</v>
      </c>
      <c r="AT277" s="227" t="s">
        <v>184</v>
      </c>
      <c r="AU277" s="227" t="s">
        <v>81</v>
      </c>
      <c r="AY277" s="14" t="s">
        <v>183</v>
      </c>
      <c r="BE277" s="228">
        <f>IF(N277="základní",J277,0)</f>
        <v>0</v>
      </c>
      <c r="BF277" s="228">
        <f>IF(N277="snížená",J277,0)</f>
        <v>0</v>
      </c>
      <c r="BG277" s="228">
        <f>IF(N277="zákl. přenesená",J277,0)</f>
        <v>0</v>
      </c>
      <c r="BH277" s="228">
        <f>IF(N277="sníž. přenesená",J277,0)</f>
        <v>0</v>
      </c>
      <c r="BI277" s="228">
        <f>IF(N277="nulová",J277,0)</f>
        <v>0</v>
      </c>
      <c r="BJ277" s="14" t="s">
        <v>81</v>
      </c>
      <c r="BK277" s="228">
        <f>ROUND(I277*H277,2)</f>
        <v>0</v>
      </c>
      <c r="BL277" s="14" t="s">
        <v>182</v>
      </c>
      <c r="BM277" s="227" t="s">
        <v>661</v>
      </c>
    </row>
    <row r="278" s="2" customFormat="1">
      <c r="A278" s="35"/>
      <c r="B278" s="36"/>
      <c r="C278" s="37"/>
      <c r="D278" s="229" t="s">
        <v>190</v>
      </c>
      <c r="E278" s="37"/>
      <c r="F278" s="230" t="s">
        <v>660</v>
      </c>
      <c r="G278" s="37"/>
      <c r="H278" s="37"/>
      <c r="I278" s="143"/>
      <c r="J278" s="37"/>
      <c r="K278" s="37"/>
      <c r="L278" s="41"/>
      <c r="M278" s="231"/>
      <c r="N278" s="232"/>
      <c r="O278" s="81"/>
      <c r="P278" s="81"/>
      <c r="Q278" s="81"/>
      <c r="R278" s="81"/>
      <c r="S278" s="81"/>
      <c r="T278" s="82"/>
      <c r="U278" s="35"/>
      <c r="V278" s="35"/>
      <c r="W278" s="35"/>
      <c r="X278" s="35"/>
      <c r="Y278" s="35"/>
      <c r="Z278" s="35"/>
      <c r="AA278" s="35"/>
      <c r="AB278" s="35"/>
      <c r="AC278" s="35"/>
      <c r="AD278" s="35"/>
      <c r="AE278" s="35"/>
      <c r="AT278" s="14" t="s">
        <v>190</v>
      </c>
      <c r="AU278" s="14" t="s">
        <v>81</v>
      </c>
    </row>
    <row r="279" s="2" customFormat="1" ht="33" customHeight="1">
      <c r="A279" s="35"/>
      <c r="B279" s="36"/>
      <c r="C279" s="215" t="s">
        <v>662</v>
      </c>
      <c r="D279" s="215" t="s">
        <v>184</v>
      </c>
      <c r="E279" s="216" t="s">
        <v>663</v>
      </c>
      <c r="F279" s="217" t="s">
        <v>664</v>
      </c>
      <c r="G279" s="218" t="s">
        <v>199</v>
      </c>
      <c r="H279" s="219">
        <v>1</v>
      </c>
      <c r="I279" s="220"/>
      <c r="J279" s="221">
        <f>ROUND(I279*H279,2)</f>
        <v>0</v>
      </c>
      <c r="K279" s="217" t="s">
        <v>19</v>
      </c>
      <c r="L279" s="222"/>
      <c r="M279" s="223" t="s">
        <v>19</v>
      </c>
      <c r="N279" s="224" t="s">
        <v>44</v>
      </c>
      <c r="O279" s="81"/>
      <c r="P279" s="225">
        <f>O279*H279</f>
        <v>0</v>
      </c>
      <c r="Q279" s="225">
        <v>0</v>
      </c>
      <c r="R279" s="225">
        <f>Q279*H279</f>
        <v>0</v>
      </c>
      <c r="S279" s="225">
        <v>0</v>
      </c>
      <c r="T279" s="226">
        <f>S279*H279</f>
        <v>0</v>
      </c>
      <c r="U279" s="35"/>
      <c r="V279" s="35"/>
      <c r="W279" s="35"/>
      <c r="X279" s="35"/>
      <c r="Y279" s="35"/>
      <c r="Z279" s="35"/>
      <c r="AA279" s="35"/>
      <c r="AB279" s="35"/>
      <c r="AC279" s="35"/>
      <c r="AD279" s="35"/>
      <c r="AE279" s="35"/>
      <c r="AR279" s="227" t="s">
        <v>216</v>
      </c>
      <c r="AT279" s="227" t="s">
        <v>184</v>
      </c>
      <c r="AU279" s="227" t="s">
        <v>81</v>
      </c>
      <c r="AY279" s="14" t="s">
        <v>183</v>
      </c>
      <c r="BE279" s="228">
        <f>IF(N279="základní",J279,0)</f>
        <v>0</v>
      </c>
      <c r="BF279" s="228">
        <f>IF(N279="snížená",J279,0)</f>
        <v>0</v>
      </c>
      <c r="BG279" s="228">
        <f>IF(N279="zákl. přenesená",J279,0)</f>
        <v>0</v>
      </c>
      <c r="BH279" s="228">
        <f>IF(N279="sníž. přenesená",J279,0)</f>
        <v>0</v>
      </c>
      <c r="BI279" s="228">
        <f>IF(N279="nulová",J279,0)</f>
        <v>0</v>
      </c>
      <c r="BJ279" s="14" t="s">
        <v>81</v>
      </c>
      <c r="BK279" s="228">
        <f>ROUND(I279*H279,2)</f>
        <v>0</v>
      </c>
      <c r="BL279" s="14" t="s">
        <v>182</v>
      </c>
      <c r="BM279" s="227" t="s">
        <v>665</v>
      </c>
    </row>
    <row r="280" s="2" customFormat="1">
      <c r="A280" s="35"/>
      <c r="B280" s="36"/>
      <c r="C280" s="37"/>
      <c r="D280" s="229" t="s">
        <v>190</v>
      </c>
      <c r="E280" s="37"/>
      <c r="F280" s="230" t="s">
        <v>664</v>
      </c>
      <c r="G280" s="37"/>
      <c r="H280" s="37"/>
      <c r="I280" s="143"/>
      <c r="J280" s="37"/>
      <c r="K280" s="37"/>
      <c r="L280" s="41"/>
      <c r="M280" s="231"/>
      <c r="N280" s="232"/>
      <c r="O280" s="81"/>
      <c r="P280" s="81"/>
      <c r="Q280" s="81"/>
      <c r="R280" s="81"/>
      <c r="S280" s="81"/>
      <c r="T280" s="82"/>
      <c r="U280" s="35"/>
      <c r="V280" s="35"/>
      <c r="W280" s="35"/>
      <c r="X280" s="35"/>
      <c r="Y280" s="35"/>
      <c r="Z280" s="35"/>
      <c r="AA280" s="35"/>
      <c r="AB280" s="35"/>
      <c r="AC280" s="35"/>
      <c r="AD280" s="35"/>
      <c r="AE280" s="35"/>
      <c r="AT280" s="14" t="s">
        <v>190</v>
      </c>
      <c r="AU280" s="14" t="s">
        <v>81</v>
      </c>
    </row>
    <row r="281" s="2" customFormat="1" ht="21.75" customHeight="1">
      <c r="A281" s="35"/>
      <c r="B281" s="36"/>
      <c r="C281" s="215" t="s">
        <v>666</v>
      </c>
      <c r="D281" s="215" t="s">
        <v>184</v>
      </c>
      <c r="E281" s="216" t="s">
        <v>667</v>
      </c>
      <c r="F281" s="217" t="s">
        <v>668</v>
      </c>
      <c r="G281" s="218" t="s">
        <v>199</v>
      </c>
      <c r="H281" s="219">
        <v>2</v>
      </c>
      <c r="I281" s="220"/>
      <c r="J281" s="221">
        <f>ROUND(I281*H281,2)</f>
        <v>0</v>
      </c>
      <c r="K281" s="217" t="s">
        <v>19</v>
      </c>
      <c r="L281" s="222"/>
      <c r="M281" s="223" t="s">
        <v>19</v>
      </c>
      <c r="N281" s="224" t="s">
        <v>44</v>
      </c>
      <c r="O281" s="81"/>
      <c r="P281" s="225">
        <f>O281*H281</f>
        <v>0</v>
      </c>
      <c r="Q281" s="225">
        <v>0</v>
      </c>
      <c r="R281" s="225">
        <f>Q281*H281</f>
        <v>0</v>
      </c>
      <c r="S281" s="225">
        <v>0</v>
      </c>
      <c r="T281" s="226">
        <f>S281*H281</f>
        <v>0</v>
      </c>
      <c r="U281" s="35"/>
      <c r="V281" s="35"/>
      <c r="W281" s="35"/>
      <c r="X281" s="35"/>
      <c r="Y281" s="35"/>
      <c r="Z281" s="35"/>
      <c r="AA281" s="35"/>
      <c r="AB281" s="35"/>
      <c r="AC281" s="35"/>
      <c r="AD281" s="35"/>
      <c r="AE281" s="35"/>
      <c r="AR281" s="227" t="s">
        <v>216</v>
      </c>
      <c r="AT281" s="227" t="s">
        <v>184</v>
      </c>
      <c r="AU281" s="227" t="s">
        <v>81</v>
      </c>
      <c r="AY281" s="14" t="s">
        <v>183</v>
      </c>
      <c r="BE281" s="228">
        <f>IF(N281="základní",J281,0)</f>
        <v>0</v>
      </c>
      <c r="BF281" s="228">
        <f>IF(N281="snížená",J281,0)</f>
        <v>0</v>
      </c>
      <c r="BG281" s="228">
        <f>IF(N281="zákl. přenesená",J281,0)</f>
        <v>0</v>
      </c>
      <c r="BH281" s="228">
        <f>IF(N281="sníž. přenesená",J281,0)</f>
        <v>0</v>
      </c>
      <c r="BI281" s="228">
        <f>IF(N281="nulová",J281,0)</f>
        <v>0</v>
      </c>
      <c r="BJ281" s="14" t="s">
        <v>81</v>
      </c>
      <c r="BK281" s="228">
        <f>ROUND(I281*H281,2)</f>
        <v>0</v>
      </c>
      <c r="BL281" s="14" t="s">
        <v>182</v>
      </c>
      <c r="BM281" s="227" t="s">
        <v>669</v>
      </c>
    </row>
    <row r="282" s="2" customFormat="1">
      <c r="A282" s="35"/>
      <c r="B282" s="36"/>
      <c r="C282" s="37"/>
      <c r="D282" s="229" t="s">
        <v>190</v>
      </c>
      <c r="E282" s="37"/>
      <c r="F282" s="230" t="s">
        <v>668</v>
      </c>
      <c r="G282" s="37"/>
      <c r="H282" s="37"/>
      <c r="I282" s="143"/>
      <c r="J282" s="37"/>
      <c r="K282" s="37"/>
      <c r="L282" s="41"/>
      <c r="M282" s="231"/>
      <c r="N282" s="232"/>
      <c r="O282" s="81"/>
      <c r="P282" s="81"/>
      <c r="Q282" s="81"/>
      <c r="R282" s="81"/>
      <c r="S282" s="81"/>
      <c r="T282" s="82"/>
      <c r="U282" s="35"/>
      <c r="V282" s="35"/>
      <c r="W282" s="35"/>
      <c r="X282" s="35"/>
      <c r="Y282" s="35"/>
      <c r="Z282" s="35"/>
      <c r="AA282" s="35"/>
      <c r="AB282" s="35"/>
      <c r="AC282" s="35"/>
      <c r="AD282" s="35"/>
      <c r="AE282" s="35"/>
      <c r="AT282" s="14" t="s">
        <v>190</v>
      </c>
      <c r="AU282" s="14" t="s">
        <v>81</v>
      </c>
    </row>
    <row r="283" s="2" customFormat="1" ht="21.75" customHeight="1">
      <c r="A283" s="35"/>
      <c r="B283" s="36"/>
      <c r="C283" s="215" t="s">
        <v>670</v>
      </c>
      <c r="D283" s="215" t="s">
        <v>184</v>
      </c>
      <c r="E283" s="216" t="s">
        <v>671</v>
      </c>
      <c r="F283" s="217" t="s">
        <v>672</v>
      </c>
      <c r="G283" s="218" t="s">
        <v>199</v>
      </c>
      <c r="H283" s="219">
        <v>45</v>
      </c>
      <c r="I283" s="220"/>
      <c r="J283" s="221">
        <f>ROUND(I283*H283,2)</f>
        <v>0</v>
      </c>
      <c r="K283" s="217" t="s">
        <v>19</v>
      </c>
      <c r="L283" s="222"/>
      <c r="M283" s="223" t="s">
        <v>19</v>
      </c>
      <c r="N283" s="224" t="s">
        <v>44</v>
      </c>
      <c r="O283" s="81"/>
      <c r="P283" s="225">
        <f>O283*H283</f>
        <v>0</v>
      </c>
      <c r="Q283" s="225">
        <v>0</v>
      </c>
      <c r="R283" s="225">
        <f>Q283*H283</f>
        <v>0</v>
      </c>
      <c r="S283" s="225">
        <v>0</v>
      </c>
      <c r="T283" s="226">
        <f>S283*H283</f>
        <v>0</v>
      </c>
      <c r="U283" s="35"/>
      <c r="V283" s="35"/>
      <c r="W283" s="35"/>
      <c r="X283" s="35"/>
      <c r="Y283" s="35"/>
      <c r="Z283" s="35"/>
      <c r="AA283" s="35"/>
      <c r="AB283" s="35"/>
      <c r="AC283" s="35"/>
      <c r="AD283" s="35"/>
      <c r="AE283" s="35"/>
      <c r="AR283" s="227" t="s">
        <v>216</v>
      </c>
      <c r="AT283" s="227" t="s">
        <v>184</v>
      </c>
      <c r="AU283" s="227" t="s">
        <v>81</v>
      </c>
      <c r="AY283" s="14" t="s">
        <v>183</v>
      </c>
      <c r="BE283" s="228">
        <f>IF(N283="základní",J283,0)</f>
        <v>0</v>
      </c>
      <c r="BF283" s="228">
        <f>IF(N283="snížená",J283,0)</f>
        <v>0</v>
      </c>
      <c r="BG283" s="228">
        <f>IF(N283="zákl. přenesená",J283,0)</f>
        <v>0</v>
      </c>
      <c r="BH283" s="228">
        <f>IF(N283="sníž. přenesená",J283,0)</f>
        <v>0</v>
      </c>
      <c r="BI283" s="228">
        <f>IF(N283="nulová",J283,0)</f>
        <v>0</v>
      </c>
      <c r="BJ283" s="14" t="s">
        <v>81</v>
      </c>
      <c r="BK283" s="228">
        <f>ROUND(I283*H283,2)</f>
        <v>0</v>
      </c>
      <c r="BL283" s="14" t="s">
        <v>182</v>
      </c>
      <c r="BM283" s="227" t="s">
        <v>673</v>
      </c>
    </row>
    <row r="284" s="2" customFormat="1">
      <c r="A284" s="35"/>
      <c r="B284" s="36"/>
      <c r="C284" s="37"/>
      <c r="D284" s="229" t="s">
        <v>190</v>
      </c>
      <c r="E284" s="37"/>
      <c r="F284" s="230" t="s">
        <v>672</v>
      </c>
      <c r="G284" s="37"/>
      <c r="H284" s="37"/>
      <c r="I284" s="143"/>
      <c r="J284" s="37"/>
      <c r="K284" s="37"/>
      <c r="L284" s="41"/>
      <c r="M284" s="231"/>
      <c r="N284" s="232"/>
      <c r="O284" s="81"/>
      <c r="P284" s="81"/>
      <c r="Q284" s="81"/>
      <c r="R284" s="81"/>
      <c r="S284" s="81"/>
      <c r="T284" s="82"/>
      <c r="U284" s="35"/>
      <c r="V284" s="35"/>
      <c r="W284" s="35"/>
      <c r="X284" s="35"/>
      <c r="Y284" s="35"/>
      <c r="Z284" s="35"/>
      <c r="AA284" s="35"/>
      <c r="AB284" s="35"/>
      <c r="AC284" s="35"/>
      <c r="AD284" s="35"/>
      <c r="AE284" s="35"/>
      <c r="AT284" s="14" t="s">
        <v>190</v>
      </c>
      <c r="AU284" s="14" t="s">
        <v>81</v>
      </c>
    </row>
    <row r="285" s="2" customFormat="1" ht="21.75" customHeight="1">
      <c r="A285" s="35"/>
      <c r="B285" s="36"/>
      <c r="C285" s="215" t="s">
        <v>674</v>
      </c>
      <c r="D285" s="215" t="s">
        <v>184</v>
      </c>
      <c r="E285" s="216" t="s">
        <v>675</v>
      </c>
      <c r="F285" s="217" t="s">
        <v>676</v>
      </c>
      <c r="G285" s="218" t="s">
        <v>199</v>
      </c>
      <c r="H285" s="219">
        <v>8</v>
      </c>
      <c r="I285" s="220"/>
      <c r="J285" s="221">
        <f>ROUND(I285*H285,2)</f>
        <v>0</v>
      </c>
      <c r="K285" s="217" t="s">
        <v>19</v>
      </c>
      <c r="L285" s="222"/>
      <c r="M285" s="223" t="s">
        <v>19</v>
      </c>
      <c r="N285" s="224" t="s">
        <v>44</v>
      </c>
      <c r="O285" s="81"/>
      <c r="P285" s="225">
        <f>O285*H285</f>
        <v>0</v>
      </c>
      <c r="Q285" s="225">
        <v>0</v>
      </c>
      <c r="R285" s="225">
        <f>Q285*H285</f>
        <v>0</v>
      </c>
      <c r="S285" s="225">
        <v>0</v>
      </c>
      <c r="T285" s="226">
        <f>S285*H285</f>
        <v>0</v>
      </c>
      <c r="U285" s="35"/>
      <c r="V285" s="35"/>
      <c r="W285" s="35"/>
      <c r="X285" s="35"/>
      <c r="Y285" s="35"/>
      <c r="Z285" s="35"/>
      <c r="AA285" s="35"/>
      <c r="AB285" s="35"/>
      <c r="AC285" s="35"/>
      <c r="AD285" s="35"/>
      <c r="AE285" s="35"/>
      <c r="AR285" s="227" t="s">
        <v>216</v>
      </c>
      <c r="AT285" s="227" t="s">
        <v>184</v>
      </c>
      <c r="AU285" s="227" t="s">
        <v>81</v>
      </c>
      <c r="AY285" s="14" t="s">
        <v>183</v>
      </c>
      <c r="BE285" s="228">
        <f>IF(N285="základní",J285,0)</f>
        <v>0</v>
      </c>
      <c r="BF285" s="228">
        <f>IF(N285="snížená",J285,0)</f>
        <v>0</v>
      </c>
      <c r="BG285" s="228">
        <f>IF(N285="zákl. přenesená",J285,0)</f>
        <v>0</v>
      </c>
      <c r="BH285" s="228">
        <f>IF(N285="sníž. přenesená",J285,0)</f>
        <v>0</v>
      </c>
      <c r="BI285" s="228">
        <f>IF(N285="nulová",J285,0)</f>
        <v>0</v>
      </c>
      <c r="BJ285" s="14" t="s">
        <v>81</v>
      </c>
      <c r="BK285" s="228">
        <f>ROUND(I285*H285,2)</f>
        <v>0</v>
      </c>
      <c r="BL285" s="14" t="s">
        <v>182</v>
      </c>
      <c r="BM285" s="227" t="s">
        <v>677</v>
      </c>
    </row>
    <row r="286" s="2" customFormat="1">
      <c r="A286" s="35"/>
      <c r="B286" s="36"/>
      <c r="C286" s="37"/>
      <c r="D286" s="229" t="s">
        <v>190</v>
      </c>
      <c r="E286" s="37"/>
      <c r="F286" s="230" t="s">
        <v>676</v>
      </c>
      <c r="G286" s="37"/>
      <c r="H286" s="37"/>
      <c r="I286" s="143"/>
      <c r="J286" s="37"/>
      <c r="K286" s="37"/>
      <c r="L286" s="41"/>
      <c r="M286" s="231"/>
      <c r="N286" s="232"/>
      <c r="O286" s="81"/>
      <c r="P286" s="81"/>
      <c r="Q286" s="81"/>
      <c r="R286" s="81"/>
      <c r="S286" s="81"/>
      <c r="T286" s="82"/>
      <c r="U286" s="35"/>
      <c r="V286" s="35"/>
      <c r="W286" s="35"/>
      <c r="X286" s="35"/>
      <c r="Y286" s="35"/>
      <c r="Z286" s="35"/>
      <c r="AA286" s="35"/>
      <c r="AB286" s="35"/>
      <c r="AC286" s="35"/>
      <c r="AD286" s="35"/>
      <c r="AE286" s="35"/>
      <c r="AT286" s="14" t="s">
        <v>190</v>
      </c>
      <c r="AU286" s="14" t="s">
        <v>81</v>
      </c>
    </row>
    <row r="287" s="2" customFormat="1" ht="21.75" customHeight="1">
      <c r="A287" s="35"/>
      <c r="B287" s="36"/>
      <c r="C287" s="215" t="s">
        <v>678</v>
      </c>
      <c r="D287" s="215" t="s">
        <v>184</v>
      </c>
      <c r="E287" s="216" t="s">
        <v>679</v>
      </c>
      <c r="F287" s="217" t="s">
        <v>680</v>
      </c>
      <c r="G287" s="218" t="s">
        <v>199</v>
      </c>
      <c r="H287" s="219">
        <v>16</v>
      </c>
      <c r="I287" s="220"/>
      <c r="J287" s="221">
        <f>ROUND(I287*H287,2)</f>
        <v>0</v>
      </c>
      <c r="K287" s="217" t="s">
        <v>19</v>
      </c>
      <c r="L287" s="222"/>
      <c r="M287" s="223" t="s">
        <v>19</v>
      </c>
      <c r="N287" s="224" t="s">
        <v>44</v>
      </c>
      <c r="O287" s="81"/>
      <c r="P287" s="225">
        <f>O287*H287</f>
        <v>0</v>
      </c>
      <c r="Q287" s="225">
        <v>0</v>
      </c>
      <c r="R287" s="225">
        <f>Q287*H287</f>
        <v>0</v>
      </c>
      <c r="S287" s="225">
        <v>0</v>
      </c>
      <c r="T287" s="226">
        <f>S287*H287</f>
        <v>0</v>
      </c>
      <c r="U287" s="35"/>
      <c r="V287" s="35"/>
      <c r="W287" s="35"/>
      <c r="X287" s="35"/>
      <c r="Y287" s="35"/>
      <c r="Z287" s="35"/>
      <c r="AA287" s="35"/>
      <c r="AB287" s="35"/>
      <c r="AC287" s="35"/>
      <c r="AD287" s="35"/>
      <c r="AE287" s="35"/>
      <c r="AR287" s="227" t="s">
        <v>216</v>
      </c>
      <c r="AT287" s="227" t="s">
        <v>184</v>
      </c>
      <c r="AU287" s="227" t="s">
        <v>81</v>
      </c>
      <c r="AY287" s="14" t="s">
        <v>183</v>
      </c>
      <c r="BE287" s="228">
        <f>IF(N287="základní",J287,0)</f>
        <v>0</v>
      </c>
      <c r="BF287" s="228">
        <f>IF(N287="snížená",J287,0)</f>
        <v>0</v>
      </c>
      <c r="BG287" s="228">
        <f>IF(N287="zákl. přenesená",J287,0)</f>
        <v>0</v>
      </c>
      <c r="BH287" s="228">
        <f>IF(N287="sníž. přenesená",J287,0)</f>
        <v>0</v>
      </c>
      <c r="BI287" s="228">
        <f>IF(N287="nulová",J287,0)</f>
        <v>0</v>
      </c>
      <c r="BJ287" s="14" t="s">
        <v>81</v>
      </c>
      <c r="BK287" s="228">
        <f>ROUND(I287*H287,2)</f>
        <v>0</v>
      </c>
      <c r="BL287" s="14" t="s">
        <v>182</v>
      </c>
      <c r="BM287" s="227" t="s">
        <v>681</v>
      </c>
    </row>
    <row r="288" s="2" customFormat="1">
      <c r="A288" s="35"/>
      <c r="B288" s="36"/>
      <c r="C288" s="37"/>
      <c r="D288" s="229" t="s">
        <v>190</v>
      </c>
      <c r="E288" s="37"/>
      <c r="F288" s="230" t="s">
        <v>680</v>
      </c>
      <c r="G288" s="37"/>
      <c r="H288" s="37"/>
      <c r="I288" s="143"/>
      <c r="J288" s="37"/>
      <c r="K288" s="37"/>
      <c r="L288" s="41"/>
      <c r="M288" s="231"/>
      <c r="N288" s="232"/>
      <c r="O288" s="81"/>
      <c r="P288" s="81"/>
      <c r="Q288" s="81"/>
      <c r="R288" s="81"/>
      <c r="S288" s="81"/>
      <c r="T288" s="82"/>
      <c r="U288" s="35"/>
      <c r="V288" s="35"/>
      <c r="W288" s="35"/>
      <c r="X288" s="35"/>
      <c r="Y288" s="35"/>
      <c r="Z288" s="35"/>
      <c r="AA288" s="35"/>
      <c r="AB288" s="35"/>
      <c r="AC288" s="35"/>
      <c r="AD288" s="35"/>
      <c r="AE288" s="35"/>
      <c r="AT288" s="14" t="s">
        <v>190</v>
      </c>
      <c r="AU288" s="14" t="s">
        <v>81</v>
      </c>
    </row>
    <row r="289" s="2" customFormat="1" ht="21.75" customHeight="1">
      <c r="A289" s="35"/>
      <c r="B289" s="36"/>
      <c r="C289" s="215" t="s">
        <v>682</v>
      </c>
      <c r="D289" s="215" t="s">
        <v>184</v>
      </c>
      <c r="E289" s="216" t="s">
        <v>683</v>
      </c>
      <c r="F289" s="217" t="s">
        <v>684</v>
      </c>
      <c r="G289" s="218" t="s">
        <v>199</v>
      </c>
      <c r="H289" s="219">
        <v>10</v>
      </c>
      <c r="I289" s="220"/>
      <c r="J289" s="221">
        <f>ROUND(I289*H289,2)</f>
        <v>0</v>
      </c>
      <c r="K289" s="217" t="s">
        <v>19</v>
      </c>
      <c r="L289" s="222"/>
      <c r="M289" s="223" t="s">
        <v>19</v>
      </c>
      <c r="N289" s="224" t="s">
        <v>44</v>
      </c>
      <c r="O289" s="81"/>
      <c r="P289" s="225">
        <f>O289*H289</f>
        <v>0</v>
      </c>
      <c r="Q289" s="225">
        <v>0</v>
      </c>
      <c r="R289" s="225">
        <f>Q289*H289</f>
        <v>0</v>
      </c>
      <c r="S289" s="225">
        <v>0</v>
      </c>
      <c r="T289" s="226">
        <f>S289*H289</f>
        <v>0</v>
      </c>
      <c r="U289" s="35"/>
      <c r="V289" s="35"/>
      <c r="W289" s="35"/>
      <c r="X289" s="35"/>
      <c r="Y289" s="35"/>
      <c r="Z289" s="35"/>
      <c r="AA289" s="35"/>
      <c r="AB289" s="35"/>
      <c r="AC289" s="35"/>
      <c r="AD289" s="35"/>
      <c r="AE289" s="35"/>
      <c r="AR289" s="227" t="s">
        <v>216</v>
      </c>
      <c r="AT289" s="227" t="s">
        <v>184</v>
      </c>
      <c r="AU289" s="227" t="s">
        <v>81</v>
      </c>
      <c r="AY289" s="14" t="s">
        <v>183</v>
      </c>
      <c r="BE289" s="228">
        <f>IF(N289="základní",J289,0)</f>
        <v>0</v>
      </c>
      <c r="BF289" s="228">
        <f>IF(N289="snížená",J289,0)</f>
        <v>0</v>
      </c>
      <c r="BG289" s="228">
        <f>IF(N289="zákl. přenesená",J289,0)</f>
        <v>0</v>
      </c>
      <c r="BH289" s="228">
        <f>IF(N289="sníž. přenesená",J289,0)</f>
        <v>0</v>
      </c>
      <c r="BI289" s="228">
        <f>IF(N289="nulová",J289,0)</f>
        <v>0</v>
      </c>
      <c r="BJ289" s="14" t="s">
        <v>81</v>
      </c>
      <c r="BK289" s="228">
        <f>ROUND(I289*H289,2)</f>
        <v>0</v>
      </c>
      <c r="BL289" s="14" t="s">
        <v>182</v>
      </c>
      <c r="BM289" s="227" t="s">
        <v>685</v>
      </c>
    </row>
    <row r="290" s="2" customFormat="1">
      <c r="A290" s="35"/>
      <c r="B290" s="36"/>
      <c r="C290" s="37"/>
      <c r="D290" s="229" t="s">
        <v>190</v>
      </c>
      <c r="E290" s="37"/>
      <c r="F290" s="230" t="s">
        <v>684</v>
      </c>
      <c r="G290" s="37"/>
      <c r="H290" s="37"/>
      <c r="I290" s="143"/>
      <c r="J290" s="37"/>
      <c r="K290" s="37"/>
      <c r="L290" s="41"/>
      <c r="M290" s="231"/>
      <c r="N290" s="232"/>
      <c r="O290" s="81"/>
      <c r="P290" s="81"/>
      <c r="Q290" s="81"/>
      <c r="R290" s="81"/>
      <c r="S290" s="81"/>
      <c r="T290" s="82"/>
      <c r="U290" s="35"/>
      <c r="V290" s="35"/>
      <c r="W290" s="35"/>
      <c r="X290" s="35"/>
      <c r="Y290" s="35"/>
      <c r="Z290" s="35"/>
      <c r="AA290" s="35"/>
      <c r="AB290" s="35"/>
      <c r="AC290" s="35"/>
      <c r="AD290" s="35"/>
      <c r="AE290" s="35"/>
      <c r="AT290" s="14" t="s">
        <v>190</v>
      </c>
      <c r="AU290" s="14" t="s">
        <v>81</v>
      </c>
    </row>
    <row r="291" s="2" customFormat="1" ht="21.75" customHeight="1">
      <c r="A291" s="35"/>
      <c r="B291" s="36"/>
      <c r="C291" s="215" t="s">
        <v>686</v>
      </c>
      <c r="D291" s="215" t="s">
        <v>184</v>
      </c>
      <c r="E291" s="216" t="s">
        <v>687</v>
      </c>
      <c r="F291" s="217" t="s">
        <v>688</v>
      </c>
      <c r="G291" s="218" t="s">
        <v>199</v>
      </c>
      <c r="H291" s="219">
        <v>18</v>
      </c>
      <c r="I291" s="220"/>
      <c r="J291" s="221">
        <f>ROUND(I291*H291,2)</f>
        <v>0</v>
      </c>
      <c r="K291" s="217" t="s">
        <v>19</v>
      </c>
      <c r="L291" s="222"/>
      <c r="M291" s="223" t="s">
        <v>19</v>
      </c>
      <c r="N291" s="224" t="s">
        <v>44</v>
      </c>
      <c r="O291" s="81"/>
      <c r="P291" s="225">
        <f>O291*H291</f>
        <v>0</v>
      </c>
      <c r="Q291" s="225">
        <v>0</v>
      </c>
      <c r="R291" s="225">
        <f>Q291*H291</f>
        <v>0</v>
      </c>
      <c r="S291" s="225">
        <v>0</v>
      </c>
      <c r="T291" s="226">
        <f>S291*H291</f>
        <v>0</v>
      </c>
      <c r="U291" s="35"/>
      <c r="V291" s="35"/>
      <c r="W291" s="35"/>
      <c r="X291" s="35"/>
      <c r="Y291" s="35"/>
      <c r="Z291" s="35"/>
      <c r="AA291" s="35"/>
      <c r="AB291" s="35"/>
      <c r="AC291" s="35"/>
      <c r="AD291" s="35"/>
      <c r="AE291" s="35"/>
      <c r="AR291" s="227" t="s">
        <v>216</v>
      </c>
      <c r="AT291" s="227" t="s">
        <v>184</v>
      </c>
      <c r="AU291" s="227" t="s">
        <v>81</v>
      </c>
      <c r="AY291" s="14" t="s">
        <v>183</v>
      </c>
      <c r="BE291" s="228">
        <f>IF(N291="základní",J291,0)</f>
        <v>0</v>
      </c>
      <c r="BF291" s="228">
        <f>IF(N291="snížená",J291,0)</f>
        <v>0</v>
      </c>
      <c r="BG291" s="228">
        <f>IF(N291="zákl. přenesená",J291,0)</f>
        <v>0</v>
      </c>
      <c r="BH291" s="228">
        <f>IF(N291="sníž. přenesená",J291,0)</f>
        <v>0</v>
      </c>
      <c r="BI291" s="228">
        <f>IF(N291="nulová",J291,0)</f>
        <v>0</v>
      </c>
      <c r="BJ291" s="14" t="s">
        <v>81</v>
      </c>
      <c r="BK291" s="228">
        <f>ROUND(I291*H291,2)</f>
        <v>0</v>
      </c>
      <c r="BL291" s="14" t="s">
        <v>182</v>
      </c>
      <c r="BM291" s="227" t="s">
        <v>689</v>
      </c>
    </row>
    <row r="292" s="2" customFormat="1">
      <c r="A292" s="35"/>
      <c r="B292" s="36"/>
      <c r="C292" s="37"/>
      <c r="D292" s="229" t="s">
        <v>190</v>
      </c>
      <c r="E292" s="37"/>
      <c r="F292" s="230" t="s">
        <v>688</v>
      </c>
      <c r="G292" s="37"/>
      <c r="H292" s="37"/>
      <c r="I292" s="143"/>
      <c r="J292" s="37"/>
      <c r="K292" s="37"/>
      <c r="L292" s="41"/>
      <c r="M292" s="231"/>
      <c r="N292" s="232"/>
      <c r="O292" s="81"/>
      <c r="P292" s="81"/>
      <c r="Q292" s="81"/>
      <c r="R292" s="81"/>
      <c r="S292" s="81"/>
      <c r="T292" s="82"/>
      <c r="U292" s="35"/>
      <c r="V292" s="35"/>
      <c r="W292" s="35"/>
      <c r="X292" s="35"/>
      <c r="Y292" s="35"/>
      <c r="Z292" s="35"/>
      <c r="AA292" s="35"/>
      <c r="AB292" s="35"/>
      <c r="AC292" s="35"/>
      <c r="AD292" s="35"/>
      <c r="AE292" s="35"/>
      <c r="AT292" s="14" t="s">
        <v>190</v>
      </c>
      <c r="AU292" s="14" t="s">
        <v>81</v>
      </c>
    </row>
    <row r="293" s="2" customFormat="1" ht="16.5" customHeight="1">
      <c r="A293" s="35"/>
      <c r="B293" s="36"/>
      <c r="C293" s="215" t="s">
        <v>690</v>
      </c>
      <c r="D293" s="215" t="s">
        <v>184</v>
      </c>
      <c r="E293" s="216" t="s">
        <v>691</v>
      </c>
      <c r="F293" s="217" t="s">
        <v>692</v>
      </c>
      <c r="G293" s="218" t="s">
        <v>199</v>
      </c>
      <c r="H293" s="219">
        <v>4</v>
      </c>
      <c r="I293" s="220"/>
      <c r="J293" s="221">
        <f>ROUND(I293*H293,2)</f>
        <v>0</v>
      </c>
      <c r="K293" s="217" t="s">
        <v>19</v>
      </c>
      <c r="L293" s="222"/>
      <c r="M293" s="223" t="s">
        <v>19</v>
      </c>
      <c r="N293" s="224" t="s">
        <v>44</v>
      </c>
      <c r="O293" s="81"/>
      <c r="P293" s="225">
        <f>O293*H293</f>
        <v>0</v>
      </c>
      <c r="Q293" s="225">
        <v>0</v>
      </c>
      <c r="R293" s="225">
        <f>Q293*H293</f>
        <v>0</v>
      </c>
      <c r="S293" s="225">
        <v>0</v>
      </c>
      <c r="T293" s="226">
        <f>S293*H293</f>
        <v>0</v>
      </c>
      <c r="U293" s="35"/>
      <c r="V293" s="35"/>
      <c r="W293" s="35"/>
      <c r="X293" s="35"/>
      <c r="Y293" s="35"/>
      <c r="Z293" s="35"/>
      <c r="AA293" s="35"/>
      <c r="AB293" s="35"/>
      <c r="AC293" s="35"/>
      <c r="AD293" s="35"/>
      <c r="AE293" s="35"/>
      <c r="AR293" s="227" t="s">
        <v>83</v>
      </c>
      <c r="AT293" s="227" t="s">
        <v>184</v>
      </c>
      <c r="AU293" s="227" t="s">
        <v>81</v>
      </c>
      <c r="AY293" s="14" t="s">
        <v>183</v>
      </c>
      <c r="BE293" s="228">
        <f>IF(N293="základní",J293,0)</f>
        <v>0</v>
      </c>
      <c r="BF293" s="228">
        <f>IF(N293="snížená",J293,0)</f>
        <v>0</v>
      </c>
      <c r="BG293" s="228">
        <f>IF(N293="zákl. přenesená",J293,0)</f>
        <v>0</v>
      </c>
      <c r="BH293" s="228">
        <f>IF(N293="sníž. přenesená",J293,0)</f>
        <v>0</v>
      </c>
      <c r="BI293" s="228">
        <f>IF(N293="nulová",J293,0)</f>
        <v>0</v>
      </c>
      <c r="BJ293" s="14" t="s">
        <v>81</v>
      </c>
      <c r="BK293" s="228">
        <f>ROUND(I293*H293,2)</f>
        <v>0</v>
      </c>
      <c r="BL293" s="14" t="s">
        <v>81</v>
      </c>
      <c r="BM293" s="227" t="s">
        <v>693</v>
      </c>
    </row>
    <row r="294" s="2" customFormat="1">
      <c r="A294" s="35"/>
      <c r="B294" s="36"/>
      <c r="C294" s="37"/>
      <c r="D294" s="229" t="s">
        <v>190</v>
      </c>
      <c r="E294" s="37"/>
      <c r="F294" s="230" t="s">
        <v>692</v>
      </c>
      <c r="G294" s="37"/>
      <c r="H294" s="37"/>
      <c r="I294" s="143"/>
      <c r="J294" s="37"/>
      <c r="K294" s="37"/>
      <c r="L294" s="41"/>
      <c r="M294" s="231"/>
      <c r="N294" s="232"/>
      <c r="O294" s="81"/>
      <c r="P294" s="81"/>
      <c r="Q294" s="81"/>
      <c r="R294" s="81"/>
      <c r="S294" s="81"/>
      <c r="T294" s="82"/>
      <c r="U294" s="35"/>
      <c r="V294" s="35"/>
      <c r="W294" s="35"/>
      <c r="X294" s="35"/>
      <c r="Y294" s="35"/>
      <c r="Z294" s="35"/>
      <c r="AA294" s="35"/>
      <c r="AB294" s="35"/>
      <c r="AC294" s="35"/>
      <c r="AD294" s="35"/>
      <c r="AE294" s="35"/>
      <c r="AT294" s="14" t="s">
        <v>190</v>
      </c>
      <c r="AU294" s="14" t="s">
        <v>81</v>
      </c>
    </row>
    <row r="295" s="2" customFormat="1" ht="16.5" customHeight="1">
      <c r="A295" s="35"/>
      <c r="B295" s="36"/>
      <c r="C295" s="215" t="s">
        <v>694</v>
      </c>
      <c r="D295" s="215" t="s">
        <v>184</v>
      </c>
      <c r="E295" s="216" t="s">
        <v>695</v>
      </c>
      <c r="F295" s="217" t="s">
        <v>696</v>
      </c>
      <c r="G295" s="218" t="s">
        <v>199</v>
      </c>
      <c r="H295" s="219">
        <v>8</v>
      </c>
      <c r="I295" s="220"/>
      <c r="J295" s="221">
        <f>ROUND(I295*H295,2)</f>
        <v>0</v>
      </c>
      <c r="K295" s="217" t="s">
        <v>19</v>
      </c>
      <c r="L295" s="222"/>
      <c r="M295" s="223" t="s">
        <v>19</v>
      </c>
      <c r="N295" s="224" t="s">
        <v>44</v>
      </c>
      <c r="O295" s="81"/>
      <c r="P295" s="225">
        <f>O295*H295</f>
        <v>0</v>
      </c>
      <c r="Q295" s="225">
        <v>0</v>
      </c>
      <c r="R295" s="225">
        <f>Q295*H295</f>
        <v>0</v>
      </c>
      <c r="S295" s="225">
        <v>0</v>
      </c>
      <c r="T295" s="226">
        <f>S295*H295</f>
        <v>0</v>
      </c>
      <c r="U295" s="35"/>
      <c r="V295" s="35"/>
      <c r="W295" s="35"/>
      <c r="X295" s="35"/>
      <c r="Y295" s="35"/>
      <c r="Z295" s="35"/>
      <c r="AA295" s="35"/>
      <c r="AB295" s="35"/>
      <c r="AC295" s="35"/>
      <c r="AD295" s="35"/>
      <c r="AE295" s="35"/>
      <c r="AR295" s="227" t="s">
        <v>83</v>
      </c>
      <c r="AT295" s="227" t="s">
        <v>184</v>
      </c>
      <c r="AU295" s="227" t="s">
        <v>81</v>
      </c>
      <c r="AY295" s="14" t="s">
        <v>183</v>
      </c>
      <c r="BE295" s="228">
        <f>IF(N295="základní",J295,0)</f>
        <v>0</v>
      </c>
      <c r="BF295" s="228">
        <f>IF(N295="snížená",J295,0)</f>
        <v>0</v>
      </c>
      <c r="BG295" s="228">
        <f>IF(N295="zákl. přenesená",J295,0)</f>
        <v>0</v>
      </c>
      <c r="BH295" s="228">
        <f>IF(N295="sníž. přenesená",J295,0)</f>
        <v>0</v>
      </c>
      <c r="BI295" s="228">
        <f>IF(N295="nulová",J295,0)</f>
        <v>0</v>
      </c>
      <c r="BJ295" s="14" t="s">
        <v>81</v>
      </c>
      <c r="BK295" s="228">
        <f>ROUND(I295*H295,2)</f>
        <v>0</v>
      </c>
      <c r="BL295" s="14" t="s">
        <v>81</v>
      </c>
      <c r="BM295" s="227" t="s">
        <v>697</v>
      </c>
    </row>
    <row r="296" s="2" customFormat="1">
      <c r="A296" s="35"/>
      <c r="B296" s="36"/>
      <c r="C296" s="37"/>
      <c r="D296" s="229" t="s">
        <v>190</v>
      </c>
      <c r="E296" s="37"/>
      <c r="F296" s="230" t="s">
        <v>696</v>
      </c>
      <c r="G296" s="37"/>
      <c r="H296" s="37"/>
      <c r="I296" s="143"/>
      <c r="J296" s="37"/>
      <c r="K296" s="37"/>
      <c r="L296" s="41"/>
      <c r="M296" s="231"/>
      <c r="N296" s="232"/>
      <c r="O296" s="81"/>
      <c r="P296" s="81"/>
      <c r="Q296" s="81"/>
      <c r="R296" s="81"/>
      <c r="S296" s="81"/>
      <c r="T296" s="82"/>
      <c r="U296" s="35"/>
      <c r="V296" s="35"/>
      <c r="W296" s="35"/>
      <c r="X296" s="35"/>
      <c r="Y296" s="35"/>
      <c r="Z296" s="35"/>
      <c r="AA296" s="35"/>
      <c r="AB296" s="35"/>
      <c r="AC296" s="35"/>
      <c r="AD296" s="35"/>
      <c r="AE296" s="35"/>
      <c r="AT296" s="14" t="s">
        <v>190</v>
      </c>
      <c r="AU296" s="14" t="s">
        <v>81</v>
      </c>
    </row>
    <row r="297" s="2" customFormat="1" ht="21.75" customHeight="1">
      <c r="A297" s="35"/>
      <c r="B297" s="36"/>
      <c r="C297" s="215" t="s">
        <v>698</v>
      </c>
      <c r="D297" s="215" t="s">
        <v>184</v>
      </c>
      <c r="E297" s="216" t="s">
        <v>699</v>
      </c>
      <c r="F297" s="217" t="s">
        <v>700</v>
      </c>
      <c r="G297" s="218" t="s">
        <v>199</v>
      </c>
      <c r="H297" s="219">
        <v>32</v>
      </c>
      <c r="I297" s="220"/>
      <c r="J297" s="221">
        <f>ROUND(I297*H297,2)</f>
        <v>0</v>
      </c>
      <c r="K297" s="217" t="s">
        <v>19</v>
      </c>
      <c r="L297" s="222"/>
      <c r="M297" s="223" t="s">
        <v>19</v>
      </c>
      <c r="N297" s="224" t="s">
        <v>44</v>
      </c>
      <c r="O297" s="81"/>
      <c r="P297" s="225">
        <f>O297*H297</f>
        <v>0</v>
      </c>
      <c r="Q297" s="225">
        <v>0</v>
      </c>
      <c r="R297" s="225">
        <f>Q297*H297</f>
        <v>0</v>
      </c>
      <c r="S297" s="225">
        <v>0</v>
      </c>
      <c r="T297" s="226">
        <f>S297*H297</f>
        <v>0</v>
      </c>
      <c r="U297" s="35"/>
      <c r="V297" s="35"/>
      <c r="W297" s="35"/>
      <c r="X297" s="35"/>
      <c r="Y297" s="35"/>
      <c r="Z297" s="35"/>
      <c r="AA297" s="35"/>
      <c r="AB297" s="35"/>
      <c r="AC297" s="35"/>
      <c r="AD297" s="35"/>
      <c r="AE297" s="35"/>
      <c r="AR297" s="227" t="s">
        <v>216</v>
      </c>
      <c r="AT297" s="227" t="s">
        <v>184</v>
      </c>
      <c r="AU297" s="227" t="s">
        <v>81</v>
      </c>
      <c r="AY297" s="14" t="s">
        <v>183</v>
      </c>
      <c r="BE297" s="228">
        <f>IF(N297="základní",J297,0)</f>
        <v>0</v>
      </c>
      <c r="BF297" s="228">
        <f>IF(N297="snížená",J297,0)</f>
        <v>0</v>
      </c>
      <c r="BG297" s="228">
        <f>IF(N297="zákl. přenesená",J297,0)</f>
        <v>0</v>
      </c>
      <c r="BH297" s="228">
        <f>IF(N297="sníž. přenesená",J297,0)</f>
        <v>0</v>
      </c>
      <c r="BI297" s="228">
        <f>IF(N297="nulová",J297,0)</f>
        <v>0</v>
      </c>
      <c r="BJ297" s="14" t="s">
        <v>81</v>
      </c>
      <c r="BK297" s="228">
        <f>ROUND(I297*H297,2)</f>
        <v>0</v>
      </c>
      <c r="BL297" s="14" t="s">
        <v>182</v>
      </c>
      <c r="BM297" s="227" t="s">
        <v>701</v>
      </c>
    </row>
    <row r="298" s="2" customFormat="1">
      <c r="A298" s="35"/>
      <c r="B298" s="36"/>
      <c r="C298" s="37"/>
      <c r="D298" s="229" t="s">
        <v>190</v>
      </c>
      <c r="E298" s="37"/>
      <c r="F298" s="230" t="s">
        <v>700</v>
      </c>
      <c r="G298" s="37"/>
      <c r="H298" s="37"/>
      <c r="I298" s="143"/>
      <c r="J298" s="37"/>
      <c r="K298" s="37"/>
      <c r="L298" s="41"/>
      <c r="M298" s="231"/>
      <c r="N298" s="232"/>
      <c r="O298" s="81"/>
      <c r="P298" s="81"/>
      <c r="Q298" s="81"/>
      <c r="R298" s="81"/>
      <c r="S298" s="81"/>
      <c r="T298" s="82"/>
      <c r="U298" s="35"/>
      <c r="V298" s="35"/>
      <c r="W298" s="35"/>
      <c r="X298" s="35"/>
      <c r="Y298" s="35"/>
      <c r="Z298" s="35"/>
      <c r="AA298" s="35"/>
      <c r="AB298" s="35"/>
      <c r="AC298" s="35"/>
      <c r="AD298" s="35"/>
      <c r="AE298" s="35"/>
      <c r="AT298" s="14" t="s">
        <v>190</v>
      </c>
      <c r="AU298" s="14" t="s">
        <v>81</v>
      </c>
    </row>
    <row r="299" s="2" customFormat="1" ht="44.25" customHeight="1">
      <c r="A299" s="35"/>
      <c r="B299" s="36"/>
      <c r="C299" s="215" t="s">
        <v>702</v>
      </c>
      <c r="D299" s="215" t="s">
        <v>184</v>
      </c>
      <c r="E299" s="216" t="s">
        <v>703</v>
      </c>
      <c r="F299" s="217" t="s">
        <v>704</v>
      </c>
      <c r="G299" s="218" t="s">
        <v>199</v>
      </c>
      <c r="H299" s="219">
        <v>3</v>
      </c>
      <c r="I299" s="220"/>
      <c r="J299" s="221">
        <f>ROUND(I299*H299,2)</f>
        <v>0</v>
      </c>
      <c r="K299" s="217" t="s">
        <v>19</v>
      </c>
      <c r="L299" s="222"/>
      <c r="M299" s="223" t="s">
        <v>19</v>
      </c>
      <c r="N299" s="224" t="s">
        <v>44</v>
      </c>
      <c r="O299" s="81"/>
      <c r="P299" s="225">
        <f>O299*H299</f>
        <v>0</v>
      </c>
      <c r="Q299" s="225">
        <v>0</v>
      </c>
      <c r="R299" s="225">
        <f>Q299*H299</f>
        <v>0</v>
      </c>
      <c r="S299" s="225">
        <v>0</v>
      </c>
      <c r="T299" s="226">
        <f>S299*H299</f>
        <v>0</v>
      </c>
      <c r="U299" s="35"/>
      <c r="V299" s="35"/>
      <c r="W299" s="35"/>
      <c r="X299" s="35"/>
      <c r="Y299" s="35"/>
      <c r="Z299" s="35"/>
      <c r="AA299" s="35"/>
      <c r="AB299" s="35"/>
      <c r="AC299" s="35"/>
      <c r="AD299" s="35"/>
      <c r="AE299" s="35"/>
      <c r="AR299" s="227" t="s">
        <v>216</v>
      </c>
      <c r="AT299" s="227" t="s">
        <v>184</v>
      </c>
      <c r="AU299" s="227" t="s">
        <v>81</v>
      </c>
      <c r="AY299" s="14" t="s">
        <v>183</v>
      </c>
      <c r="BE299" s="228">
        <f>IF(N299="základní",J299,0)</f>
        <v>0</v>
      </c>
      <c r="BF299" s="228">
        <f>IF(N299="snížená",J299,0)</f>
        <v>0</v>
      </c>
      <c r="BG299" s="228">
        <f>IF(N299="zákl. přenesená",J299,0)</f>
        <v>0</v>
      </c>
      <c r="BH299" s="228">
        <f>IF(N299="sníž. přenesená",J299,0)</f>
        <v>0</v>
      </c>
      <c r="BI299" s="228">
        <f>IF(N299="nulová",J299,0)</f>
        <v>0</v>
      </c>
      <c r="BJ299" s="14" t="s">
        <v>81</v>
      </c>
      <c r="BK299" s="228">
        <f>ROUND(I299*H299,2)</f>
        <v>0</v>
      </c>
      <c r="BL299" s="14" t="s">
        <v>182</v>
      </c>
      <c r="BM299" s="227" t="s">
        <v>705</v>
      </c>
    </row>
    <row r="300" s="2" customFormat="1">
      <c r="A300" s="35"/>
      <c r="B300" s="36"/>
      <c r="C300" s="37"/>
      <c r="D300" s="229" t="s">
        <v>190</v>
      </c>
      <c r="E300" s="37"/>
      <c r="F300" s="230" t="s">
        <v>704</v>
      </c>
      <c r="G300" s="37"/>
      <c r="H300" s="37"/>
      <c r="I300" s="143"/>
      <c r="J300" s="37"/>
      <c r="K300" s="37"/>
      <c r="L300" s="41"/>
      <c r="M300" s="231"/>
      <c r="N300" s="232"/>
      <c r="O300" s="81"/>
      <c r="P300" s="81"/>
      <c r="Q300" s="81"/>
      <c r="R300" s="81"/>
      <c r="S300" s="81"/>
      <c r="T300" s="82"/>
      <c r="U300" s="35"/>
      <c r="V300" s="35"/>
      <c r="W300" s="35"/>
      <c r="X300" s="35"/>
      <c r="Y300" s="35"/>
      <c r="Z300" s="35"/>
      <c r="AA300" s="35"/>
      <c r="AB300" s="35"/>
      <c r="AC300" s="35"/>
      <c r="AD300" s="35"/>
      <c r="AE300" s="35"/>
      <c r="AT300" s="14" t="s">
        <v>190</v>
      </c>
      <c r="AU300" s="14" t="s">
        <v>81</v>
      </c>
    </row>
    <row r="301" s="2" customFormat="1" ht="21.75" customHeight="1">
      <c r="A301" s="35"/>
      <c r="B301" s="36"/>
      <c r="C301" s="215" t="s">
        <v>706</v>
      </c>
      <c r="D301" s="215" t="s">
        <v>184</v>
      </c>
      <c r="E301" s="216" t="s">
        <v>707</v>
      </c>
      <c r="F301" s="217" t="s">
        <v>708</v>
      </c>
      <c r="G301" s="218" t="s">
        <v>199</v>
      </c>
      <c r="H301" s="219">
        <v>1</v>
      </c>
      <c r="I301" s="220"/>
      <c r="J301" s="221">
        <f>ROUND(I301*H301,2)</f>
        <v>0</v>
      </c>
      <c r="K301" s="217" t="s">
        <v>19</v>
      </c>
      <c r="L301" s="222"/>
      <c r="M301" s="223" t="s">
        <v>19</v>
      </c>
      <c r="N301" s="224" t="s">
        <v>44</v>
      </c>
      <c r="O301" s="81"/>
      <c r="P301" s="225">
        <f>O301*H301</f>
        <v>0</v>
      </c>
      <c r="Q301" s="225">
        <v>0</v>
      </c>
      <c r="R301" s="225">
        <f>Q301*H301</f>
        <v>0</v>
      </c>
      <c r="S301" s="225">
        <v>0</v>
      </c>
      <c r="T301" s="226">
        <f>S301*H301</f>
        <v>0</v>
      </c>
      <c r="U301" s="35"/>
      <c r="V301" s="35"/>
      <c r="W301" s="35"/>
      <c r="X301" s="35"/>
      <c r="Y301" s="35"/>
      <c r="Z301" s="35"/>
      <c r="AA301" s="35"/>
      <c r="AB301" s="35"/>
      <c r="AC301" s="35"/>
      <c r="AD301" s="35"/>
      <c r="AE301" s="35"/>
      <c r="AR301" s="227" t="s">
        <v>216</v>
      </c>
      <c r="AT301" s="227" t="s">
        <v>184</v>
      </c>
      <c r="AU301" s="227" t="s">
        <v>81</v>
      </c>
      <c r="AY301" s="14" t="s">
        <v>183</v>
      </c>
      <c r="BE301" s="228">
        <f>IF(N301="základní",J301,0)</f>
        <v>0</v>
      </c>
      <c r="BF301" s="228">
        <f>IF(N301="snížená",J301,0)</f>
        <v>0</v>
      </c>
      <c r="BG301" s="228">
        <f>IF(N301="zákl. přenesená",J301,0)</f>
        <v>0</v>
      </c>
      <c r="BH301" s="228">
        <f>IF(N301="sníž. přenesená",J301,0)</f>
        <v>0</v>
      </c>
      <c r="BI301" s="228">
        <f>IF(N301="nulová",J301,0)</f>
        <v>0</v>
      </c>
      <c r="BJ301" s="14" t="s">
        <v>81</v>
      </c>
      <c r="BK301" s="228">
        <f>ROUND(I301*H301,2)</f>
        <v>0</v>
      </c>
      <c r="BL301" s="14" t="s">
        <v>182</v>
      </c>
      <c r="BM301" s="227" t="s">
        <v>709</v>
      </c>
    </row>
    <row r="302" s="2" customFormat="1">
      <c r="A302" s="35"/>
      <c r="B302" s="36"/>
      <c r="C302" s="37"/>
      <c r="D302" s="229" t="s">
        <v>190</v>
      </c>
      <c r="E302" s="37"/>
      <c r="F302" s="230" t="s">
        <v>708</v>
      </c>
      <c r="G302" s="37"/>
      <c r="H302" s="37"/>
      <c r="I302" s="143"/>
      <c r="J302" s="37"/>
      <c r="K302" s="37"/>
      <c r="L302" s="41"/>
      <c r="M302" s="231"/>
      <c r="N302" s="232"/>
      <c r="O302" s="81"/>
      <c r="P302" s="81"/>
      <c r="Q302" s="81"/>
      <c r="R302" s="81"/>
      <c r="S302" s="81"/>
      <c r="T302" s="82"/>
      <c r="U302" s="35"/>
      <c r="V302" s="35"/>
      <c r="W302" s="35"/>
      <c r="X302" s="35"/>
      <c r="Y302" s="35"/>
      <c r="Z302" s="35"/>
      <c r="AA302" s="35"/>
      <c r="AB302" s="35"/>
      <c r="AC302" s="35"/>
      <c r="AD302" s="35"/>
      <c r="AE302" s="35"/>
      <c r="AT302" s="14" t="s">
        <v>190</v>
      </c>
      <c r="AU302" s="14" t="s">
        <v>81</v>
      </c>
    </row>
    <row r="303" s="2" customFormat="1" ht="16.5" customHeight="1">
      <c r="A303" s="35"/>
      <c r="B303" s="36"/>
      <c r="C303" s="215" t="s">
        <v>710</v>
      </c>
      <c r="D303" s="215" t="s">
        <v>184</v>
      </c>
      <c r="E303" s="216" t="s">
        <v>711</v>
      </c>
      <c r="F303" s="217" t="s">
        <v>712</v>
      </c>
      <c r="G303" s="218" t="s">
        <v>199</v>
      </c>
      <c r="H303" s="219">
        <v>1</v>
      </c>
      <c r="I303" s="220"/>
      <c r="J303" s="221">
        <f>ROUND(I303*H303,2)</f>
        <v>0</v>
      </c>
      <c r="K303" s="217" t="s">
        <v>19</v>
      </c>
      <c r="L303" s="222"/>
      <c r="M303" s="223" t="s">
        <v>19</v>
      </c>
      <c r="N303" s="224" t="s">
        <v>44</v>
      </c>
      <c r="O303" s="81"/>
      <c r="P303" s="225">
        <f>O303*H303</f>
        <v>0</v>
      </c>
      <c r="Q303" s="225">
        <v>0</v>
      </c>
      <c r="R303" s="225">
        <f>Q303*H303</f>
        <v>0</v>
      </c>
      <c r="S303" s="225">
        <v>0</v>
      </c>
      <c r="T303" s="226">
        <f>S303*H303</f>
        <v>0</v>
      </c>
      <c r="U303" s="35"/>
      <c r="V303" s="35"/>
      <c r="W303" s="35"/>
      <c r="X303" s="35"/>
      <c r="Y303" s="35"/>
      <c r="Z303" s="35"/>
      <c r="AA303" s="35"/>
      <c r="AB303" s="35"/>
      <c r="AC303" s="35"/>
      <c r="AD303" s="35"/>
      <c r="AE303" s="35"/>
      <c r="AR303" s="227" t="s">
        <v>216</v>
      </c>
      <c r="AT303" s="227" t="s">
        <v>184</v>
      </c>
      <c r="AU303" s="227" t="s">
        <v>81</v>
      </c>
      <c r="AY303" s="14" t="s">
        <v>183</v>
      </c>
      <c r="BE303" s="228">
        <f>IF(N303="základní",J303,0)</f>
        <v>0</v>
      </c>
      <c r="BF303" s="228">
        <f>IF(N303="snížená",J303,0)</f>
        <v>0</v>
      </c>
      <c r="BG303" s="228">
        <f>IF(N303="zákl. přenesená",J303,0)</f>
        <v>0</v>
      </c>
      <c r="BH303" s="228">
        <f>IF(N303="sníž. přenesená",J303,0)</f>
        <v>0</v>
      </c>
      <c r="BI303" s="228">
        <f>IF(N303="nulová",J303,0)</f>
        <v>0</v>
      </c>
      <c r="BJ303" s="14" t="s">
        <v>81</v>
      </c>
      <c r="BK303" s="228">
        <f>ROUND(I303*H303,2)</f>
        <v>0</v>
      </c>
      <c r="BL303" s="14" t="s">
        <v>182</v>
      </c>
      <c r="BM303" s="227" t="s">
        <v>713</v>
      </c>
    </row>
    <row r="304" s="2" customFormat="1">
      <c r="A304" s="35"/>
      <c r="B304" s="36"/>
      <c r="C304" s="37"/>
      <c r="D304" s="229" t="s">
        <v>190</v>
      </c>
      <c r="E304" s="37"/>
      <c r="F304" s="230" t="s">
        <v>712</v>
      </c>
      <c r="G304" s="37"/>
      <c r="H304" s="37"/>
      <c r="I304" s="143"/>
      <c r="J304" s="37"/>
      <c r="K304" s="37"/>
      <c r="L304" s="41"/>
      <c r="M304" s="231"/>
      <c r="N304" s="232"/>
      <c r="O304" s="81"/>
      <c r="P304" s="81"/>
      <c r="Q304" s="81"/>
      <c r="R304" s="81"/>
      <c r="S304" s="81"/>
      <c r="T304" s="82"/>
      <c r="U304" s="35"/>
      <c r="V304" s="35"/>
      <c r="W304" s="35"/>
      <c r="X304" s="35"/>
      <c r="Y304" s="35"/>
      <c r="Z304" s="35"/>
      <c r="AA304" s="35"/>
      <c r="AB304" s="35"/>
      <c r="AC304" s="35"/>
      <c r="AD304" s="35"/>
      <c r="AE304" s="35"/>
      <c r="AT304" s="14" t="s">
        <v>190</v>
      </c>
      <c r="AU304" s="14" t="s">
        <v>81</v>
      </c>
    </row>
    <row r="305" s="2" customFormat="1" ht="16.5" customHeight="1">
      <c r="A305" s="35"/>
      <c r="B305" s="36"/>
      <c r="C305" s="215" t="s">
        <v>714</v>
      </c>
      <c r="D305" s="215" t="s">
        <v>184</v>
      </c>
      <c r="E305" s="216" t="s">
        <v>715</v>
      </c>
      <c r="F305" s="217" t="s">
        <v>716</v>
      </c>
      <c r="G305" s="218" t="s">
        <v>199</v>
      </c>
      <c r="H305" s="219">
        <v>1</v>
      </c>
      <c r="I305" s="220"/>
      <c r="J305" s="221">
        <f>ROUND(I305*H305,2)</f>
        <v>0</v>
      </c>
      <c r="K305" s="217" t="s">
        <v>19</v>
      </c>
      <c r="L305" s="222"/>
      <c r="M305" s="223" t="s">
        <v>19</v>
      </c>
      <c r="N305" s="224" t="s">
        <v>44</v>
      </c>
      <c r="O305" s="81"/>
      <c r="P305" s="225">
        <f>O305*H305</f>
        <v>0</v>
      </c>
      <c r="Q305" s="225">
        <v>0</v>
      </c>
      <c r="R305" s="225">
        <f>Q305*H305</f>
        <v>0</v>
      </c>
      <c r="S305" s="225">
        <v>0</v>
      </c>
      <c r="T305" s="226">
        <f>S305*H305</f>
        <v>0</v>
      </c>
      <c r="U305" s="35"/>
      <c r="V305" s="35"/>
      <c r="W305" s="35"/>
      <c r="X305" s="35"/>
      <c r="Y305" s="35"/>
      <c r="Z305" s="35"/>
      <c r="AA305" s="35"/>
      <c r="AB305" s="35"/>
      <c r="AC305" s="35"/>
      <c r="AD305" s="35"/>
      <c r="AE305" s="35"/>
      <c r="AR305" s="227" t="s">
        <v>216</v>
      </c>
      <c r="AT305" s="227" t="s">
        <v>184</v>
      </c>
      <c r="AU305" s="227" t="s">
        <v>81</v>
      </c>
      <c r="AY305" s="14" t="s">
        <v>183</v>
      </c>
      <c r="BE305" s="228">
        <f>IF(N305="základní",J305,0)</f>
        <v>0</v>
      </c>
      <c r="BF305" s="228">
        <f>IF(N305="snížená",J305,0)</f>
        <v>0</v>
      </c>
      <c r="BG305" s="228">
        <f>IF(N305="zákl. přenesená",J305,0)</f>
        <v>0</v>
      </c>
      <c r="BH305" s="228">
        <f>IF(N305="sníž. přenesená",J305,0)</f>
        <v>0</v>
      </c>
      <c r="BI305" s="228">
        <f>IF(N305="nulová",J305,0)</f>
        <v>0</v>
      </c>
      <c r="BJ305" s="14" t="s">
        <v>81</v>
      </c>
      <c r="BK305" s="228">
        <f>ROUND(I305*H305,2)</f>
        <v>0</v>
      </c>
      <c r="BL305" s="14" t="s">
        <v>182</v>
      </c>
      <c r="BM305" s="227" t="s">
        <v>717</v>
      </c>
    </row>
    <row r="306" s="2" customFormat="1">
      <c r="A306" s="35"/>
      <c r="B306" s="36"/>
      <c r="C306" s="37"/>
      <c r="D306" s="229" t="s">
        <v>190</v>
      </c>
      <c r="E306" s="37"/>
      <c r="F306" s="230" t="s">
        <v>716</v>
      </c>
      <c r="G306" s="37"/>
      <c r="H306" s="37"/>
      <c r="I306" s="143"/>
      <c r="J306" s="37"/>
      <c r="K306" s="37"/>
      <c r="L306" s="41"/>
      <c r="M306" s="231"/>
      <c r="N306" s="232"/>
      <c r="O306" s="81"/>
      <c r="P306" s="81"/>
      <c r="Q306" s="81"/>
      <c r="R306" s="81"/>
      <c r="S306" s="81"/>
      <c r="T306" s="82"/>
      <c r="U306" s="35"/>
      <c r="V306" s="35"/>
      <c r="W306" s="35"/>
      <c r="X306" s="35"/>
      <c r="Y306" s="35"/>
      <c r="Z306" s="35"/>
      <c r="AA306" s="35"/>
      <c r="AB306" s="35"/>
      <c r="AC306" s="35"/>
      <c r="AD306" s="35"/>
      <c r="AE306" s="35"/>
      <c r="AT306" s="14" t="s">
        <v>190</v>
      </c>
      <c r="AU306" s="14" t="s">
        <v>81</v>
      </c>
    </row>
    <row r="307" s="2" customFormat="1" ht="21.75" customHeight="1">
      <c r="A307" s="35"/>
      <c r="B307" s="36"/>
      <c r="C307" s="215" t="s">
        <v>718</v>
      </c>
      <c r="D307" s="215" t="s">
        <v>184</v>
      </c>
      <c r="E307" s="216" t="s">
        <v>719</v>
      </c>
      <c r="F307" s="217" t="s">
        <v>720</v>
      </c>
      <c r="G307" s="218" t="s">
        <v>199</v>
      </c>
      <c r="H307" s="219">
        <v>1</v>
      </c>
      <c r="I307" s="220"/>
      <c r="J307" s="221">
        <f>ROUND(I307*H307,2)</f>
        <v>0</v>
      </c>
      <c r="K307" s="217" t="s">
        <v>19</v>
      </c>
      <c r="L307" s="222"/>
      <c r="M307" s="223" t="s">
        <v>19</v>
      </c>
      <c r="N307" s="224" t="s">
        <v>44</v>
      </c>
      <c r="O307" s="81"/>
      <c r="P307" s="225">
        <f>O307*H307</f>
        <v>0</v>
      </c>
      <c r="Q307" s="225">
        <v>0</v>
      </c>
      <c r="R307" s="225">
        <f>Q307*H307</f>
        <v>0</v>
      </c>
      <c r="S307" s="225">
        <v>0</v>
      </c>
      <c r="T307" s="226">
        <f>S307*H307</f>
        <v>0</v>
      </c>
      <c r="U307" s="35"/>
      <c r="V307" s="35"/>
      <c r="W307" s="35"/>
      <c r="X307" s="35"/>
      <c r="Y307" s="35"/>
      <c r="Z307" s="35"/>
      <c r="AA307" s="35"/>
      <c r="AB307" s="35"/>
      <c r="AC307" s="35"/>
      <c r="AD307" s="35"/>
      <c r="AE307" s="35"/>
      <c r="AR307" s="227" t="s">
        <v>216</v>
      </c>
      <c r="AT307" s="227" t="s">
        <v>184</v>
      </c>
      <c r="AU307" s="227" t="s">
        <v>81</v>
      </c>
      <c r="AY307" s="14" t="s">
        <v>183</v>
      </c>
      <c r="BE307" s="228">
        <f>IF(N307="základní",J307,0)</f>
        <v>0</v>
      </c>
      <c r="BF307" s="228">
        <f>IF(N307="snížená",J307,0)</f>
        <v>0</v>
      </c>
      <c r="BG307" s="228">
        <f>IF(N307="zákl. přenesená",J307,0)</f>
        <v>0</v>
      </c>
      <c r="BH307" s="228">
        <f>IF(N307="sníž. přenesená",J307,0)</f>
        <v>0</v>
      </c>
      <c r="BI307" s="228">
        <f>IF(N307="nulová",J307,0)</f>
        <v>0</v>
      </c>
      <c r="BJ307" s="14" t="s">
        <v>81</v>
      </c>
      <c r="BK307" s="228">
        <f>ROUND(I307*H307,2)</f>
        <v>0</v>
      </c>
      <c r="BL307" s="14" t="s">
        <v>182</v>
      </c>
      <c r="BM307" s="227" t="s">
        <v>721</v>
      </c>
    </row>
    <row r="308" s="2" customFormat="1">
      <c r="A308" s="35"/>
      <c r="B308" s="36"/>
      <c r="C308" s="37"/>
      <c r="D308" s="229" t="s">
        <v>190</v>
      </c>
      <c r="E308" s="37"/>
      <c r="F308" s="230" t="s">
        <v>720</v>
      </c>
      <c r="G308" s="37"/>
      <c r="H308" s="37"/>
      <c r="I308" s="143"/>
      <c r="J308" s="37"/>
      <c r="K308" s="37"/>
      <c r="L308" s="41"/>
      <c r="M308" s="231"/>
      <c r="N308" s="232"/>
      <c r="O308" s="81"/>
      <c r="P308" s="81"/>
      <c r="Q308" s="81"/>
      <c r="R308" s="81"/>
      <c r="S308" s="81"/>
      <c r="T308" s="82"/>
      <c r="U308" s="35"/>
      <c r="V308" s="35"/>
      <c r="W308" s="35"/>
      <c r="X308" s="35"/>
      <c r="Y308" s="35"/>
      <c r="Z308" s="35"/>
      <c r="AA308" s="35"/>
      <c r="AB308" s="35"/>
      <c r="AC308" s="35"/>
      <c r="AD308" s="35"/>
      <c r="AE308" s="35"/>
      <c r="AT308" s="14" t="s">
        <v>190</v>
      </c>
      <c r="AU308" s="14" t="s">
        <v>81</v>
      </c>
    </row>
    <row r="309" s="2" customFormat="1" ht="21.75" customHeight="1">
      <c r="A309" s="35"/>
      <c r="B309" s="36"/>
      <c r="C309" s="215" t="s">
        <v>722</v>
      </c>
      <c r="D309" s="215" t="s">
        <v>184</v>
      </c>
      <c r="E309" s="216" t="s">
        <v>723</v>
      </c>
      <c r="F309" s="217" t="s">
        <v>724</v>
      </c>
      <c r="G309" s="218" t="s">
        <v>199</v>
      </c>
      <c r="H309" s="219">
        <v>1</v>
      </c>
      <c r="I309" s="220"/>
      <c r="J309" s="221">
        <f>ROUND(I309*H309,2)</f>
        <v>0</v>
      </c>
      <c r="K309" s="217" t="s">
        <v>19</v>
      </c>
      <c r="L309" s="222"/>
      <c r="M309" s="223" t="s">
        <v>19</v>
      </c>
      <c r="N309" s="224" t="s">
        <v>44</v>
      </c>
      <c r="O309" s="81"/>
      <c r="P309" s="225">
        <f>O309*H309</f>
        <v>0</v>
      </c>
      <c r="Q309" s="225">
        <v>0</v>
      </c>
      <c r="R309" s="225">
        <f>Q309*H309</f>
        <v>0</v>
      </c>
      <c r="S309" s="225">
        <v>0</v>
      </c>
      <c r="T309" s="226">
        <f>S309*H309</f>
        <v>0</v>
      </c>
      <c r="U309" s="35"/>
      <c r="V309" s="35"/>
      <c r="W309" s="35"/>
      <c r="X309" s="35"/>
      <c r="Y309" s="35"/>
      <c r="Z309" s="35"/>
      <c r="AA309" s="35"/>
      <c r="AB309" s="35"/>
      <c r="AC309" s="35"/>
      <c r="AD309" s="35"/>
      <c r="AE309" s="35"/>
      <c r="AR309" s="227" t="s">
        <v>216</v>
      </c>
      <c r="AT309" s="227" t="s">
        <v>184</v>
      </c>
      <c r="AU309" s="227" t="s">
        <v>81</v>
      </c>
      <c r="AY309" s="14" t="s">
        <v>183</v>
      </c>
      <c r="BE309" s="228">
        <f>IF(N309="základní",J309,0)</f>
        <v>0</v>
      </c>
      <c r="BF309" s="228">
        <f>IF(N309="snížená",J309,0)</f>
        <v>0</v>
      </c>
      <c r="BG309" s="228">
        <f>IF(N309="zákl. přenesená",J309,0)</f>
        <v>0</v>
      </c>
      <c r="BH309" s="228">
        <f>IF(N309="sníž. přenesená",J309,0)</f>
        <v>0</v>
      </c>
      <c r="BI309" s="228">
        <f>IF(N309="nulová",J309,0)</f>
        <v>0</v>
      </c>
      <c r="BJ309" s="14" t="s">
        <v>81</v>
      </c>
      <c r="BK309" s="228">
        <f>ROUND(I309*H309,2)</f>
        <v>0</v>
      </c>
      <c r="BL309" s="14" t="s">
        <v>182</v>
      </c>
      <c r="BM309" s="227" t="s">
        <v>725</v>
      </c>
    </row>
    <row r="310" s="2" customFormat="1">
      <c r="A310" s="35"/>
      <c r="B310" s="36"/>
      <c r="C310" s="37"/>
      <c r="D310" s="229" t="s">
        <v>190</v>
      </c>
      <c r="E310" s="37"/>
      <c r="F310" s="230" t="s">
        <v>724</v>
      </c>
      <c r="G310" s="37"/>
      <c r="H310" s="37"/>
      <c r="I310" s="143"/>
      <c r="J310" s="37"/>
      <c r="K310" s="37"/>
      <c r="L310" s="41"/>
      <c r="M310" s="231"/>
      <c r="N310" s="232"/>
      <c r="O310" s="81"/>
      <c r="P310" s="81"/>
      <c r="Q310" s="81"/>
      <c r="R310" s="81"/>
      <c r="S310" s="81"/>
      <c r="T310" s="82"/>
      <c r="U310" s="35"/>
      <c r="V310" s="35"/>
      <c r="W310" s="35"/>
      <c r="X310" s="35"/>
      <c r="Y310" s="35"/>
      <c r="Z310" s="35"/>
      <c r="AA310" s="35"/>
      <c r="AB310" s="35"/>
      <c r="AC310" s="35"/>
      <c r="AD310" s="35"/>
      <c r="AE310" s="35"/>
      <c r="AT310" s="14" t="s">
        <v>190</v>
      </c>
      <c r="AU310" s="14" t="s">
        <v>81</v>
      </c>
    </row>
    <row r="311" s="2" customFormat="1" ht="21.75" customHeight="1">
      <c r="A311" s="35"/>
      <c r="B311" s="36"/>
      <c r="C311" s="215" t="s">
        <v>726</v>
      </c>
      <c r="D311" s="215" t="s">
        <v>184</v>
      </c>
      <c r="E311" s="216" t="s">
        <v>727</v>
      </c>
      <c r="F311" s="217" t="s">
        <v>728</v>
      </c>
      <c r="G311" s="218" t="s">
        <v>199</v>
      </c>
      <c r="H311" s="219">
        <v>1</v>
      </c>
      <c r="I311" s="220"/>
      <c r="J311" s="221">
        <f>ROUND(I311*H311,2)</f>
        <v>0</v>
      </c>
      <c r="K311" s="217" t="s">
        <v>19</v>
      </c>
      <c r="L311" s="222"/>
      <c r="M311" s="223" t="s">
        <v>19</v>
      </c>
      <c r="N311" s="224" t="s">
        <v>44</v>
      </c>
      <c r="O311" s="81"/>
      <c r="P311" s="225">
        <f>O311*H311</f>
        <v>0</v>
      </c>
      <c r="Q311" s="225">
        <v>0</v>
      </c>
      <c r="R311" s="225">
        <f>Q311*H311</f>
        <v>0</v>
      </c>
      <c r="S311" s="225">
        <v>0</v>
      </c>
      <c r="T311" s="226">
        <f>S311*H311</f>
        <v>0</v>
      </c>
      <c r="U311" s="35"/>
      <c r="V311" s="35"/>
      <c r="W311" s="35"/>
      <c r="X311" s="35"/>
      <c r="Y311" s="35"/>
      <c r="Z311" s="35"/>
      <c r="AA311" s="35"/>
      <c r="AB311" s="35"/>
      <c r="AC311" s="35"/>
      <c r="AD311" s="35"/>
      <c r="AE311" s="35"/>
      <c r="AR311" s="227" t="s">
        <v>216</v>
      </c>
      <c r="AT311" s="227" t="s">
        <v>184</v>
      </c>
      <c r="AU311" s="227" t="s">
        <v>81</v>
      </c>
      <c r="AY311" s="14" t="s">
        <v>183</v>
      </c>
      <c r="BE311" s="228">
        <f>IF(N311="základní",J311,0)</f>
        <v>0</v>
      </c>
      <c r="BF311" s="228">
        <f>IF(N311="snížená",J311,0)</f>
        <v>0</v>
      </c>
      <c r="BG311" s="228">
        <f>IF(N311="zákl. přenesená",J311,0)</f>
        <v>0</v>
      </c>
      <c r="BH311" s="228">
        <f>IF(N311="sníž. přenesená",J311,0)</f>
        <v>0</v>
      </c>
      <c r="BI311" s="228">
        <f>IF(N311="nulová",J311,0)</f>
        <v>0</v>
      </c>
      <c r="BJ311" s="14" t="s">
        <v>81</v>
      </c>
      <c r="BK311" s="228">
        <f>ROUND(I311*H311,2)</f>
        <v>0</v>
      </c>
      <c r="BL311" s="14" t="s">
        <v>182</v>
      </c>
      <c r="BM311" s="227" t="s">
        <v>729</v>
      </c>
    </row>
    <row r="312" s="2" customFormat="1">
      <c r="A312" s="35"/>
      <c r="B312" s="36"/>
      <c r="C312" s="37"/>
      <c r="D312" s="229" t="s">
        <v>190</v>
      </c>
      <c r="E312" s="37"/>
      <c r="F312" s="230" t="s">
        <v>728</v>
      </c>
      <c r="G312" s="37"/>
      <c r="H312" s="37"/>
      <c r="I312" s="143"/>
      <c r="J312" s="37"/>
      <c r="K312" s="37"/>
      <c r="L312" s="41"/>
      <c r="M312" s="231"/>
      <c r="N312" s="232"/>
      <c r="O312" s="81"/>
      <c r="P312" s="81"/>
      <c r="Q312" s="81"/>
      <c r="R312" s="81"/>
      <c r="S312" s="81"/>
      <c r="T312" s="82"/>
      <c r="U312" s="35"/>
      <c r="V312" s="35"/>
      <c r="W312" s="35"/>
      <c r="X312" s="35"/>
      <c r="Y312" s="35"/>
      <c r="Z312" s="35"/>
      <c r="AA312" s="35"/>
      <c r="AB312" s="35"/>
      <c r="AC312" s="35"/>
      <c r="AD312" s="35"/>
      <c r="AE312" s="35"/>
      <c r="AT312" s="14" t="s">
        <v>190</v>
      </c>
      <c r="AU312" s="14" t="s">
        <v>81</v>
      </c>
    </row>
    <row r="313" s="2" customFormat="1" ht="21.75" customHeight="1">
      <c r="A313" s="35"/>
      <c r="B313" s="36"/>
      <c r="C313" s="215" t="s">
        <v>730</v>
      </c>
      <c r="D313" s="215" t="s">
        <v>184</v>
      </c>
      <c r="E313" s="216" t="s">
        <v>731</v>
      </c>
      <c r="F313" s="217" t="s">
        <v>732</v>
      </c>
      <c r="G313" s="218" t="s">
        <v>199</v>
      </c>
      <c r="H313" s="219">
        <v>5</v>
      </c>
      <c r="I313" s="220"/>
      <c r="J313" s="221">
        <f>ROUND(I313*H313,2)</f>
        <v>0</v>
      </c>
      <c r="K313" s="217" t="s">
        <v>19</v>
      </c>
      <c r="L313" s="222"/>
      <c r="M313" s="223" t="s">
        <v>19</v>
      </c>
      <c r="N313" s="224" t="s">
        <v>44</v>
      </c>
      <c r="O313" s="81"/>
      <c r="P313" s="225">
        <f>O313*H313</f>
        <v>0</v>
      </c>
      <c r="Q313" s="225">
        <v>0</v>
      </c>
      <c r="R313" s="225">
        <f>Q313*H313</f>
        <v>0</v>
      </c>
      <c r="S313" s="225">
        <v>0</v>
      </c>
      <c r="T313" s="226">
        <f>S313*H313</f>
        <v>0</v>
      </c>
      <c r="U313" s="35"/>
      <c r="V313" s="35"/>
      <c r="W313" s="35"/>
      <c r="X313" s="35"/>
      <c r="Y313" s="35"/>
      <c r="Z313" s="35"/>
      <c r="AA313" s="35"/>
      <c r="AB313" s="35"/>
      <c r="AC313" s="35"/>
      <c r="AD313" s="35"/>
      <c r="AE313" s="35"/>
      <c r="AR313" s="227" t="s">
        <v>216</v>
      </c>
      <c r="AT313" s="227" t="s">
        <v>184</v>
      </c>
      <c r="AU313" s="227" t="s">
        <v>81</v>
      </c>
      <c r="AY313" s="14" t="s">
        <v>183</v>
      </c>
      <c r="BE313" s="228">
        <f>IF(N313="základní",J313,0)</f>
        <v>0</v>
      </c>
      <c r="BF313" s="228">
        <f>IF(N313="snížená",J313,0)</f>
        <v>0</v>
      </c>
      <c r="BG313" s="228">
        <f>IF(N313="zákl. přenesená",J313,0)</f>
        <v>0</v>
      </c>
      <c r="BH313" s="228">
        <f>IF(N313="sníž. přenesená",J313,0)</f>
        <v>0</v>
      </c>
      <c r="BI313" s="228">
        <f>IF(N313="nulová",J313,0)</f>
        <v>0</v>
      </c>
      <c r="BJ313" s="14" t="s">
        <v>81</v>
      </c>
      <c r="BK313" s="228">
        <f>ROUND(I313*H313,2)</f>
        <v>0</v>
      </c>
      <c r="BL313" s="14" t="s">
        <v>182</v>
      </c>
      <c r="BM313" s="227" t="s">
        <v>733</v>
      </c>
    </row>
    <row r="314" s="2" customFormat="1">
      <c r="A314" s="35"/>
      <c r="B314" s="36"/>
      <c r="C314" s="37"/>
      <c r="D314" s="229" t="s">
        <v>190</v>
      </c>
      <c r="E314" s="37"/>
      <c r="F314" s="230" t="s">
        <v>732</v>
      </c>
      <c r="G314" s="37"/>
      <c r="H314" s="37"/>
      <c r="I314" s="143"/>
      <c r="J314" s="37"/>
      <c r="K314" s="37"/>
      <c r="L314" s="41"/>
      <c r="M314" s="231"/>
      <c r="N314" s="232"/>
      <c r="O314" s="81"/>
      <c r="P314" s="81"/>
      <c r="Q314" s="81"/>
      <c r="R314" s="81"/>
      <c r="S314" s="81"/>
      <c r="T314" s="82"/>
      <c r="U314" s="35"/>
      <c r="V314" s="35"/>
      <c r="W314" s="35"/>
      <c r="X314" s="35"/>
      <c r="Y314" s="35"/>
      <c r="Z314" s="35"/>
      <c r="AA314" s="35"/>
      <c r="AB314" s="35"/>
      <c r="AC314" s="35"/>
      <c r="AD314" s="35"/>
      <c r="AE314" s="35"/>
      <c r="AT314" s="14" t="s">
        <v>190</v>
      </c>
      <c r="AU314" s="14" t="s">
        <v>81</v>
      </c>
    </row>
    <row r="315" s="2" customFormat="1" ht="21.75" customHeight="1">
      <c r="A315" s="35"/>
      <c r="B315" s="36"/>
      <c r="C315" s="215" t="s">
        <v>734</v>
      </c>
      <c r="D315" s="215" t="s">
        <v>184</v>
      </c>
      <c r="E315" s="216" t="s">
        <v>735</v>
      </c>
      <c r="F315" s="217" t="s">
        <v>736</v>
      </c>
      <c r="G315" s="218" t="s">
        <v>199</v>
      </c>
      <c r="H315" s="219">
        <v>5</v>
      </c>
      <c r="I315" s="220"/>
      <c r="J315" s="221">
        <f>ROUND(I315*H315,2)</f>
        <v>0</v>
      </c>
      <c r="K315" s="217" t="s">
        <v>19</v>
      </c>
      <c r="L315" s="222"/>
      <c r="M315" s="223" t="s">
        <v>19</v>
      </c>
      <c r="N315" s="224" t="s">
        <v>44</v>
      </c>
      <c r="O315" s="81"/>
      <c r="P315" s="225">
        <f>O315*H315</f>
        <v>0</v>
      </c>
      <c r="Q315" s="225">
        <v>0</v>
      </c>
      <c r="R315" s="225">
        <f>Q315*H315</f>
        <v>0</v>
      </c>
      <c r="S315" s="225">
        <v>0</v>
      </c>
      <c r="T315" s="226">
        <f>S315*H315</f>
        <v>0</v>
      </c>
      <c r="U315" s="35"/>
      <c r="V315" s="35"/>
      <c r="W315" s="35"/>
      <c r="X315" s="35"/>
      <c r="Y315" s="35"/>
      <c r="Z315" s="35"/>
      <c r="AA315" s="35"/>
      <c r="AB315" s="35"/>
      <c r="AC315" s="35"/>
      <c r="AD315" s="35"/>
      <c r="AE315" s="35"/>
      <c r="AR315" s="227" t="s">
        <v>216</v>
      </c>
      <c r="AT315" s="227" t="s">
        <v>184</v>
      </c>
      <c r="AU315" s="227" t="s">
        <v>81</v>
      </c>
      <c r="AY315" s="14" t="s">
        <v>183</v>
      </c>
      <c r="BE315" s="228">
        <f>IF(N315="základní",J315,0)</f>
        <v>0</v>
      </c>
      <c r="BF315" s="228">
        <f>IF(N315="snížená",J315,0)</f>
        <v>0</v>
      </c>
      <c r="BG315" s="228">
        <f>IF(N315="zákl. přenesená",J315,0)</f>
        <v>0</v>
      </c>
      <c r="BH315" s="228">
        <f>IF(N315="sníž. přenesená",J315,0)</f>
        <v>0</v>
      </c>
      <c r="BI315" s="228">
        <f>IF(N315="nulová",J315,0)</f>
        <v>0</v>
      </c>
      <c r="BJ315" s="14" t="s">
        <v>81</v>
      </c>
      <c r="BK315" s="228">
        <f>ROUND(I315*H315,2)</f>
        <v>0</v>
      </c>
      <c r="BL315" s="14" t="s">
        <v>182</v>
      </c>
      <c r="BM315" s="227" t="s">
        <v>737</v>
      </c>
    </row>
    <row r="316" s="2" customFormat="1">
      <c r="A316" s="35"/>
      <c r="B316" s="36"/>
      <c r="C316" s="37"/>
      <c r="D316" s="229" t="s">
        <v>190</v>
      </c>
      <c r="E316" s="37"/>
      <c r="F316" s="230" t="s">
        <v>736</v>
      </c>
      <c r="G316" s="37"/>
      <c r="H316" s="37"/>
      <c r="I316" s="143"/>
      <c r="J316" s="37"/>
      <c r="K316" s="37"/>
      <c r="L316" s="41"/>
      <c r="M316" s="231"/>
      <c r="N316" s="232"/>
      <c r="O316" s="81"/>
      <c r="P316" s="81"/>
      <c r="Q316" s="81"/>
      <c r="R316" s="81"/>
      <c r="S316" s="81"/>
      <c r="T316" s="82"/>
      <c r="U316" s="35"/>
      <c r="V316" s="35"/>
      <c r="W316" s="35"/>
      <c r="X316" s="35"/>
      <c r="Y316" s="35"/>
      <c r="Z316" s="35"/>
      <c r="AA316" s="35"/>
      <c r="AB316" s="35"/>
      <c r="AC316" s="35"/>
      <c r="AD316" s="35"/>
      <c r="AE316" s="35"/>
      <c r="AT316" s="14" t="s">
        <v>190</v>
      </c>
      <c r="AU316" s="14" t="s">
        <v>81</v>
      </c>
    </row>
    <row r="317" s="2" customFormat="1" ht="21.75" customHeight="1">
      <c r="A317" s="35"/>
      <c r="B317" s="36"/>
      <c r="C317" s="215" t="s">
        <v>738</v>
      </c>
      <c r="D317" s="215" t="s">
        <v>184</v>
      </c>
      <c r="E317" s="216" t="s">
        <v>739</v>
      </c>
      <c r="F317" s="217" t="s">
        <v>740</v>
      </c>
      <c r="G317" s="218" t="s">
        <v>199</v>
      </c>
      <c r="H317" s="219">
        <v>6</v>
      </c>
      <c r="I317" s="220"/>
      <c r="J317" s="221">
        <f>ROUND(I317*H317,2)</f>
        <v>0</v>
      </c>
      <c r="K317" s="217" t="s">
        <v>19</v>
      </c>
      <c r="L317" s="222"/>
      <c r="M317" s="223" t="s">
        <v>19</v>
      </c>
      <c r="N317" s="224" t="s">
        <v>44</v>
      </c>
      <c r="O317" s="81"/>
      <c r="P317" s="225">
        <f>O317*H317</f>
        <v>0</v>
      </c>
      <c r="Q317" s="225">
        <v>0</v>
      </c>
      <c r="R317" s="225">
        <f>Q317*H317</f>
        <v>0</v>
      </c>
      <c r="S317" s="225">
        <v>0</v>
      </c>
      <c r="T317" s="226">
        <f>S317*H317</f>
        <v>0</v>
      </c>
      <c r="U317" s="35"/>
      <c r="V317" s="35"/>
      <c r="W317" s="35"/>
      <c r="X317" s="35"/>
      <c r="Y317" s="35"/>
      <c r="Z317" s="35"/>
      <c r="AA317" s="35"/>
      <c r="AB317" s="35"/>
      <c r="AC317" s="35"/>
      <c r="AD317" s="35"/>
      <c r="AE317" s="35"/>
      <c r="AR317" s="227" t="s">
        <v>216</v>
      </c>
      <c r="AT317" s="227" t="s">
        <v>184</v>
      </c>
      <c r="AU317" s="227" t="s">
        <v>81</v>
      </c>
      <c r="AY317" s="14" t="s">
        <v>183</v>
      </c>
      <c r="BE317" s="228">
        <f>IF(N317="základní",J317,0)</f>
        <v>0</v>
      </c>
      <c r="BF317" s="228">
        <f>IF(N317="snížená",J317,0)</f>
        <v>0</v>
      </c>
      <c r="BG317" s="228">
        <f>IF(N317="zákl. přenesená",J317,0)</f>
        <v>0</v>
      </c>
      <c r="BH317" s="228">
        <f>IF(N317="sníž. přenesená",J317,0)</f>
        <v>0</v>
      </c>
      <c r="BI317" s="228">
        <f>IF(N317="nulová",J317,0)</f>
        <v>0</v>
      </c>
      <c r="BJ317" s="14" t="s">
        <v>81</v>
      </c>
      <c r="BK317" s="228">
        <f>ROUND(I317*H317,2)</f>
        <v>0</v>
      </c>
      <c r="BL317" s="14" t="s">
        <v>182</v>
      </c>
      <c r="BM317" s="227" t="s">
        <v>741</v>
      </c>
    </row>
    <row r="318" s="2" customFormat="1">
      <c r="A318" s="35"/>
      <c r="B318" s="36"/>
      <c r="C318" s="37"/>
      <c r="D318" s="229" t="s">
        <v>190</v>
      </c>
      <c r="E318" s="37"/>
      <c r="F318" s="230" t="s">
        <v>740</v>
      </c>
      <c r="G318" s="37"/>
      <c r="H318" s="37"/>
      <c r="I318" s="143"/>
      <c r="J318" s="37"/>
      <c r="K318" s="37"/>
      <c r="L318" s="41"/>
      <c r="M318" s="231"/>
      <c r="N318" s="232"/>
      <c r="O318" s="81"/>
      <c r="P318" s="81"/>
      <c r="Q318" s="81"/>
      <c r="R318" s="81"/>
      <c r="S318" s="81"/>
      <c r="T318" s="82"/>
      <c r="U318" s="35"/>
      <c r="V318" s="35"/>
      <c r="W318" s="35"/>
      <c r="X318" s="35"/>
      <c r="Y318" s="35"/>
      <c r="Z318" s="35"/>
      <c r="AA318" s="35"/>
      <c r="AB318" s="35"/>
      <c r="AC318" s="35"/>
      <c r="AD318" s="35"/>
      <c r="AE318" s="35"/>
      <c r="AT318" s="14" t="s">
        <v>190</v>
      </c>
      <c r="AU318" s="14" t="s">
        <v>81</v>
      </c>
    </row>
    <row r="319" s="2" customFormat="1" ht="21.75" customHeight="1">
      <c r="A319" s="35"/>
      <c r="B319" s="36"/>
      <c r="C319" s="215" t="s">
        <v>742</v>
      </c>
      <c r="D319" s="215" t="s">
        <v>184</v>
      </c>
      <c r="E319" s="216" t="s">
        <v>743</v>
      </c>
      <c r="F319" s="217" t="s">
        <v>744</v>
      </c>
      <c r="G319" s="218" t="s">
        <v>199</v>
      </c>
      <c r="H319" s="219">
        <v>3</v>
      </c>
      <c r="I319" s="220"/>
      <c r="J319" s="221">
        <f>ROUND(I319*H319,2)</f>
        <v>0</v>
      </c>
      <c r="K319" s="217" t="s">
        <v>19</v>
      </c>
      <c r="L319" s="222"/>
      <c r="M319" s="223" t="s">
        <v>19</v>
      </c>
      <c r="N319" s="224" t="s">
        <v>44</v>
      </c>
      <c r="O319" s="81"/>
      <c r="P319" s="225">
        <f>O319*H319</f>
        <v>0</v>
      </c>
      <c r="Q319" s="225">
        <v>0</v>
      </c>
      <c r="R319" s="225">
        <f>Q319*H319</f>
        <v>0</v>
      </c>
      <c r="S319" s="225">
        <v>0</v>
      </c>
      <c r="T319" s="226">
        <f>S319*H319</f>
        <v>0</v>
      </c>
      <c r="U319" s="35"/>
      <c r="V319" s="35"/>
      <c r="W319" s="35"/>
      <c r="X319" s="35"/>
      <c r="Y319" s="35"/>
      <c r="Z319" s="35"/>
      <c r="AA319" s="35"/>
      <c r="AB319" s="35"/>
      <c r="AC319" s="35"/>
      <c r="AD319" s="35"/>
      <c r="AE319" s="35"/>
      <c r="AR319" s="227" t="s">
        <v>216</v>
      </c>
      <c r="AT319" s="227" t="s">
        <v>184</v>
      </c>
      <c r="AU319" s="227" t="s">
        <v>81</v>
      </c>
      <c r="AY319" s="14" t="s">
        <v>183</v>
      </c>
      <c r="BE319" s="228">
        <f>IF(N319="základní",J319,0)</f>
        <v>0</v>
      </c>
      <c r="BF319" s="228">
        <f>IF(N319="snížená",J319,0)</f>
        <v>0</v>
      </c>
      <c r="BG319" s="228">
        <f>IF(N319="zákl. přenesená",J319,0)</f>
        <v>0</v>
      </c>
      <c r="BH319" s="228">
        <f>IF(N319="sníž. přenesená",J319,0)</f>
        <v>0</v>
      </c>
      <c r="BI319" s="228">
        <f>IF(N319="nulová",J319,0)</f>
        <v>0</v>
      </c>
      <c r="BJ319" s="14" t="s">
        <v>81</v>
      </c>
      <c r="BK319" s="228">
        <f>ROUND(I319*H319,2)</f>
        <v>0</v>
      </c>
      <c r="BL319" s="14" t="s">
        <v>182</v>
      </c>
      <c r="BM319" s="227" t="s">
        <v>745</v>
      </c>
    </row>
    <row r="320" s="2" customFormat="1">
      <c r="A320" s="35"/>
      <c r="B320" s="36"/>
      <c r="C320" s="37"/>
      <c r="D320" s="229" t="s">
        <v>190</v>
      </c>
      <c r="E320" s="37"/>
      <c r="F320" s="230" t="s">
        <v>744</v>
      </c>
      <c r="G320" s="37"/>
      <c r="H320" s="37"/>
      <c r="I320" s="143"/>
      <c r="J320" s="37"/>
      <c r="K320" s="37"/>
      <c r="L320" s="41"/>
      <c r="M320" s="231"/>
      <c r="N320" s="232"/>
      <c r="O320" s="81"/>
      <c r="P320" s="81"/>
      <c r="Q320" s="81"/>
      <c r="R320" s="81"/>
      <c r="S320" s="81"/>
      <c r="T320" s="82"/>
      <c r="U320" s="35"/>
      <c r="V320" s="35"/>
      <c r="W320" s="35"/>
      <c r="X320" s="35"/>
      <c r="Y320" s="35"/>
      <c r="Z320" s="35"/>
      <c r="AA320" s="35"/>
      <c r="AB320" s="35"/>
      <c r="AC320" s="35"/>
      <c r="AD320" s="35"/>
      <c r="AE320" s="35"/>
      <c r="AT320" s="14" t="s">
        <v>190</v>
      </c>
      <c r="AU320" s="14" t="s">
        <v>81</v>
      </c>
    </row>
    <row r="321" s="2" customFormat="1" ht="16.5" customHeight="1">
      <c r="A321" s="35"/>
      <c r="B321" s="36"/>
      <c r="C321" s="215" t="s">
        <v>746</v>
      </c>
      <c r="D321" s="215" t="s">
        <v>184</v>
      </c>
      <c r="E321" s="216" t="s">
        <v>747</v>
      </c>
      <c r="F321" s="217" t="s">
        <v>748</v>
      </c>
      <c r="G321" s="218" t="s">
        <v>199</v>
      </c>
      <c r="H321" s="219">
        <v>5</v>
      </c>
      <c r="I321" s="220"/>
      <c r="J321" s="221">
        <f>ROUND(I321*H321,2)</f>
        <v>0</v>
      </c>
      <c r="K321" s="217" t="s">
        <v>19</v>
      </c>
      <c r="L321" s="222"/>
      <c r="M321" s="223" t="s">
        <v>19</v>
      </c>
      <c r="N321" s="224" t="s">
        <v>44</v>
      </c>
      <c r="O321" s="81"/>
      <c r="P321" s="225">
        <f>O321*H321</f>
        <v>0</v>
      </c>
      <c r="Q321" s="225">
        <v>0</v>
      </c>
      <c r="R321" s="225">
        <f>Q321*H321</f>
        <v>0</v>
      </c>
      <c r="S321" s="225">
        <v>0</v>
      </c>
      <c r="T321" s="226">
        <f>S321*H321</f>
        <v>0</v>
      </c>
      <c r="U321" s="35"/>
      <c r="V321" s="35"/>
      <c r="W321" s="35"/>
      <c r="X321" s="35"/>
      <c r="Y321" s="35"/>
      <c r="Z321" s="35"/>
      <c r="AA321" s="35"/>
      <c r="AB321" s="35"/>
      <c r="AC321" s="35"/>
      <c r="AD321" s="35"/>
      <c r="AE321" s="35"/>
      <c r="AR321" s="227" t="s">
        <v>216</v>
      </c>
      <c r="AT321" s="227" t="s">
        <v>184</v>
      </c>
      <c r="AU321" s="227" t="s">
        <v>81</v>
      </c>
      <c r="AY321" s="14" t="s">
        <v>183</v>
      </c>
      <c r="BE321" s="228">
        <f>IF(N321="základní",J321,0)</f>
        <v>0</v>
      </c>
      <c r="BF321" s="228">
        <f>IF(N321="snížená",J321,0)</f>
        <v>0</v>
      </c>
      <c r="BG321" s="228">
        <f>IF(N321="zákl. přenesená",J321,0)</f>
        <v>0</v>
      </c>
      <c r="BH321" s="228">
        <f>IF(N321="sníž. přenesená",J321,0)</f>
        <v>0</v>
      </c>
      <c r="BI321" s="228">
        <f>IF(N321="nulová",J321,0)</f>
        <v>0</v>
      </c>
      <c r="BJ321" s="14" t="s">
        <v>81</v>
      </c>
      <c r="BK321" s="228">
        <f>ROUND(I321*H321,2)</f>
        <v>0</v>
      </c>
      <c r="BL321" s="14" t="s">
        <v>182</v>
      </c>
      <c r="BM321" s="227" t="s">
        <v>749</v>
      </c>
    </row>
    <row r="322" s="2" customFormat="1">
      <c r="A322" s="35"/>
      <c r="B322" s="36"/>
      <c r="C322" s="37"/>
      <c r="D322" s="229" t="s">
        <v>190</v>
      </c>
      <c r="E322" s="37"/>
      <c r="F322" s="230" t="s">
        <v>748</v>
      </c>
      <c r="G322" s="37"/>
      <c r="H322" s="37"/>
      <c r="I322" s="143"/>
      <c r="J322" s="37"/>
      <c r="K322" s="37"/>
      <c r="L322" s="41"/>
      <c r="M322" s="231"/>
      <c r="N322" s="232"/>
      <c r="O322" s="81"/>
      <c r="P322" s="81"/>
      <c r="Q322" s="81"/>
      <c r="R322" s="81"/>
      <c r="S322" s="81"/>
      <c r="T322" s="82"/>
      <c r="U322" s="35"/>
      <c r="V322" s="35"/>
      <c r="W322" s="35"/>
      <c r="X322" s="35"/>
      <c r="Y322" s="35"/>
      <c r="Z322" s="35"/>
      <c r="AA322" s="35"/>
      <c r="AB322" s="35"/>
      <c r="AC322" s="35"/>
      <c r="AD322" s="35"/>
      <c r="AE322" s="35"/>
      <c r="AT322" s="14" t="s">
        <v>190</v>
      </c>
      <c r="AU322" s="14" t="s">
        <v>81</v>
      </c>
    </row>
    <row r="323" s="2" customFormat="1" ht="21.75" customHeight="1">
      <c r="A323" s="35"/>
      <c r="B323" s="36"/>
      <c r="C323" s="215" t="s">
        <v>750</v>
      </c>
      <c r="D323" s="215" t="s">
        <v>184</v>
      </c>
      <c r="E323" s="216" t="s">
        <v>751</v>
      </c>
      <c r="F323" s="217" t="s">
        <v>752</v>
      </c>
      <c r="G323" s="218" t="s">
        <v>199</v>
      </c>
      <c r="H323" s="219">
        <v>2</v>
      </c>
      <c r="I323" s="220"/>
      <c r="J323" s="221">
        <f>ROUND(I323*H323,2)</f>
        <v>0</v>
      </c>
      <c r="K323" s="217" t="s">
        <v>19</v>
      </c>
      <c r="L323" s="222"/>
      <c r="M323" s="223" t="s">
        <v>19</v>
      </c>
      <c r="N323" s="224" t="s">
        <v>44</v>
      </c>
      <c r="O323" s="81"/>
      <c r="P323" s="225">
        <f>O323*H323</f>
        <v>0</v>
      </c>
      <c r="Q323" s="225">
        <v>0</v>
      </c>
      <c r="R323" s="225">
        <f>Q323*H323</f>
        <v>0</v>
      </c>
      <c r="S323" s="225">
        <v>0</v>
      </c>
      <c r="T323" s="226">
        <f>S323*H323</f>
        <v>0</v>
      </c>
      <c r="U323" s="35"/>
      <c r="V323" s="35"/>
      <c r="W323" s="35"/>
      <c r="X323" s="35"/>
      <c r="Y323" s="35"/>
      <c r="Z323" s="35"/>
      <c r="AA323" s="35"/>
      <c r="AB323" s="35"/>
      <c r="AC323" s="35"/>
      <c r="AD323" s="35"/>
      <c r="AE323" s="35"/>
      <c r="AR323" s="227" t="s">
        <v>216</v>
      </c>
      <c r="AT323" s="227" t="s">
        <v>184</v>
      </c>
      <c r="AU323" s="227" t="s">
        <v>81</v>
      </c>
      <c r="AY323" s="14" t="s">
        <v>183</v>
      </c>
      <c r="BE323" s="228">
        <f>IF(N323="základní",J323,0)</f>
        <v>0</v>
      </c>
      <c r="BF323" s="228">
        <f>IF(N323="snížená",J323,0)</f>
        <v>0</v>
      </c>
      <c r="BG323" s="228">
        <f>IF(N323="zákl. přenesená",J323,0)</f>
        <v>0</v>
      </c>
      <c r="BH323" s="228">
        <f>IF(N323="sníž. přenesená",J323,0)</f>
        <v>0</v>
      </c>
      <c r="BI323" s="228">
        <f>IF(N323="nulová",J323,0)</f>
        <v>0</v>
      </c>
      <c r="BJ323" s="14" t="s">
        <v>81</v>
      </c>
      <c r="BK323" s="228">
        <f>ROUND(I323*H323,2)</f>
        <v>0</v>
      </c>
      <c r="BL323" s="14" t="s">
        <v>182</v>
      </c>
      <c r="BM323" s="227" t="s">
        <v>753</v>
      </c>
    </row>
    <row r="324" s="2" customFormat="1">
      <c r="A324" s="35"/>
      <c r="B324" s="36"/>
      <c r="C324" s="37"/>
      <c r="D324" s="229" t="s">
        <v>190</v>
      </c>
      <c r="E324" s="37"/>
      <c r="F324" s="230" t="s">
        <v>752</v>
      </c>
      <c r="G324" s="37"/>
      <c r="H324" s="37"/>
      <c r="I324" s="143"/>
      <c r="J324" s="37"/>
      <c r="K324" s="37"/>
      <c r="L324" s="41"/>
      <c r="M324" s="231"/>
      <c r="N324" s="232"/>
      <c r="O324" s="81"/>
      <c r="P324" s="81"/>
      <c r="Q324" s="81"/>
      <c r="R324" s="81"/>
      <c r="S324" s="81"/>
      <c r="T324" s="82"/>
      <c r="U324" s="35"/>
      <c r="V324" s="35"/>
      <c r="W324" s="35"/>
      <c r="X324" s="35"/>
      <c r="Y324" s="35"/>
      <c r="Z324" s="35"/>
      <c r="AA324" s="35"/>
      <c r="AB324" s="35"/>
      <c r="AC324" s="35"/>
      <c r="AD324" s="35"/>
      <c r="AE324" s="35"/>
      <c r="AT324" s="14" t="s">
        <v>190</v>
      </c>
      <c r="AU324" s="14" t="s">
        <v>81</v>
      </c>
    </row>
    <row r="325" s="2" customFormat="1" ht="21.75" customHeight="1">
      <c r="A325" s="35"/>
      <c r="B325" s="36"/>
      <c r="C325" s="215" t="s">
        <v>754</v>
      </c>
      <c r="D325" s="215" t="s">
        <v>184</v>
      </c>
      <c r="E325" s="216" t="s">
        <v>755</v>
      </c>
      <c r="F325" s="217" t="s">
        <v>756</v>
      </c>
      <c r="G325" s="218" t="s">
        <v>199</v>
      </c>
      <c r="H325" s="219">
        <v>1</v>
      </c>
      <c r="I325" s="220"/>
      <c r="J325" s="221">
        <f>ROUND(I325*H325,2)</f>
        <v>0</v>
      </c>
      <c r="K325" s="217" t="s">
        <v>19</v>
      </c>
      <c r="L325" s="222"/>
      <c r="M325" s="223" t="s">
        <v>19</v>
      </c>
      <c r="N325" s="224" t="s">
        <v>44</v>
      </c>
      <c r="O325" s="81"/>
      <c r="P325" s="225">
        <f>O325*H325</f>
        <v>0</v>
      </c>
      <c r="Q325" s="225">
        <v>0</v>
      </c>
      <c r="R325" s="225">
        <f>Q325*H325</f>
        <v>0</v>
      </c>
      <c r="S325" s="225">
        <v>0</v>
      </c>
      <c r="T325" s="226">
        <f>S325*H325</f>
        <v>0</v>
      </c>
      <c r="U325" s="35"/>
      <c r="V325" s="35"/>
      <c r="W325" s="35"/>
      <c r="X325" s="35"/>
      <c r="Y325" s="35"/>
      <c r="Z325" s="35"/>
      <c r="AA325" s="35"/>
      <c r="AB325" s="35"/>
      <c r="AC325" s="35"/>
      <c r="AD325" s="35"/>
      <c r="AE325" s="35"/>
      <c r="AR325" s="227" t="s">
        <v>216</v>
      </c>
      <c r="AT325" s="227" t="s">
        <v>184</v>
      </c>
      <c r="AU325" s="227" t="s">
        <v>81</v>
      </c>
      <c r="AY325" s="14" t="s">
        <v>183</v>
      </c>
      <c r="BE325" s="228">
        <f>IF(N325="základní",J325,0)</f>
        <v>0</v>
      </c>
      <c r="BF325" s="228">
        <f>IF(N325="snížená",J325,0)</f>
        <v>0</v>
      </c>
      <c r="BG325" s="228">
        <f>IF(N325="zákl. přenesená",J325,0)</f>
        <v>0</v>
      </c>
      <c r="BH325" s="228">
        <f>IF(N325="sníž. přenesená",J325,0)</f>
        <v>0</v>
      </c>
      <c r="BI325" s="228">
        <f>IF(N325="nulová",J325,0)</f>
        <v>0</v>
      </c>
      <c r="BJ325" s="14" t="s">
        <v>81</v>
      </c>
      <c r="BK325" s="228">
        <f>ROUND(I325*H325,2)</f>
        <v>0</v>
      </c>
      <c r="BL325" s="14" t="s">
        <v>182</v>
      </c>
      <c r="BM325" s="227" t="s">
        <v>757</v>
      </c>
    </row>
    <row r="326" s="2" customFormat="1">
      <c r="A326" s="35"/>
      <c r="B326" s="36"/>
      <c r="C326" s="37"/>
      <c r="D326" s="229" t="s">
        <v>190</v>
      </c>
      <c r="E326" s="37"/>
      <c r="F326" s="230" t="s">
        <v>756</v>
      </c>
      <c r="G326" s="37"/>
      <c r="H326" s="37"/>
      <c r="I326" s="143"/>
      <c r="J326" s="37"/>
      <c r="K326" s="37"/>
      <c r="L326" s="41"/>
      <c r="M326" s="231"/>
      <c r="N326" s="232"/>
      <c r="O326" s="81"/>
      <c r="P326" s="81"/>
      <c r="Q326" s="81"/>
      <c r="R326" s="81"/>
      <c r="S326" s="81"/>
      <c r="T326" s="82"/>
      <c r="U326" s="35"/>
      <c r="V326" s="35"/>
      <c r="W326" s="35"/>
      <c r="X326" s="35"/>
      <c r="Y326" s="35"/>
      <c r="Z326" s="35"/>
      <c r="AA326" s="35"/>
      <c r="AB326" s="35"/>
      <c r="AC326" s="35"/>
      <c r="AD326" s="35"/>
      <c r="AE326" s="35"/>
      <c r="AT326" s="14" t="s">
        <v>190</v>
      </c>
      <c r="AU326" s="14" t="s">
        <v>81</v>
      </c>
    </row>
    <row r="327" s="2" customFormat="1" ht="21.75" customHeight="1">
      <c r="A327" s="35"/>
      <c r="B327" s="36"/>
      <c r="C327" s="215" t="s">
        <v>758</v>
      </c>
      <c r="D327" s="215" t="s">
        <v>184</v>
      </c>
      <c r="E327" s="216" t="s">
        <v>759</v>
      </c>
      <c r="F327" s="217" t="s">
        <v>760</v>
      </c>
      <c r="G327" s="218" t="s">
        <v>199</v>
      </c>
      <c r="H327" s="219">
        <v>5</v>
      </c>
      <c r="I327" s="220"/>
      <c r="J327" s="221">
        <f>ROUND(I327*H327,2)</f>
        <v>0</v>
      </c>
      <c r="K327" s="217" t="s">
        <v>19</v>
      </c>
      <c r="L327" s="222"/>
      <c r="M327" s="223" t="s">
        <v>19</v>
      </c>
      <c r="N327" s="224" t="s">
        <v>44</v>
      </c>
      <c r="O327" s="81"/>
      <c r="P327" s="225">
        <f>O327*H327</f>
        <v>0</v>
      </c>
      <c r="Q327" s="225">
        <v>0</v>
      </c>
      <c r="R327" s="225">
        <f>Q327*H327</f>
        <v>0</v>
      </c>
      <c r="S327" s="225">
        <v>0</v>
      </c>
      <c r="T327" s="226">
        <f>S327*H327</f>
        <v>0</v>
      </c>
      <c r="U327" s="35"/>
      <c r="V327" s="35"/>
      <c r="W327" s="35"/>
      <c r="X327" s="35"/>
      <c r="Y327" s="35"/>
      <c r="Z327" s="35"/>
      <c r="AA327" s="35"/>
      <c r="AB327" s="35"/>
      <c r="AC327" s="35"/>
      <c r="AD327" s="35"/>
      <c r="AE327" s="35"/>
      <c r="AR327" s="227" t="s">
        <v>216</v>
      </c>
      <c r="AT327" s="227" t="s">
        <v>184</v>
      </c>
      <c r="AU327" s="227" t="s">
        <v>81</v>
      </c>
      <c r="AY327" s="14" t="s">
        <v>183</v>
      </c>
      <c r="BE327" s="228">
        <f>IF(N327="základní",J327,0)</f>
        <v>0</v>
      </c>
      <c r="BF327" s="228">
        <f>IF(N327="snížená",J327,0)</f>
        <v>0</v>
      </c>
      <c r="BG327" s="228">
        <f>IF(N327="zákl. přenesená",J327,0)</f>
        <v>0</v>
      </c>
      <c r="BH327" s="228">
        <f>IF(N327="sníž. přenesená",J327,0)</f>
        <v>0</v>
      </c>
      <c r="BI327" s="228">
        <f>IF(N327="nulová",J327,0)</f>
        <v>0</v>
      </c>
      <c r="BJ327" s="14" t="s">
        <v>81</v>
      </c>
      <c r="BK327" s="228">
        <f>ROUND(I327*H327,2)</f>
        <v>0</v>
      </c>
      <c r="BL327" s="14" t="s">
        <v>182</v>
      </c>
      <c r="BM327" s="227" t="s">
        <v>761</v>
      </c>
    </row>
    <row r="328" s="2" customFormat="1">
      <c r="A328" s="35"/>
      <c r="B328" s="36"/>
      <c r="C328" s="37"/>
      <c r="D328" s="229" t="s">
        <v>190</v>
      </c>
      <c r="E328" s="37"/>
      <c r="F328" s="230" t="s">
        <v>760</v>
      </c>
      <c r="G328" s="37"/>
      <c r="H328" s="37"/>
      <c r="I328" s="143"/>
      <c r="J328" s="37"/>
      <c r="K328" s="37"/>
      <c r="L328" s="41"/>
      <c r="M328" s="231"/>
      <c r="N328" s="232"/>
      <c r="O328" s="81"/>
      <c r="P328" s="81"/>
      <c r="Q328" s="81"/>
      <c r="R328" s="81"/>
      <c r="S328" s="81"/>
      <c r="T328" s="82"/>
      <c r="U328" s="35"/>
      <c r="V328" s="35"/>
      <c r="W328" s="35"/>
      <c r="X328" s="35"/>
      <c r="Y328" s="35"/>
      <c r="Z328" s="35"/>
      <c r="AA328" s="35"/>
      <c r="AB328" s="35"/>
      <c r="AC328" s="35"/>
      <c r="AD328" s="35"/>
      <c r="AE328" s="35"/>
      <c r="AT328" s="14" t="s">
        <v>190</v>
      </c>
      <c r="AU328" s="14" t="s">
        <v>81</v>
      </c>
    </row>
    <row r="329" s="2" customFormat="1" ht="21.75" customHeight="1">
      <c r="A329" s="35"/>
      <c r="B329" s="36"/>
      <c r="C329" s="215" t="s">
        <v>762</v>
      </c>
      <c r="D329" s="215" t="s">
        <v>184</v>
      </c>
      <c r="E329" s="216" t="s">
        <v>763</v>
      </c>
      <c r="F329" s="217" t="s">
        <v>764</v>
      </c>
      <c r="G329" s="218" t="s">
        <v>199</v>
      </c>
      <c r="H329" s="219">
        <v>4</v>
      </c>
      <c r="I329" s="220"/>
      <c r="J329" s="221">
        <f>ROUND(I329*H329,2)</f>
        <v>0</v>
      </c>
      <c r="K329" s="217" t="s">
        <v>19</v>
      </c>
      <c r="L329" s="222"/>
      <c r="M329" s="223" t="s">
        <v>19</v>
      </c>
      <c r="N329" s="224" t="s">
        <v>44</v>
      </c>
      <c r="O329" s="81"/>
      <c r="P329" s="225">
        <f>O329*H329</f>
        <v>0</v>
      </c>
      <c r="Q329" s="225">
        <v>0</v>
      </c>
      <c r="R329" s="225">
        <f>Q329*H329</f>
        <v>0</v>
      </c>
      <c r="S329" s="225">
        <v>0</v>
      </c>
      <c r="T329" s="226">
        <f>S329*H329</f>
        <v>0</v>
      </c>
      <c r="U329" s="35"/>
      <c r="V329" s="35"/>
      <c r="W329" s="35"/>
      <c r="X329" s="35"/>
      <c r="Y329" s="35"/>
      <c r="Z329" s="35"/>
      <c r="AA329" s="35"/>
      <c r="AB329" s="35"/>
      <c r="AC329" s="35"/>
      <c r="AD329" s="35"/>
      <c r="AE329" s="35"/>
      <c r="AR329" s="227" t="s">
        <v>216</v>
      </c>
      <c r="AT329" s="227" t="s">
        <v>184</v>
      </c>
      <c r="AU329" s="227" t="s">
        <v>81</v>
      </c>
      <c r="AY329" s="14" t="s">
        <v>183</v>
      </c>
      <c r="BE329" s="228">
        <f>IF(N329="základní",J329,0)</f>
        <v>0</v>
      </c>
      <c r="BF329" s="228">
        <f>IF(N329="snížená",J329,0)</f>
        <v>0</v>
      </c>
      <c r="BG329" s="228">
        <f>IF(N329="zákl. přenesená",J329,0)</f>
        <v>0</v>
      </c>
      <c r="BH329" s="228">
        <f>IF(N329="sníž. přenesená",J329,0)</f>
        <v>0</v>
      </c>
      <c r="BI329" s="228">
        <f>IF(N329="nulová",J329,0)</f>
        <v>0</v>
      </c>
      <c r="BJ329" s="14" t="s">
        <v>81</v>
      </c>
      <c r="BK329" s="228">
        <f>ROUND(I329*H329,2)</f>
        <v>0</v>
      </c>
      <c r="BL329" s="14" t="s">
        <v>182</v>
      </c>
      <c r="BM329" s="227" t="s">
        <v>765</v>
      </c>
    </row>
    <row r="330" s="2" customFormat="1">
      <c r="A330" s="35"/>
      <c r="B330" s="36"/>
      <c r="C330" s="37"/>
      <c r="D330" s="229" t="s">
        <v>190</v>
      </c>
      <c r="E330" s="37"/>
      <c r="F330" s="230" t="s">
        <v>764</v>
      </c>
      <c r="G330" s="37"/>
      <c r="H330" s="37"/>
      <c r="I330" s="143"/>
      <c r="J330" s="37"/>
      <c r="K330" s="37"/>
      <c r="L330" s="41"/>
      <c r="M330" s="231"/>
      <c r="N330" s="232"/>
      <c r="O330" s="81"/>
      <c r="P330" s="81"/>
      <c r="Q330" s="81"/>
      <c r="R330" s="81"/>
      <c r="S330" s="81"/>
      <c r="T330" s="82"/>
      <c r="U330" s="35"/>
      <c r="V330" s="35"/>
      <c r="W330" s="35"/>
      <c r="X330" s="35"/>
      <c r="Y330" s="35"/>
      <c r="Z330" s="35"/>
      <c r="AA330" s="35"/>
      <c r="AB330" s="35"/>
      <c r="AC330" s="35"/>
      <c r="AD330" s="35"/>
      <c r="AE330" s="35"/>
      <c r="AT330" s="14" t="s">
        <v>190</v>
      </c>
      <c r="AU330" s="14" t="s">
        <v>81</v>
      </c>
    </row>
    <row r="331" s="2" customFormat="1" ht="21.75" customHeight="1">
      <c r="A331" s="35"/>
      <c r="B331" s="36"/>
      <c r="C331" s="215" t="s">
        <v>766</v>
      </c>
      <c r="D331" s="215" t="s">
        <v>184</v>
      </c>
      <c r="E331" s="216" t="s">
        <v>767</v>
      </c>
      <c r="F331" s="217" t="s">
        <v>768</v>
      </c>
      <c r="G331" s="218" t="s">
        <v>199</v>
      </c>
      <c r="H331" s="219">
        <v>4</v>
      </c>
      <c r="I331" s="220"/>
      <c r="J331" s="221">
        <f>ROUND(I331*H331,2)</f>
        <v>0</v>
      </c>
      <c r="K331" s="217" t="s">
        <v>19</v>
      </c>
      <c r="L331" s="222"/>
      <c r="M331" s="223" t="s">
        <v>19</v>
      </c>
      <c r="N331" s="224" t="s">
        <v>44</v>
      </c>
      <c r="O331" s="81"/>
      <c r="P331" s="225">
        <f>O331*H331</f>
        <v>0</v>
      </c>
      <c r="Q331" s="225">
        <v>0</v>
      </c>
      <c r="R331" s="225">
        <f>Q331*H331</f>
        <v>0</v>
      </c>
      <c r="S331" s="225">
        <v>0</v>
      </c>
      <c r="T331" s="226">
        <f>S331*H331</f>
        <v>0</v>
      </c>
      <c r="U331" s="35"/>
      <c r="V331" s="35"/>
      <c r="W331" s="35"/>
      <c r="X331" s="35"/>
      <c r="Y331" s="35"/>
      <c r="Z331" s="35"/>
      <c r="AA331" s="35"/>
      <c r="AB331" s="35"/>
      <c r="AC331" s="35"/>
      <c r="AD331" s="35"/>
      <c r="AE331" s="35"/>
      <c r="AR331" s="227" t="s">
        <v>216</v>
      </c>
      <c r="AT331" s="227" t="s">
        <v>184</v>
      </c>
      <c r="AU331" s="227" t="s">
        <v>81</v>
      </c>
      <c r="AY331" s="14" t="s">
        <v>183</v>
      </c>
      <c r="BE331" s="228">
        <f>IF(N331="základní",J331,0)</f>
        <v>0</v>
      </c>
      <c r="BF331" s="228">
        <f>IF(N331="snížená",J331,0)</f>
        <v>0</v>
      </c>
      <c r="BG331" s="228">
        <f>IF(N331="zákl. přenesená",J331,0)</f>
        <v>0</v>
      </c>
      <c r="BH331" s="228">
        <f>IF(N331="sníž. přenesená",J331,0)</f>
        <v>0</v>
      </c>
      <c r="BI331" s="228">
        <f>IF(N331="nulová",J331,0)</f>
        <v>0</v>
      </c>
      <c r="BJ331" s="14" t="s">
        <v>81</v>
      </c>
      <c r="BK331" s="228">
        <f>ROUND(I331*H331,2)</f>
        <v>0</v>
      </c>
      <c r="BL331" s="14" t="s">
        <v>182</v>
      </c>
      <c r="BM331" s="227" t="s">
        <v>769</v>
      </c>
    </row>
    <row r="332" s="2" customFormat="1">
      <c r="A332" s="35"/>
      <c r="B332" s="36"/>
      <c r="C332" s="37"/>
      <c r="D332" s="229" t="s">
        <v>190</v>
      </c>
      <c r="E332" s="37"/>
      <c r="F332" s="230" t="s">
        <v>768</v>
      </c>
      <c r="G332" s="37"/>
      <c r="H332" s="37"/>
      <c r="I332" s="143"/>
      <c r="J332" s="37"/>
      <c r="K332" s="37"/>
      <c r="L332" s="41"/>
      <c r="M332" s="231"/>
      <c r="N332" s="232"/>
      <c r="O332" s="81"/>
      <c r="P332" s="81"/>
      <c r="Q332" s="81"/>
      <c r="R332" s="81"/>
      <c r="S332" s="81"/>
      <c r="T332" s="82"/>
      <c r="U332" s="35"/>
      <c r="V332" s="35"/>
      <c r="W332" s="35"/>
      <c r="X332" s="35"/>
      <c r="Y332" s="35"/>
      <c r="Z332" s="35"/>
      <c r="AA332" s="35"/>
      <c r="AB332" s="35"/>
      <c r="AC332" s="35"/>
      <c r="AD332" s="35"/>
      <c r="AE332" s="35"/>
      <c r="AT332" s="14" t="s">
        <v>190</v>
      </c>
      <c r="AU332" s="14" t="s">
        <v>81</v>
      </c>
    </row>
    <row r="333" s="2" customFormat="1" ht="21.75" customHeight="1">
      <c r="A333" s="35"/>
      <c r="B333" s="36"/>
      <c r="C333" s="215" t="s">
        <v>770</v>
      </c>
      <c r="D333" s="215" t="s">
        <v>184</v>
      </c>
      <c r="E333" s="216" t="s">
        <v>771</v>
      </c>
      <c r="F333" s="217" t="s">
        <v>772</v>
      </c>
      <c r="G333" s="218" t="s">
        <v>199</v>
      </c>
      <c r="H333" s="219">
        <v>8</v>
      </c>
      <c r="I333" s="220"/>
      <c r="J333" s="221">
        <f>ROUND(I333*H333,2)</f>
        <v>0</v>
      </c>
      <c r="K333" s="217" t="s">
        <v>19</v>
      </c>
      <c r="L333" s="222"/>
      <c r="M333" s="223" t="s">
        <v>19</v>
      </c>
      <c r="N333" s="224" t="s">
        <v>44</v>
      </c>
      <c r="O333" s="81"/>
      <c r="P333" s="225">
        <f>O333*H333</f>
        <v>0</v>
      </c>
      <c r="Q333" s="225">
        <v>0</v>
      </c>
      <c r="R333" s="225">
        <f>Q333*H333</f>
        <v>0</v>
      </c>
      <c r="S333" s="225">
        <v>0</v>
      </c>
      <c r="T333" s="226">
        <f>S333*H333</f>
        <v>0</v>
      </c>
      <c r="U333" s="35"/>
      <c r="V333" s="35"/>
      <c r="W333" s="35"/>
      <c r="X333" s="35"/>
      <c r="Y333" s="35"/>
      <c r="Z333" s="35"/>
      <c r="AA333" s="35"/>
      <c r="AB333" s="35"/>
      <c r="AC333" s="35"/>
      <c r="AD333" s="35"/>
      <c r="AE333" s="35"/>
      <c r="AR333" s="227" t="s">
        <v>216</v>
      </c>
      <c r="AT333" s="227" t="s">
        <v>184</v>
      </c>
      <c r="AU333" s="227" t="s">
        <v>81</v>
      </c>
      <c r="AY333" s="14" t="s">
        <v>183</v>
      </c>
      <c r="BE333" s="228">
        <f>IF(N333="základní",J333,0)</f>
        <v>0</v>
      </c>
      <c r="BF333" s="228">
        <f>IF(N333="snížená",J333,0)</f>
        <v>0</v>
      </c>
      <c r="BG333" s="228">
        <f>IF(N333="zákl. přenesená",J333,0)</f>
        <v>0</v>
      </c>
      <c r="BH333" s="228">
        <f>IF(N333="sníž. přenesená",J333,0)</f>
        <v>0</v>
      </c>
      <c r="BI333" s="228">
        <f>IF(N333="nulová",J333,0)</f>
        <v>0</v>
      </c>
      <c r="BJ333" s="14" t="s">
        <v>81</v>
      </c>
      <c r="BK333" s="228">
        <f>ROUND(I333*H333,2)</f>
        <v>0</v>
      </c>
      <c r="BL333" s="14" t="s">
        <v>182</v>
      </c>
      <c r="BM333" s="227" t="s">
        <v>773</v>
      </c>
    </row>
    <row r="334" s="2" customFormat="1">
      <c r="A334" s="35"/>
      <c r="B334" s="36"/>
      <c r="C334" s="37"/>
      <c r="D334" s="229" t="s">
        <v>190</v>
      </c>
      <c r="E334" s="37"/>
      <c r="F334" s="230" t="s">
        <v>772</v>
      </c>
      <c r="G334" s="37"/>
      <c r="H334" s="37"/>
      <c r="I334" s="143"/>
      <c r="J334" s="37"/>
      <c r="K334" s="37"/>
      <c r="L334" s="41"/>
      <c r="M334" s="231"/>
      <c r="N334" s="232"/>
      <c r="O334" s="81"/>
      <c r="P334" s="81"/>
      <c r="Q334" s="81"/>
      <c r="R334" s="81"/>
      <c r="S334" s="81"/>
      <c r="T334" s="82"/>
      <c r="U334" s="35"/>
      <c r="V334" s="35"/>
      <c r="W334" s="35"/>
      <c r="X334" s="35"/>
      <c r="Y334" s="35"/>
      <c r="Z334" s="35"/>
      <c r="AA334" s="35"/>
      <c r="AB334" s="35"/>
      <c r="AC334" s="35"/>
      <c r="AD334" s="35"/>
      <c r="AE334" s="35"/>
      <c r="AT334" s="14" t="s">
        <v>190</v>
      </c>
      <c r="AU334" s="14" t="s">
        <v>81</v>
      </c>
    </row>
    <row r="335" s="2" customFormat="1" ht="21.75" customHeight="1">
      <c r="A335" s="35"/>
      <c r="B335" s="36"/>
      <c r="C335" s="215" t="s">
        <v>774</v>
      </c>
      <c r="D335" s="215" t="s">
        <v>184</v>
      </c>
      <c r="E335" s="216" t="s">
        <v>775</v>
      </c>
      <c r="F335" s="217" t="s">
        <v>776</v>
      </c>
      <c r="G335" s="218" t="s">
        <v>199</v>
      </c>
      <c r="H335" s="219">
        <v>2</v>
      </c>
      <c r="I335" s="220"/>
      <c r="J335" s="221">
        <f>ROUND(I335*H335,2)</f>
        <v>0</v>
      </c>
      <c r="K335" s="217" t="s">
        <v>19</v>
      </c>
      <c r="L335" s="222"/>
      <c r="M335" s="223" t="s">
        <v>19</v>
      </c>
      <c r="N335" s="224" t="s">
        <v>44</v>
      </c>
      <c r="O335" s="81"/>
      <c r="P335" s="225">
        <f>O335*H335</f>
        <v>0</v>
      </c>
      <c r="Q335" s="225">
        <v>0</v>
      </c>
      <c r="R335" s="225">
        <f>Q335*H335</f>
        <v>0</v>
      </c>
      <c r="S335" s="225">
        <v>0</v>
      </c>
      <c r="T335" s="226">
        <f>S335*H335</f>
        <v>0</v>
      </c>
      <c r="U335" s="35"/>
      <c r="V335" s="35"/>
      <c r="W335" s="35"/>
      <c r="X335" s="35"/>
      <c r="Y335" s="35"/>
      <c r="Z335" s="35"/>
      <c r="AA335" s="35"/>
      <c r="AB335" s="35"/>
      <c r="AC335" s="35"/>
      <c r="AD335" s="35"/>
      <c r="AE335" s="35"/>
      <c r="AR335" s="227" t="s">
        <v>216</v>
      </c>
      <c r="AT335" s="227" t="s">
        <v>184</v>
      </c>
      <c r="AU335" s="227" t="s">
        <v>81</v>
      </c>
      <c r="AY335" s="14" t="s">
        <v>183</v>
      </c>
      <c r="BE335" s="228">
        <f>IF(N335="základní",J335,0)</f>
        <v>0</v>
      </c>
      <c r="BF335" s="228">
        <f>IF(N335="snížená",J335,0)</f>
        <v>0</v>
      </c>
      <c r="BG335" s="228">
        <f>IF(N335="zákl. přenesená",J335,0)</f>
        <v>0</v>
      </c>
      <c r="BH335" s="228">
        <f>IF(N335="sníž. přenesená",J335,0)</f>
        <v>0</v>
      </c>
      <c r="BI335" s="228">
        <f>IF(N335="nulová",J335,0)</f>
        <v>0</v>
      </c>
      <c r="BJ335" s="14" t="s">
        <v>81</v>
      </c>
      <c r="BK335" s="228">
        <f>ROUND(I335*H335,2)</f>
        <v>0</v>
      </c>
      <c r="BL335" s="14" t="s">
        <v>182</v>
      </c>
      <c r="BM335" s="227" t="s">
        <v>777</v>
      </c>
    </row>
    <row r="336" s="2" customFormat="1">
      <c r="A336" s="35"/>
      <c r="B336" s="36"/>
      <c r="C336" s="37"/>
      <c r="D336" s="229" t="s">
        <v>190</v>
      </c>
      <c r="E336" s="37"/>
      <c r="F336" s="230" t="s">
        <v>776</v>
      </c>
      <c r="G336" s="37"/>
      <c r="H336" s="37"/>
      <c r="I336" s="143"/>
      <c r="J336" s="37"/>
      <c r="K336" s="37"/>
      <c r="L336" s="41"/>
      <c r="M336" s="231"/>
      <c r="N336" s="232"/>
      <c r="O336" s="81"/>
      <c r="P336" s="81"/>
      <c r="Q336" s="81"/>
      <c r="R336" s="81"/>
      <c r="S336" s="81"/>
      <c r="T336" s="82"/>
      <c r="U336" s="35"/>
      <c r="V336" s="35"/>
      <c r="W336" s="35"/>
      <c r="X336" s="35"/>
      <c r="Y336" s="35"/>
      <c r="Z336" s="35"/>
      <c r="AA336" s="35"/>
      <c r="AB336" s="35"/>
      <c r="AC336" s="35"/>
      <c r="AD336" s="35"/>
      <c r="AE336" s="35"/>
      <c r="AT336" s="14" t="s">
        <v>190</v>
      </c>
      <c r="AU336" s="14" t="s">
        <v>81</v>
      </c>
    </row>
    <row r="337" s="2" customFormat="1" ht="21.75" customHeight="1">
      <c r="A337" s="35"/>
      <c r="B337" s="36"/>
      <c r="C337" s="215" t="s">
        <v>778</v>
      </c>
      <c r="D337" s="215" t="s">
        <v>184</v>
      </c>
      <c r="E337" s="216" t="s">
        <v>779</v>
      </c>
      <c r="F337" s="217" t="s">
        <v>780</v>
      </c>
      <c r="G337" s="218" t="s">
        <v>199</v>
      </c>
      <c r="H337" s="219">
        <v>1</v>
      </c>
      <c r="I337" s="220"/>
      <c r="J337" s="221">
        <f>ROUND(I337*H337,2)</f>
        <v>0</v>
      </c>
      <c r="K337" s="217" t="s">
        <v>19</v>
      </c>
      <c r="L337" s="222"/>
      <c r="M337" s="223" t="s">
        <v>19</v>
      </c>
      <c r="N337" s="224" t="s">
        <v>44</v>
      </c>
      <c r="O337" s="81"/>
      <c r="P337" s="225">
        <f>O337*H337</f>
        <v>0</v>
      </c>
      <c r="Q337" s="225">
        <v>0</v>
      </c>
      <c r="R337" s="225">
        <f>Q337*H337</f>
        <v>0</v>
      </c>
      <c r="S337" s="225">
        <v>0</v>
      </c>
      <c r="T337" s="226">
        <f>S337*H337</f>
        <v>0</v>
      </c>
      <c r="U337" s="35"/>
      <c r="V337" s="35"/>
      <c r="W337" s="35"/>
      <c r="X337" s="35"/>
      <c r="Y337" s="35"/>
      <c r="Z337" s="35"/>
      <c r="AA337" s="35"/>
      <c r="AB337" s="35"/>
      <c r="AC337" s="35"/>
      <c r="AD337" s="35"/>
      <c r="AE337" s="35"/>
      <c r="AR337" s="227" t="s">
        <v>216</v>
      </c>
      <c r="AT337" s="227" t="s">
        <v>184</v>
      </c>
      <c r="AU337" s="227" t="s">
        <v>81</v>
      </c>
      <c r="AY337" s="14" t="s">
        <v>183</v>
      </c>
      <c r="BE337" s="228">
        <f>IF(N337="základní",J337,0)</f>
        <v>0</v>
      </c>
      <c r="BF337" s="228">
        <f>IF(N337="snížená",J337,0)</f>
        <v>0</v>
      </c>
      <c r="BG337" s="228">
        <f>IF(N337="zákl. přenesená",J337,0)</f>
        <v>0</v>
      </c>
      <c r="BH337" s="228">
        <f>IF(N337="sníž. přenesená",J337,0)</f>
        <v>0</v>
      </c>
      <c r="BI337" s="228">
        <f>IF(N337="nulová",J337,0)</f>
        <v>0</v>
      </c>
      <c r="BJ337" s="14" t="s">
        <v>81</v>
      </c>
      <c r="BK337" s="228">
        <f>ROUND(I337*H337,2)</f>
        <v>0</v>
      </c>
      <c r="BL337" s="14" t="s">
        <v>182</v>
      </c>
      <c r="BM337" s="227" t="s">
        <v>781</v>
      </c>
    </row>
    <row r="338" s="2" customFormat="1">
      <c r="A338" s="35"/>
      <c r="B338" s="36"/>
      <c r="C338" s="37"/>
      <c r="D338" s="229" t="s">
        <v>190</v>
      </c>
      <c r="E338" s="37"/>
      <c r="F338" s="230" t="s">
        <v>780</v>
      </c>
      <c r="G338" s="37"/>
      <c r="H338" s="37"/>
      <c r="I338" s="143"/>
      <c r="J338" s="37"/>
      <c r="K338" s="37"/>
      <c r="L338" s="41"/>
      <c r="M338" s="231"/>
      <c r="N338" s="232"/>
      <c r="O338" s="81"/>
      <c r="P338" s="81"/>
      <c r="Q338" s="81"/>
      <c r="R338" s="81"/>
      <c r="S338" s="81"/>
      <c r="T338" s="82"/>
      <c r="U338" s="35"/>
      <c r="V338" s="35"/>
      <c r="W338" s="35"/>
      <c r="X338" s="35"/>
      <c r="Y338" s="35"/>
      <c r="Z338" s="35"/>
      <c r="AA338" s="35"/>
      <c r="AB338" s="35"/>
      <c r="AC338" s="35"/>
      <c r="AD338" s="35"/>
      <c r="AE338" s="35"/>
      <c r="AT338" s="14" t="s">
        <v>190</v>
      </c>
      <c r="AU338" s="14" t="s">
        <v>81</v>
      </c>
    </row>
    <row r="339" s="2" customFormat="1" ht="21.75" customHeight="1">
      <c r="A339" s="35"/>
      <c r="B339" s="36"/>
      <c r="C339" s="215" t="s">
        <v>782</v>
      </c>
      <c r="D339" s="215" t="s">
        <v>184</v>
      </c>
      <c r="E339" s="216" t="s">
        <v>783</v>
      </c>
      <c r="F339" s="217" t="s">
        <v>784</v>
      </c>
      <c r="G339" s="218" t="s">
        <v>199</v>
      </c>
      <c r="H339" s="219">
        <v>8</v>
      </c>
      <c r="I339" s="220"/>
      <c r="J339" s="221">
        <f>ROUND(I339*H339,2)</f>
        <v>0</v>
      </c>
      <c r="K339" s="217" t="s">
        <v>19</v>
      </c>
      <c r="L339" s="222"/>
      <c r="M339" s="223" t="s">
        <v>19</v>
      </c>
      <c r="N339" s="224" t="s">
        <v>44</v>
      </c>
      <c r="O339" s="81"/>
      <c r="P339" s="225">
        <f>O339*H339</f>
        <v>0</v>
      </c>
      <c r="Q339" s="225">
        <v>0</v>
      </c>
      <c r="R339" s="225">
        <f>Q339*H339</f>
        <v>0</v>
      </c>
      <c r="S339" s="225">
        <v>0</v>
      </c>
      <c r="T339" s="226">
        <f>S339*H339</f>
        <v>0</v>
      </c>
      <c r="U339" s="35"/>
      <c r="V339" s="35"/>
      <c r="W339" s="35"/>
      <c r="X339" s="35"/>
      <c r="Y339" s="35"/>
      <c r="Z339" s="35"/>
      <c r="AA339" s="35"/>
      <c r="AB339" s="35"/>
      <c r="AC339" s="35"/>
      <c r="AD339" s="35"/>
      <c r="AE339" s="35"/>
      <c r="AR339" s="227" t="s">
        <v>216</v>
      </c>
      <c r="AT339" s="227" t="s">
        <v>184</v>
      </c>
      <c r="AU339" s="227" t="s">
        <v>81</v>
      </c>
      <c r="AY339" s="14" t="s">
        <v>183</v>
      </c>
      <c r="BE339" s="228">
        <f>IF(N339="základní",J339,0)</f>
        <v>0</v>
      </c>
      <c r="BF339" s="228">
        <f>IF(N339="snížená",J339,0)</f>
        <v>0</v>
      </c>
      <c r="BG339" s="228">
        <f>IF(N339="zákl. přenesená",J339,0)</f>
        <v>0</v>
      </c>
      <c r="BH339" s="228">
        <f>IF(N339="sníž. přenesená",J339,0)</f>
        <v>0</v>
      </c>
      <c r="BI339" s="228">
        <f>IF(N339="nulová",J339,0)</f>
        <v>0</v>
      </c>
      <c r="BJ339" s="14" t="s">
        <v>81</v>
      </c>
      <c r="BK339" s="228">
        <f>ROUND(I339*H339,2)</f>
        <v>0</v>
      </c>
      <c r="BL339" s="14" t="s">
        <v>182</v>
      </c>
      <c r="BM339" s="227" t="s">
        <v>785</v>
      </c>
    </row>
    <row r="340" s="2" customFormat="1">
      <c r="A340" s="35"/>
      <c r="B340" s="36"/>
      <c r="C340" s="37"/>
      <c r="D340" s="229" t="s">
        <v>190</v>
      </c>
      <c r="E340" s="37"/>
      <c r="F340" s="230" t="s">
        <v>784</v>
      </c>
      <c r="G340" s="37"/>
      <c r="H340" s="37"/>
      <c r="I340" s="143"/>
      <c r="J340" s="37"/>
      <c r="K340" s="37"/>
      <c r="L340" s="41"/>
      <c r="M340" s="231"/>
      <c r="N340" s="232"/>
      <c r="O340" s="81"/>
      <c r="P340" s="81"/>
      <c r="Q340" s="81"/>
      <c r="R340" s="81"/>
      <c r="S340" s="81"/>
      <c r="T340" s="82"/>
      <c r="U340" s="35"/>
      <c r="V340" s="35"/>
      <c r="W340" s="35"/>
      <c r="X340" s="35"/>
      <c r="Y340" s="35"/>
      <c r="Z340" s="35"/>
      <c r="AA340" s="35"/>
      <c r="AB340" s="35"/>
      <c r="AC340" s="35"/>
      <c r="AD340" s="35"/>
      <c r="AE340" s="35"/>
      <c r="AT340" s="14" t="s">
        <v>190</v>
      </c>
      <c r="AU340" s="14" t="s">
        <v>81</v>
      </c>
    </row>
    <row r="341" s="2" customFormat="1" ht="21.75" customHeight="1">
      <c r="A341" s="35"/>
      <c r="B341" s="36"/>
      <c r="C341" s="215" t="s">
        <v>786</v>
      </c>
      <c r="D341" s="215" t="s">
        <v>184</v>
      </c>
      <c r="E341" s="216" t="s">
        <v>787</v>
      </c>
      <c r="F341" s="217" t="s">
        <v>788</v>
      </c>
      <c r="G341" s="218" t="s">
        <v>199</v>
      </c>
      <c r="H341" s="219">
        <v>1</v>
      </c>
      <c r="I341" s="220"/>
      <c r="J341" s="221">
        <f>ROUND(I341*H341,2)</f>
        <v>0</v>
      </c>
      <c r="K341" s="217" t="s">
        <v>19</v>
      </c>
      <c r="L341" s="222"/>
      <c r="M341" s="223" t="s">
        <v>19</v>
      </c>
      <c r="N341" s="224" t="s">
        <v>44</v>
      </c>
      <c r="O341" s="81"/>
      <c r="P341" s="225">
        <f>O341*H341</f>
        <v>0</v>
      </c>
      <c r="Q341" s="225">
        <v>0</v>
      </c>
      <c r="R341" s="225">
        <f>Q341*H341</f>
        <v>0</v>
      </c>
      <c r="S341" s="225">
        <v>0</v>
      </c>
      <c r="T341" s="226">
        <f>S341*H341</f>
        <v>0</v>
      </c>
      <c r="U341" s="35"/>
      <c r="V341" s="35"/>
      <c r="W341" s="35"/>
      <c r="X341" s="35"/>
      <c r="Y341" s="35"/>
      <c r="Z341" s="35"/>
      <c r="AA341" s="35"/>
      <c r="AB341" s="35"/>
      <c r="AC341" s="35"/>
      <c r="AD341" s="35"/>
      <c r="AE341" s="35"/>
      <c r="AR341" s="227" t="s">
        <v>216</v>
      </c>
      <c r="AT341" s="227" t="s">
        <v>184</v>
      </c>
      <c r="AU341" s="227" t="s">
        <v>81</v>
      </c>
      <c r="AY341" s="14" t="s">
        <v>183</v>
      </c>
      <c r="BE341" s="228">
        <f>IF(N341="základní",J341,0)</f>
        <v>0</v>
      </c>
      <c r="BF341" s="228">
        <f>IF(N341="snížená",J341,0)</f>
        <v>0</v>
      </c>
      <c r="BG341" s="228">
        <f>IF(N341="zákl. přenesená",J341,0)</f>
        <v>0</v>
      </c>
      <c r="BH341" s="228">
        <f>IF(N341="sníž. přenesená",J341,0)</f>
        <v>0</v>
      </c>
      <c r="BI341" s="228">
        <f>IF(N341="nulová",J341,0)</f>
        <v>0</v>
      </c>
      <c r="BJ341" s="14" t="s">
        <v>81</v>
      </c>
      <c r="BK341" s="228">
        <f>ROUND(I341*H341,2)</f>
        <v>0</v>
      </c>
      <c r="BL341" s="14" t="s">
        <v>182</v>
      </c>
      <c r="BM341" s="227" t="s">
        <v>789</v>
      </c>
    </row>
    <row r="342" s="2" customFormat="1">
      <c r="A342" s="35"/>
      <c r="B342" s="36"/>
      <c r="C342" s="37"/>
      <c r="D342" s="229" t="s">
        <v>190</v>
      </c>
      <c r="E342" s="37"/>
      <c r="F342" s="230" t="s">
        <v>788</v>
      </c>
      <c r="G342" s="37"/>
      <c r="H342" s="37"/>
      <c r="I342" s="143"/>
      <c r="J342" s="37"/>
      <c r="K342" s="37"/>
      <c r="L342" s="41"/>
      <c r="M342" s="231"/>
      <c r="N342" s="232"/>
      <c r="O342" s="81"/>
      <c r="P342" s="81"/>
      <c r="Q342" s="81"/>
      <c r="R342" s="81"/>
      <c r="S342" s="81"/>
      <c r="T342" s="82"/>
      <c r="U342" s="35"/>
      <c r="V342" s="35"/>
      <c r="W342" s="35"/>
      <c r="X342" s="35"/>
      <c r="Y342" s="35"/>
      <c r="Z342" s="35"/>
      <c r="AA342" s="35"/>
      <c r="AB342" s="35"/>
      <c r="AC342" s="35"/>
      <c r="AD342" s="35"/>
      <c r="AE342" s="35"/>
      <c r="AT342" s="14" t="s">
        <v>190</v>
      </c>
      <c r="AU342" s="14" t="s">
        <v>81</v>
      </c>
    </row>
    <row r="343" s="2" customFormat="1" ht="21.75" customHeight="1">
      <c r="A343" s="35"/>
      <c r="B343" s="36"/>
      <c r="C343" s="215" t="s">
        <v>790</v>
      </c>
      <c r="D343" s="215" t="s">
        <v>184</v>
      </c>
      <c r="E343" s="216" t="s">
        <v>791</v>
      </c>
      <c r="F343" s="217" t="s">
        <v>792</v>
      </c>
      <c r="G343" s="218" t="s">
        <v>199</v>
      </c>
      <c r="H343" s="219">
        <v>4</v>
      </c>
      <c r="I343" s="220"/>
      <c r="J343" s="221">
        <f>ROUND(I343*H343,2)</f>
        <v>0</v>
      </c>
      <c r="K343" s="217" t="s">
        <v>19</v>
      </c>
      <c r="L343" s="222"/>
      <c r="M343" s="223" t="s">
        <v>19</v>
      </c>
      <c r="N343" s="224" t="s">
        <v>44</v>
      </c>
      <c r="O343" s="81"/>
      <c r="P343" s="225">
        <f>O343*H343</f>
        <v>0</v>
      </c>
      <c r="Q343" s="225">
        <v>0</v>
      </c>
      <c r="R343" s="225">
        <f>Q343*H343</f>
        <v>0</v>
      </c>
      <c r="S343" s="225">
        <v>0</v>
      </c>
      <c r="T343" s="226">
        <f>S343*H343</f>
        <v>0</v>
      </c>
      <c r="U343" s="35"/>
      <c r="V343" s="35"/>
      <c r="W343" s="35"/>
      <c r="X343" s="35"/>
      <c r="Y343" s="35"/>
      <c r="Z343" s="35"/>
      <c r="AA343" s="35"/>
      <c r="AB343" s="35"/>
      <c r="AC343" s="35"/>
      <c r="AD343" s="35"/>
      <c r="AE343" s="35"/>
      <c r="AR343" s="227" t="s">
        <v>216</v>
      </c>
      <c r="AT343" s="227" t="s">
        <v>184</v>
      </c>
      <c r="AU343" s="227" t="s">
        <v>81</v>
      </c>
      <c r="AY343" s="14" t="s">
        <v>183</v>
      </c>
      <c r="BE343" s="228">
        <f>IF(N343="základní",J343,0)</f>
        <v>0</v>
      </c>
      <c r="BF343" s="228">
        <f>IF(N343="snížená",J343,0)</f>
        <v>0</v>
      </c>
      <c r="BG343" s="228">
        <f>IF(N343="zákl. přenesená",J343,0)</f>
        <v>0</v>
      </c>
      <c r="BH343" s="228">
        <f>IF(N343="sníž. přenesená",J343,0)</f>
        <v>0</v>
      </c>
      <c r="BI343" s="228">
        <f>IF(N343="nulová",J343,0)</f>
        <v>0</v>
      </c>
      <c r="BJ343" s="14" t="s">
        <v>81</v>
      </c>
      <c r="BK343" s="228">
        <f>ROUND(I343*H343,2)</f>
        <v>0</v>
      </c>
      <c r="BL343" s="14" t="s">
        <v>182</v>
      </c>
      <c r="BM343" s="227" t="s">
        <v>793</v>
      </c>
    </row>
    <row r="344" s="2" customFormat="1">
      <c r="A344" s="35"/>
      <c r="B344" s="36"/>
      <c r="C344" s="37"/>
      <c r="D344" s="229" t="s">
        <v>190</v>
      </c>
      <c r="E344" s="37"/>
      <c r="F344" s="230" t="s">
        <v>792</v>
      </c>
      <c r="G344" s="37"/>
      <c r="H344" s="37"/>
      <c r="I344" s="143"/>
      <c r="J344" s="37"/>
      <c r="K344" s="37"/>
      <c r="L344" s="41"/>
      <c r="M344" s="231"/>
      <c r="N344" s="232"/>
      <c r="O344" s="81"/>
      <c r="P344" s="81"/>
      <c r="Q344" s="81"/>
      <c r="R344" s="81"/>
      <c r="S344" s="81"/>
      <c r="T344" s="82"/>
      <c r="U344" s="35"/>
      <c r="V344" s="35"/>
      <c r="W344" s="35"/>
      <c r="X344" s="35"/>
      <c r="Y344" s="35"/>
      <c r="Z344" s="35"/>
      <c r="AA344" s="35"/>
      <c r="AB344" s="35"/>
      <c r="AC344" s="35"/>
      <c r="AD344" s="35"/>
      <c r="AE344" s="35"/>
      <c r="AT344" s="14" t="s">
        <v>190</v>
      </c>
      <c r="AU344" s="14" t="s">
        <v>81</v>
      </c>
    </row>
    <row r="345" s="2" customFormat="1" ht="21.75" customHeight="1">
      <c r="A345" s="35"/>
      <c r="B345" s="36"/>
      <c r="C345" s="215" t="s">
        <v>794</v>
      </c>
      <c r="D345" s="215" t="s">
        <v>184</v>
      </c>
      <c r="E345" s="216" t="s">
        <v>795</v>
      </c>
      <c r="F345" s="217" t="s">
        <v>796</v>
      </c>
      <c r="G345" s="218" t="s">
        <v>199</v>
      </c>
      <c r="H345" s="219">
        <v>2</v>
      </c>
      <c r="I345" s="220"/>
      <c r="J345" s="221">
        <f>ROUND(I345*H345,2)</f>
        <v>0</v>
      </c>
      <c r="K345" s="217" t="s">
        <v>19</v>
      </c>
      <c r="L345" s="222"/>
      <c r="M345" s="223" t="s">
        <v>19</v>
      </c>
      <c r="N345" s="224" t="s">
        <v>44</v>
      </c>
      <c r="O345" s="81"/>
      <c r="P345" s="225">
        <f>O345*H345</f>
        <v>0</v>
      </c>
      <c r="Q345" s="225">
        <v>0</v>
      </c>
      <c r="R345" s="225">
        <f>Q345*H345</f>
        <v>0</v>
      </c>
      <c r="S345" s="225">
        <v>0</v>
      </c>
      <c r="T345" s="226">
        <f>S345*H345</f>
        <v>0</v>
      </c>
      <c r="U345" s="35"/>
      <c r="V345" s="35"/>
      <c r="W345" s="35"/>
      <c r="X345" s="35"/>
      <c r="Y345" s="35"/>
      <c r="Z345" s="35"/>
      <c r="AA345" s="35"/>
      <c r="AB345" s="35"/>
      <c r="AC345" s="35"/>
      <c r="AD345" s="35"/>
      <c r="AE345" s="35"/>
      <c r="AR345" s="227" t="s">
        <v>216</v>
      </c>
      <c r="AT345" s="227" t="s">
        <v>184</v>
      </c>
      <c r="AU345" s="227" t="s">
        <v>81</v>
      </c>
      <c r="AY345" s="14" t="s">
        <v>183</v>
      </c>
      <c r="BE345" s="228">
        <f>IF(N345="základní",J345,0)</f>
        <v>0</v>
      </c>
      <c r="BF345" s="228">
        <f>IF(N345="snížená",J345,0)</f>
        <v>0</v>
      </c>
      <c r="BG345" s="228">
        <f>IF(N345="zákl. přenesená",J345,0)</f>
        <v>0</v>
      </c>
      <c r="BH345" s="228">
        <f>IF(N345="sníž. přenesená",J345,0)</f>
        <v>0</v>
      </c>
      <c r="BI345" s="228">
        <f>IF(N345="nulová",J345,0)</f>
        <v>0</v>
      </c>
      <c r="BJ345" s="14" t="s">
        <v>81</v>
      </c>
      <c r="BK345" s="228">
        <f>ROUND(I345*H345,2)</f>
        <v>0</v>
      </c>
      <c r="BL345" s="14" t="s">
        <v>182</v>
      </c>
      <c r="BM345" s="227" t="s">
        <v>797</v>
      </c>
    </row>
    <row r="346" s="2" customFormat="1">
      <c r="A346" s="35"/>
      <c r="B346" s="36"/>
      <c r="C346" s="37"/>
      <c r="D346" s="229" t="s">
        <v>190</v>
      </c>
      <c r="E346" s="37"/>
      <c r="F346" s="230" t="s">
        <v>796</v>
      </c>
      <c r="G346" s="37"/>
      <c r="H346" s="37"/>
      <c r="I346" s="143"/>
      <c r="J346" s="37"/>
      <c r="K346" s="37"/>
      <c r="L346" s="41"/>
      <c r="M346" s="231"/>
      <c r="N346" s="232"/>
      <c r="O346" s="81"/>
      <c r="P346" s="81"/>
      <c r="Q346" s="81"/>
      <c r="R346" s="81"/>
      <c r="S346" s="81"/>
      <c r="T346" s="82"/>
      <c r="U346" s="35"/>
      <c r="V346" s="35"/>
      <c r="W346" s="35"/>
      <c r="X346" s="35"/>
      <c r="Y346" s="35"/>
      <c r="Z346" s="35"/>
      <c r="AA346" s="35"/>
      <c r="AB346" s="35"/>
      <c r="AC346" s="35"/>
      <c r="AD346" s="35"/>
      <c r="AE346" s="35"/>
      <c r="AT346" s="14" t="s">
        <v>190</v>
      </c>
      <c r="AU346" s="14" t="s">
        <v>81</v>
      </c>
    </row>
    <row r="347" s="2" customFormat="1" ht="21.75" customHeight="1">
      <c r="A347" s="35"/>
      <c r="B347" s="36"/>
      <c r="C347" s="215" t="s">
        <v>188</v>
      </c>
      <c r="D347" s="215" t="s">
        <v>184</v>
      </c>
      <c r="E347" s="216" t="s">
        <v>798</v>
      </c>
      <c r="F347" s="217" t="s">
        <v>799</v>
      </c>
      <c r="G347" s="218" t="s">
        <v>199</v>
      </c>
      <c r="H347" s="219">
        <v>2</v>
      </c>
      <c r="I347" s="220"/>
      <c r="J347" s="221">
        <f>ROUND(I347*H347,2)</f>
        <v>0</v>
      </c>
      <c r="K347" s="217" t="s">
        <v>19</v>
      </c>
      <c r="L347" s="222"/>
      <c r="M347" s="223" t="s">
        <v>19</v>
      </c>
      <c r="N347" s="224" t="s">
        <v>44</v>
      </c>
      <c r="O347" s="81"/>
      <c r="P347" s="225">
        <f>O347*H347</f>
        <v>0</v>
      </c>
      <c r="Q347" s="225">
        <v>0</v>
      </c>
      <c r="R347" s="225">
        <f>Q347*H347</f>
        <v>0</v>
      </c>
      <c r="S347" s="225">
        <v>0</v>
      </c>
      <c r="T347" s="226">
        <f>S347*H347</f>
        <v>0</v>
      </c>
      <c r="U347" s="35"/>
      <c r="V347" s="35"/>
      <c r="W347" s="35"/>
      <c r="X347" s="35"/>
      <c r="Y347" s="35"/>
      <c r="Z347" s="35"/>
      <c r="AA347" s="35"/>
      <c r="AB347" s="35"/>
      <c r="AC347" s="35"/>
      <c r="AD347" s="35"/>
      <c r="AE347" s="35"/>
      <c r="AR347" s="227" t="s">
        <v>216</v>
      </c>
      <c r="AT347" s="227" t="s">
        <v>184</v>
      </c>
      <c r="AU347" s="227" t="s">
        <v>81</v>
      </c>
      <c r="AY347" s="14" t="s">
        <v>183</v>
      </c>
      <c r="BE347" s="228">
        <f>IF(N347="základní",J347,0)</f>
        <v>0</v>
      </c>
      <c r="BF347" s="228">
        <f>IF(N347="snížená",J347,0)</f>
        <v>0</v>
      </c>
      <c r="BG347" s="228">
        <f>IF(N347="zákl. přenesená",J347,0)</f>
        <v>0</v>
      </c>
      <c r="BH347" s="228">
        <f>IF(N347="sníž. přenesená",J347,0)</f>
        <v>0</v>
      </c>
      <c r="BI347" s="228">
        <f>IF(N347="nulová",J347,0)</f>
        <v>0</v>
      </c>
      <c r="BJ347" s="14" t="s">
        <v>81</v>
      </c>
      <c r="BK347" s="228">
        <f>ROUND(I347*H347,2)</f>
        <v>0</v>
      </c>
      <c r="BL347" s="14" t="s">
        <v>182</v>
      </c>
      <c r="BM347" s="227" t="s">
        <v>800</v>
      </c>
    </row>
    <row r="348" s="2" customFormat="1">
      <c r="A348" s="35"/>
      <c r="B348" s="36"/>
      <c r="C348" s="37"/>
      <c r="D348" s="229" t="s">
        <v>190</v>
      </c>
      <c r="E348" s="37"/>
      <c r="F348" s="230" t="s">
        <v>799</v>
      </c>
      <c r="G348" s="37"/>
      <c r="H348" s="37"/>
      <c r="I348" s="143"/>
      <c r="J348" s="37"/>
      <c r="K348" s="37"/>
      <c r="L348" s="41"/>
      <c r="M348" s="231"/>
      <c r="N348" s="232"/>
      <c r="O348" s="81"/>
      <c r="P348" s="81"/>
      <c r="Q348" s="81"/>
      <c r="R348" s="81"/>
      <c r="S348" s="81"/>
      <c r="T348" s="82"/>
      <c r="U348" s="35"/>
      <c r="V348" s="35"/>
      <c r="W348" s="35"/>
      <c r="X348" s="35"/>
      <c r="Y348" s="35"/>
      <c r="Z348" s="35"/>
      <c r="AA348" s="35"/>
      <c r="AB348" s="35"/>
      <c r="AC348" s="35"/>
      <c r="AD348" s="35"/>
      <c r="AE348" s="35"/>
      <c r="AT348" s="14" t="s">
        <v>190</v>
      </c>
      <c r="AU348" s="14" t="s">
        <v>81</v>
      </c>
    </row>
    <row r="349" s="2" customFormat="1" ht="21.75" customHeight="1">
      <c r="A349" s="35"/>
      <c r="B349" s="36"/>
      <c r="C349" s="215" t="s">
        <v>801</v>
      </c>
      <c r="D349" s="215" t="s">
        <v>184</v>
      </c>
      <c r="E349" s="216" t="s">
        <v>802</v>
      </c>
      <c r="F349" s="217" t="s">
        <v>803</v>
      </c>
      <c r="G349" s="218" t="s">
        <v>199</v>
      </c>
      <c r="H349" s="219">
        <v>1</v>
      </c>
      <c r="I349" s="220"/>
      <c r="J349" s="221">
        <f>ROUND(I349*H349,2)</f>
        <v>0</v>
      </c>
      <c r="K349" s="217" t="s">
        <v>19</v>
      </c>
      <c r="L349" s="222"/>
      <c r="M349" s="223" t="s">
        <v>19</v>
      </c>
      <c r="N349" s="224" t="s">
        <v>44</v>
      </c>
      <c r="O349" s="81"/>
      <c r="P349" s="225">
        <f>O349*H349</f>
        <v>0</v>
      </c>
      <c r="Q349" s="225">
        <v>0</v>
      </c>
      <c r="R349" s="225">
        <f>Q349*H349</f>
        <v>0</v>
      </c>
      <c r="S349" s="225">
        <v>0</v>
      </c>
      <c r="T349" s="226">
        <f>S349*H349</f>
        <v>0</v>
      </c>
      <c r="U349" s="35"/>
      <c r="V349" s="35"/>
      <c r="W349" s="35"/>
      <c r="X349" s="35"/>
      <c r="Y349" s="35"/>
      <c r="Z349" s="35"/>
      <c r="AA349" s="35"/>
      <c r="AB349" s="35"/>
      <c r="AC349" s="35"/>
      <c r="AD349" s="35"/>
      <c r="AE349" s="35"/>
      <c r="AR349" s="227" t="s">
        <v>216</v>
      </c>
      <c r="AT349" s="227" t="s">
        <v>184</v>
      </c>
      <c r="AU349" s="227" t="s">
        <v>81</v>
      </c>
      <c r="AY349" s="14" t="s">
        <v>183</v>
      </c>
      <c r="BE349" s="228">
        <f>IF(N349="základní",J349,0)</f>
        <v>0</v>
      </c>
      <c r="BF349" s="228">
        <f>IF(N349="snížená",J349,0)</f>
        <v>0</v>
      </c>
      <c r="BG349" s="228">
        <f>IF(N349="zákl. přenesená",J349,0)</f>
        <v>0</v>
      </c>
      <c r="BH349" s="228">
        <f>IF(N349="sníž. přenesená",J349,0)</f>
        <v>0</v>
      </c>
      <c r="BI349" s="228">
        <f>IF(N349="nulová",J349,0)</f>
        <v>0</v>
      </c>
      <c r="BJ349" s="14" t="s">
        <v>81</v>
      </c>
      <c r="BK349" s="228">
        <f>ROUND(I349*H349,2)</f>
        <v>0</v>
      </c>
      <c r="BL349" s="14" t="s">
        <v>182</v>
      </c>
      <c r="BM349" s="227" t="s">
        <v>804</v>
      </c>
    </row>
    <row r="350" s="2" customFormat="1">
      <c r="A350" s="35"/>
      <c r="B350" s="36"/>
      <c r="C350" s="37"/>
      <c r="D350" s="229" t="s">
        <v>190</v>
      </c>
      <c r="E350" s="37"/>
      <c r="F350" s="230" t="s">
        <v>803</v>
      </c>
      <c r="G350" s="37"/>
      <c r="H350" s="37"/>
      <c r="I350" s="143"/>
      <c r="J350" s="37"/>
      <c r="K350" s="37"/>
      <c r="L350" s="41"/>
      <c r="M350" s="231"/>
      <c r="N350" s="232"/>
      <c r="O350" s="81"/>
      <c r="P350" s="81"/>
      <c r="Q350" s="81"/>
      <c r="R350" s="81"/>
      <c r="S350" s="81"/>
      <c r="T350" s="82"/>
      <c r="U350" s="35"/>
      <c r="V350" s="35"/>
      <c r="W350" s="35"/>
      <c r="X350" s="35"/>
      <c r="Y350" s="35"/>
      <c r="Z350" s="35"/>
      <c r="AA350" s="35"/>
      <c r="AB350" s="35"/>
      <c r="AC350" s="35"/>
      <c r="AD350" s="35"/>
      <c r="AE350" s="35"/>
      <c r="AT350" s="14" t="s">
        <v>190</v>
      </c>
      <c r="AU350" s="14" t="s">
        <v>81</v>
      </c>
    </row>
    <row r="351" s="2" customFormat="1" ht="21.75" customHeight="1">
      <c r="A351" s="35"/>
      <c r="B351" s="36"/>
      <c r="C351" s="215" t="s">
        <v>805</v>
      </c>
      <c r="D351" s="215" t="s">
        <v>184</v>
      </c>
      <c r="E351" s="216" t="s">
        <v>806</v>
      </c>
      <c r="F351" s="217" t="s">
        <v>807</v>
      </c>
      <c r="G351" s="218" t="s">
        <v>199</v>
      </c>
      <c r="H351" s="219">
        <v>1</v>
      </c>
      <c r="I351" s="220"/>
      <c r="J351" s="221">
        <f>ROUND(I351*H351,2)</f>
        <v>0</v>
      </c>
      <c r="K351" s="217" t="s">
        <v>19</v>
      </c>
      <c r="L351" s="222"/>
      <c r="M351" s="223" t="s">
        <v>19</v>
      </c>
      <c r="N351" s="224" t="s">
        <v>44</v>
      </c>
      <c r="O351" s="81"/>
      <c r="P351" s="225">
        <f>O351*H351</f>
        <v>0</v>
      </c>
      <c r="Q351" s="225">
        <v>0</v>
      </c>
      <c r="R351" s="225">
        <f>Q351*H351</f>
        <v>0</v>
      </c>
      <c r="S351" s="225">
        <v>0</v>
      </c>
      <c r="T351" s="226">
        <f>S351*H351</f>
        <v>0</v>
      </c>
      <c r="U351" s="35"/>
      <c r="V351" s="35"/>
      <c r="W351" s="35"/>
      <c r="X351" s="35"/>
      <c r="Y351" s="35"/>
      <c r="Z351" s="35"/>
      <c r="AA351" s="35"/>
      <c r="AB351" s="35"/>
      <c r="AC351" s="35"/>
      <c r="AD351" s="35"/>
      <c r="AE351" s="35"/>
      <c r="AR351" s="227" t="s">
        <v>216</v>
      </c>
      <c r="AT351" s="227" t="s">
        <v>184</v>
      </c>
      <c r="AU351" s="227" t="s">
        <v>81</v>
      </c>
      <c r="AY351" s="14" t="s">
        <v>183</v>
      </c>
      <c r="BE351" s="228">
        <f>IF(N351="základní",J351,0)</f>
        <v>0</v>
      </c>
      <c r="BF351" s="228">
        <f>IF(N351="snížená",J351,0)</f>
        <v>0</v>
      </c>
      <c r="BG351" s="228">
        <f>IF(N351="zákl. přenesená",J351,0)</f>
        <v>0</v>
      </c>
      <c r="BH351" s="228">
        <f>IF(N351="sníž. přenesená",J351,0)</f>
        <v>0</v>
      </c>
      <c r="BI351" s="228">
        <f>IF(N351="nulová",J351,0)</f>
        <v>0</v>
      </c>
      <c r="BJ351" s="14" t="s">
        <v>81</v>
      </c>
      <c r="BK351" s="228">
        <f>ROUND(I351*H351,2)</f>
        <v>0</v>
      </c>
      <c r="BL351" s="14" t="s">
        <v>182</v>
      </c>
      <c r="BM351" s="227" t="s">
        <v>808</v>
      </c>
    </row>
    <row r="352" s="2" customFormat="1">
      <c r="A352" s="35"/>
      <c r="B352" s="36"/>
      <c r="C352" s="37"/>
      <c r="D352" s="229" t="s">
        <v>190</v>
      </c>
      <c r="E352" s="37"/>
      <c r="F352" s="230" t="s">
        <v>807</v>
      </c>
      <c r="G352" s="37"/>
      <c r="H352" s="37"/>
      <c r="I352" s="143"/>
      <c r="J352" s="37"/>
      <c r="K352" s="37"/>
      <c r="L352" s="41"/>
      <c r="M352" s="231"/>
      <c r="N352" s="232"/>
      <c r="O352" s="81"/>
      <c r="P352" s="81"/>
      <c r="Q352" s="81"/>
      <c r="R352" s="81"/>
      <c r="S352" s="81"/>
      <c r="T352" s="82"/>
      <c r="U352" s="35"/>
      <c r="V352" s="35"/>
      <c r="W352" s="35"/>
      <c r="X352" s="35"/>
      <c r="Y352" s="35"/>
      <c r="Z352" s="35"/>
      <c r="AA352" s="35"/>
      <c r="AB352" s="35"/>
      <c r="AC352" s="35"/>
      <c r="AD352" s="35"/>
      <c r="AE352" s="35"/>
      <c r="AT352" s="14" t="s">
        <v>190</v>
      </c>
      <c r="AU352" s="14" t="s">
        <v>81</v>
      </c>
    </row>
    <row r="353" s="2" customFormat="1" ht="21.75" customHeight="1">
      <c r="A353" s="35"/>
      <c r="B353" s="36"/>
      <c r="C353" s="215" t="s">
        <v>809</v>
      </c>
      <c r="D353" s="215" t="s">
        <v>184</v>
      </c>
      <c r="E353" s="216" t="s">
        <v>810</v>
      </c>
      <c r="F353" s="217" t="s">
        <v>811</v>
      </c>
      <c r="G353" s="218" t="s">
        <v>199</v>
      </c>
      <c r="H353" s="219">
        <v>1</v>
      </c>
      <c r="I353" s="220"/>
      <c r="J353" s="221">
        <f>ROUND(I353*H353,2)</f>
        <v>0</v>
      </c>
      <c r="K353" s="217" t="s">
        <v>19</v>
      </c>
      <c r="L353" s="222"/>
      <c r="M353" s="223" t="s">
        <v>19</v>
      </c>
      <c r="N353" s="224" t="s">
        <v>44</v>
      </c>
      <c r="O353" s="81"/>
      <c r="P353" s="225">
        <f>O353*H353</f>
        <v>0</v>
      </c>
      <c r="Q353" s="225">
        <v>0</v>
      </c>
      <c r="R353" s="225">
        <f>Q353*H353</f>
        <v>0</v>
      </c>
      <c r="S353" s="225">
        <v>0</v>
      </c>
      <c r="T353" s="226">
        <f>S353*H353</f>
        <v>0</v>
      </c>
      <c r="U353" s="35"/>
      <c r="V353" s="35"/>
      <c r="W353" s="35"/>
      <c r="X353" s="35"/>
      <c r="Y353" s="35"/>
      <c r="Z353" s="35"/>
      <c r="AA353" s="35"/>
      <c r="AB353" s="35"/>
      <c r="AC353" s="35"/>
      <c r="AD353" s="35"/>
      <c r="AE353" s="35"/>
      <c r="AR353" s="227" t="s">
        <v>216</v>
      </c>
      <c r="AT353" s="227" t="s">
        <v>184</v>
      </c>
      <c r="AU353" s="227" t="s">
        <v>81</v>
      </c>
      <c r="AY353" s="14" t="s">
        <v>183</v>
      </c>
      <c r="BE353" s="228">
        <f>IF(N353="základní",J353,0)</f>
        <v>0</v>
      </c>
      <c r="BF353" s="228">
        <f>IF(N353="snížená",J353,0)</f>
        <v>0</v>
      </c>
      <c r="BG353" s="228">
        <f>IF(N353="zákl. přenesená",J353,0)</f>
        <v>0</v>
      </c>
      <c r="BH353" s="228">
        <f>IF(N353="sníž. přenesená",J353,0)</f>
        <v>0</v>
      </c>
      <c r="BI353" s="228">
        <f>IF(N353="nulová",J353,0)</f>
        <v>0</v>
      </c>
      <c r="BJ353" s="14" t="s">
        <v>81</v>
      </c>
      <c r="BK353" s="228">
        <f>ROUND(I353*H353,2)</f>
        <v>0</v>
      </c>
      <c r="BL353" s="14" t="s">
        <v>182</v>
      </c>
      <c r="BM353" s="227" t="s">
        <v>812</v>
      </c>
    </row>
    <row r="354" s="2" customFormat="1">
      <c r="A354" s="35"/>
      <c r="B354" s="36"/>
      <c r="C354" s="37"/>
      <c r="D354" s="229" t="s">
        <v>190</v>
      </c>
      <c r="E354" s="37"/>
      <c r="F354" s="230" t="s">
        <v>811</v>
      </c>
      <c r="G354" s="37"/>
      <c r="H354" s="37"/>
      <c r="I354" s="143"/>
      <c r="J354" s="37"/>
      <c r="K354" s="37"/>
      <c r="L354" s="41"/>
      <c r="M354" s="231"/>
      <c r="N354" s="232"/>
      <c r="O354" s="81"/>
      <c r="P354" s="81"/>
      <c r="Q354" s="81"/>
      <c r="R354" s="81"/>
      <c r="S354" s="81"/>
      <c r="T354" s="82"/>
      <c r="U354" s="35"/>
      <c r="V354" s="35"/>
      <c r="W354" s="35"/>
      <c r="X354" s="35"/>
      <c r="Y354" s="35"/>
      <c r="Z354" s="35"/>
      <c r="AA354" s="35"/>
      <c r="AB354" s="35"/>
      <c r="AC354" s="35"/>
      <c r="AD354" s="35"/>
      <c r="AE354" s="35"/>
      <c r="AT354" s="14" t="s">
        <v>190</v>
      </c>
      <c r="AU354" s="14" t="s">
        <v>81</v>
      </c>
    </row>
    <row r="355" s="2" customFormat="1" ht="21.75" customHeight="1">
      <c r="A355" s="35"/>
      <c r="B355" s="36"/>
      <c r="C355" s="215" t="s">
        <v>813</v>
      </c>
      <c r="D355" s="215" t="s">
        <v>184</v>
      </c>
      <c r="E355" s="216" t="s">
        <v>814</v>
      </c>
      <c r="F355" s="217" t="s">
        <v>815</v>
      </c>
      <c r="G355" s="218" t="s">
        <v>199</v>
      </c>
      <c r="H355" s="219">
        <v>2</v>
      </c>
      <c r="I355" s="220"/>
      <c r="J355" s="221">
        <f>ROUND(I355*H355,2)</f>
        <v>0</v>
      </c>
      <c r="K355" s="217" t="s">
        <v>19</v>
      </c>
      <c r="L355" s="222"/>
      <c r="M355" s="223" t="s">
        <v>19</v>
      </c>
      <c r="N355" s="224" t="s">
        <v>44</v>
      </c>
      <c r="O355" s="81"/>
      <c r="P355" s="225">
        <f>O355*H355</f>
        <v>0</v>
      </c>
      <c r="Q355" s="225">
        <v>0</v>
      </c>
      <c r="R355" s="225">
        <f>Q355*H355</f>
        <v>0</v>
      </c>
      <c r="S355" s="225">
        <v>0</v>
      </c>
      <c r="T355" s="226">
        <f>S355*H355</f>
        <v>0</v>
      </c>
      <c r="U355" s="35"/>
      <c r="V355" s="35"/>
      <c r="W355" s="35"/>
      <c r="X355" s="35"/>
      <c r="Y355" s="35"/>
      <c r="Z355" s="35"/>
      <c r="AA355" s="35"/>
      <c r="AB355" s="35"/>
      <c r="AC355" s="35"/>
      <c r="AD355" s="35"/>
      <c r="AE355" s="35"/>
      <c r="AR355" s="227" t="s">
        <v>216</v>
      </c>
      <c r="AT355" s="227" t="s">
        <v>184</v>
      </c>
      <c r="AU355" s="227" t="s">
        <v>81</v>
      </c>
      <c r="AY355" s="14" t="s">
        <v>183</v>
      </c>
      <c r="BE355" s="228">
        <f>IF(N355="základní",J355,0)</f>
        <v>0</v>
      </c>
      <c r="BF355" s="228">
        <f>IF(N355="snížená",J355,0)</f>
        <v>0</v>
      </c>
      <c r="BG355" s="228">
        <f>IF(N355="zákl. přenesená",J355,0)</f>
        <v>0</v>
      </c>
      <c r="BH355" s="228">
        <f>IF(N355="sníž. přenesená",J355,0)</f>
        <v>0</v>
      </c>
      <c r="BI355" s="228">
        <f>IF(N355="nulová",J355,0)</f>
        <v>0</v>
      </c>
      <c r="BJ355" s="14" t="s">
        <v>81</v>
      </c>
      <c r="BK355" s="228">
        <f>ROUND(I355*H355,2)</f>
        <v>0</v>
      </c>
      <c r="BL355" s="14" t="s">
        <v>182</v>
      </c>
      <c r="BM355" s="227" t="s">
        <v>816</v>
      </c>
    </row>
    <row r="356" s="2" customFormat="1">
      <c r="A356" s="35"/>
      <c r="B356" s="36"/>
      <c r="C356" s="37"/>
      <c r="D356" s="229" t="s">
        <v>190</v>
      </c>
      <c r="E356" s="37"/>
      <c r="F356" s="230" t="s">
        <v>815</v>
      </c>
      <c r="G356" s="37"/>
      <c r="H356" s="37"/>
      <c r="I356" s="143"/>
      <c r="J356" s="37"/>
      <c r="K356" s="37"/>
      <c r="L356" s="41"/>
      <c r="M356" s="231"/>
      <c r="N356" s="232"/>
      <c r="O356" s="81"/>
      <c r="P356" s="81"/>
      <c r="Q356" s="81"/>
      <c r="R356" s="81"/>
      <c r="S356" s="81"/>
      <c r="T356" s="82"/>
      <c r="U356" s="35"/>
      <c r="V356" s="35"/>
      <c r="W356" s="35"/>
      <c r="X356" s="35"/>
      <c r="Y356" s="35"/>
      <c r="Z356" s="35"/>
      <c r="AA356" s="35"/>
      <c r="AB356" s="35"/>
      <c r="AC356" s="35"/>
      <c r="AD356" s="35"/>
      <c r="AE356" s="35"/>
      <c r="AT356" s="14" t="s">
        <v>190</v>
      </c>
      <c r="AU356" s="14" t="s">
        <v>81</v>
      </c>
    </row>
    <row r="357" s="2" customFormat="1" ht="21.75" customHeight="1">
      <c r="A357" s="35"/>
      <c r="B357" s="36"/>
      <c r="C357" s="215" t="s">
        <v>817</v>
      </c>
      <c r="D357" s="215" t="s">
        <v>184</v>
      </c>
      <c r="E357" s="216" t="s">
        <v>818</v>
      </c>
      <c r="F357" s="217" t="s">
        <v>819</v>
      </c>
      <c r="G357" s="218" t="s">
        <v>199</v>
      </c>
      <c r="H357" s="219">
        <v>2</v>
      </c>
      <c r="I357" s="220"/>
      <c r="J357" s="221">
        <f>ROUND(I357*H357,2)</f>
        <v>0</v>
      </c>
      <c r="K357" s="217" t="s">
        <v>19</v>
      </c>
      <c r="L357" s="222"/>
      <c r="M357" s="223" t="s">
        <v>19</v>
      </c>
      <c r="N357" s="224" t="s">
        <v>44</v>
      </c>
      <c r="O357" s="81"/>
      <c r="P357" s="225">
        <f>O357*H357</f>
        <v>0</v>
      </c>
      <c r="Q357" s="225">
        <v>0</v>
      </c>
      <c r="R357" s="225">
        <f>Q357*H357</f>
        <v>0</v>
      </c>
      <c r="S357" s="225">
        <v>0</v>
      </c>
      <c r="T357" s="226">
        <f>S357*H357</f>
        <v>0</v>
      </c>
      <c r="U357" s="35"/>
      <c r="V357" s="35"/>
      <c r="W357" s="35"/>
      <c r="X357" s="35"/>
      <c r="Y357" s="35"/>
      <c r="Z357" s="35"/>
      <c r="AA357" s="35"/>
      <c r="AB357" s="35"/>
      <c r="AC357" s="35"/>
      <c r="AD357" s="35"/>
      <c r="AE357" s="35"/>
      <c r="AR357" s="227" t="s">
        <v>216</v>
      </c>
      <c r="AT357" s="227" t="s">
        <v>184</v>
      </c>
      <c r="AU357" s="227" t="s">
        <v>81</v>
      </c>
      <c r="AY357" s="14" t="s">
        <v>183</v>
      </c>
      <c r="BE357" s="228">
        <f>IF(N357="základní",J357,0)</f>
        <v>0</v>
      </c>
      <c r="BF357" s="228">
        <f>IF(N357="snížená",J357,0)</f>
        <v>0</v>
      </c>
      <c r="BG357" s="228">
        <f>IF(N357="zákl. přenesená",J357,0)</f>
        <v>0</v>
      </c>
      <c r="BH357" s="228">
        <f>IF(N357="sníž. přenesená",J357,0)</f>
        <v>0</v>
      </c>
      <c r="BI357" s="228">
        <f>IF(N357="nulová",J357,0)</f>
        <v>0</v>
      </c>
      <c r="BJ357" s="14" t="s">
        <v>81</v>
      </c>
      <c r="BK357" s="228">
        <f>ROUND(I357*H357,2)</f>
        <v>0</v>
      </c>
      <c r="BL357" s="14" t="s">
        <v>182</v>
      </c>
      <c r="BM357" s="227" t="s">
        <v>820</v>
      </c>
    </row>
    <row r="358" s="2" customFormat="1">
      <c r="A358" s="35"/>
      <c r="B358" s="36"/>
      <c r="C358" s="37"/>
      <c r="D358" s="229" t="s">
        <v>190</v>
      </c>
      <c r="E358" s="37"/>
      <c r="F358" s="230" t="s">
        <v>819</v>
      </c>
      <c r="G358" s="37"/>
      <c r="H358" s="37"/>
      <c r="I358" s="143"/>
      <c r="J358" s="37"/>
      <c r="K358" s="37"/>
      <c r="L358" s="41"/>
      <c r="M358" s="231"/>
      <c r="N358" s="232"/>
      <c r="O358" s="81"/>
      <c r="P358" s="81"/>
      <c r="Q358" s="81"/>
      <c r="R358" s="81"/>
      <c r="S358" s="81"/>
      <c r="T358" s="82"/>
      <c r="U358" s="35"/>
      <c r="V358" s="35"/>
      <c r="W358" s="35"/>
      <c r="X358" s="35"/>
      <c r="Y358" s="35"/>
      <c r="Z358" s="35"/>
      <c r="AA358" s="35"/>
      <c r="AB358" s="35"/>
      <c r="AC358" s="35"/>
      <c r="AD358" s="35"/>
      <c r="AE358" s="35"/>
      <c r="AT358" s="14" t="s">
        <v>190</v>
      </c>
      <c r="AU358" s="14" t="s">
        <v>81</v>
      </c>
    </row>
    <row r="359" s="2" customFormat="1" ht="21.75" customHeight="1">
      <c r="A359" s="35"/>
      <c r="B359" s="36"/>
      <c r="C359" s="215" t="s">
        <v>821</v>
      </c>
      <c r="D359" s="215" t="s">
        <v>184</v>
      </c>
      <c r="E359" s="216" t="s">
        <v>822</v>
      </c>
      <c r="F359" s="217" t="s">
        <v>823</v>
      </c>
      <c r="G359" s="218" t="s">
        <v>199</v>
      </c>
      <c r="H359" s="219">
        <v>1</v>
      </c>
      <c r="I359" s="220"/>
      <c r="J359" s="221">
        <f>ROUND(I359*H359,2)</f>
        <v>0</v>
      </c>
      <c r="K359" s="217" t="s">
        <v>19</v>
      </c>
      <c r="L359" s="222"/>
      <c r="M359" s="223" t="s">
        <v>19</v>
      </c>
      <c r="N359" s="224" t="s">
        <v>44</v>
      </c>
      <c r="O359" s="81"/>
      <c r="P359" s="225">
        <f>O359*H359</f>
        <v>0</v>
      </c>
      <c r="Q359" s="225">
        <v>0</v>
      </c>
      <c r="R359" s="225">
        <f>Q359*H359</f>
        <v>0</v>
      </c>
      <c r="S359" s="225">
        <v>0</v>
      </c>
      <c r="T359" s="226">
        <f>S359*H359</f>
        <v>0</v>
      </c>
      <c r="U359" s="35"/>
      <c r="V359" s="35"/>
      <c r="W359" s="35"/>
      <c r="X359" s="35"/>
      <c r="Y359" s="35"/>
      <c r="Z359" s="35"/>
      <c r="AA359" s="35"/>
      <c r="AB359" s="35"/>
      <c r="AC359" s="35"/>
      <c r="AD359" s="35"/>
      <c r="AE359" s="35"/>
      <c r="AR359" s="227" t="s">
        <v>216</v>
      </c>
      <c r="AT359" s="227" t="s">
        <v>184</v>
      </c>
      <c r="AU359" s="227" t="s">
        <v>81</v>
      </c>
      <c r="AY359" s="14" t="s">
        <v>183</v>
      </c>
      <c r="BE359" s="228">
        <f>IF(N359="základní",J359,0)</f>
        <v>0</v>
      </c>
      <c r="BF359" s="228">
        <f>IF(N359="snížená",J359,0)</f>
        <v>0</v>
      </c>
      <c r="BG359" s="228">
        <f>IF(N359="zákl. přenesená",J359,0)</f>
        <v>0</v>
      </c>
      <c r="BH359" s="228">
        <f>IF(N359="sníž. přenesená",J359,0)</f>
        <v>0</v>
      </c>
      <c r="BI359" s="228">
        <f>IF(N359="nulová",J359,0)</f>
        <v>0</v>
      </c>
      <c r="BJ359" s="14" t="s">
        <v>81</v>
      </c>
      <c r="BK359" s="228">
        <f>ROUND(I359*H359,2)</f>
        <v>0</v>
      </c>
      <c r="BL359" s="14" t="s">
        <v>182</v>
      </c>
      <c r="BM359" s="227" t="s">
        <v>824</v>
      </c>
    </row>
    <row r="360" s="2" customFormat="1">
      <c r="A360" s="35"/>
      <c r="B360" s="36"/>
      <c r="C360" s="37"/>
      <c r="D360" s="229" t="s">
        <v>190</v>
      </c>
      <c r="E360" s="37"/>
      <c r="F360" s="230" t="s">
        <v>823</v>
      </c>
      <c r="G360" s="37"/>
      <c r="H360" s="37"/>
      <c r="I360" s="143"/>
      <c r="J360" s="37"/>
      <c r="K360" s="37"/>
      <c r="L360" s="41"/>
      <c r="M360" s="231"/>
      <c r="N360" s="232"/>
      <c r="O360" s="81"/>
      <c r="P360" s="81"/>
      <c r="Q360" s="81"/>
      <c r="R360" s="81"/>
      <c r="S360" s="81"/>
      <c r="T360" s="82"/>
      <c r="U360" s="35"/>
      <c r="V360" s="35"/>
      <c r="W360" s="35"/>
      <c r="X360" s="35"/>
      <c r="Y360" s="35"/>
      <c r="Z360" s="35"/>
      <c r="AA360" s="35"/>
      <c r="AB360" s="35"/>
      <c r="AC360" s="35"/>
      <c r="AD360" s="35"/>
      <c r="AE360" s="35"/>
      <c r="AT360" s="14" t="s">
        <v>190</v>
      </c>
      <c r="AU360" s="14" t="s">
        <v>81</v>
      </c>
    </row>
    <row r="361" s="2" customFormat="1" ht="21.75" customHeight="1">
      <c r="A361" s="35"/>
      <c r="B361" s="36"/>
      <c r="C361" s="215" t="s">
        <v>825</v>
      </c>
      <c r="D361" s="215" t="s">
        <v>184</v>
      </c>
      <c r="E361" s="216" t="s">
        <v>826</v>
      </c>
      <c r="F361" s="217" t="s">
        <v>827</v>
      </c>
      <c r="G361" s="218" t="s">
        <v>199</v>
      </c>
      <c r="H361" s="219">
        <v>82</v>
      </c>
      <c r="I361" s="220"/>
      <c r="J361" s="221">
        <f>ROUND(I361*H361,2)</f>
        <v>0</v>
      </c>
      <c r="K361" s="217" t="s">
        <v>19</v>
      </c>
      <c r="L361" s="222"/>
      <c r="M361" s="223" t="s">
        <v>19</v>
      </c>
      <c r="N361" s="224" t="s">
        <v>44</v>
      </c>
      <c r="O361" s="81"/>
      <c r="P361" s="225">
        <f>O361*H361</f>
        <v>0</v>
      </c>
      <c r="Q361" s="225">
        <v>0</v>
      </c>
      <c r="R361" s="225">
        <f>Q361*H361</f>
        <v>0</v>
      </c>
      <c r="S361" s="225">
        <v>0</v>
      </c>
      <c r="T361" s="226">
        <f>S361*H361</f>
        <v>0</v>
      </c>
      <c r="U361" s="35"/>
      <c r="V361" s="35"/>
      <c r="W361" s="35"/>
      <c r="X361" s="35"/>
      <c r="Y361" s="35"/>
      <c r="Z361" s="35"/>
      <c r="AA361" s="35"/>
      <c r="AB361" s="35"/>
      <c r="AC361" s="35"/>
      <c r="AD361" s="35"/>
      <c r="AE361" s="35"/>
      <c r="AR361" s="227" t="s">
        <v>216</v>
      </c>
      <c r="AT361" s="227" t="s">
        <v>184</v>
      </c>
      <c r="AU361" s="227" t="s">
        <v>81</v>
      </c>
      <c r="AY361" s="14" t="s">
        <v>183</v>
      </c>
      <c r="BE361" s="228">
        <f>IF(N361="základní",J361,0)</f>
        <v>0</v>
      </c>
      <c r="BF361" s="228">
        <f>IF(N361="snížená",J361,0)</f>
        <v>0</v>
      </c>
      <c r="BG361" s="228">
        <f>IF(N361="zákl. přenesená",J361,0)</f>
        <v>0</v>
      </c>
      <c r="BH361" s="228">
        <f>IF(N361="sníž. přenesená",J361,0)</f>
        <v>0</v>
      </c>
      <c r="BI361" s="228">
        <f>IF(N361="nulová",J361,0)</f>
        <v>0</v>
      </c>
      <c r="BJ361" s="14" t="s">
        <v>81</v>
      </c>
      <c r="BK361" s="228">
        <f>ROUND(I361*H361,2)</f>
        <v>0</v>
      </c>
      <c r="BL361" s="14" t="s">
        <v>182</v>
      </c>
      <c r="BM361" s="227" t="s">
        <v>828</v>
      </c>
    </row>
    <row r="362" s="2" customFormat="1">
      <c r="A362" s="35"/>
      <c r="B362" s="36"/>
      <c r="C362" s="37"/>
      <c r="D362" s="229" t="s">
        <v>190</v>
      </c>
      <c r="E362" s="37"/>
      <c r="F362" s="230" t="s">
        <v>827</v>
      </c>
      <c r="G362" s="37"/>
      <c r="H362" s="37"/>
      <c r="I362" s="143"/>
      <c r="J362" s="37"/>
      <c r="K362" s="37"/>
      <c r="L362" s="41"/>
      <c r="M362" s="231"/>
      <c r="N362" s="232"/>
      <c r="O362" s="81"/>
      <c r="P362" s="81"/>
      <c r="Q362" s="81"/>
      <c r="R362" s="81"/>
      <c r="S362" s="81"/>
      <c r="T362" s="82"/>
      <c r="U362" s="35"/>
      <c r="V362" s="35"/>
      <c r="W362" s="35"/>
      <c r="X362" s="35"/>
      <c r="Y362" s="35"/>
      <c r="Z362" s="35"/>
      <c r="AA362" s="35"/>
      <c r="AB362" s="35"/>
      <c r="AC362" s="35"/>
      <c r="AD362" s="35"/>
      <c r="AE362" s="35"/>
      <c r="AT362" s="14" t="s">
        <v>190</v>
      </c>
      <c r="AU362" s="14" t="s">
        <v>81</v>
      </c>
    </row>
    <row r="363" s="2" customFormat="1" ht="33" customHeight="1">
      <c r="A363" s="35"/>
      <c r="B363" s="36"/>
      <c r="C363" s="215" t="s">
        <v>829</v>
      </c>
      <c r="D363" s="215" t="s">
        <v>184</v>
      </c>
      <c r="E363" s="216" t="s">
        <v>830</v>
      </c>
      <c r="F363" s="217" t="s">
        <v>831</v>
      </c>
      <c r="G363" s="218" t="s">
        <v>199</v>
      </c>
      <c r="H363" s="219">
        <v>36</v>
      </c>
      <c r="I363" s="220"/>
      <c r="J363" s="221">
        <f>ROUND(I363*H363,2)</f>
        <v>0</v>
      </c>
      <c r="K363" s="217" t="s">
        <v>19</v>
      </c>
      <c r="L363" s="222"/>
      <c r="M363" s="223" t="s">
        <v>19</v>
      </c>
      <c r="N363" s="224" t="s">
        <v>44</v>
      </c>
      <c r="O363" s="81"/>
      <c r="P363" s="225">
        <f>O363*H363</f>
        <v>0</v>
      </c>
      <c r="Q363" s="225">
        <v>0</v>
      </c>
      <c r="R363" s="225">
        <f>Q363*H363</f>
        <v>0</v>
      </c>
      <c r="S363" s="225">
        <v>0</v>
      </c>
      <c r="T363" s="226">
        <f>S363*H363</f>
        <v>0</v>
      </c>
      <c r="U363" s="35"/>
      <c r="V363" s="35"/>
      <c r="W363" s="35"/>
      <c r="X363" s="35"/>
      <c r="Y363" s="35"/>
      <c r="Z363" s="35"/>
      <c r="AA363" s="35"/>
      <c r="AB363" s="35"/>
      <c r="AC363" s="35"/>
      <c r="AD363" s="35"/>
      <c r="AE363" s="35"/>
      <c r="AR363" s="227" t="s">
        <v>216</v>
      </c>
      <c r="AT363" s="227" t="s">
        <v>184</v>
      </c>
      <c r="AU363" s="227" t="s">
        <v>81</v>
      </c>
      <c r="AY363" s="14" t="s">
        <v>183</v>
      </c>
      <c r="BE363" s="228">
        <f>IF(N363="základní",J363,0)</f>
        <v>0</v>
      </c>
      <c r="BF363" s="228">
        <f>IF(N363="snížená",J363,0)</f>
        <v>0</v>
      </c>
      <c r="BG363" s="228">
        <f>IF(N363="zákl. přenesená",J363,0)</f>
        <v>0</v>
      </c>
      <c r="BH363" s="228">
        <f>IF(N363="sníž. přenesená",J363,0)</f>
        <v>0</v>
      </c>
      <c r="BI363" s="228">
        <f>IF(N363="nulová",J363,0)</f>
        <v>0</v>
      </c>
      <c r="BJ363" s="14" t="s">
        <v>81</v>
      </c>
      <c r="BK363" s="228">
        <f>ROUND(I363*H363,2)</f>
        <v>0</v>
      </c>
      <c r="BL363" s="14" t="s">
        <v>182</v>
      </c>
      <c r="BM363" s="227" t="s">
        <v>832</v>
      </c>
    </row>
    <row r="364" s="2" customFormat="1">
      <c r="A364" s="35"/>
      <c r="B364" s="36"/>
      <c r="C364" s="37"/>
      <c r="D364" s="229" t="s">
        <v>190</v>
      </c>
      <c r="E364" s="37"/>
      <c r="F364" s="230" t="s">
        <v>831</v>
      </c>
      <c r="G364" s="37"/>
      <c r="H364" s="37"/>
      <c r="I364" s="143"/>
      <c r="J364" s="37"/>
      <c r="K364" s="37"/>
      <c r="L364" s="41"/>
      <c r="M364" s="231"/>
      <c r="N364" s="232"/>
      <c r="O364" s="81"/>
      <c r="P364" s="81"/>
      <c r="Q364" s="81"/>
      <c r="R364" s="81"/>
      <c r="S364" s="81"/>
      <c r="T364" s="82"/>
      <c r="U364" s="35"/>
      <c r="V364" s="35"/>
      <c r="W364" s="35"/>
      <c r="X364" s="35"/>
      <c r="Y364" s="35"/>
      <c r="Z364" s="35"/>
      <c r="AA364" s="35"/>
      <c r="AB364" s="35"/>
      <c r="AC364" s="35"/>
      <c r="AD364" s="35"/>
      <c r="AE364" s="35"/>
      <c r="AT364" s="14" t="s">
        <v>190</v>
      </c>
      <c r="AU364" s="14" t="s">
        <v>81</v>
      </c>
    </row>
    <row r="365" s="2" customFormat="1" ht="44.25" customHeight="1">
      <c r="A365" s="35"/>
      <c r="B365" s="36"/>
      <c r="C365" s="215" t="s">
        <v>833</v>
      </c>
      <c r="D365" s="215" t="s">
        <v>184</v>
      </c>
      <c r="E365" s="216" t="s">
        <v>834</v>
      </c>
      <c r="F365" s="217" t="s">
        <v>835</v>
      </c>
      <c r="G365" s="218" t="s">
        <v>199</v>
      </c>
      <c r="H365" s="219">
        <v>1</v>
      </c>
      <c r="I365" s="220"/>
      <c r="J365" s="221">
        <f>ROUND(I365*H365,2)</f>
        <v>0</v>
      </c>
      <c r="K365" s="217" t="s">
        <v>19</v>
      </c>
      <c r="L365" s="222"/>
      <c r="M365" s="223" t="s">
        <v>19</v>
      </c>
      <c r="N365" s="224" t="s">
        <v>44</v>
      </c>
      <c r="O365" s="81"/>
      <c r="P365" s="225">
        <f>O365*H365</f>
        <v>0</v>
      </c>
      <c r="Q365" s="225">
        <v>0</v>
      </c>
      <c r="R365" s="225">
        <f>Q365*H365</f>
        <v>0</v>
      </c>
      <c r="S365" s="225">
        <v>0</v>
      </c>
      <c r="T365" s="226">
        <f>S365*H365</f>
        <v>0</v>
      </c>
      <c r="U365" s="35"/>
      <c r="V365" s="35"/>
      <c r="W365" s="35"/>
      <c r="X365" s="35"/>
      <c r="Y365" s="35"/>
      <c r="Z365" s="35"/>
      <c r="AA365" s="35"/>
      <c r="AB365" s="35"/>
      <c r="AC365" s="35"/>
      <c r="AD365" s="35"/>
      <c r="AE365" s="35"/>
      <c r="AR365" s="227" t="s">
        <v>216</v>
      </c>
      <c r="AT365" s="227" t="s">
        <v>184</v>
      </c>
      <c r="AU365" s="227" t="s">
        <v>81</v>
      </c>
      <c r="AY365" s="14" t="s">
        <v>183</v>
      </c>
      <c r="BE365" s="228">
        <f>IF(N365="základní",J365,0)</f>
        <v>0</v>
      </c>
      <c r="BF365" s="228">
        <f>IF(N365="snížená",J365,0)</f>
        <v>0</v>
      </c>
      <c r="BG365" s="228">
        <f>IF(N365="zákl. přenesená",J365,0)</f>
        <v>0</v>
      </c>
      <c r="BH365" s="228">
        <f>IF(N365="sníž. přenesená",J365,0)</f>
        <v>0</v>
      </c>
      <c r="BI365" s="228">
        <f>IF(N365="nulová",J365,0)</f>
        <v>0</v>
      </c>
      <c r="BJ365" s="14" t="s">
        <v>81</v>
      </c>
      <c r="BK365" s="228">
        <f>ROUND(I365*H365,2)</f>
        <v>0</v>
      </c>
      <c r="BL365" s="14" t="s">
        <v>182</v>
      </c>
      <c r="BM365" s="227" t="s">
        <v>836</v>
      </c>
    </row>
    <row r="366" s="2" customFormat="1">
      <c r="A366" s="35"/>
      <c r="B366" s="36"/>
      <c r="C366" s="37"/>
      <c r="D366" s="229" t="s">
        <v>190</v>
      </c>
      <c r="E366" s="37"/>
      <c r="F366" s="230" t="s">
        <v>835</v>
      </c>
      <c r="G366" s="37"/>
      <c r="H366" s="37"/>
      <c r="I366" s="143"/>
      <c r="J366" s="37"/>
      <c r="K366" s="37"/>
      <c r="L366" s="41"/>
      <c r="M366" s="231"/>
      <c r="N366" s="232"/>
      <c r="O366" s="81"/>
      <c r="P366" s="81"/>
      <c r="Q366" s="81"/>
      <c r="R366" s="81"/>
      <c r="S366" s="81"/>
      <c r="T366" s="82"/>
      <c r="U366" s="35"/>
      <c r="V366" s="35"/>
      <c r="W366" s="35"/>
      <c r="X366" s="35"/>
      <c r="Y366" s="35"/>
      <c r="Z366" s="35"/>
      <c r="AA366" s="35"/>
      <c r="AB366" s="35"/>
      <c r="AC366" s="35"/>
      <c r="AD366" s="35"/>
      <c r="AE366" s="35"/>
      <c r="AT366" s="14" t="s">
        <v>190</v>
      </c>
      <c r="AU366" s="14" t="s">
        <v>81</v>
      </c>
    </row>
    <row r="367" s="2" customFormat="1" ht="21.75" customHeight="1">
      <c r="A367" s="35"/>
      <c r="B367" s="36"/>
      <c r="C367" s="215" t="s">
        <v>837</v>
      </c>
      <c r="D367" s="215" t="s">
        <v>184</v>
      </c>
      <c r="E367" s="216" t="s">
        <v>838</v>
      </c>
      <c r="F367" s="217" t="s">
        <v>839</v>
      </c>
      <c r="G367" s="218" t="s">
        <v>199</v>
      </c>
      <c r="H367" s="219">
        <v>5</v>
      </c>
      <c r="I367" s="220"/>
      <c r="J367" s="221">
        <f>ROUND(I367*H367,2)</f>
        <v>0</v>
      </c>
      <c r="K367" s="217" t="s">
        <v>19</v>
      </c>
      <c r="L367" s="222"/>
      <c r="M367" s="223" t="s">
        <v>19</v>
      </c>
      <c r="N367" s="224" t="s">
        <v>44</v>
      </c>
      <c r="O367" s="81"/>
      <c r="P367" s="225">
        <f>O367*H367</f>
        <v>0</v>
      </c>
      <c r="Q367" s="225">
        <v>0</v>
      </c>
      <c r="R367" s="225">
        <f>Q367*H367</f>
        <v>0</v>
      </c>
      <c r="S367" s="225">
        <v>0</v>
      </c>
      <c r="T367" s="226">
        <f>S367*H367</f>
        <v>0</v>
      </c>
      <c r="U367" s="35"/>
      <c r="V367" s="35"/>
      <c r="W367" s="35"/>
      <c r="X367" s="35"/>
      <c r="Y367" s="35"/>
      <c r="Z367" s="35"/>
      <c r="AA367" s="35"/>
      <c r="AB367" s="35"/>
      <c r="AC367" s="35"/>
      <c r="AD367" s="35"/>
      <c r="AE367" s="35"/>
      <c r="AR367" s="227" t="s">
        <v>216</v>
      </c>
      <c r="AT367" s="227" t="s">
        <v>184</v>
      </c>
      <c r="AU367" s="227" t="s">
        <v>81</v>
      </c>
      <c r="AY367" s="14" t="s">
        <v>183</v>
      </c>
      <c r="BE367" s="228">
        <f>IF(N367="základní",J367,0)</f>
        <v>0</v>
      </c>
      <c r="BF367" s="228">
        <f>IF(N367="snížená",J367,0)</f>
        <v>0</v>
      </c>
      <c r="BG367" s="228">
        <f>IF(N367="zákl. přenesená",J367,0)</f>
        <v>0</v>
      </c>
      <c r="BH367" s="228">
        <f>IF(N367="sníž. přenesená",J367,0)</f>
        <v>0</v>
      </c>
      <c r="BI367" s="228">
        <f>IF(N367="nulová",J367,0)</f>
        <v>0</v>
      </c>
      <c r="BJ367" s="14" t="s">
        <v>81</v>
      </c>
      <c r="BK367" s="228">
        <f>ROUND(I367*H367,2)</f>
        <v>0</v>
      </c>
      <c r="BL367" s="14" t="s">
        <v>182</v>
      </c>
      <c r="BM367" s="227" t="s">
        <v>840</v>
      </c>
    </row>
    <row r="368" s="2" customFormat="1">
      <c r="A368" s="35"/>
      <c r="B368" s="36"/>
      <c r="C368" s="37"/>
      <c r="D368" s="229" t="s">
        <v>190</v>
      </c>
      <c r="E368" s="37"/>
      <c r="F368" s="230" t="s">
        <v>839</v>
      </c>
      <c r="G368" s="37"/>
      <c r="H368" s="37"/>
      <c r="I368" s="143"/>
      <c r="J368" s="37"/>
      <c r="K368" s="37"/>
      <c r="L368" s="41"/>
      <c r="M368" s="231"/>
      <c r="N368" s="232"/>
      <c r="O368" s="81"/>
      <c r="P368" s="81"/>
      <c r="Q368" s="81"/>
      <c r="R368" s="81"/>
      <c r="S368" s="81"/>
      <c r="T368" s="82"/>
      <c r="U368" s="35"/>
      <c r="V368" s="35"/>
      <c r="W368" s="35"/>
      <c r="X368" s="35"/>
      <c r="Y368" s="35"/>
      <c r="Z368" s="35"/>
      <c r="AA368" s="35"/>
      <c r="AB368" s="35"/>
      <c r="AC368" s="35"/>
      <c r="AD368" s="35"/>
      <c r="AE368" s="35"/>
      <c r="AT368" s="14" t="s">
        <v>190</v>
      </c>
      <c r="AU368" s="14" t="s">
        <v>81</v>
      </c>
    </row>
    <row r="369" s="2" customFormat="1" ht="21.75" customHeight="1">
      <c r="A369" s="35"/>
      <c r="B369" s="36"/>
      <c r="C369" s="215" t="s">
        <v>841</v>
      </c>
      <c r="D369" s="215" t="s">
        <v>184</v>
      </c>
      <c r="E369" s="216" t="s">
        <v>842</v>
      </c>
      <c r="F369" s="217" t="s">
        <v>843</v>
      </c>
      <c r="G369" s="218" t="s">
        <v>199</v>
      </c>
      <c r="H369" s="219">
        <v>8</v>
      </c>
      <c r="I369" s="220"/>
      <c r="J369" s="221">
        <f>ROUND(I369*H369,2)</f>
        <v>0</v>
      </c>
      <c r="K369" s="217" t="s">
        <v>19</v>
      </c>
      <c r="L369" s="222"/>
      <c r="M369" s="223" t="s">
        <v>19</v>
      </c>
      <c r="N369" s="224" t="s">
        <v>44</v>
      </c>
      <c r="O369" s="81"/>
      <c r="P369" s="225">
        <f>O369*H369</f>
        <v>0</v>
      </c>
      <c r="Q369" s="225">
        <v>0</v>
      </c>
      <c r="R369" s="225">
        <f>Q369*H369</f>
        <v>0</v>
      </c>
      <c r="S369" s="225">
        <v>0</v>
      </c>
      <c r="T369" s="226">
        <f>S369*H369</f>
        <v>0</v>
      </c>
      <c r="U369" s="35"/>
      <c r="V369" s="35"/>
      <c r="W369" s="35"/>
      <c r="X369" s="35"/>
      <c r="Y369" s="35"/>
      <c r="Z369" s="35"/>
      <c r="AA369" s="35"/>
      <c r="AB369" s="35"/>
      <c r="AC369" s="35"/>
      <c r="AD369" s="35"/>
      <c r="AE369" s="35"/>
      <c r="AR369" s="227" t="s">
        <v>216</v>
      </c>
      <c r="AT369" s="227" t="s">
        <v>184</v>
      </c>
      <c r="AU369" s="227" t="s">
        <v>81</v>
      </c>
      <c r="AY369" s="14" t="s">
        <v>183</v>
      </c>
      <c r="BE369" s="228">
        <f>IF(N369="základní",J369,0)</f>
        <v>0</v>
      </c>
      <c r="BF369" s="228">
        <f>IF(N369="snížená",J369,0)</f>
        <v>0</v>
      </c>
      <c r="BG369" s="228">
        <f>IF(N369="zákl. přenesená",J369,0)</f>
        <v>0</v>
      </c>
      <c r="BH369" s="228">
        <f>IF(N369="sníž. přenesená",J369,0)</f>
        <v>0</v>
      </c>
      <c r="BI369" s="228">
        <f>IF(N369="nulová",J369,0)</f>
        <v>0</v>
      </c>
      <c r="BJ369" s="14" t="s">
        <v>81</v>
      </c>
      <c r="BK369" s="228">
        <f>ROUND(I369*H369,2)</f>
        <v>0</v>
      </c>
      <c r="BL369" s="14" t="s">
        <v>182</v>
      </c>
      <c r="BM369" s="227" t="s">
        <v>844</v>
      </c>
    </row>
    <row r="370" s="2" customFormat="1">
      <c r="A370" s="35"/>
      <c r="B370" s="36"/>
      <c r="C370" s="37"/>
      <c r="D370" s="229" t="s">
        <v>190</v>
      </c>
      <c r="E370" s="37"/>
      <c r="F370" s="230" t="s">
        <v>843</v>
      </c>
      <c r="G370" s="37"/>
      <c r="H370" s="37"/>
      <c r="I370" s="143"/>
      <c r="J370" s="37"/>
      <c r="K370" s="37"/>
      <c r="L370" s="41"/>
      <c r="M370" s="231"/>
      <c r="N370" s="232"/>
      <c r="O370" s="81"/>
      <c r="P370" s="81"/>
      <c r="Q370" s="81"/>
      <c r="R370" s="81"/>
      <c r="S370" s="81"/>
      <c r="T370" s="82"/>
      <c r="U370" s="35"/>
      <c r="V370" s="35"/>
      <c r="W370" s="35"/>
      <c r="X370" s="35"/>
      <c r="Y370" s="35"/>
      <c r="Z370" s="35"/>
      <c r="AA370" s="35"/>
      <c r="AB370" s="35"/>
      <c r="AC370" s="35"/>
      <c r="AD370" s="35"/>
      <c r="AE370" s="35"/>
      <c r="AT370" s="14" t="s">
        <v>190</v>
      </c>
      <c r="AU370" s="14" t="s">
        <v>81</v>
      </c>
    </row>
    <row r="371" s="2" customFormat="1" ht="21.75" customHeight="1">
      <c r="A371" s="35"/>
      <c r="B371" s="36"/>
      <c r="C371" s="215" t="s">
        <v>845</v>
      </c>
      <c r="D371" s="215" t="s">
        <v>184</v>
      </c>
      <c r="E371" s="216" t="s">
        <v>846</v>
      </c>
      <c r="F371" s="217" t="s">
        <v>847</v>
      </c>
      <c r="G371" s="218" t="s">
        <v>199</v>
      </c>
      <c r="H371" s="219">
        <v>3</v>
      </c>
      <c r="I371" s="220"/>
      <c r="J371" s="221">
        <f>ROUND(I371*H371,2)</f>
        <v>0</v>
      </c>
      <c r="K371" s="217" t="s">
        <v>19</v>
      </c>
      <c r="L371" s="222"/>
      <c r="M371" s="223" t="s">
        <v>19</v>
      </c>
      <c r="N371" s="224" t="s">
        <v>44</v>
      </c>
      <c r="O371" s="81"/>
      <c r="P371" s="225">
        <f>O371*H371</f>
        <v>0</v>
      </c>
      <c r="Q371" s="225">
        <v>0</v>
      </c>
      <c r="R371" s="225">
        <f>Q371*H371</f>
        <v>0</v>
      </c>
      <c r="S371" s="225">
        <v>0</v>
      </c>
      <c r="T371" s="226">
        <f>S371*H371</f>
        <v>0</v>
      </c>
      <c r="U371" s="35"/>
      <c r="V371" s="35"/>
      <c r="W371" s="35"/>
      <c r="X371" s="35"/>
      <c r="Y371" s="35"/>
      <c r="Z371" s="35"/>
      <c r="AA371" s="35"/>
      <c r="AB371" s="35"/>
      <c r="AC371" s="35"/>
      <c r="AD371" s="35"/>
      <c r="AE371" s="35"/>
      <c r="AR371" s="227" t="s">
        <v>216</v>
      </c>
      <c r="AT371" s="227" t="s">
        <v>184</v>
      </c>
      <c r="AU371" s="227" t="s">
        <v>81</v>
      </c>
      <c r="AY371" s="14" t="s">
        <v>183</v>
      </c>
      <c r="BE371" s="228">
        <f>IF(N371="základní",J371,0)</f>
        <v>0</v>
      </c>
      <c r="BF371" s="228">
        <f>IF(N371="snížená",J371,0)</f>
        <v>0</v>
      </c>
      <c r="BG371" s="228">
        <f>IF(N371="zákl. přenesená",J371,0)</f>
        <v>0</v>
      </c>
      <c r="BH371" s="228">
        <f>IF(N371="sníž. přenesená",J371,0)</f>
        <v>0</v>
      </c>
      <c r="BI371" s="228">
        <f>IF(N371="nulová",J371,0)</f>
        <v>0</v>
      </c>
      <c r="BJ371" s="14" t="s">
        <v>81</v>
      </c>
      <c r="BK371" s="228">
        <f>ROUND(I371*H371,2)</f>
        <v>0</v>
      </c>
      <c r="BL371" s="14" t="s">
        <v>182</v>
      </c>
      <c r="BM371" s="227" t="s">
        <v>848</v>
      </c>
    </row>
    <row r="372" s="2" customFormat="1">
      <c r="A372" s="35"/>
      <c r="B372" s="36"/>
      <c r="C372" s="37"/>
      <c r="D372" s="229" t="s">
        <v>190</v>
      </c>
      <c r="E372" s="37"/>
      <c r="F372" s="230" t="s">
        <v>847</v>
      </c>
      <c r="G372" s="37"/>
      <c r="H372" s="37"/>
      <c r="I372" s="143"/>
      <c r="J372" s="37"/>
      <c r="K372" s="37"/>
      <c r="L372" s="41"/>
      <c r="M372" s="231"/>
      <c r="N372" s="232"/>
      <c r="O372" s="81"/>
      <c r="P372" s="81"/>
      <c r="Q372" s="81"/>
      <c r="R372" s="81"/>
      <c r="S372" s="81"/>
      <c r="T372" s="82"/>
      <c r="U372" s="35"/>
      <c r="V372" s="35"/>
      <c r="W372" s="35"/>
      <c r="X372" s="35"/>
      <c r="Y372" s="35"/>
      <c r="Z372" s="35"/>
      <c r="AA372" s="35"/>
      <c r="AB372" s="35"/>
      <c r="AC372" s="35"/>
      <c r="AD372" s="35"/>
      <c r="AE372" s="35"/>
      <c r="AT372" s="14" t="s">
        <v>190</v>
      </c>
      <c r="AU372" s="14" t="s">
        <v>81</v>
      </c>
    </row>
    <row r="373" s="2" customFormat="1" ht="21.75" customHeight="1">
      <c r="A373" s="35"/>
      <c r="B373" s="36"/>
      <c r="C373" s="215" t="s">
        <v>849</v>
      </c>
      <c r="D373" s="215" t="s">
        <v>184</v>
      </c>
      <c r="E373" s="216" t="s">
        <v>850</v>
      </c>
      <c r="F373" s="217" t="s">
        <v>851</v>
      </c>
      <c r="G373" s="218" t="s">
        <v>199</v>
      </c>
      <c r="H373" s="219">
        <v>3</v>
      </c>
      <c r="I373" s="220"/>
      <c r="J373" s="221">
        <f>ROUND(I373*H373,2)</f>
        <v>0</v>
      </c>
      <c r="K373" s="217" t="s">
        <v>19</v>
      </c>
      <c r="L373" s="222"/>
      <c r="M373" s="223" t="s">
        <v>19</v>
      </c>
      <c r="N373" s="224" t="s">
        <v>44</v>
      </c>
      <c r="O373" s="81"/>
      <c r="P373" s="225">
        <f>O373*H373</f>
        <v>0</v>
      </c>
      <c r="Q373" s="225">
        <v>0</v>
      </c>
      <c r="R373" s="225">
        <f>Q373*H373</f>
        <v>0</v>
      </c>
      <c r="S373" s="225">
        <v>0</v>
      </c>
      <c r="T373" s="226">
        <f>S373*H373</f>
        <v>0</v>
      </c>
      <c r="U373" s="35"/>
      <c r="V373" s="35"/>
      <c r="W373" s="35"/>
      <c r="X373" s="35"/>
      <c r="Y373" s="35"/>
      <c r="Z373" s="35"/>
      <c r="AA373" s="35"/>
      <c r="AB373" s="35"/>
      <c r="AC373" s="35"/>
      <c r="AD373" s="35"/>
      <c r="AE373" s="35"/>
      <c r="AR373" s="227" t="s">
        <v>216</v>
      </c>
      <c r="AT373" s="227" t="s">
        <v>184</v>
      </c>
      <c r="AU373" s="227" t="s">
        <v>81</v>
      </c>
      <c r="AY373" s="14" t="s">
        <v>183</v>
      </c>
      <c r="BE373" s="228">
        <f>IF(N373="základní",J373,0)</f>
        <v>0</v>
      </c>
      <c r="BF373" s="228">
        <f>IF(N373="snížená",J373,0)</f>
        <v>0</v>
      </c>
      <c r="BG373" s="228">
        <f>IF(N373="zákl. přenesená",J373,0)</f>
        <v>0</v>
      </c>
      <c r="BH373" s="228">
        <f>IF(N373="sníž. přenesená",J373,0)</f>
        <v>0</v>
      </c>
      <c r="BI373" s="228">
        <f>IF(N373="nulová",J373,0)</f>
        <v>0</v>
      </c>
      <c r="BJ373" s="14" t="s">
        <v>81</v>
      </c>
      <c r="BK373" s="228">
        <f>ROUND(I373*H373,2)</f>
        <v>0</v>
      </c>
      <c r="BL373" s="14" t="s">
        <v>182</v>
      </c>
      <c r="BM373" s="227" t="s">
        <v>852</v>
      </c>
    </row>
    <row r="374" s="2" customFormat="1">
      <c r="A374" s="35"/>
      <c r="B374" s="36"/>
      <c r="C374" s="37"/>
      <c r="D374" s="229" t="s">
        <v>190</v>
      </c>
      <c r="E374" s="37"/>
      <c r="F374" s="230" t="s">
        <v>851</v>
      </c>
      <c r="G374" s="37"/>
      <c r="H374" s="37"/>
      <c r="I374" s="143"/>
      <c r="J374" s="37"/>
      <c r="K374" s="37"/>
      <c r="L374" s="41"/>
      <c r="M374" s="231"/>
      <c r="N374" s="232"/>
      <c r="O374" s="81"/>
      <c r="P374" s="81"/>
      <c r="Q374" s="81"/>
      <c r="R374" s="81"/>
      <c r="S374" s="81"/>
      <c r="T374" s="82"/>
      <c r="U374" s="35"/>
      <c r="V374" s="35"/>
      <c r="W374" s="35"/>
      <c r="X374" s="35"/>
      <c r="Y374" s="35"/>
      <c r="Z374" s="35"/>
      <c r="AA374" s="35"/>
      <c r="AB374" s="35"/>
      <c r="AC374" s="35"/>
      <c r="AD374" s="35"/>
      <c r="AE374" s="35"/>
      <c r="AT374" s="14" t="s">
        <v>190</v>
      </c>
      <c r="AU374" s="14" t="s">
        <v>81</v>
      </c>
    </row>
    <row r="375" s="2" customFormat="1" ht="33" customHeight="1">
      <c r="A375" s="35"/>
      <c r="B375" s="36"/>
      <c r="C375" s="215" t="s">
        <v>853</v>
      </c>
      <c r="D375" s="215" t="s">
        <v>184</v>
      </c>
      <c r="E375" s="216" t="s">
        <v>854</v>
      </c>
      <c r="F375" s="217" t="s">
        <v>855</v>
      </c>
      <c r="G375" s="218" t="s">
        <v>187</v>
      </c>
      <c r="H375" s="219">
        <v>160</v>
      </c>
      <c r="I375" s="220"/>
      <c r="J375" s="221">
        <f>ROUND(I375*H375,2)</f>
        <v>0</v>
      </c>
      <c r="K375" s="217" t="s">
        <v>19</v>
      </c>
      <c r="L375" s="222"/>
      <c r="M375" s="223" t="s">
        <v>19</v>
      </c>
      <c r="N375" s="224" t="s">
        <v>44</v>
      </c>
      <c r="O375" s="81"/>
      <c r="P375" s="225">
        <f>O375*H375</f>
        <v>0</v>
      </c>
      <c r="Q375" s="225">
        <v>0</v>
      </c>
      <c r="R375" s="225">
        <f>Q375*H375</f>
        <v>0</v>
      </c>
      <c r="S375" s="225">
        <v>0</v>
      </c>
      <c r="T375" s="226">
        <f>S375*H375</f>
        <v>0</v>
      </c>
      <c r="U375" s="35"/>
      <c r="V375" s="35"/>
      <c r="W375" s="35"/>
      <c r="X375" s="35"/>
      <c r="Y375" s="35"/>
      <c r="Z375" s="35"/>
      <c r="AA375" s="35"/>
      <c r="AB375" s="35"/>
      <c r="AC375" s="35"/>
      <c r="AD375" s="35"/>
      <c r="AE375" s="35"/>
      <c r="AR375" s="227" t="s">
        <v>216</v>
      </c>
      <c r="AT375" s="227" t="s">
        <v>184</v>
      </c>
      <c r="AU375" s="227" t="s">
        <v>81</v>
      </c>
      <c r="AY375" s="14" t="s">
        <v>183</v>
      </c>
      <c r="BE375" s="228">
        <f>IF(N375="základní",J375,0)</f>
        <v>0</v>
      </c>
      <c r="BF375" s="228">
        <f>IF(N375="snížená",J375,0)</f>
        <v>0</v>
      </c>
      <c r="BG375" s="228">
        <f>IF(N375="zákl. přenesená",J375,0)</f>
        <v>0</v>
      </c>
      <c r="BH375" s="228">
        <f>IF(N375="sníž. přenesená",J375,0)</f>
        <v>0</v>
      </c>
      <c r="BI375" s="228">
        <f>IF(N375="nulová",J375,0)</f>
        <v>0</v>
      </c>
      <c r="BJ375" s="14" t="s">
        <v>81</v>
      </c>
      <c r="BK375" s="228">
        <f>ROUND(I375*H375,2)</f>
        <v>0</v>
      </c>
      <c r="BL375" s="14" t="s">
        <v>182</v>
      </c>
      <c r="BM375" s="227" t="s">
        <v>856</v>
      </c>
    </row>
    <row r="376" s="2" customFormat="1">
      <c r="A376" s="35"/>
      <c r="B376" s="36"/>
      <c r="C376" s="37"/>
      <c r="D376" s="229" t="s">
        <v>190</v>
      </c>
      <c r="E376" s="37"/>
      <c r="F376" s="230" t="s">
        <v>855</v>
      </c>
      <c r="G376" s="37"/>
      <c r="H376" s="37"/>
      <c r="I376" s="143"/>
      <c r="J376" s="37"/>
      <c r="K376" s="37"/>
      <c r="L376" s="41"/>
      <c r="M376" s="231"/>
      <c r="N376" s="232"/>
      <c r="O376" s="81"/>
      <c r="P376" s="81"/>
      <c r="Q376" s="81"/>
      <c r="R376" s="81"/>
      <c r="S376" s="81"/>
      <c r="T376" s="82"/>
      <c r="U376" s="35"/>
      <c r="V376" s="35"/>
      <c r="W376" s="35"/>
      <c r="X376" s="35"/>
      <c r="Y376" s="35"/>
      <c r="Z376" s="35"/>
      <c r="AA376" s="35"/>
      <c r="AB376" s="35"/>
      <c r="AC376" s="35"/>
      <c r="AD376" s="35"/>
      <c r="AE376" s="35"/>
      <c r="AT376" s="14" t="s">
        <v>190</v>
      </c>
      <c r="AU376" s="14" t="s">
        <v>81</v>
      </c>
    </row>
    <row r="377" s="2" customFormat="1" ht="33" customHeight="1">
      <c r="A377" s="35"/>
      <c r="B377" s="36"/>
      <c r="C377" s="215" t="s">
        <v>857</v>
      </c>
      <c r="D377" s="215" t="s">
        <v>184</v>
      </c>
      <c r="E377" s="216" t="s">
        <v>858</v>
      </c>
      <c r="F377" s="217" t="s">
        <v>859</v>
      </c>
      <c r="G377" s="218" t="s">
        <v>187</v>
      </c>
      <c r="H377" s="219">
        <v>184</v>
      </c>
      <c r="I377" s="220"/>
      <c r="J377" s="221">
        <f>ROUND(I377*H377,2)</f>
        <v>0</v>
      </c>
      <c r="K377" s="217" t="s">
        <v>19</v>
      </c>
      <c r="L377" s="222"/>
      <c r="M377" s="223" t="s">
        <v>19</v>
      </c>
      <c r="N377" s="224" t="s">
        <v>44</v>
      </c>
      <c r="O377" s="81"/>
      <c r="P377" s="225">
        <f>O377*H377</f>
        <v>0</v>
      </c>
      <c r="Q377" s="225">
        <v>0</v>
      </c>
      <c r="R377" s="225">
        <f>Q377*H377</f>
        <v>0</v>
      </c>
      <c r="S377" s="225">
        <v>0</v>
      </c>
      <c r="T377" s="226">
        <f>S377*H377</f>
        <v>0</v>
      </c>
      <c r="U377" s="35"/>
      <c r="V377" s="35"/>
      <c r="W377" s="35"/>
      <c r="X377" s="35"/>
      <c r="Y377" s="35"/>
      <c r="Z377" s="35"/>
      <c r="AA377" s="35"/>
      <c r="AB377" s="35"/>
      <c r="AC377" s="35"/>
      <c r="AD377" s="35"/>
      <c r="AE377" s="35"/>
      <c r="AR377" s="227" t="s">
        <v>216</v>
      </c>
      <c r="AT377" s="227" t="s">
        <v>184</v>
      </c>
      <c r="AU377" s="227" t="s">
        <v>81</v>
      </c>
      <c r="AY377" s="14" t="s">
        <v>183</v>
      </c>
      <c r="BE377" s="228">
        <f>IF(N377="základní",J377,0)</f>
        <v>0</v>
      </c>
      <c r="BF377" s="228">
        <f>IF(N377="snížená",J377,0)</f>
        <v>0</v>
      </c>
      <c r="BG377" s="228">
        <f>IF(N377="zákl. přenesená",J377,0)</f>
        <v>0</v>
      </c>
      <c r="BH377" s="228">
        <f>IF(N377="sníž. přenesená",J377,0)</f>
        <v>0</v>
      </c>
      <c r="BI377" s="228">
        <f>IF(N377="nulová",J377,0)</f>
        <v>0</v>
      </c>
      <c r="BJ377" s="14" t="s">
        <v>81</v>
      </c>
      <c r="BK377" s="228">
        <f>ROUND(I377*H377,2)</f>
        <v>0</v>
      </c>
      <c r="BL377" s="14" t="s">
        <v>182</v>
      </c>
      <c r="BM377" s="227" t="s">
        <v>860</v>
      </c>
    </row>
    <row r="378" s="2" customFormat="1">
      <c r="A378" s="35"/>
      <c r="B378" s="36"/>
      <c r="C378" s="37"/>
      <c r="D378" s="229" t="s">
        <v>190</v>
      </c>
      <c r="E378" s="37"/>
      <c r="F378" s="230" t="s">
        <v>859</v>
      </c>
      <c r="G378" s="37"/>
      <c r="H378" s="37"/>
      <c r="I378" s="143"/>
      <c r="J378" s="37"/>
      <c r="K378" s="37"/>
      <c r="L378" s="41"/>
      <c r="M378" s="231"/>
      <c r="N378" s="232"/>
      <c r="O378" s="81"/>
      <c r="P378" s="81"/>
      <c r="Q378" s="81"/>
      <c r="R378" s="81"/>
      <c r="S378" s="81"/>
      <c r="T378" s="82"/>
      <c r="U378" s="35"/>
      <c r="V378" s="35"/>
      <c r="W378" s="35"/>
      <c r="X378" s="35"/>
      <c r="Y378" s="35"/>
      <c r="Z378" s="35"/>
      <c r="AA378" s="35"/>
      <c r="AB378" s="35"/>
      <c r="AC378" s="35"/>
      <c r="AD378" s="35"/>
      <c r="AE378" s="35"/>
      <c r="AT378" s="14" t="s">
        <v>190</v>
      </c>
      <c r="AU378" s="14" t="s">
        <v>81</v>
      </c>
    </row>
    <row r="379" s="2" customFormat="1" ht="21.75" customHeight="1">
      <c r="A379" s="35"/>
      <c r="B379" s="36"/>
      <c r="C379" s="215" t="s">
        <v>861</v>
      </c>
      <c r="D379" s="215" t="s">
        <v>184</v>
      </c>
      <c r="E379" s="216" t="s">
        <v>862</v>
      </c>
      <c r="F379" s="217" t="s">
        <v>863</v>
      </c>
      <c r="G379" s="218" t="s">
        <v>199</v>
      </c>
      <c r="H379" s="219">
        <v>1</v>
      </c>
      <c r="I379" s="220"/>
      <c r="J379" s="221">
        <f>ROUND(I379*H379,2)</f>
        <v>0</v>
      </c>
      <c r="K379" s="217" t="s">
        <v>19</v>
      </c>
      <c r="L379" s="222"/>
      <c r="M379" s="223" t="s">
        <v>19</v>
      </c>
      <c r="N379" s="224" t="s">
        <v>44</v>
      </c>
      <c r="O379" s="81"/>
      <c r="P379" s="225">
        <f>O379*H379</f>
        <v>0</v>
      </c>
      <c r="Q379" s="225">
        <v>0</v>
      </c>
      <c r="R379" s="225">
        <f>Q379*H379</f>
        <v>0</v>
      </c>
      <c r="S379" s="225">
        <v>0</v>
      </c>
      <c r="T379" s="226">
        <f>S379*H379</f>
        <v>0</v>
      </c>
      <c r="U379" s="35"/>
      <c r="V379" s="35"/>
      <c r="W379" s="35"/>
      <c r="X379" s="35"/>
      <c r="Y379" s="35"/>
      <c r="Z379" s="35"/>
      <c r="AA379" s="35"/>
      <c r="AB379" s="35"/>
      <c r="AC379" s="35"/>
      <c r="AD379" s="35"/>
      <c r="AE379" s="35"/>
      <c r="AR379" s="227" t="s">
        <v>188</v>
      </c>
      <c r="AT379" s="227" t="s">
        <v>184</v>
      </c>
      <c r="AU379" s="227" t="s">
        <v>81</v>
      </c>
      <c r="AY379" s="14" t="s">
        <v>183</v>
      </c>
      <c r="BE379" s="228">
        <f>IF(N379="základní",J379,0)</f>
        <v>0</v>
      </c>
      <c r="BF379" s="228">
        <f>IF(N379="snížená",J379,0)</f>
        <v>0</v>
      </c>
      <c r="BG379" s="228">
        <f>IF(N379="zákl. přenesená",J379,0)</f>
        <v>0</v>
      </c>
      <c r="BH379" s="228">
        <f>IF(N379="sníž. přenesená",J379,0)</f>
        <v>0</v>
      </c>
      <c r="BI379" s="228">
        <f>IF(N379="nulová",J379,0)</f>
        <v>0</v>
      </c>
      <c r="BJ379" s="14" t="s">
        <v>81</v>
      </c>
      <c r="BK379" s="228">
        <f>ROUND(I379*H379,2)</f>
        <v>0</v>
      </c>
      <c r="BL379" s="14" t="s">
        <v>188</v>
      </c>
      <c r="BM379" s="227" t="s">
        <v>864</v>
      </c>
    </row>
    <row r="380" s="2" customFormat="1">
      <c r="A380" s="35"/>
      <c r="B380" s="36"/>
      <c r="C380" s="37"/>
      <c r="D380" s="229" t="s">
        <v>190</v>
      </c>
      <c r="E380" s="37"/>
      <c r="F380" s="230" t="s">
        <v>863</v>
      </c>
      <c r="G380" s="37"/>
      <c r="H380" s="37"/>
      <c r="I380" s="143"/>
      <c r="J380" s="37"/>
      <c r="K380" s="37"/>
      <c r="L380" s="41"/>
      <c r="M380" s="231"/>
      <c r="N380" s="232"/>
      <c r="O380" s="81"/>
      <c r="P380" s="81"/>
      <c r="Q380" s="81"/>
      <c r="R380" s="81"/>
      <c r="S380" s="81"/>
      <c r="T380" s="82"/>
      <c r="U380" s="35"/>
      <c r="V380" s="35"/>
      <c r="W380" s="35"/>
      <c r="X380" s="35"/>
      <c r="Y380" s="35"/>
      <c r="Z380" s="35"/>
      <c r="AA380" s="35"/>
      <c r="AB380" s="35"/>
      <c r="AC380" s="35"/>
      <c r="AD380" s="35"/>
      <c r="AE380" s="35"/>
      <c r="AT380" s="14" t="s">
        <v>190</v>
      </c>
      <c r="AU380" s="14" t="s">
        <v>81</v>
      </c>
    </row>
    <row r="381" s="2" customFormat="1" ht="16.5" customHeight="1">
      <c r="A381" s="35"/>
      <c r="B381" s="36"/>
      <c r="C381" s="215" t="s">
        <v>865</v>
      </c>
      <c r="D381" s="215" t="s">
        <v>184</v>
      </c>
      <c r="E381" s="216" t="s">
        <v>866</v>
      </c>
      <c r="F381" s="217" t="s">
        <v>867</v>
      </c>
      <c r="G381" s="218" t="s">
        <v>199</v>
      </c>
      <c r="H381" s="219">
        <v>8</v>
      </c>
      <c r="I381" s="220"/>
      <c r="J381" s="221">
        <f>ROUND(I381*H381,2)</f>
        <v>0</v>
      </c>
      <c r="K381" s="217" t="s">
        <v>19</v>
      </c>
      <c r="L381" s="222"/>
      <c r="M381" s="223" t="s">
        <v>19</v>
      </c>
      <c r="N381" s="224" t="s">
        <v>44</v>
      </c>
      <c r="O381" s="81"/>
      <c r="P381" s="225">
        <f>O381*H381</f>
        <v>0</v>
      </c>
      <c r="Q381" s="225">
        <v>0</v>
      </c>
      <c r="R381" s="225">
        <f>Q381*H381</f>
        <v>0</v>
      </c>
      <c r="S381" s="225">
        <v>0</v>
      </c>
      <c r="T381" s="226">
        <f>S381*H381</f>
        <v>0</v>
      </c>
      <c r="U381" s="35"/>
      <c r="V381" s="35"/>
      <c r="W381" s="35"/>
      <c r="X381" s="35"/>
      <c r="Y381" s="35"/>
      <c r="Z381" s="35"/>
      <c r="AA381" s="35"/>
      <c r="AB381" s="35"/>
      <c r="AC381" s="35"/>
      <c r="AD381" s="35"/>
      <c r="AE381" s="35"/>
      <c r="AR381" s="227" t="s">
        <v>216</v>
      </c>
      <c r="AT381" s="227" t="s">
        <v>184</v>
      </c>
      <c r="AU381" s="227" t="s">
        <v>81</v>
      </c>
      <c r="AY381" s="14" t="s">
        <v>183</v>
      </c>
      <c r="BE381" s="228">
        <f>IF(N381="základní",J381,0)</f>
        <v>0</v>
      </c>
      <c r="BF381" s="228">
        <f>IF(N381="snížená",J381,0)</f>
        <v>0</v>
      </c>
      <c r="BG381" s="228">
        <f>IF(N381="zákl. přenesená",J381,0)</f>
        <v>0</v>
      </c>
      <c r="BH381" s="228">
        <f>IF(N381="sníž. přenesená",J381,0)</f>
        <v>0</v>
      </c>
      <c r="BI381" s="228">
        <f>IF(N381="nulová",J381,0)</f>
        <v>0</v>
      </c>
      <c r="BJ381" s="14" t="s">
        <v>81</v>
      </c>
      <c r="BK381" s="228">
        <f>ROUND(I381*H381,2)</f>
        <v>0</v>
      </c>
      <c r="BL381" s="14" t="s">
        <v>182</v>
      </c>
      <c r="BM381" s="227" t="s">
        <v>868</v>
      </c>
    </row>
    <row r="382" s="2" customFormat="1">
      <c r="A382" s="35"/>
      <c r="B382" s="36"/>
      <c r="C382" s="37"/>
      <c r="D382" s="229" t="s">
        <v>190</v>
      </c>
      <c r="E382" s="37"/>
      <c r="F382" s="230" t="s">
        <v>867</v>
      </c>
      <c r="G382" s="37"/>
      <c r="H382" s="37"/>
      <c r="I382" s="143"/>
      <c r="J382" s="37"/>
      <c r="K382" s="37"/>
      <c r="L382" s="41"/>
      <c r="M382" s="231"/>
      <c r="N382" s="232"/>
      <c r="O382" s="81"/>
      <c r="P382" s="81"/>
      <c r="Q382" s="81"/>
      <c r="R382" s="81"/>
      <c r="S382" s="81"/>
      <c r="T382" s="82"/>
      <c r="U382" s="35"/>
      <c r="V382" s="35"/>
      <c r="W382" s="35"/>
      <c r="X382" s="35"/>
      <c r="Y382" s="35"/>
      <c r="Z382" s="35"/>
      <c r="AA382" s="35"/>
      <c r="AB382" s="35"/>
      <c r="AC382" s="35"/>
      <c r="AD382" s="35"/>
      <c r="AE382" s="35"/>
      <c r="AT382" s="14" t="s">
        <v>190</v>
      </c>
      <c r="AU382" s="14" t="s">
        <v>81</v>
      </c>
    </row>
    <row r="383" s="2" customFormat="1" ht="33" customHeight="1">
      <c r="A383" s="35"/>
      <c r="B383" s="36"/>
      <c r="C383" s="215" t="s">
        <v>869</v>
      </c>
      <c r="D383" s="215" t="s">
        <v>184</v>
      </c>
      <c r="E383" s="216" t="s">
        <v>870</v>
      </c>
      <c r="F383" s="217" t="s">
        <v>871</v>
      </c>
      <c r="G383" s="218" t="s">
        <v>199</v>
      </c>
      <c r="H383" s="219">
        <v>1</v>
      </c>
      <c r="I383" s="220"/>
      <c r="J383" s="221">
        <f>ROUND(I383*H383,2)</f>
        <v>0</v>
      </c>
      <c r="K383" s="217" t="s">
        <v>19</v>
      </c>
      <c r="L383" s="222"/>
      <c r="M383" s="223" t="s">
        <v>19</v>
      </c>
      <c r="N383" s="224" t="s">
        <v>44</v>
      </c>
      <c r="O383" s="81"/>
      <c r="P383" s="225">
        <f>O383*H383</f>
        <v>0</v>
      </c>
      <c r="Q383" s="225">
        <v>0</v>
      </c>
      <c r="R383" s="225">
        <f>Q383*H383</f>
        <v>0</v>
      </c>
      <c r="S383" s="225">
        <v>0</v>
      </c>
      <c r="T383" s="226">
        <f>S383*H383</f>
        <v>0</v>
      </c>
      <c r="U383" s="35"/>
      <c r="V383" s="35"/>
      <c r="W383" s="35"/>
      <c r="X383" s="35"/>
      <c r="Y383" s="35"/>
      <c r="Z383" s="35"/>
      <c r="AA383" s="35"/>
      <c r="AB383" s="35"/>
      <c r="AC383" s="35"/>
      <c r="AD383" s="35"/>
      <c r="AE383" s="35"/>
      <c r="AR383" s="227" t="s">
        <v>216</v>
      </c>
      <c r="AT383" s="227" t="s">
        <v>184</v>
      </c>
      <c r="AU383" s="227" t="s">
        <v>81</v>
      </c>
      <c r="AY383" s="14" t="s">
        <v>183</v>
      </c>
      <c r="BE383" s="228">
        <f>IF(N383="základní",J383,0)</f>
        <v>0</v>
      </c>
      <c r="BF383" s="228">
        <f>IF(N383="snížená",J383,0)</f>
        <v>0</v>
      </c>
      <c r="BG383" s="228">
        <f>IF(N383="zákl. přenesená",J383,0)</f>
        <v>0</v>
      </c>
      <c r="BH383" s="228">
        <f>IF(N383="sníž. přenesená",J383,0)</f>
        <v>0</v>
      </c>
      <c r="BI383" s="228">
        <f>IF(N383="nulová",J383,0)</f>
        <v>0</v>
      </c>
      <c r="BJ383" s="14" t="s">
        <v>81</v>
      </c>
      <c r="BK383" s="228">
        <f>ROUND(I383*H383,2)</f>
        <v>0</v>
      </c>
      <c r="BL383" s="14" t="s">
        <v>182</v>
      </c>
      <c r="BM383" s="227" t="s">
        <v>872</v>
      </c>
    </row>
    <row r="384" s="2" customFormat="1">
      <c r="A384" s="35"/>
      <c r="B384" s="36"/>
      <c r="C384" s="37"/>
      <c r="D384" s="229" t="s">
        <v>190</v>
      </c>
      <c r="E384" s="37"/>
      <c r="F384" s="230" t="s">
        <v>871</v>
      </c>
      <c r="G384" s="37"/>
      <c r="H384" s="37"/>
      <c r="I384" s="143"/>
      <c r="J384" s="37"/>
      <c r="K384" s="37"/>
      <c r="L384" s="41"/>
      <c r="M384" s="231"/>
      <c r="N384" s="232"/>
      <c r="O384" s="81"/>
      <c r="P384" s="81"/>
      <c r="Q384" s="81"/>
      <c r="R384" s="81"/>
      <c r="S384" s="81"/>
      <c r="T384" s="82"/>
      <c r="U384" s="35"/>
      <c r="V384" s="35"/>
      <c r="W384" s="35"/>
      <c r="X384" s="35"/>
      <c r="Y384" s="35"/>
      <c r="Z384" s="35"/>
      <c r="AA384" s="35"/>
      <c r="AB384" s="35"/>
      <c r="AC384" s="35"/>
      <c r="AD384" s="35"/>
      <c r="AE384" s="35"/>
      <c r="AT384" s="14" t="s">
        <v>190</v>
      </c>
      <c r="AU384" s="14" t="s">
        <v>81</v>
      </c>
    </row>
    <row r="385" s="2" customFormat="1" ht="21.75" customHeight="1">
      <c r="A385" s="35"/>
      <c r="B385" s="36"/>
      <c r="C385" s="215" t="s">
        <v>873</v>
      </c>
      <c r="D385" s="215" t="s">
        <v>184</v>
      </c>
      <c r="E385" s="216" t="s">
        <v>874</v>
      </c>
      <c r="F385" s="217" t="s">
        <v>875</v>
      </c>
      <c r="G385" s="218" t="s">
        <v>199</v>
      </c>
      <c r="H385" s="219">
        <v>4</v>
      </c>
      <c r="I385" s="220"/>
      <c r="J385" s="221">
        <f>ROUND(I385*H385,2)</f>
        <v>0</v>
      </c>
      <c r="K385" s="217" t="s">
        <v>19</v>
      </c>
      <c r="L385" s="222"/>
      <c r="M385" s="223" t="s">
        <v>19</v>
      </c>
      <c r="N385" s="224" t="s">
        <v>44</v>
      </c>
      <c r="O385" s="81"/>
      <c r="P385" s="225">
        <f>O385*H385</f>
        <v>0</v>
      </c>
      <c r="Q385" s="225">
        <v>0</v>
      </c>
      <c r="R385" s="225">
        <f>Q385*H385</f>
        <v>0</v>
      </c>
      <c r="S385" s="225">
        <v>0</v>
      </c>
      <c r="T385" s="226">
        <f>S385*H385</f>
        <v>0</v>
      </c>
      <c r="U385" s="35"/>
      <c r="V385" s="35"/>
      <c r="W385" s="35"/>
      <c r="X385" s="35"/>
      <c r="Y385" s="35"/>
      <c r="Z385" s="35"/>
      <c r="AA385" s="35"/>
      <c r="AB385" s="35"/>
      <c r="AC385" s="35"/>
      <c r="AD385" s="35"/>
      <c r="AE385" s="35"/>
      <c r="AR385" s="227" t="s">
        <v>216</v>
      </c>
      <c r="AT385" s="227" t="s">
        <v>184</v>
      </c>
      <c r="AU385" s="227" t="s">
        <v>81</v>
      </c>
      <c r="AY385" s="14" t="s">
        <v>183</v>
      </c>
      <c r="BE385" s="228">
        <f>IF(N385="základní",J385,0)</f>
        <v>0</v>
      </c>
      <c r="BF385" s="228">
        <f>IF(N385="snížená",J385,0)</f>
        <v>0</v>
      </c>
      <c r="BG385" s="228">
        <f>IF(N385="zákl. přenesená",J385,0)</f>
        <v>0</v>
      </c>
      <c r="BH385" s="228">
        <f>IF(N385="sníž. přenesená",J385,0)</f>
        <v>0</v>
      </c>
      <c r="BI385" s="228">
        <f>IF(N385="nulová",J385,0)</f>
        <v>0</v>
      </c>
      <c r="BJ385" s="14" t="s">
        <v>81</v>
      </c>
      <c r="BK385" s="228">
        <f>ROUND(I385*H385,2)</f>
        <v>0</v>
      </c>
      <c r="BL385" s="14" t="s">
        <v>182</v>
      </c>
      <c r="BM385" s="227" t="s">
        <v>876</v>
      </c>
    </row>
    <row r="386" s="2" customFormat="1">
      <c r="A386" s="35"/>
      <c r="B386" s="36"/>
      <c r="C386" s="37"/>
      <c r="D386" s="229" t="s">
        <v>190</v>
      </c>
      <c r="E386" s="37"/>
      <c r="F386" s="230" t="s">
        <v>875</v>
      </c>
      <c r="G386" s="37"/>
      <c r="H386" s="37"/>
      <c r="I386" s="143"/>
      <c r="J386" s="37"/>
      <c r="K386" s="37"/>
      <c r="L386" s="41"/>
      <c r="M386" s="231"/>
      <c r="N386" s="232"/>
      <c r="O386" s="81"/>
      <c r="P386" s="81"/>
      <c r="Q386" s="81"/>
      <c r="R386" s="81"/>
      <c r="S386" s="81"/>
      <c r="T386" s="82"/>
      <c r="U386" s="35"/>
      <c r="V386" s="35"/>
      <c r="W386" s="35"/>
      <c r="X386" s="35"/>
      <c r="Y386" s="35"/>
      <c r="Z386" s="35"/>
      <c r="AA386" s="35"/>
      <c r="AB386" s="35"/>
      <c r="AC386" s="35"/>
      <c r="AD386" s="35"/>
      <c r="AE386" s="35"/>
      <c r="AT386" s="14" t="s">
        <v>190</v>
      </c>
      <c r="AU386" s="14" t="s">
        <v>81</v>
      </c>
    </row>
    <row r="387" s="2" customFormat="1" ht="21.75" customHeight="1">
      <c r="A387" s="35"/>
      <c r="B387" s="36"/>
      <c r="C387" s="215" t="s">
        <v>877</v>
      </c>
      <c r="D387" s="215" t="s">
        <v>184</v>
      </c>
      <c r="E387" s="216" t="s">
        <v>878</v>
      </c>
      <c r="F387" s="217" t="s">
        <v>879</v>
      </c>
      <c r="G387" s="218" t="s">
        <v>199</v>
      </c>
      <c r="H387" s="219">
        <v>1</v>
      </c>
      <c r="I387" s="220"/>
      <c r="J387" s="221">
        <f>ROUND(I387*H387,2)</f>
        <v>0</v>
      </c>
      <c r="K387" s="217" t="s">
        <v>19</v>
      </c>
      <c r="L387" s="222"/>
      <c r="M387" s="223" t="s">
        <v>19</v>
      </c>
      <c r="N387" s="224" t="s">
        <v>44</v>
      </c>
      <c r="O387" s="81"/>
      <c r="P387" s="225">
        <f>O387*H387</f>
        <v>0</v>
      </c>
      <c r="Q387" s="225">
        <v>0</v>
      </c>
      <c r="R387" s="225">
        <f>Q387*H387</f>
        <v>0</v>
      </c>
      <c r="S387" s="225">
        <v>0</v>
      </c>
      <c r="T387" s="226">
        <f>S387*H387</f>
        <v>0</v>
      </c>
      <c r="U387" s="35"/>
      <c r="V387" s="35"/>
      <c r="W387" s="35"/>
      <c r="X387" s="35"/>
      <c r="Y387" s="35"/>
      <c r="Z387" s="35"/>
      <c r="AA387" s="35"/>
      <c r="AB387" s="35"/>
      <c r="AC387" s="35"/>
      <c r="AD387" s="35"/>
      <c r="AE387" s="35"/>
      <c r="AR387" s="227" t="s">
        <v>216</v>
      </c>
      <c r="AT387" s="227" t="s">
        <v>184</v>
      </c>
      <c r="AU387" s="227" t="s">
        <v>81</v>
      </c>
      <c r="AY387" s="14" t="s">
        <v>183</v>
      </c>
      <c r="BE387" s="228">
        <f>IF(N387="základní",J387,0)</f>
        <v>0</v>
      </c>
      <c r="BF387" s="228">
        <f>IF(N387="snížená",J387,0)</f>
        <v>0</v>
      </c>
      <c r="BG387" s="228">
        <f>IF(N387="zákl. přenesená",J387,0)</f>
        <v>0</v>
      </c>
      <c r="BH387" s="228">
        <f>IF(N387="sníž. přenesená",J387,0)</f>
        <v>0</v>
      </c>
      <c r="BI387" s="228">
        <f>IF(N387="nulová",J387,0)</f>
        <v>0</v>
      </c>
      <c r="BJ387" s="14" t="s">
        <v>81</v>
      </c>
      <c r="BK387" s="228">
        <f>ROUND(I387*H387,2)</f>
        <v>0</v>
      </c>
      <c r="BL387" s="14" t="s">
        <v>182</v>
      </c>
      <c r="BM387" s="227" t="s">
        <v>880</v>
      </c>
    </row>
    <row r="388" s="2" customFormat="1">
      <c r="A388" s="35"/>
      <c r="B388" s="36"/>
      <c r="C388" s="37"/>
      <c r="D388" s="229" t="s">
        <v>190</v>
      </c>
      <c r="E388" s="37"/>
      <c r="F388" s="230" t="s">
        <v>879</v>
      </c>
      <c r="G388" s="37"/>
      <c r="H388" s="37"/>
      <c r="I388" s="143"/>
      <c r="J388" s="37"/>
      <c r="K388" s="37"/>
      <c r="L388" s="41"/>
      <c r="M388" s="231"/>
      <c r="N388" s="232"/>
      <c r="O388" s="81"/>
      <c r="P388" s="81"/>
      <c r="Q388" s="81"/>
      <c r="R388" s="81"/>
      <c r="S388" s="81"/>
      <c r="T388" s="82"/>
      <c r="U388" s="35"/>
      <c r="V388" s="35"/>
      <c r="W388" s="35"/>
      <c r="X388" s="35"/>
      <c r="Y388" s="35"/>
      <c r="Z388" s="35"/>
      <c r="AA388" s="35"/>
      <c r="AB388" s="35"/>
      <c r="AC388" s="35"/>
      <c r="AD388" s="35"/>
      <c r="AE388" s="35"/>
      <c r="AT388" s="14" t="s">
        <v>190</v>
      </c>
      <c r="AU388" s="14" t="s">
        <v>81</v>
      </c>
    </row>
    <row r="389" s="2" customFormat="1" ht="33" customHeight="1">
      <c r="A389" s="35"/>
      <c r="B389" s="36"/>
      <c r="C389" s="215" t="s">
        <v>881</v>
      </c>
      <c r="D389" s="215" t="s">
        <v>184</v>
      </c>
      <c r="E389" s="216" t="s">
        <v>882</v>
      </c>
      <c r="F389" s="217" t="s">
        <v>883</v>
      </c>
      <c r="G389" s="218" t="s">
        <v>199</v>
      </c>
      <c r="H389" s="219">
        <v>1</v>
      </c>
      <c r="I389" s="220"/>
      <c r="J389" s="221">
        <f>ROUND(I389*H389,2)</f>
        <v>0</v>
      </c>
      <c r="K389" s="217" t="s">
        <v>19</v>
      </c>
      <c r="L389" s="222"/>
      <c r="M389" s="223" t="s">
        <v>19</v>
      </c>
      <c r="N389" s="224" t="s">
        <v>44</v>
      </c>
      <c r="O389" s="81"/>
      <c r="P389" s="225">
        <f>O389*H389</f>
        <v>0</v>
      </c>
      <c r="Q389" s="225">
        <v>0</v>
      </c>
      <c r="R389" s="225">
        <f>Q389*H389</f>
        <v>0</v>
      </c>
      <c r="S389" s="225">
        <v>0</v>
      </c>
      <c r="T389" s="226">
        <f>S389*H389</f>
        <v>0</v>
      </c>
      <c r="U389" s="35"/>
      <c r="V389" s="35"/>
      <c r="W389" s="35"/>
      <c r="X389" s="35"/>
      <c r="Y389" s="35"/>
      <c r="Z389" s="35"/>
      <c r="AA389" s="35"/>
      <c r="AB389" s="35"/>
      <c r="AC389" s="35"/>
      <c r="AD389" s="35"/>
      <c r="AE389" s="35"/>
      <c r="AR389" s="227" t="s">
        <v>216</v>
      </c>
      <c r="AT389" s="227" t="s">
        <v>184</v>
      </c>
      <c r="AU389" s="227" t="s">
        <v>81</v>
      </c>
      <c r="AY389" s="14" t="s">
        <v>183</v>
      </c>
      <c r="BE389" s="228">
        <f>IF(N389="základní",J389,0)</f>
        <v>0</v>
      </c>
      <c r="BF389" s="228">
        <f>IF(N389="snížená",J389,0)</f>
        <v>0</v>
      </c>
      <c r="BG389" s="228">
        <f>IF(N389="zákl. přenesená",J389,0)</f>
        <v>0</v>
      </c>
      <c r="BH389" s="228">
        <f>IF(N389="sníž. přenesená",J389,0)</f>
        <v>0</v>
      </c>
      <c r="BI389" s="228">
        <f>IF(N389="nulová",J389,0)</f>
        <v>0</v>
      </c>
      <c r="BJ389" s="14" t="s">
        <v>81</v>
      </c>
      <c r="BK389" s="228">
        <f>ROUND(I389*H389,2)</f>
        <v>0</v>
      </c>
      <c r="BL389" s="14" t="s">
        <v>182</v>
      </c>
      <c r="BM389" s="227" t="s">
        <v>884</v>
      </c>
    </row>
    <row r="390" s="2" customFormat="1">
      <c r="A390" s="35"/>
      <c r="B390" s="36"/>
      <c r="C390" s="37"/>
      <c r="D390" s="229" t="s">
        <v>190</v>
      </c>
      <c r="E390" s="37"/>
      <c r="F390" s="230" t="s">
        <v>883</v>
      </c>
      <c r="G390" s="37"/>
      <c r="H390" s="37"/>
      <c r="I390" s="143"/>
      <c r="J390" s="37"/>
      <c r="K390" s="37"/>
      <c r="L390" s="41"/>
      <c r="M390" s="231"/>
      <c r="N390" s="232"/>
      <c r="O390" s="81"/>
      <c r="P390" s="81"/>
      <c r="Q390" s="81"/>
      <c r="R390" s="81"/>
      <c r="S390" s="81"/>
      <c r="T390" s="82"/>
      <c r="U390" s="35"/>
      <c r="V390" s="35"/>
      <c r="W390" s="35"/>
      <c r="X390" s="35"/>
      <c r="Y390" s="35"/>
      <c r="Z390" s="35"/>
      <c r="AA390" s="35"/>
      <c r="AB390" s="35"/>
      <c r="AC390" s="35"/>
      <c r="AD390" s="35"/>
      <c r="AE390" s="35"/>
      <c r="AT390" s="14" t="s">
        <v>190</v>
      </c>
      <c r="AU390" s="14" t="s">
        <v>81</v>
      </c>
    </row>
    <row r="391" s="2" customFormat="1" ht="33" customHeight="1">
      <c r="A391" s="35"/>
      <c r="B391" s="36"/>
      <c r="C391" s="215" t="s">
        <v>885</v>
      </c>
      <c r="D391" s="215" t="s">
        <v>184</v>
      </c>
      <c r="E391" s="216" t="s">
        <v>886</v>
      </c>
      <c r="F391" s="217" t="s">
        <v>887</v>
      </c>
      <c r="G391" s="218" t="s">
        <v>199</v>
      </c>
      <c r="H391" s="219">
        <v>6</v>
      </c>
      <c r="I391" s="220"/>
      <c r="J391" s="221">
        <f>ROUND(I391*H391,2)</f>
        <v>0</v>
      </c>
      <c r="K391" s="217" t="s">
        <v>19</v>
      </c>
      <c r="L391" s="222"/>
      <c r="M391" s="223" t="s">
        <v>19</v>
      </c>
      <c r="N391" s="224" t="s">
        <v>44</v>
      </c>
      <c r="O391" s="81"/>
      <c r="P391" s="225">
        <f>O391*H391</f>
        <v>0</v>
      </c>
      <c r="Q391" s="225">
        <v>0</v>
      </c>
      <c r="R391" s="225">
        <f>Q391*H391</f>
        <v>0</v>
      </c>
      <c r="S391" s="225">
        <v>0</v>
      </c>
      <c r="T391" s="226">
        <f>S391*H391</f>
        <v>0</v>
      </c>
      <c r="U391" s="35"/>
      <c r="V391" s="35"/>
      <c r="W391" s="35"/>
      <c r="X391" s="35"/>
      <c r="Y391" s="35"/>
      <c r="Z391" s="35"/>
      <c r="AA391" s="35"/>
      <c r="AB391" s="35"/>
      <c r="AC391" s="35"/>
      <c r="AD391" s="35"/>
      <c r="AE391" s="35"/>
      <c r="AR391" s="227" t="s">
        <v>216</v>
      </c>
      <c r="AT391" s="227" t="s">
        <v>184</v>
      </c>
      <c r="AU391" s="227" t="s">
        <v>81</v>
      </c>
      <c r="AY391" s="14" t="s">
        <v>183</v>
      </c>
      <c r="BE391" s="228">
        <f>IF(N391="základní",J391,0)</f>
        <v>0</v>
      </c>
      <c r="BF391" s="228">
        <f>IF(N391="snížená",J391,0)</f>
        <v>0</v>
      </c>
      <c r="BG391" s="228">
        <f>IF(N391="zákl. přenesená",J391,0)</f>
        <v>0</v>
      </c>
      <c r="BH391" s="228">
        <f>IF(N391="sníž. přenesená",J391,0)</f>
        <v>0</v>
      </c>
      <c r="BI391" s="228">
        <f>IF(N391="nulová",J391,0)</f>
        <v>0</v>
      </c>
      <c r="BJ391" s="14" t="s">
        <v>81</v>
      </c>
      <c r="BK391" s="228">
        <f>ROUND(I391*H391,2)</f>
        <v>0</v>
      </c>
      <c r="BL391" s="14" t="s">
        <v>182</v>
      </c>
      <c r="BM391" s="227" t="s">
        <v>888</v>
      </c>
    </row>
    <row r="392" s="2" customFormat="1">
      <c r="A392" s="35"/>
      <c r="B392" s="36"/>
      <c r="C392" s="37"/>
      <c r="D392" s="229" t="s">
        <v>190</v>
      </c>
      <c r="E392" s="37"/>
      <c r="F392" s="230" t="s">
        <v>887</v>
      </c>
      <c r="G392" s="37"/>
      <c r="H392" s="37"/>
      <c r="I392" s="143"/>
      <c r="J392" s="37"/>
      <c r="K392" s="37"/>
      <c r="L392" s="41"/>
      <c r="M392" s="231"/>
      <c r="N392" s="232"/>
      <c r="O392" s="81"/>
      <c r="P392" s="81"/>
      <c r="Q392" s="81"/>
      <c r="R392" s="81"/>
      <c r="S392" s="81"/>
      <c r="T392" s="82"/>
      <c r="U392" s="35"/>
      <c r="V392" s="35"/>
      <c r="W392" s="35"/>
      <c r="X392" s="35"/>
      <c r="Y392" s="35"/>
      <c r="Z392" s="35"/>
      <c r="AA392" s="35"/>
      <c r="AB392" s="35"/>
      <c r="AC392" s="35"/>
      <c r="AD392" s="35"/>
      <c r="AE392" s="35"/>
      <c r="AT392" s="14" t="s">
        <v>190</v>
      </c>
      <c r="AU392" s="14" t="s">
        <v>81</v>
      </c>
    </row>
    <row r="393" s="2" customFormat="1" ht="33" customHeight="1">
      <c r="A393" s="35"/>
      <c r="B393" s="36"/>
      <c r="C393" s="215" t="s">
        <v>889</v>
      </c>
      <c r="D393" s="215" t="s">
        <v>184</v>
      </c>
      <c r="E393" s="216" t="s">
        <v>890</v>
      </c>
      <c r="F393" s="217" t="s">
        <v>891</v>
      </c>
      <c r="G393" s="218" t="s">
        <v>199</v>
      </c>
      <c r="H393" s="219">
        <v>2</v>
      </c>
      <c r="I393" s="220"/>
      <c r="J393" s="221">
        <f>ROUND(I393*H393,2)</f>
        <v>0</v>
      </c>
      <c r="K393" s="217" t="s">
        <v>19</v>
      </c>
      <c r="L393" s="222"/>
      <c r="M393" s="223" t="s">
        <v>19</v>
      </c>
      <c r="N393" s="224" t="s">
        <v>44</v>
      </c>
      <c r="O393" s="81"/>
      <c r="P393" s="225">
        <f>O393*H393</f>
        <v>0</v>
      </c>
      <c r="Q393" s="225">
        <v>0</v>
      </c>
      <c r="R393" s="225">
        <f>Q393*H393</f>
        <v>0</v>
      </c>
      <c r="S393" s="225">
        <v>0</v>
      </c>
      <c r="T393" s="226">
        <f>S393*H393</f>
        <v>0</v>
      </c>
      <c r="U393" s="35"/>
      <c r="V393" s="35"/>
      <c r="W393" s="35"/>
      <c r="X393" s="35"/>
      <c r="Y393" s="35"/>
      <c r="Z393" s="35"/>
      <c r="AA393" s="35"/>
      <c r="AB393" s="35"/>
      <c r="AC393" s="35"/>
      <c r="AD393" s="35"/>
      <c r="AE393" s="35"/>
      <c r="AR393" s="227" t="s">
        <v>216</v>
      </c>
      <c r="AT393" s="227" t="s">
        <v>184</v>
      </c>
      <c r="AU393" s="227" t="s">
        <v>81</v>
      </c>
      <c r="AY393" s="14" t="s">
        <v>183</v>
      </c>
      <c r="BE393" s="228">
        <f>IF(N393="základní",J393,0)</f>
        <v>0</v>
      </c>
      <c r="BF393" s="228">
        <f>IF(N393="snížená",J393,0)</f>
        <v>0</v>
      </c>
      <c r="BG393" s="228">
        <f>IF(N393="zákl. přenesená",J393,0)</f>
        <v>0</v>
      </c>
      <c r="BH393" s="228">
        <f>IF(N393="sníž. přenesená",J393,0)</f>
        <v>0</v>
      </c>
      <c r="BI393" s="228">
        <f>IF(N393="nulová",J393,0)</f>
        <v>0</v>
      </c>
      <c r="BJ393" s="14" t="s">
        <v>81</v>
      </c>
      <c r="BK393" s="228">
        <f>ROUND(I393*H393,2)</f>
        <v>0</v>
      </c>
      <c r="BL393" s="14" t="s">
        <v>182</v>
      </c>
      <c r="BM393" s="227" t="s">
        <v>892</v>
      </c>
    </row>
    <row r="394" s="2" customFormat="1">
      <c r="A394" s="35"/>
      <c r="B394" s="36"/>
      <c r="C394" s="37"/>
      <c r="D394" s="229" t="s">
        <v>190</v>
      </c>
      <c r="E394" s="37"/>
      <c r="F394" s="230" t="s">
        <v>891</v>
      </c>
      <c r="G394" s="37"/>
      <c r="H394" s="37"/>
      <c r="I394" s="143"/>
      <c r="J394" s="37"/>
      <c r="K394" s="37"/>
      <c r="L394" s="41"/>
      <c r="M394" s="231"/>
      <c r="N394" s="232"/>
      <c r="O394" s="81"/>
      <c r="P394" s="81"/>
      <c r="Q394" s="81"/>
      <c r="R394" s="81"/>
      <c r="S394" s="81"/>
      <c r="T394" s="82"/>
      <c r="U394" s="35"/>
      <c r="V394" s="35"/>
      <c r="W394" s="35"/>
      <c r="X394" s="35"/>
      <c r="Y394" s="35"/>
      <c r="Z394" s="35"/>
      <c r="AA394" s="35"/>
      <c r="AB394" s="35"/>
      <c r="AC394" s="35"/>
      <c r="AD394" s="35"/>
      <c r="AE394" s="35"/>
      <c r="AT394" s="14" t="s">
        <v>190</v>
      </c>
      <c r="AU394" s="14" t="s">
        <v>81</v>
      </c>
    </row>
    <row r="395" s="2" customFormat="1" ht="33" customHeight="1">
      <c r="A395" s="35"/>
      <c r="B395" s="36"/>
      <c r="C395" s="215" t="s">
        <v>893</v>
      </c>
      <c r="D395" s="215" t="s">
        <v>184</v>
      </c>
      <c r="E395" s="216" t="s">
        <v>894</v>
      </c>
      <c r="F395" s="217" t="s">
        <v>895</v>
      </c>
      <c r="G395" s="218" t="s">
        <v>199</v>
      </c>
      <c r="H395" s="219">
        <v>4</v>
      </c>
      <c r="I395" s="220"/>
      <c r="J395" s="221">
        <f>ROUND(I395*H395,2)</f>
        <v>0</v>
      </c>
      <c r="K395" s="217" t="s">
        <v>19</v>
      </c>
      <c r="L395" s="222"/>
      <c r="M395" s="223" t="s">
        <v>19</v>
      </c>
      <c r="N395" s="224" t="s">
        <v>44</v>
      </c>
      <c r="O395" s="81"/>
      <c r="P395" s="225">
        <f>O395*H395</f>
        <v>0</v>
      </c>
      <c r="Q395" s="225">
        <v>0</v>
      </c>
      <c r="R395" s="225">
        <f>Q395*H395</f>
        <v>0</v>
      </c>
      <c r="S395" s="225">
        <v>0</v>
      </c>
      <c r="T395" s="226">
        <f>S395*H395</f>
        <v>0</v>
      </c>
      <c r="U395" s="35"/>
      <c r="V395" s="35"/>
      <c r="W395" s="35"/>
      <c r="X395" s="35"/>
      <c r="Y395" s="35"/>
      <c r="Z395" s="35"/>
      <c r="AA395" s="35"/>
      <c r="AB395" s="35"/>
      <c r="AC395" s="35"/>
      <c r="AD395" s="35"/>
      <c r="AE395" s="35"/>
      <c r="AR395" s="227" t="s">
        <v>216</v>
      </c>
      <c r="AT395" s="227" t="s">
        <v>184</v>
      </c>
      <c r="AU395" s="227" t="s">
        <v>81</v>
      </c>
      <c r="AY395" s="14" t="s">
        <v>183</v>
      </c>
      <c r="BE395" s="228">
        <f>IF(N395="základní",J395,0)</f>
        <v>0</v>
      </c>
      <c r="BF395" s="228">
        <f>IF(N395="snížená",J395,0)</f>
        <v>0</v>
      </c>
      <c r="BG395" s="228">
        <f>IF(N395="zákl. přenesená",J395,0)</f>
        <v>0</v>
      </c>
      <c r="BH395" s="228">
        <f>IF(N395="sníž. přenesená",J395,0)</f>
        <v>0</v>
      </c>
      <c r="BI395" s="228">
        <f>IF(N395="nulová",J395,0)</f>
        <v>0</v>
      </c>
      <c r="BJ395" s="14" t="s">
        <v>81</v>
      </c>
      <c r="BK395" s="228">
        <f>ROUND(I395*H395,2)</f>
        <v>0</v>
      </c>
      <c r="BL395" s="14" t="s">
        <v>182</v>
      </c>
      <c r="BM395" s="227" t="s">
        <v>896</v>
      </c>
    </row>
    <row r="396" s="2" customFormat="1">
      <c r="A396" s="35"/>
      <c r="B396" s="36"/>
      <c r="C396" s="37"/>
      <c r="D396" s="229" t="s">
        <v>190</v>
      </c>
      <c r="E396" s="37"/>
      <c r="F396" s="230" t="s">
        <v>895</v>
      </c>
      <c r="G396" s="37"/>
      <c r="H396" s="37"/>
      <c r="I396" s="143"/>
      <c r="J396" s="37"/>
      <c r="K396" s="37"/>
      <c r="L396" s="41"/>
      <c r="M396" s="231"/>
      <c r="N396" s="232"/>
      <c r="O396" s="81"/>
      <c r="P396" s="81"/>
      <c r="Q396" s="81"/>
      <c r="R396" s="81"/>
      <c r="S396" s="81"/>
      <c r="T396" s="82"/>
      <c r="U396" s="35"/>
      <c r="V396" s="35"/>
      <c r="W396" s="35"/>
      <c r="X396" s="35"/>
      <c r="Y396" s="35"/>
      <c r="Z396" s="35"/>
      <c r="AA396" s="35"/>
      <c r="AB396" s="35"/>
      <c r="AC396" s="35"/>
      <c r="AD396" s="35"/>
      <c r="AE396" s="35"/>
      <c r="AT396" s="14" t="s">
        <v>190</v>
      </c>
      <c r="AU396" s="14" t="s">
        <v>81</v>
      </c>
    </row>
    <row r="397" s="2" customFormat="1" ht="33" customHeight="1">
      <c r="A397" s="35"/>
      <c r="B397" s="36"/>
      <c r="C397" s="215" t="s">
        <v>897</v>
      </c>
      <c r="D397" s="215" t="s">
        <v>184</v>
      </c>
      <c r="E397" s="216" t="s">
        <v>898</v>
      </c>
      <c r="F397" s="217" t="s">
        <v>899</v>
      </c>
      <c r="G397" s="218" t="s">
        <v>199</v>
      </c>
      <c r="H397" s="219">
        <v>1</v>
      </c>
      <c r="I397" s="220"/>
      <c r="J397" s="221">
        <f>ROUND(I397*H397,2)</f>
        <v>0</v>
      </c>
      <c r="K397" s="217" t="s">
        <v>19</v>
      </c>
      <c r="L397" s="222"/>
      <c r="M397" s="223" t="s">
        <v>19</v>
      </c>
      <c r="N397" s="224" t="s">
        <v>44</v>
      </c>
      <c r="O397" s="81"/>
      <c r="P397" s="225">
        <f>O397*H397</f>
        <v>0</v>
      </c>
      <c r="Q397" s="225">
        <v>0</v>
      </c>
      <c r="R397" s="225">
        <f>Q397*H397</f>
        <v>0</v>
      </c>
      <c r="S397" s="225">
        <v>0</v>
      </c>
      <c r="T397" s="226">
        <f>S397*H397</f>
        <v>0</v>
      </c>
      <c r="U397" s="35"/>
      <c r="V397" s="35"/>
      <c r="W397" s="35"/>
      <c r="X397" s="35"/>
      <c r="Y397" s="35"/>
      <c r="Z397" s="35"/>
      <c r="AA397" s="35"/>
      <c r="AB397" s="35"/>
      <c r="AC397" s="35"/>
      <c r="AD397" s="35"/>
      <c r="AE397" s="35"/>
      <c r="AR397" s="227" t="s">
        <v>216</v>
      </c>
      <c r="AT397" s="227" t="s">
        <v>184</v>
      </c>
      <c r="AU397" s="227" t="s">
        <v>81</v>
      </c>
      <c r="AY397" s="14" t="s">
        <v>183</v>
      </c>
      <c r="BE397" s="228">
        <f>IF(N397="základní",J397,0)</f>
        <v>0</v>
      </c>
      <c r="BF397" s="228">
        <f>IF(N397="snížená",J397,0)</f>
        <v>0</v>
      </c>
      <c r="BG397" s="228">
        <f>IF(N397="zákl. přenesená",J397,0)</f>
        <v>0</v>
      </c>
      <c r="BH397" s="228">
        <f>IF(N397="sníž. přenesená",J397,0)</f>
        <v>0</v>
      </c>
      <c r="BI397" s="228">
        <f>IF(N397="nulová",J397,0)</f>
        <v>0</v>
      </c>
      <c r="BJ397" s="14" t="s">
        <v>81</v>
      </c>
      <c r="BK397" s="228">
        <f>ROUND(I397*H397,2)</f>
        <v>0</v>
      </c>
      <c r="BL397" s="14" t="s">
        <v>182</v>
      </c>
      <c r="BM397" s="227" t="s">
        <v>900</v>
      </c>
    </row>
    <row r="398" s="2" customFormat="1">
      <c r="A398" s="35"/>
      <c r="B398" s="36"/>
      <c r="C398" s="37"/>
      <c r="D398" s="229" t="s">
        <v>190</v>
      </c>
      <c r="E398" s="37"/>
      <c r="F398" s="230" t="s">
        <v>899</v>
      </c>
      <c r="G398" s="37"/>
      <c r="H398" s="37"/>
      <c r="I398" s="143"/>
      <c r="J398" s="37"/>
      <c r="K398" s="37"/>
      <c r="L398" s="41"/>
      <c r="M398" s="231"/>
      <c r="N398" s="232"/>
      <c r="O398" s="81"/>
      <c r="P398" s="81"/>
      <c r="Q398" s="81"/>
      <c r="R398" s="81"/>
      <c r="S398" s="81"/>
      <c r="T398" s="82"/>
      <c r="U398" s="35"/>
      <c r="V398" s="35"/>
      <c r="W398" s="35"/>
      <c r="X398" s="35"/>
      <c r="Y398" s="35"/>
      <c r="Z398" s="35"/>
      <c r="AA398" s="35"/>
      <c r="AB398" s="35"/>
      <c r="AC398" s="35"/>
      <c r="AD398" s="35"/>
      <c r="AE398" s="35"/>
      <c r="AT398" s="14" t="s">
        <v>190</v>
      </c>
      <c r="AU398" s="14" t="s">
        <v>81</v>
      </c>
    </row>
    <row r="399" s="2" customFormat="1" ht="33" customHeight="1">
      <c r="A399" s="35"/>
      <c r="B399" s="36"/>
      <c r="C399" s="215" t="s">
        <v>901</v>
      </c>
      <c r="D399" s="215" t="s">
        <v>184</v>
      </c>
      <c r="E399" s="216" t="s">
        <v>902</v>
      </c>
      <c r="F399" s="217" t="s">
        <v>903</v>
      </c>
      <c r="G399" s="218" t="s">
        <v>199</v>
      </c>
      <c r="H399" s="219">
        <v>1</v>
      </c>
      <c r="I399" s="220"/>
      <c r="J399" s="221">
        <f>ROUND(I399*H399,2)</f>
        <v>0</v>
      </c>
      <c r="K399" s="217" t="s">
        <v>19</v>
      </c>
      <c r="L399" s="222"/>
      <c r="M399" s="223" t="s">
        <v>19</v>
      </c>
      <c r="N399" s="224" t="s">
        <v>44</v>
      </c>
      <c r="O399" s="81"/>
      <c r="P399" s="225">
        <f>O399*H399</f>
        <v>0</v>
      </c>
      <c r="Q399" s="225">
        <v>0</v>
      </c>
      <c r="R399" s="225">
        <f>Q399*H399</f>
        <v>0</v>
      </c>
      <c r="S399" s="225">
        <v>0</v>
      </c>
      <c r="T399" s="226">
        <f>S399*H399</f>
        <v>0</v>
      </c>
      <c r="U399" s="35"/>
      <c r="V399" s="35"/>
      <c r="W399" s="35"/>
      <c r="X399" s="35"/>
      <c r="Y399" s="35"/>
      <c r="Z399" s="35"/>
      <c r="AA399" s="35"/>
      <c r="AB399" s="35"/>
      <c r="AC399" s="35"/>
      <c r="AD399" s="35"/>
      <c r="AE399" s="35"/>
      <c r="AR399" s="227" t="s">
        <v>216</v>
      </c>
      <c r="AT399" s="227" t="s">
        <v>184</v>
      </c>
      <c r="AU399" s="227" t="s">
        <v>81</v>
      </c>
      <c r="AY399" s="14" t="s">
        <v>183</v>
      </c>
      <c r="BE399" s="228">
        <f>IF(N399="základní",J399,0)</f>
        <v>0</v>
      </c>
      <c r="BF399" s="228">
        <f>IF(N399="snížená",J399,0)</f>
        <v>0</v>
      </c>
      <c r="BG399" s="228">
        <f>IF(N399="zákl. přenesená",J399,0)</f>
        <v>0</v>
      </c>
      <c r="BH399" s="228">
        <f>IF(N399="sníž. přenesená",J399,0)</f>
        <v>0</v>
      </c>
      <c r="BI399" s="228">
        <f>IF(N399="nulová",J399,0)</f>
        <v>0</v>
      </c>
      <c r="BJ399" s="14" t="s">
        <v>81</v>
      </c>
      <c r="BK399" s="228">
        <f>ROUND(I399*H399,2)</f>
        <v>0</v>
      </c>
      <c r="BL399" s="14" t="s">
        <v>182</v>
      </c>
      <c r="BM399" s="227" t="s">
        <v>904</v>
      </c>
    </row>
    <row r="400" s="2" customFormat="1">
      <c r="A400" s="35"/>
      <c r="B400" s="36"/>
      <c r="C400" s="37"/>
      <c r="D400" s="229" t="s">
        <v>190</v>
      </c>
      <c r="E400" s="37"/>
      <c r="F400" s="230" t="s">
        <v>903</v>
      </c>
      <c r="G400" s="37"/>
      <c r="H400" s="37"/>
      <c r="I400" s="143"/>
      <c r="J400" s="37"/>
      <c r="K400" s="37"/>
      <c r="L400" s="41"/>
      <c r="M400" s="231"/>
      <c r="N400" s="232"/>
      <c r="O400" s="81"/>
      <c r="P400" s="81"/>
      <c r="Q400" s="81"/>
      <c r="R400" s="81"/>
      <c r="S400" s="81"/>
      <c r="T400" s="82"/>
      <c r="U400" s="35"/>
      <c r="V400" s="35"/>
      <c r="W400" s="35"/>
      <c r="X400" s="35"/>
      <c r="Y400" s="35"/>
      <c r="Z400" s="35"/>
      <c r="AA400" s="35"/>
      <c r="AB400" s="35"/>
      <c r="AC400" s="35"/>
      <c r="AD400" s="35"/>
      <c r="AE400" s="35"/>
      <c r="AT400" s="14" t="s">
        <v>190</v>
      </c>
      <c r="AU400" s="14" t="s">
        <v>81</v>
      </c>
    </row>
    <row r="401" s="2" customFormat="1" ht="33" customHeight="1">
      <c r="A401" s="35"/>
      <c r="B401" s="36"/>
      <c r="C401" s="215" t="s">
        <v>905</v>
      </c>
      <c r="D401" s="215" t="s">
        <v>184</v>
      </c>
      <c r="E401" s="216" t="s">
        <v>906</v>
      </c>
      <c r="F401" s="217" t="s">
        <v>907</v>
      </c>
      <c r="G401" s="218" t="s">
        <v>187</v>
      </c>
      <c r="H401" s="219">
        <v>58</v>
      </c>
      <c r="I401" s="220"/>
      <c r="J401" s="221">
        <f>ROUND(I401*H401,2)</f>
        <v>0</v>
      </c>
      <c r="K401" s="217" t="s">
        <v>19</v>
      </c>
      <c r="L401" s="222"/>
      <c r="M401" s="223" t="s">
        <v>19</v>
      </c>
      <c r="N401" s="224" t="s">
        <v>44</v>
      </c>
      <c r="O401" s="81"/>
      <c r="P401" s="225">
        <f>O401*H401</f>
        <v>0</v>
      </c>
      <c r="Q401" s="225">
        <v>0</v>
      </c>
      <c r="R401" s="225">
        <f>Q401*H401</f>
        <v>0</v>
      </c>
      <c r="S401" s="225">
        <v>0</v>
      </c>
      <c r="T401" s="226">
        <f>S401*H401</f>
        <v>0</v>
      </c>
      <c r="U401" s="35"/>
      <c r="V401" s="35"/>
      <c r="W401" s="35"/>
      <c r="X401" s="35"/>
      <c r="Y401" s="35"/>
      <c r="Z401" s="35"/>
      <c r="AA401" s="35"/>
      <c r="AB401" s="35"/>
      <c r="AC401" s="35"/>
      <c r="AD401" s="35"/>
      <c r="AE401" s="35"/>
      <c r="AR401" s="227" t="s">
        <v>216</v>
      </c>
      <c r="AT401" s="227" t="s">
        <v>184</v>
      </c>
      <c r="AU401" s="227" t="s">
        <v>81</v>
      </c>
      <c r="AY401" s="14" t="s">
        <v>183</v>
      </c>
      <c r="BE401" s="228">
        <f>IF(N401="základní",J401,0)</f>
        <v>0</v>
      </c>
      <c r="BF401" s="228">
        <f>IF(N401="snížená",J401,0)</f>
        <v>0</v>
      </c>
      <c r="BG401" s="228">
        <f>IF(N401="zákl. přenesená",J401,0)</f>
        <v>0</v>
      </c>
      <c r="BH401" s="228">
        <f>IF(N401="sníž. přenesená",J401,0)</f>
        <v>0</v>
      </c>
      <c r="BI401" s="228">
        <f>IF(N401="nulová",J401,0)</f>
        <v>0</v>
      </c>
      <c r="BJ401" s="14" t="s">
        <v>81</v>
      </c>
      <c r="BK401" s="228">
        <f>ROUND(I401*H401,2)</f>
        <v>0</v>
      </c>
      <c r="BL401" s="14" t="s">
        <v>182</v>
      </c>
      <c r="BM401" s="227" t="s">
        <v>908</v>
      </c>
    </row>
    <row r="402" s="2" customFormat="1">
      <c r="A402" s="35"/>
      <c r="B402" s="36"/>
      <c r="C402" s="37"/>
      <c r="D402" s="229" t="s">
        <v>190</v>
      </c>
      <c r="E402" s="37"/>
      <c r="F402" s="230" t="s">
        <v>907</v>
      </c>
      <c r="G402" s="37"/>
      <c r="H402" s="37"/>
      <c r="I402" s="143"/>
      <c r="J402" s="37"/>
      <c r="K402" s="37"/>
      <c r="L402" s="41"/>
      <c r="M402" s="231"/>
      <c r="N402" s="232"/>
      <c r="O402" s="81"/>
      <c r="P402" s="81"/>
      <c r="Q402" s="81"/>
      <c r="R402" s="81"/>
      <c r="S402" s="81"/>
      <c r="T402" s="82"/>
      <c r="U402" s="35"/>
      <c r="V402" s="35"/>
      <c r="W402" s="35"/>
      <c r="X402" s="35"/>
      <c r="Y402" s="35"/>
      <c r="Z402" s="35"/>
      <c r="AA402" s="35"/>
      <c r="AB402" s="35"/>
      <c r="AC402" s="35"/>
      <c r="AD402" s="35"/>
      <c r="AE402" s="35"/>
      <c r="AT402" s="14" t="s">
        <v>190</v>
      </c>
      <c r="AU402" s="14" t="s">
        <v>81</v>
      </c>
    </row>
    <row r="403" s="2" customFormat="1" ht="33" customHeight="1">
      <c r="A403" s="35"/>
      <c r="B403" s="36"/>
      <c r="C403" s="233" t="s">
        <v>909</v>
      </c>
      <c r="D403" s="233" t="s">
        <v>191</v>
      </c>
      <c r="E403" s="234" t="s">
        <v>910</v>
      </c>
      <c r="F403" s="235" t="s">
        <v>911</v>
      </c>
      <c r="G403" s="236" t="s">
        <v>199</v>
      </c>
      <c r="H403" s="237">
        <v>2</v>
      </c>
      <c r="I403" s="238"/>
      <c r="J403" s="239">
        <f>ROUND(I403*H403,2)</f>
        <v>0</v>
      </c>
      <c r="K403" s="235" t="s">
        <v>19</v>
      </c>
      <c r="L403" s="41"/>
      <c r="M403" s="240" t="s">
        <v>19</v>
      </c>
      <c r="N403" s="241" t="s">
        <v>44</v>
      </c>
      <c r="O403" s="81"/>
      <c r="P403" s="225">
        <f>O403*H403</f>
        <v>0</v>
      </c>
      <c r="Q403" s="225">
        <v>0</v>
      </c>
      <c r="R403" s="225">
        <f>Q403*H403</f>
        <v>0</v>
      </c>
      <c r="S403" s="225">
        <v>0</v>
      </c>
      <c r="T403" s="226">
        <f>S403*H403</f>
        <v>0</v>
      </c>
      <c r="U403" s="35"/>
      <c r="V403" s="35"/>
      <c r="W403" s="35"/>
      <c r="X403" s="35"/>
      <c r="Y403" s="35"/>
      <c r="Z403" s="35"/>
      <c r="AA403" s="35"/>
      <c r="AB403" s="35"/>
      <c r="AC403" s="35"/>
      <c r="AD403" s="35"/>
      <c r="AE403" s="35"/>
      <c r="AR403" s="227" t="s">
        <v>182</v>
      </c>
      <c r="AT403" s="227" t="s">
        <v>191</v>
      </c>
      <c r="AU403" s="227" t="s">
        <v>81</v>
      </c>
      <c r="AY403" s="14" t="s">
        <v>183</v>
      </c>
      <c r="BE403" s="228">
        <f>IF(N403="základní",J403,0)</f>
        <v>0</v>
      </c>
      <c r="BF403" s="228">
        <f>IF(N403="snížená",J403,0)</f>
        <v>0</v>
      </c>
      <c r="BG403" s="228">
        <f>IF(N403="zákl. přenesená",J403,0)</f>
        <v>0</v>
      </c>
      <c r="BH403" s="228">
        <f>IF(N403="sníž. přenesená",J403,0)</f>
        <v>0</v>
      </c>
      <c r="BI403" s="228">
        <f>IF(N403="nulová",J403,0)</f>
        <v>0</v>
      </c>
      <c r="BJ403" s="14" t="s">
        <v>81</v>
      </c>
      <c r="BK403" s="228">
        <f>ROUND(I403*H403,2)</f>
        <v>0</v>
      </c>
      <c r="BL403" s="14" t="s">
        <v>182</v>
      </c>
      <c r="BM403" s="227" t="s">
        <v>912</v>
      </c>
    </row>
    <row r="404" s="2" customFormat="1">
      <c r="A404" s="35"/>
      <c r="B404" s="36"/>
      <c r="C404" s="37"/>
      <c r="D404" s="229" t="s">
        <v>190</v>
      </c>
      <c r="E404" s="37"/>
      <c r="F404" s="230" t="s">
        <v>911</v>
      </c>
      <c r="G404" s="37"/>
      <c r="H404" s="37"/>
      <c r="I404" s="143"/>
      <c r="J404" s="37"/>
      <c r="K404" s="37"/>
      <c r="L404" s="41"/>
      <c r="M404" s="231"/>
      <c r="N404" s="232"/>
      <c r="O404" s="81"/>
      <c r="P404" s="81"/>
      <c r="Q404" s="81"/>
      <c r="R404" s="81"/>
      <c r="S404" s="81"/>
      <c r="T404" s="82"/>
      <c r="U404" s="35"/>
      <c r="V404" s="35"/>
      <c r="W404" s="35"/>
      <c r="X404" s="35"/>
      <c r="Y404" s="35"/>
      <c r="Z404" s="35"/>
      <c r="AA404" s="35"/>
      <c r="AB404" s="35"/>
      <c r="AC404" s="35"/>
      <c r="AD404" s="35"/>
      <c r="AE404" s="35"/>
      <c r="AT404" s="14" t="s">
        <v>190</v>
      </c>
      <c r="AU404" s="14" t="s">
        <v>81</v>
      </c>
    </row>
    <row r="405" s="2" customFormat="1" ht="33" customHeight="1">
      <c r="A405" s="35"/>
      <c r="B405" s="36"/>
      <c r="C405" s="233" t="s">
        <v>913</v>
      </c>
      <c r="D405" s="233" t="s">
        <v>191</v>
      </c>
      <c r="E405" s="234" t="s">
        <v>914</v>
      </c>
      <c r="F405" s="235" t="s">
        <v>915</v>
      </c>
      <c r="G405" s="236" t="s">
        <v>199</v>
      </c>
      <c r="H405" s="237">
        <v>1</v>
      </c>
      <c r="I405" s="238"/>
      <c r="J405" s="239">
        <f>ROUND(I405*H405,2)</f>
        <v>0</v>
      </c>
      <c r="K405" s="235" t="s">
        <v>19</v>
      </c>
      <c r="L405" s="41"/>
      <c r="M405" s="240" t="s">
        <v>19</v>
      </c>
      <c r="N405" s="241" t="s">
        <v>44</v>
      </c>
      <c r="O405" s="81"/>
      <c r="P405" s="225">
        <f>O405*H405</f>
        <v>0</v>
      </c>
      <c r="Q405" s="225">
        <v>0</v>
      </c>
      <c r="R405" s="225">
        <f>Q405*H405</f>
        <v>0</v>
      </c>
      <c r="S405" s="225">
        <v>0</v>
      </c>
      <c r="T405" s="226">
        <f>S405*H405</f>
        <v>0</v>
      </c>
      <c r="U405" s="35"/>
      <c r="V405" s="35"/>
      <c r="W405" s="35"/>
      <c r="X405" s="35"/>
      <c r="Y405" s="35"/>
      <c r="Z405" s="35"/>
      <c r="AA405" s="35"/>
      <c r="AB405" s="35"/>
      <c r="AC405" s="35"/>
      <c r="AD405" s="35"/>
      <c r="AE405" s="35"/>
      <c r="AR405" s="227" t="s">
        <v>182</v>
      </c>
      <c r="AT405" s="227" t="s">
        <v>191</v>
      </c>
      <c r="AU405" s="227" t="s">
        <v>81</v>
      </c>
      <c r="AY405" s="14" t="s">
        <v>183</v>
      </c>
      <c r="BE405" s="228">
        <f>IF(N405="základní",J405,0)</f>
        <v>0</v>
      </c>
      <c r="BF405" s="228">
        <f>IF(N405="snížená",J405,0)</f>
        <v>0</v>
      </c>
      <c r="BG405" s="228">
        <f>IF(N405="zákl. přenesená",J405,0)</f>
        <v>0</v>
      </c>
      <c r="BH405" s="228">
        <f>IF(N405="sníž. přenesená",J405,0)</f>
        <v>0</v>
      </c>
      <c r="BI405" s="228">
        <f>IF(N405="nulová",J405,0)</f>
        <v>0</v>
      </c>
      <c r="BJ405" s="14" t="s">
        <v>81</v>
      </c>
      <c r="BK405" s="228">
        <f>ROUND(I405*H405,2)</f>
        <v>0</v>
      </c>
      <c r="BL405" s="14" t="s">
        <v>182</v>
      </c>
      <c r="BM405" s="227" t="s">
        <v>916</v>
      </c>
    </row>
    <row r="406" s="2" customFormat="1">
      <c r="A406" s="35"/>
      <c r="B406" s="36"/>
      <c r="C406" s="37"/>
      <c r="D406" s="229" t="s">
        <v>190</v>
      </c>
      <c r="E406" s="37"/>
      <c r="F406" s="230" t="s">
        <v>915</v>
      </c>
      <c r="G406" s="37"/>
      <c r="H406" s="37"/>
      <c r="I406" s="143"/>
      <c r="J406" s="37"/>
      <c r="K406" s="37"/>
      <c r="L406" s="41"/>
      <c r="M406" s="231"/>
      <c r="N406" s="232"/>
      <c r="O406" s="81"/>
      <c r="P406" s="81"/>
      <c r="Q406" s="81"/>
      <c r="R406" s="81"/>
      <c r="S406" s="81"/>
      <c r="T406" s="82"/>
      <c r="U406" s="35"/>
      <c r="V406" s="35"/>
      <c r="W406" s="35"/>
      <c r="X406" s="35"/>
      <c r="Y406" s="35"/>
      <c r="Z406" s="35"/>
      <c r="AA406" s="35"/>
      <c r="AB406" s="35"/>
      <c r="AC406" s="35"/>
      <c r="AD406" s="35"/>
      <c r="AE406" s="35"/>
      <c r="AT406" s="14" t="s">
        <v>190</v>
      </c>
      <c r="AU406" s="14" t="s">
        <v>81</v>
      </c>
    </row>
    <row r="407" s="2" customFormat="1" ht="33" customHeight="1">
      <c r="A407" s="35"/>
      <c r="B407" s="36"/>
      <c r="C407" s="233" t="s">
        <v>917</v>
      </c>
      <c r="D407" s="233" t="s">
        <v>191</v>
      </c>
      <c r="E407" s="234" t="s">
        <v>918</v>
      </c>
      <c r="F407" s="235" t="s">
        <v>919</v>
      </c>
      <c r="G407" s="236" t="s">
        <v>199</v>
      </c>
      <c r="H407" s="237">
        <v>8</v>
      </c>
      <c r="I407" s="238"/>
      <c r="J407" s="239">
        <f>ROUND(I407*H407,2)</f>
        <v>0</v>
      </c>
      <c r="K407" s="235" t="s">
        <v>19</v>
      </c>
      <c r="L407" s="41"/>
      <c r="M407" s="240" t="s">
        <v>19</v>
      </c>
      <c r="N407" s="241" t="s">
        <v>44</v>
      </c>
      <c r="O407" s="81"/>
      <c r="P407" s="225">
        <f>O407*H407</f>
        <v>0</v>
      </c>
      <c r="Q407" s="225">
        <v>0</v>
      </c>
      <c r="R407" s="225">
        <f>Q407*H407</f>
        <v>0</v>
      </c>
      <c r="S407" s="225">
        <v>0</v>
      </c>
      <c r="T407" s="226">
        <f>S407*H407</f>
        <v>0</v>
      </c>
      <c r="U407" s="35"/>
      <c r="V407" s="35"/>
      <c r="W407" s="35"/>
      <c r="X407" s="35"/>
      <c r="Y407" s="35"/>
      <c r="Z407" s="35"/>
      <c r="AA407" s="35"/>
      <c r="AB407" s="35"/>
      <c r="AC407" s="35"/>
      <c r="AD407" s="35"/>
      <c r="AE407" s="35"/>
      <c r="AR407" s="227" t="s">
        <v>182</v>
      </c>
      <c r="AT407" s="227" t="s">
        <v>191</v>
      </c>
      <c r="AU407" s="227" t="s">
        <v>81</v>
      </c>
      <c r="AY407" s="14" t="s">
        <v>183</v>
      </c>
      <c r="BE407" s="228">
        <f>IF(N407="základní",J407,0)</f>
        <v>0</v>
      </c>
      <c r="BF407" s="228">
        <f>IF(N407="snížená",J407,0)</f>
        <v>0</v>
      </c>
      <c r="BG407" s="228">
        <f>IF(N407="zákl. přenesená",J407,0)</f>
        <v>0</v>
      </c>
      <c r="BH407" s="228">
        <f>IF(N407="sníž. přenesená",J407,0)</f>
        <v>0</v>
      </c>
      <c r="BI407" s="228">
        <f>IF(N407="nulová",J407,0)</f>
        <v>0</v>
      </c>
      <c r="BJ407" s="14" t="s">
        <v>81</v>
      </c>
      <c r="BK407" s="228">
        <f>ROUND(I407*H407,2)</f>
        <v>0</v>
      </c>
      <c r="BL407" s="14" t="s">
        <v>182</v>
      </c>
      <c r="BM407" s="227" t="s">
        <v>920</v>
      </c>
    </row>
    <row r="408" s="2" customFormat="1">
      <c r="A408" s="35"/>
      <c r="B408" s="36"/>
      <c r="C408" s="37"/>
      <c r="D408" s="229" t="s">
        <v>190</v>
      </c>
      <c r="E408" s="37"/>
      <c r="F408" s="230" t="s">
        <v>919</v>
      </c>
      <c r="G408" s="37"/>
      <c r="H408" s="37"/>
      <c r="I408" s="143"/>
      <c r="J408" s="37"/>
      <c r="K408" s="37"/>
      <c r="L408" s="41"/>
      <c r="M408" s="231"/>
      <c r="N408" s="232"/>
      <c r="O408" s="81"/>
      <c r="P408" s="81"/>
      <c r="Q408" s="81"/>
      <c r="R408" s="81"/>
      <c r="S408" s="81"/>
      <c r="T408" s="82"/>
      <c r="U408" s="35"/>
      <c r="V408" s="35"/>
      <c r="W408" s="35"/>
      <c r="X408" s="35"/>
      <c r="Y408" s="35"/>
      <c r="Z408" s="35"/>
      <c r="AA408" s="35"/>
      <c r="AB408" s="35"/>
      <c r="AC408" s="35"/>
      <c r="AD408" s="35"/>
      <c r="AE408" s="35"/>
      <c r="AT408" s="14" t="s">
        <v>190</v>
      </c>
      <c r="AU408" s="14" t="s">
        <v>81</v>
      </c>
    </row>
    <row r="409" s="2" customFormat="1" ht="33" customHeight="1">
      <c r="A409" s="35"/>
      <c r="B409" s="36"/>
      <c r="C409" s="233" t="s">
        <v>921</v>
      </c>
      <c r="D409" s="233" t="s">
        <v>191</v>
      </c>
      <c r="E409" s="234" t="s">
        <v>922</v>
      </c>
      <c r="F409" s="235" t="s">
        <v>923</v>
      </c>
      <c r="G409" s="236" t="s">
        <v>199</v>
      </c>
      <c r="H409" s="237">
        <v>6</v>
      </c>
      <c r="I409" s="238"/>
      <c r="J409" s="239">
        <f>ROUND(I409*H409,2)</f>
        <v>0</v>
      </c>
      <c r="K409" s="235" t="s">
        <v>19</v>
      </c>
      <c r="L409" s="41"/>
      <c r="M409" s="240" t="s">
        <v>19</v>
      </c>
      <c r="N409" s="241" t="s">
        <v>44</v>
      </c>
      <c r="O409" s="81"/>
      <c r="P409" s="225">
        <f>O409*H409</f>
        <v>0</v>
      </c>
      <c r="Q409" s="225">
        <v>0</v>
      </c>
      <c r="R409" s="225">
        <f>Q409*H409</f>
        <v>0</v>
      </c>
      <c r="S409" s="225">
        <v>0</v>
      </c>
      <c r="T409" s="226">
        <f>S409*H409</f>
        <v>0</v>
      </c>
      <c r="U409" s="35"/>
      <c r="V409" s="35"/>
      <c r="W409" s="35"/>
      <c r="X409" s="35"/>
      <c r="Y409" s="35"/>
      <c r="Z409" s="35"/>
      <c r="AA409" s="35"/>
      <c r="AB409" s="35"/>
      <c r="AC409" s="35"/>
      <c r="AD409" s="35"/>
      <c r="AE409" s="35"/>
      <c r="AR409" s="227" t="s">
        <v>182</v>
      </c>
      <c r="AT409" s="227" t="s">
        <v>191</v>
      </c>
      <c r="AU409" s="227" t="s">
        <v>81</v>
      </c>
      <c r="AY409" s="14" t="s">
        <v>183</v>
      </c>
      <c r="BE409" s="228">
        <f>IF(N409="základní",J409,0)</f>
        <v>0</v>
      </c>
      <c r="BF409" s="228">
        <f>IF(N409="snížená",J409,0)</f>
        <v>0</v>
      </c>
      <c r="BG409" s="228">
        <f>IF(N409="zákl. přenesená",J409,0)</f>
        <v>0</v>
      </c>
      <c r="BH409" s="228">
        <f>IF(N409="sníž. přenesená",J409,0)</f>
        <v>0</v>
      </c>
      <c r="BI409" s="228">
        <f>IF(N409="nulová",J409,0)</f>
        <v>0</v>
      </c>
      <c r="BJ409" s="14" t="s">
        <v>81</v>
      </c>
      <c r="BK409" s="228">
        <f>ROUND(I409*H409,2)</f>
        <v>0</v>
      </c>
      <c r="BL409" s="14" t="s">
        <v>182</v>
      </c>
      <c r="BM409" s="227" t="s">
        <v>924</v>
      </c>
    </row>
    <row r="410" s="2" customFormat="1">
      <c r="A410" s="35"/>
      <c r="B410" s="36"/>
      <c r="C410" s="37"/>
      <c r="D410" s="229" t="s">
        <v>190</v>
      </c>
      <c r="E410" s="37"/>
      <c r="F410" s="230" t="s">
        <v>923</v>
      </c>
      <c r="G410" s="37"/>
      <c r="H410" s="37"/>
      <c r="I410" s="143"/>
      <c r="J410" s="37"/>
      <c r="K410" s="37"/>
      <c r="L410" s="41"/>
      <c r="M410" s="231"/>
      <c r="N410" s="232"/>
      <c r="O410" s="81"/>
      <c r="P410" s="81"/>
      <c r="Q410" s="81"/>
      <c r="R410" s="81"/>
      <c r="S410" s="81"/>
      <c r="T410" s="82"/>
      <c r="U410" s="35"/>
      <c r="V410" s="35"/>
      <c r="W410" s="35"/>
      <c r="X410" s="35"/>
      <c r="Y410" s="35"/>
      <c r="Z410" s="35"/>
      <c r="AA410" s="35"/>
      <c r="AB410" s="35"/>
      <c r="AC410" s="35"/>
      <c r="AD410" s="35"/>
      <c r="AE410" s="35"/>
      <c r="AT410" s="14" t="s">
        <v>190</v>
      </c>
      <c r="AU410" s="14" t="s">
        <v>81</v>
      </c>
    </row>
    <row r="411" s="2" customFormat="1" ht="21.75" customHeight="1">
      <c r="A411" s="35"/>
      <c r="B411" s="36"/>
      <c r="C411" s="233" t="s">
        <v>925</v>
      </c>
      <c r="D411" s="233" t="s">
        <v>191</v>
      </c>
      <c r="E411" s="234" t="s">
        <v>926</v>
      </c>
      <c r="F411" s="235" t="s">
        <v>927</v>
      </c>
      <c r="G411" s="236" t="s">
        <v>199</v>
      </c>
      <c r="H411" s="237">
        <v>8</v>
      </c>
      <c r="I411" s="238"/>
      <c r="J411" s="239">
        <f>ROUND(I411*H411,2)</f>
        <v>0</v>
      </c>
      <c r="K411" s="235" t="s">
        <v>19</v>
      </c>
      <c r="L411" s="41"/>
      <c r="M411" s="240" t="s">
        <v>19</v>
      </c>
      <c r="N411" s="241" t="s">
        <v>44</v>
      </c>
      <c r="O411" s="81"/>
      <c r="P411" s="225">
        <f>O411*H411</f>
        <v>0</v>
      </c>
      <c r="Q411" s="225">
        <v>0</v>
      </c>
      <c r="R411" s="225">
        <f>Q411*H411</f>
        <v>0</v>
      </c>
      <c r="S411" s="225">
        <v>0</v>
      </c>
      <c r="T411" s="226">
        <f>S411*H411</f>
        <v>0</v>
      </c>
      <c r="U411" s="35"/>
      <c r="V411" s="35"/>
      <c r="W411" s="35"/>
      <c r="X411" s="35"/>
      <c r="Y411" s="35"/>
      <c r="Z411" s="35"/>
      <c r="AA411" s="35"/>
      <c r="AB411" s="35"/>
      <c r="AC411" s="35"/>
      <c r="AD411" s="35"/>
      <c r="AE411" s="35"/>
      <c r="AR411" s="227" t="s">
        <v>182</v>
      </c>
      <c r="AT411" s="227" t="s">
        <v>191</v>
      </c>
      <c r="AU411" s="227" t="s">
        <v>81</v>
      </c>
      <c r="AY411" s="14" t="s">
        <v>183</v>
      </c>
      <c r="BE411" s="228">
        <f>IF(N411="základní",J411,0)</f>
        <v>0</v>
      </c>
      <c r="BF411" s="228">
        <f>IF(N411="snížená",J411,0)</f>
        <v>0</v>
      </c>
      <c r="BG411" s="228">
        <f>IF(N411="zákl. přenesená",J411,0)</f>
        <v>0</v>
      </c>
      <c r="BH411" s="228">
        <f>IF(N411="sníž. přenesená",J411,0)</f>
        <v>0</v>
      </c>
      <c r="BI411" s="228">
        <f>IF(N411="nulová",J411,0)</f>
        <v>0</v>
      </c>
      <c r="BJ411" s="14" t="s">
        <v>81</v>
      </c>
      <c r="BK411" s="228">
        <f>ROUND(I411*H411,2)</f>
        <v>0</v>
      </c>
      <c r="BL411" s="14" t="s">
        <v>182</v>
      </c>
      <c r="BM411" s="227" t="s">
        <v>928</v>
      </c>
    </row>
    <row r="412" s="2" customFormat="1">
      <c r="A412" s="35"/>
      <c r="B412" s="36"/>
      <c r="C412" s="37"/>
      <c r="D412" s="229" t="s">
        <v>190</v>
      </c>
      <c r="E412" s="37"/>
      <c r="F412" s="230" t="s">
        <v>927</v>
      </c>
      <c r="G412" s="37"/>
      <c r="H412" s="37"/>
      <c r="I412" s="143"/>
      <c r="J412" s="37"/>
      <c r="K412" s="37"/>
      <c r="L412" s="41"/>
      <c r="M412" s="231"/>
      <c r="N412" s="232"/>
      <c r="O412" s="81"/>
      <c r="P412" s="81"/>
      <c r="Q412" s="81"/>
      <c r="R412" s="81"/>
      <c r="S412" s="81"/>
      <c r="T412" s="82"/>
      <c r="U412" s="35"/>
      <c r="V412" s="35"/>
      <c r="W412" s="35"/>
      <c r="X412" s="35"/>
      <c r="Y412" s="35"/>
      <c r="Z412" s="35"/>
      <c r="AA412" s="35"/>
      <c r="AB412" s="35"/>
      <c r="AC412" s="35"/>
      <c r="AD412" s="35"/>
      <c r="AE412" s="35"/>
      <c r="AT412" s="14" t="s">
        <v>190</v>
      </c>
      <c r="AU412" s="14" t="s">
        <v>81</v>
      </c>
    </row>
    <row r="413" s="2" customFormat="1" ht="21.75" customHeight="1">
      <c r="A413" s="35"/>
      <c r="B413" s="36"/>
      <c r="C413" s="233" t="s">
        <v>929</v>
      </c>
      <c r="D413" s="233" t="s">
        <v>191</v>
      </c>
      <c r="E413" s="234" t="s">
        <v>930</v>
      </c>
      <c r="F413" s="235" t="s">
        <v>931</v>
      </c>
      <c r="G413" s="236" t="s">
        <v>199</v>
      </c>
      <c r="H413" s="237">
        <v>2</v>
      </c>
      <c r="I413" s="238"/>
      <c r="J413" s="239">
        <f>ROUND(I413*H413,2)</f>
        <v>0</v>
      </c>
      <c r="K413" s="235" t="s">
        <v>19</v>
      </c>
      <c r="L413" s="41"/>
      <c r="M413" s="240" t="s">
        <v>19</v>
      </c>
      <c r="N413" s="241" t="s">
        <v>44</v>
      </c>
      <c r="O413" s="81"/>
      <c r="P413" s="225">
        <f>O413*H413</f>
        <v>0</v>
      </c>
      <c r="Q413" s="225">
        <v>0</v>
      </c>
      <c r="R413" s="225">
        <f>Q413*H413</f>
        <v>0</v>
      </c>
      <c r="S413" s="225">
        <v>0</v>
      </c>
      <c r="T413" s="226">
        <f>S413*H413</f>
        <v>0</v>
      </c>
      <c r="U413" s="35"/>
      <c r="V413" s="35"/>
      <c r="W413" s="35"/>
      <c r="X413" s="35"/>
      <c r="Y413" s="35"/>
      <c r="Z413" s="35"/>
      <c r="AA413" s="35"/>
      <c r="AB413" s="35"/>
      <c r="AC413" s="35"/>
      <c r="AD413" s="35"/>
      <c r="AE413" s="35"/>
      <c r="AR413" s="227" t="s">
        <v>182</v>
      </c>
      <c r="AT413" s="227" t="s">
        <v>191</v>
      </c>
      <c r="AU413" s="227" t="s">
        <v>81</v>
      </c>
      <c r="AY413" s="14" t="s">
        <v>183</v>
      </c>
      <c r="BE413" s="228">
        <f>IF(N413="základní",J413,0)</f>
        <v>0</v>
      </c>
      <c r="BF413" s="228">
        <f>IF(N413="snížená",J413,0)</f>
        <v>0</v>
      </c>
      <c r="BG413" s="228">
        <f>IF(N413="zákl. přenesená",J413,0)</f>
        <v>0</v>
      </c>
      <c r="BH413" s="228">
        <f>IF(N413="sníž. přenesená",J413,0)</f>
        <v>0</v>
      </c>
      <c r="BI413" s="228">
        <f>IF(N413="nulová",J413,0)</f>
        <v>0</v>
      </c>
      <c r="BJ413" s="14" t="s">
        <v>81</v>
      </c>
      <c r="BK413" s="228">
        <f>ROUND(I413*H413,2)</f>
        <v>0</v>
      </c>
      <c r="BL413" s="14" t="s">
        <v>182</v>
      </c>
      <c r="BM413" s="227" t="s">
        <v>932</v>
      </c>
    </row>
    <row r="414" s="2" customFormat="1">
      <c r="A414" s="35"/>
      <c r="B414" s="36"/>
      <c r="C414" s="37"/>
      <c r="D414" s="229" t="s">
        <v>190</v>
      </c>
      <c r="E414" s="37"/>
      <c r="F414" s="230" t="s">
        <v>931</v>
      </c>
      <c r="G414" s="37"/>
      <c r="H414" s="37"/>
      <c r="I414" s="143"/>
      <c r="J414" s="37"/>
      <c r="K414" s="37"/>
      <c r="L414" s="41"/>
      <c r="M414" s="231"/>
      <c r="N414" s="232"/>
      <c r="O414" s="81"/>
      <c r="P414" s="81"/>
      <c r="Q414" s="81"/>
      <c r="R414" s="81"/>
      <c r="S414" s="81"/>
      <c r="T414" s="82"/>
      <c r="U414" s="35"/>
      <c r="V414" s="35"/>
      <c r="W414" s="35"/>
      <c r="X414" s="35"/>
      <c r="Y414" s="35"/>
      <c r="Z414" s="35"/>
      <c r="AA414" s="35"/>
      <c r="AB414" s="35"/>
      <c r="AC414" s="35"/>
      <c r="AD414" s="35"/>
      <c r="AE414" s="35"/>
      <c r="AT414" s="14" t="s">
        <v>190</v>
      </c>
      <c r="AU414" s="14" t="s">
        <v>81</v>
      </c>
    </row>
    <row r="415" s="2" customFormat="1" ht="16.5" customHeight="1">
      <c r="A415" s="35"/>
      <c r="B415" s="36"/>
      <c r="C415" s="233" t="s">
        <v>933</v>
      </c>
      <c r="D415" s="233" t="s">
        <v>191</v>
      </c>
      <c r="E415" s="234" t="s">
        <v>934</v>
      </c>
      <c r="F415" s="235" t="s">
        <v>935</v>
      </c>
      <c r="G415" s="236" t="s">
        <v>199</v>
      </c>
      <c r="H415" s="237">
        <v>1</v>
      </c>
      <c r="I415" s="238"/>
      <c r="J415" s="239">
        <f>ROUND(I415*H415,2)</f>
        <v>0</v>
      </c>
      <c r="K415" s="235" t="s">
        <v>19</v>
      </c>
      <c r="L415" s="41"/>
      <c r="M415" s="240" t="s">
        <v>19</v>
      </c>
      <c r="N415" s="241" t="s">
        <v>44</v>
      </c>
      <c r="O415" s="81"/>
      <c r="P415" s="225">
        <f>O415*H415</f>
        <v>0</v>
      </c>
      <c r="Q415" s="225">
        <v>0</v>
      </c>
      <c r="R415" s="225">
        <f>Q415*H415</f>
        <v>0</v>
      </c>
      <c r="S415" s="225">
        <v>0</v>
      </c>
      <c r="T415" s="226">
        <f>S415*H415</f>
        <v>0</v>
      </c>
      <c r="U415" s="35"/>
      <c r="V415" s="35"/>
      <c r="W415" s="35"/>
      <c r="X415" s="35"/>
      <c r="Y415" s="35"/>
      <c r="Z415" s="35"/>
      <c r="AA415" s="35"/>
      <c r="AB415" s="35"/>
      <c r="AC415" s="35"/>
      <c r="AD415" s="35"/>
      <c r="AE415" s="35"/>
      <c r="AR415" s="227" t="s">
        <v>182</v>
      </c>
      <c r="AT415" s="227" t="s">
        <v>191</v>
      </c>
      <c r="AU415" s="227" t="s">
        <v>81</v>
      </c>
      <c r="AY415" s="14" t="s">
        <v>183</v>
      </c>
      <c r="BE415" s="228">
        <f>IF(N415="základní",J415,0)</f>
        <v>0</v>
      </c>
      <c r="BF415" s="228">
        <f>IF(N415="snížená",J415,0)</f>
        <v>0</v>
      </c>
      <c r="BG415" s="228">
        <f>IF(N415="zákl. přenesená",J415,0)</f>
        <v>0</v>
      </c>
      <c r="BH415" s="228">
        <f>IF(N415="sníž. přenesená",J415,0)</f>
        <v>0</v>
      </c>
      <c r="BI415" s="228">
        <f>IF(N415="nulová",J415,0)</f>
        <v>0</v>
      </c>
      <c r="BJ415" s="14" t="s">
        <v>81</v>
      </c>
      <c r="BK415" s="228">
        <f>ROUND(I415*H415,2)</f>
        <v>0</v>
      </c>
      <c r="BL415" s="14" t="s">
        <v>182</v>
      </c>
      <c r="BM415" s="227" t="s">
        <v>936</v>
      </c>
    </row>
    <row r="416" s="2" customFormat="1">
      <c r="A416" s="35"/>
      <c r="B416" s="36"/>
      <c r="C416" s="37"/>
      <c r="D416" s="229" t="s">
        <v>190</v>
      </c>
      <c r="E416" s="37"/>
      <c r="F416" s="230" t="s">
        <v>935</v>
      </c>
      <c r="G416" s="37"/>
      <c r="H416" s="37"/>
      <c r="I416" s="143"/>
      <c r="J416" s="37"/>
      <c r="K416" s="37"/>
      <c r="L416" s="41"/>
      <c r="M416" s="231"/>
      <c r="N416" s="232"/>
      <c r="O416" s="81"/>
      <c r="P416" s="81"/>
      <c r="Q416" s="81"/>
      <c r="R416" s="81"/>
      <c r="S416" s="81"/>
      <c r="T416" s="82"/>
      <c r="U416" s="35"/>
      <c r="V416" s="35"/>
      <c r="W416" s="35"/>
      <c r="X416" s="35"/>
      <c r="Y416" s="35"/>
      <c r="Z416" s="35"/>
      <c r="AA416" s="35"/>
      <c r="AB416" s="35"/>
      <c r="AC416" s="35"/>
      <c r="AD416" s="35"/>
      <c r="AE416" s="35"/>
      <c r="AT416" s="14" t="s">
        <v>190</v>
      </c>
      <c r="AU416" s="14" t="s">
        <v>81</v>
      </c>
    </row>
    <row r="417" s="2" customFormat="1" ht="16.5" customHeight="1">
      <c r="A417" s="35"/>
      <c r="B417" s="36"/>
      <c r="C417" s="233" t="s">
        <v>937</v>
      </c>
      <c r="D417" s="233" t="s">
        <v>191</v>
      </c>
      <c r="E417" s="234" t="s">
        <v>938</v>
      </c>
      <c r="F417" s="235" t="s">
        <v>939</v>
      </c>
      <c r="G417" s="236" t="s">
        <v>199</v>
      </c>
      <c r="H417" s="237">
        <v>4</v>
      </c>
      <c r="I417" s="238"/>
      <c r="J417" s="239">
        <f>ROUND(I417*H417,2)</f>
        <v>0</v>
      </c>
      <c r="K417" s="235" t="s">
        <v>19</v>
      </c>
      <c r="L417" s="41"/>
      <c r="M417" s="240" t="s">
        <v>19</v>
      </c>
      <c r="N417" s="241" t="s">
        <v>44</v>
      </c>
      <c r="O417" s="81"/>
      <c r="P417" s="225">
        <f>O417*H417</f>
        <v>0</v>
      </c>
      <c r="Q417" s="225">
        <v>0</v>
      </c>
      <c r="R417" s="225">
        <f>Q417*H417</f>
        <v>0</v>
      </c>
      <c r="S417" s="225">
        <v>0</v>
      </c>
      <c r="T417" s="226">
        <f>S417*H417</f>
        <v>0</v>
      </c>
      <c r="U417" s="35"/>
      <c r="V417" s="35"/>
      <c r="W417" s="35"/>
      <c r="X417" s="35"/>
      <c r="Y417" s="35"/>
      <c r="Z417" s="35"/>
      <c r="AA417" s="35"/>
      <c r="AB417" s="35"/>
      <c r="AC417" s="35"/>
      <c r="AD417" s="35"/>
      <c r="AE417" s="35"/>
      <c r="AR417" s="227" t="s">
        <v>182</v>
      </c>
      <c r="AT417" s="227" t="s">
        <v>191</v>
      </c>
      <c r="AU417" s="227" t="s">
        <v>81</v>
      </c>
      <c r="AY417" s="14" t="s">
        <v>183</v>
      </c>
      <c r="BE417" s="228">
        <f>IF(N417="základní",J417,0)</f>
        <v>0</v>
      </c>
      <c r="BF417" s="228">
        <f>IF(N417="snížená",J417,0)</f>
        <v>0</v>
      </c>
      <c r="BG417" s="228">
        <f>IF(N417="zákl. přenesená",J417,0)</f>
        <v>0</v>
      </c>
      <c r="BH417" s="228">
        <f>IF(N417="sníž. přenesená",J417,0)</f>
        <v>0</v>
      </c>
      <c r="BI417" s="228">
        <f>IF(N417="nulová",J417,0)</f>
        <v>0</v>
      </c>
      <c r="BJ417" s="14" t="s">
        <v>81</v>
      </c>
      <c r="BK417" s="228">
        <f>ROUND(I417*H417,2)</f>
        <v>0</v>
      </c>
      <c r="BL417" s="14" t="s">
        <v>182</v>
      </c>
      <c r="BM417" s="227" t="s">
        <v>940</v>
      </c>
    </row>
    <row r="418" s="2" customFormat="1">
      <c r="A418" s="35"/>
      <c r="B418" s="36"/>
      <c r="C418" s="37"/>
      <c r="D418" s="229" t="s">
        <v>190</v>
      </c>
      <c r="E418" s="37"/>
      <c r="F418" s="230" t="s">
        <v>939</v>
      </c>
      <c r="G418" s="37"/>
      <c r="H418" s="37"/>
      <c r="I418" s="143"/>
      <c r="J418" s="37"/>
      <c r="K418" s="37"/>
      <c r="L418" s="41"/>
      <c r="M418" s="231"/>
      <c r="N418" s="232"/>
      <c r="O418" s="81"/>
      <c r="P418" s="81"/>
      <c r="Q418" s="81"/>
      <c r="R418" s="81"/>
      <c r="S418" s="81"/>
      <c r="T418" s="82"/>
      <c r="U418" s="35"/>
      <c r="V418" s="35"/>
      <c r="W418" s="35"/>
      <c r="X418" s="35"/>
      <c r="Y418" s="35"/>
      <c r="Z418" s="35"/>
      <c r="AA418" s="35"/>
      <c r="AB418" s="35"/>
      <c r="AC418" s="35"/>
      <c r="AD418" s="35"/>
      <c r="AE418" s="35"/>
      <c r="AT418" s="14" t="s">
        <v>190</v>
      </c>
      <c r="AU418" s="14" t="s">
        <v>81</v>
      </c>
    </row>
    <row r="419" s="2" customFormat="1" ht="16.5" customHeight="1">
      <c r="A419" s="35"/>
      <c r="B419" s="36"/>
      <c r="C419" s="233" t="s">
        <v>941</v>
      </c>
      <c r="D419" s="233" t="s">
        <v>191</v>
      </c>
      <c r="E419" s="234" t="s">
        <v>942</v>
      </c>
      <c r="F419" s="235" t="s">
        <v>943</v>
      </c>
      <c r="G419" s="236" t="s">
        <v>199</v>
      </c>
      <c r="H419" s="237">
        <v>16</v>
      </c>
      <c r="I419" s="238"/>
      <c r="J419" s="239">
        <f>ROUND(I419*H419,2)</f>
        <v>0</v>
      </c>
      <c r="K419" s="235" t="s">
        <v>19</v>
      </c>
      <c r="L419" s="41"/>
      <c r="M419" s="240" t="s">
        <v>19</v>
      </c>
      <c r="N419" s="241" t="s">
        <v>44</v>
      </c>
      <c r="O419" s="81"/>
      <c r="P419" s="225">
        <f>O419*H419</f>
        <v>0</v>
      </c>
      <c r="Q419" s="225">
        <v>0</v>
      </c>
      <c r="R419" s="225">
        <f>Q419*H419</f>
        <v>0</v>
      </c>
      <c r="S419" s="225">
        <v>0</v>
      </c>
      <c r="T419" s="226">
        <f>S419*H419</f>
        <v>0</v>
      </c>
      <c r="U419" s="35"/>
      <c r="V419" s="35"/>
      <c r="W419" s="35"/>
      <c r="X419" s="35"/>
      <c r="Y419" s="35"/>
      <c r="Z419" s="35"/>
      <c r="AA419" s="35"/>
      <c r="AB419" s="35"/>
      <c r="AC419" s="35"/>
      <c r="AD419" s="35"/>
      <c r="AE419" s="35"/>
      <c r="AR419" s="227" t="s">
        <v>182</v>
      </c>
      <c r="AT419" s="227" t="s">
        <v>191</v>
      </c>
      <c r="AU419" s="227" t="s">
        <v>81</v>
      </c>
      <c r="AY419" s="14" t="s">
        <v>183</v>
      </c>
      <c r="BE419" s="228">
        <f>IF(N419="základní",J419,0)</f>
        <v>0</v>
      </c>
      <c r="BF419" s="228">
        <f>IF(N419="snížená",J419,0)</f>
        <v>0</v>
      </c>
      <c r="BG419" s="228">
        <f>IF(N419="zákl. přenesená",J419,0)</f>
        <v>0</v>
      </c>
      <c r="BH419" s="228">
        <f>IF(N419="sníž. přenesená",J419,0)</f>
        <v>0</v>
      </c>
      <c r="BI419" s="228">
        <f>IF(N419="nulová",J419,0)</f>
        <v>0</v>
      </c>
      <c r="BJ419" s="14" t="s">
        <v>81</v>
      </c>
      <c r="BK419" s="228">
        <f>ROUND(I419*H419,2)</f>
        <v>0</v>
      </c>
      <c r="BL419" s="14" t="s">
        <v>182</v>
      </c>
      <c r="BM419" s="227" t="s">
        <v>944</v>
      </c>
    </row>
    <row r="420" s="2" customFormat="1">
      <c r="A420" s="35"/>
      <c r="B420" s="36"/>
      <c r="C420" s="37"/>
      <c r="D420" s="229" t="s">
        <v>190</v>
      </c>
      <c r="E420" s="37"/>
      <c r="F420" s="230" t="s">
        <v>943</v>
      </c>
      <c r="G420" s="37"/>
      <c r="H420" s="37"/>
      <c r="I420" s="143"/>
      <c r="J420" s="37"/>
      <c r="K420" s="37"/>
      <c r="L420" s="41"/>
      <c r="M420" s="231"/>
      <c r="N420" s="232"/>
      <c r="O420" s="81"/>
      <c r="P420" s="81"/>
      <c r="Q420" s="81"/>
      <c r="R420" s="81"/>
      <c r="S420" s="81"/>
      <c r="T420" s="82"/>
      <c r="U420" s="35"/>
      <c r="V420" s="35"/>
      <c r="W420" s="35"/>
      <c r="X420" s="35"/>
      <c r="Y420" s="35"/>
      <c r="Z420" s="35"/>
      <c r="AA420" s="35"/>
      <c r="AB420" s="35"/>
      <c r="AC420" s="35"/>
      <c r="AD420" s="35"/>
      <c r="AE420" s="35"/>
      <c r="AT420" s="14" t="s">
        <v>190</v>
      </c>
      <c r="AU420" s="14" t="s">
        <v>81</v>
      </c>
    </row>
    <row r="421" s="2" customFormat="1" ht="16.5" customHeight="1">
      <c r="A421" s="35"/>
      <c r="B421" s="36"/>
      <c r="C421" s="233" t="s">
        <v>945</v>
      </c>
      <c r="D421" s="233" t="s">
        <v>191</v>
      </c>
      <c r="E421" s="234" t="s">
        <v>946</v>
      </c>
      <c r="F421" s="235" t="s">
        <v>947</v>
      </c>
      <c r="G421" s="236" t="s">
        <v>199</v>
      </c>
      <c r="H421" s="237">
        <v>1</v>
      </c>
      <c r="I421" s="238"/>
      <c r="J421" s="239">
        <f>ROUND(I421*H421,2)</f>
        <v>0</v>
      </c>
      <c r="K421" s="235" t="s">
        <v>19</v>
      </c>
      <c r="L421" s="41"/>
      <c r="M421" s="240" t="s">
        <v>19</v>
      </c>
      <c r="N421" s="241" t="s">
        <v>44</v>
      </c>
      <c r="O421" s="81"/>
      <c r="P421" s="225">
        <f>O421*H421</f>
        <v>0</v>
      </c>
      <c r="Q421" s="225">
        <v>0</v>
      </c>
      <c r="R421" s="225">
        <f>Q421*H421</f>
        <v>0</v>
      </c>
      <c r="S421" s="225">
        <v>0</v>
      </c>
      <c r="T421" s="226">
        <f>S421*H421</f>
        <v>0</v>
      </c>
      <c r="U421" s="35"/>
      <c r="V421" s="35"/>
      <c r="W421" s="35"/>
      <c r="X421" s="35"/>
      <c r="Y421" s="35"/>
      <c r="Z421" s="35"/>
      <c r="AA421" s="35"/>
      <c r="AB421" s="35"/>
      <c r="AC421" s="35"/>
      <c r="AD421" s="35"/>
      <c r="AE421" s="35"/>
      <c r="AR421" s="227" t="s">
        <v>182</v>
      </c>
      <c r="AT421" s="227" t="s">
        <v>191</v>
      </c>
      <c r="AU421" s="227" t="s">
        <v>81</v>
      </c>
      <c r="AY421" s="14" t="s">
        <v>183</v>
      </c>
      <c r="BE421" s="228">
        <f>IF(N421="základní",J421,0)</f>
        <v>0</v>
      </c>
      <c r="BF421" s="228">
        <f>IF(N421="snížená",J421,0)</f>
        <v>0</v>
      </c>
      <c r="BG421" s="228">
        <f>IF(N421="zákl. přenesená",J421,0)</f>
        <v>0</v>
      </c>
      <c r="BH421" s="228">
        <f>IF(N421="sníž. přenesená",J421,0)</f>
        <v>0</v>
      </c>
      <c r="BI421" s="228">
        <f>IF(N421="nulová",J421,0)</f>
        <v>0</v>
      </c>
      <c r="BJ421" s="14" t="s">
        <v>81</v>
      </c>
      <c r="BK421" s="228">
        <f>ROUND(I421*H421,2)</f>
        <v>0</v>
      </c>
      <c r="BL421" s="14" t="s">
        <v>182</v>
      </c>
      <c r="BM421" s="227" t="s">
        <v>948</v>
      </c>
    </row>
    <row r="422" s="2" customFormat="1">
      <c r="A422" s="35"/>
      <c r="B422" s="36"/>
      <c r="C422" s="37"/>
      <c r="D422" s="229" t="s">
        <v>190</v>
      </c>
      <c r="E422" s="37"/>
      <c r="F422" s="230" t="s">
        <v>947</v>
      </c>
      <c r="G422" s="37"/>
      <c r="H422" s="37"/>
      <c r="I422" s="143"/>
      <c r="J422" s="37"/>
      <c r="K422" s="37"/>
      <c r="L422" s="41"/>
      <c r="M422" s="231"/>
      <c r="N422" s="232"/>
      <c r="O422" s="81"/>
      <c r="P422" s="81"/>
      <c r="Q422" s="81"/>
      <c r="R422" s="81"/>
      <c r="S422" s="81"/>
      <c r="T422" s="82"/>
      <c r="U422" s="35"/>
      <c r="V422" s="35"/>
      <c r="W422" s="35"/>
      <c r="X422" s="35"/>
      <c r="Y422" s="35"/>
      <c r="Z422" s="35"/>
      <c r="AA422" s="35"/>
      <c r="AB422" s="35"/>
      <c r="AC422" s="35"/>
      <c r="AD422" s="35"/>
      <c r="AE422" s="35"/>
      <c r="AT422" s="14" t="s">
        <v>190</v>
      </c>
      <c r="AU422" s="14" t="s">
        <v>81</v>
      </c>
    </row>
    <row r="423" s="2" customFormat="1" ht="16.5" customHeight="1">
      <c r="A423" s="35"/>
      <c r="B423" s="36"/>
      <c r="C423" s="233" t="s">
        <v>949</v>
      </c>
      <c r="D423" s="233" t="s">
        <v>191</v>
      </c>
      <c r="E423" s="234" t="s">
        <v>950</v>
      </c>
      <c r="F423" s="235" t="s">
        <v>951</v>
      </c>
      <c r="G423" s="236" t="s">
        <v>199</v>
      </c>
      <c r="H423" s="237">
        <v>40</v>
      </c>
      <c r="I423" s="238"/>
      <c r="J423" s="239">
        <f>ROUND(I423*H423,2)</f>
        <v>0</v>
      </c>
      <c r="K423" s="235" t="s">
        <v>19</v>
      </c>
      <c r="L423" s="41"/>
      <c r="M423" s="240" t="s">
        <v>19</v>
      </c>
      <c r="N423" s="241" t="s">
        <v>44</v>
      </c>
      <c r="O423" s="81"/>
      <c r="P423" s="225">
        <f>O423*H423</f>
        <v>0</v>
      </c>
      <c r="Q423" s="225">
        <v>0</v>
      </c>
      <c r="R423" s="225">
        <f>Q423*H423</f>
        <v>0</v>
      </c>
      <c r="S423" s="225">
        <v>0</v>
      </c>
      <c r="T423" s="226">
        <f>S423*H423</f>
        <v>0</v>
      </c>
      <c r="U423" s="35"/>
      <c r="V423" s="35"/>
      <c r="W423" s="35"/>
      <c r="X423" s="35"/>
      <c r="Y423" s="35"/>
      <c r="Z423" s="35"/>
      <c r="AA423" s="35"/>
      <c r="AB423" s="35"/>
      <c r="AC423" s="35"/>
      <c r="AD423" s="35"/>
      <c r="AE423" s="35"/>
      <c r="AR423" s="227" t="s">
        <v>182</v>
      </c>
      <c r="AT423" s="227" t="s">
        <v>191</v>
      </c>
      <c r="AU423" s="227" t="s">
        <v>81</v>
      </c>
      <c r="AY423" s="14" t="s">
        <v>183</v>
      </c>
      <c r="BE423" s="228">
        <f>IF(N423="základní",J423,0)</f>
        <v>0</v>
      </c>
      <c r="BF423" s="228">
        <f>IF(N423="snížená",J423,0)</f>
        <v>0</v>
      </c>
      <c r="BG423" s="228">
        <f>IF(N423="zákl. přenesená",J423,0)</f>
        <v>0</v>
      </c>
      <c r="BH423" s="228">
        <f>IF(N423="sníž. přenesená",J423,0)</f>
        <v>0</v>
      </c>
      <c r="BI423" s="228">
        <f>IF(N423="nulová",J423,0)</f>
        <v>0</v>
      </c>
      <c r="BJ423" s="14" t="s">
        <v>81</v>
      </c>
      <c r="BK423" s="228">
        <f>ROUND(I423*H423,2)</f>
        <v>0</v>
      </c>
      <c r="BL423" s="14" t="s">
        <v>182</v>
      </c>
      <c r="BM423" s="227" t="s">
        <v>952</v>
      </c>
    </row>
    <row r="424" s="2" customFormat="1">
      <c r="A424" s="35"/>
      <c r="B424" s="36"/>
      <c r="C424" s="37"/>
      <c r="D424" s="229" t="s">
        <v>190</v>
      </c>
      <c r="E424" s="37"/>
      <c r="F424" s="230" t="s">
        <v>951</v>
      </c>
      <c r="G424" s="37"/>
      <c r="H424" s="37"/>
      <c r="I424" s="143"/>
      <c r="J424" s="37"/>
      <c r="K424" s="37"/>
      <c r="L424" s="41"/>
      <c r="M424" s="231"/>
      <c r="N424" s="232"/>
      <c r="O424" s="81"/>
      <c r="P424" s="81"/>
      <c r="Q424" s="81"/>
      <c r="R424" s="81"/>
      <c r="S424" s="81"/>
      <c r="T424" s="82"/>
      <c r="U424" s="35"/>
      <c r="V424" s="35"/>
      <c r="W424" s="35"/>
      <c r="X424" s="35"/>
      <c r="Y424" s="35"/>
      <c r="Z424" s="35"/>
      <c r="AA424" s="35"/>
      <c r="AB424" s="35"/>
      <c r="AC424" s="35"/>
      <c r="AD424" s="35"/>
      <c r="AE424" s="35"/>
      <c r="AT424" s="14" t="s">
        <v>190</v>
      </c>
      <c r="AU424" s="14" t="s">
        <v>81</v>
      </c>
    </row>
    <row r="425" s="2" customFormat="1" ht="21.75" customHeight="1">
      <c r="A425" s="35"/>
      <c r="B425" s="36"/>
      <c r="C425" s="233" t="s">
        <v>953</v>
      </c>
      <c r="D425" s="233" t="s">
        <v>191</v>
      </c>
      <c r="E425" s="234" t="s">
        <v>954</v>
      </c>
      <c r="F425" s="235" t="s">
        <v>955</v>
      </c>
      <c r="G425" s="236" t="s">
        <v>199</v>
      </c>
      <c r="H425" s="237">
        <v>4</v>
      </c>
      <c r="I425" s="238"/>
      <c r="J425" s="239">
        <f>ROUND(I425*H425,2)</f>
        <v>0</v>
      </c>
      <c r="K425" s="235" t="s">
        <v>19</v>
      </c>
      <c r="L425" s="41"/>
      <c r="M425" s="240" t="s">
        <v>19</v>
      </c>
      <c r="N425" s="241" t="s">
        <v>44</v>
      </c>
      <c r="O425" s="81"/>
      <c r="P425" s="225">
        <f>O425*H425</f>
        <v>0</v>
      </c>
      <c r="Q425" s="225">
        <v>0</v>
      </c>
      <c r="R425" s="225">
        <f>Q425*H425</f>
        <v>0</v>
      </c>
      <c r="S425" s="225">
        <v>0</v>
      </c>
      <c r="T425" s="226">
        <f>S425*H425</f>
        <v>0</v>
      </c>
      <c r="U425" s="35"/>
      <c r="V425" s="35"/>
      <c r="W425" s="35"/>
      <c r="X425" s="35"/>
      <c r="Y425" s="35"/>
      <c r="Z425" s="35"/>
      <c r="AA425" s="35"/>
      <c r="AB425" s="35"/>
      <c r="AC425" s="35"/>
      <c r="AD425" s="35"/>
      <c r="AE425" s="35"/>
      <c r="AR425" s="227" t="s">
        <v>182</v>
      </c>
      <c r="AT425" s="227" t="s">
        <v>191</v>
      </c>
      <c r="AU425" s="227" t="s">
        <v>81</v>
      </c>
      <c r="AY425" s="14" t="s">
        <v>183</v>
      </c>
      <c r="BE425" s="228">
        <f>IF(N425="základní",J425,0)</f>
        <v>0</v>
      </c>
      <c r="BF425" s="228">
        <f>IF(N425="snížená",J425,0)</f>
        <v>0</v>
      </c>
      <c r="BG425" s="228">
        <f>IF(N425="zákl. přenesená",J425,0)</f>
        <v>0</v>
      </c>
      <c r="BH425" s="228">
        <f>IF(N425="sníž. přenesená",J425,0)</f>
        <v>0</v>
      </c>
      <c r="BI425" s="228">
        <f>IF(N425="nulová",J425,0)</f>
        <v>0</v>
      </c>
      <c r="BJ425" s="14" t="s">
        <v>81</v>
      </c>
      <c r="BK425" s="228">
        <f>ROUND(I425*H425,2)</f>
        <v>0</v>
      </c>
      <c r="BL425" s="14" t="s">
        <v>182</v>
      </c>
      <c r="BM425" s="227" t="s">
        <v>956</v>
      </c>
    </row>
    <row r="426" s="2" customFormat="1">
      <c r="A426" s="35"/>
      <c r="B426" s="36"/>
      <c r="C426" s="37"/>
      <c r="D426" s="229" t="s">
        <v>190</v>
      </c>
      <c r="E426" s="37"/>
      <c r="F426" s="230" t="s">
        <v>955</v>
      </c>
      <c r="G426" s="37"/>
      <c r="H426" s="37"/>
      <c r="I426" s="143"/>
      <c r="J426" s="37"/>
      <c r="K426" s="37"/>
      <c r="L426" s="41"/>
      <c r="M426" s="231"/>
      <c r="N426" s="232"/>
      <c r="O426" s="81"/>
      <c r="P426" s="81"/>
      <c r="Q426" s="81"/>
      <c r="R426" s="81"/>
      <c r="S426" s="81"/>
      <c r="T426" s="82"/>
      <c r="U426" s="35"/>
      <c r="V426" s="35"/>
      <c r="W426" s="35"/>
      <c r="X426" s="35"/>
      <c r="Y426" s="35"/>
      <c r="Z426" s="35"/>
      <c r="AA426" s="35"/>
      <c r="AB426" s="35"/>
      <c r="AC426" s="35"/>
      <c r="AD426" s="35"/>
      <c r="AE426" s="35"/>
      <c r="AT426" s="14" t="s">
        <v>190</v>
      </c>
      <c r="AU426" s="14" t="s">
        <v>81</v>
      </c>
    </row>
    <row r="427" s="2" customFormat="1" ht="16.5" customHeight="1">
      <c r="A427" s="35"/>
      <c r="B427" s="36"/>
      <c r="C427" s="233" t="s">
        <v>957</v>
      </c>
      <c r="D427" s="233" t="s">
        <v>191</v>
      </c>
      <c r="E427" s="234" t="s">
        <v>958</v>
      </c>
      <c r="F427" s="235" t="s">
        <v>959</v>
      </c>
      <c r="G427" s="236" t="s">
        <v>199</v>
      </c>
      <c r="H427" s="237">
        <v>4</v>
      </c>
      <c r="I427" s="238"/>
      <c r="J427" s="239">
        <f>ROUND(I427*H427,2)</f>
        <v>0</v>
      </c>
      <c r="K427" s="235" t="s">
        <v>19</v>
      </c>
      <c r="L427" s="41"/>
      <c r="M427" s="240" t="s">
        <v>19</v>
      </c>
      <c r="N427" s="241" t="s">
        <v>44</v>
      </c>
      <c r="O427" s="81"/>
      <c r="P427" s="225">
        <f>O427*H427</f>
        <v>0</v>
      </c>
      <c r="Q427" s="225">
        <v>0</v>
      </c>
      <c r="R427" s="225">
        <f>Q427*H427</f>
        <v>0</v>
      </c>
      <c r="S427" s="225">
        <v>0</v>
      </c>
      <c r="T427" s="226">
        <f>S427*H427</f>
        <v>0</v>
      </c>
      <c r="U427" s="35"/>
      <c r="V427" s="35"/>
      <c r="W427" s="35"/>
      <c r="X427" s="35"/>
      <c r="Y427" s="35"/>
      <c r="Z427" s="35"/>
      <c r="AA427" s="35"/>
      <c r="AB427" s="35"/>
      <c r="AC427" s="35"/>
      <c r="AD427" s="35"/>
      <c r="AE427" s="35"/>
      <c r="AR427" s="227" t="s">
        <v>182</v>
      </c>
      <c r="AT427" s="227" t="s">
        <v>191</v>
      </c>
      <c r="AU427" s="227" t="s">
        <v>81</v>
      </c>
      <c r="AY427" s="14" t="s">
        <v>183</v>
      </c>
      <c r="BE427" s="228">
        <f>IF(N427="základní",J427,0)</f>
        <v>0</v>
      </c>
      <c r="BF427" s="228">
        <f>IF(N427="snížená",J427,0)</f>
        <v>0</v>
      </c>
      <c r="BG427" s="228">
        <f>IF(N427="zákl. přenesená",J427,0)</f>
        <v>0</v>
      </c>
      <c r="BH427" s="228">
        <f>IF(N427="sníž. přenesená",J427,0)</f>
        <v>0</v>
      </c>
      <c r="BI427" s="228">
        <f>IF(N427="nulová",J427,0)</f>
        <v>0</v>
      </c>
      <c r="BJ427" s="14" t="s">
        <v>81</v>
      </c>
      <c r="BK427" s="228">
        <f>ROUND(I427*H427,2)</f>
        <v>0</v>
      </c>
      <c r="BL427" s="14" t="s">
        <v>182</v>
      </c>
      <c r="BM427" s="227" t="s">
        <v>960</v>
      </c>
    </row>
    <row r="428" s="2" customFormat="1">
      <c r="A428" s="35"/>
      <c r="B428" s="36"/>
      <c r="C428" s="37"/>
      <c r="D428" s="229" t="s">
        <v>190</v>
      </c>
      <c r="E428" s="37"/>
      <c r="F428" s="230" t="s">
        <v>959</v>
      </c>
      <c r="G428" s="37"/>
      <c r="H428" s="37"/>
      <c r="I428" s="143"/>
      <c r="J428" s="37"/>
      <c r="K428" s="37"/>
      <c r="L428" s="41"/>
      <c r="M428" s="231"/>
      <c r="N428" s="232"/>
      <c r="O428" s="81"/>
      <c r="P428" s="81"/>
      <c r="Q428" s="81"/>
      <c r="R428" s="81"/>
      <c r="S428" s="81"/>
      <c r="T428" s="82"/>
      <c r="U428" s="35"/>
      <c r="V428" s="35"/>
      <c r="W428" s="35"/>
      <c r="X428" s="35"/>
      <c r="Y428" s="35"/>
      <c r="Z428" s="35"/>
      <c r="AA428" s="35"/>
      <c r="AB428" s="35"/>
      <c r="AC428" s="35"/>
      <c r="AD428" s="35"/>
      <c r="AE428" s="35"/>
      <c r="AT428" s="14" t="s">
        <v>190</v>
      </c>
      <c r="AU428" s="14" t="s">
        <v>81</v>
      </c>
    </row>
    <row r="429" s="2" customFormat="1" ht="21.75" customHeight="1">
      <c r="A429" s="35"/>
      <c r="B429" s="36"/>
      <c r="C429" s="233" t="s">
        <v>961</v>
      </c>
      <c r="D429" s="233" t="s">
        <v>191</v>
      </c>
      <c r="E429" s="234" t="s">
        <v>962</v>
      </c>
      <c r="F429" s="235" t="s">
        <v>963</v>
      </c>
      <c r="G429" s="236" t="s">
        <v>199</v>
      </c>
      <c r="H429" s="237">
        <v>452</v>
      </c>
      <c r="I429" s="238"/>
      <c r="J429" s="239">
        <f>ROUND(I429*H429,2)</f>
        <v>0</v>
      </c>
      <c r="K429" s="235" t="s">
        <v>19</v>
      </c>
      <c r="L429" s="41"/>
      <c r="M429" s="240" t="s">
        <v>19</v>
      </c>
      <c r="N429" s="241" t="s">
        <v>44</v>
      </c>
      <c r="O429" s="81"/>
      <c r="P429" s="225">
        <f>O429*H429</f>
        <v>0</v>
      </c>
      <c r="Q429" s="225">
        <v>0</v>
      </c>
      <c r="R429" s="225">
        <f>Q429*H429</f>
        <v>0</v>
      </c>
      <c r="S429" s="225">
        <v>0</v>
      </c>
      <c r="T429" s="226">
        <f>S429*H429</f>
        <v>0</v>
      </c>
      <c r="U429" s="35"/>
      <c r="V429" s="35"/>
      <c r="W429" s="35"/>
      <c r="X429" s="35"/>
      <c r="Y429" s="35"/>
      <c r="Z429" s="35"/>
      <c r="AA429" s="35"/>
      <c r="AB429" s="35"/>
      <c r="AC429" s="35"/>
      <c r="AD429" s="35"/>
      <c r="AE429" s="35"/>
      <c r="AR429" s="227" t="s">
        <v>182</v>
      </c>
      <c r="AT429" s="227" t="s">
        <v>191</v>
      </c>
      <c r="AU429" s="227" t="s">
        <v>81</v>
      </c>
      <c r="AY429" s="14" t="s">
        <v>183</v>
      </c>
      <c r="BE429" s="228">
        <f>IF(N429="základní",J429,0)</f>
        <v>0</v>
      </c>
      <c r="BF429" s="228">
        <f>IF(N429="snížená",J429,0)</f>
        <v>0</v>
      </c>
      <c r="BG429" s="228">
        <f>IF(N429="zákl. přenesená",J429,0)</f>
        <v>0</v>
      </c>
      <c r="BH429" s="228">
        <f>IF(N429="sníž. přenesená",J429,0)</f>
        <v>0</v>
      </c>
      <c r="BI429" s="228">
        <f>IF(N429="nulová",J429,0)</f>
        <v>0</v>
      </c>
      <c r="BJ429" s="14" t="s">
        <v>81</v>
      </c>
      <c r="BK429" s="228">
        <f>ROUND(I429*H429,2)</f>
        <v>0</v>
      </c>
      <c r="BL429" s="14" t="s">
        <v>182</v>
      </c>
      <c r="BM429" s="227" t="s">
        <v>964</v>
      </c>
    </row>
    <row r="430" s="2" customFormat="1">
      <c r="A430" s="35"/>
      <c r="B430" s="36"/>
      <c r="C430" s="37"/>
      <c r="D430" s="229" t="s">
        <v>190</v>
      </c>
      <c r="E430" s="37"/>
      <c r="F430" s="230" t="s">
        <v>963</v>
      </c>
      <c r="G430" s="37"/>
      <c r="H430" s="37"/>
      <c r="I430" s="143"/>
      <c r="J430" s="37"/>
      <c r="K430" s="37"/>
      <c r="L430" s="41"/>
      <c r="M430" s="231"/>
      <c r="N430" s="232"/>
      <c r="O430" s="81"/>
      <c r="P430" s="81"/>
      <c r="Q430" s="81"/>
      <c r="R430" s="81"/>
      <c r="S430" s="81"/>
      <c r="T430" s="82"/>
      <c r="U430" s="35"/>
      <c r="V430" s="35"/>
      <c r="W430" s="35"/>
      <c r="X430" s="35"/>
      <c r="Y430" s="35"/>
      <c r="Z430" s="35"/>
      <c r="AA430" s="35"/>
      <c r="AB430" s="35"/>
      <c r="AC430" s="35"/>
      <c r="AD430" s="35"/>
      <c r="AE430" s="35"/>
      <c r="AT430" s="14" t="s">
        <v>190</v>
      </c>
      <c r="AU430" s="14" t="s">
        <v>81</v>
      </c>
    </row>
    <row r="431" s="2" customFormat="1" ht="16.5" customHeight="1">
      <c r="A431" s="35"/>
      <c r="B431" s="36"/>
      <c r="C431" s="233" t="s">
        <v>965</v>
      </c>
      <c r="D431" s="233" t="s">
        <v>191</v>
      </c>
      <c r="E431" s="234" t="s">
        <v>966</v>
      </c>
      <c r="F431" s="235" t="s">
        <v>967</v>
      </c>
      <c r="G431" s="236" t="s">
        <v>199</v>
      </c>
      <c r="H431" s="237">
        <v>64</v>
      </c>
      <c r="I431" s="238"/>
      <c r="J431" s="239">
        <f>ROUND(I431*H431,2)</f>
        <v>0</v>
      </c>
      <c r="K431" s="235" t="s">
        <v>19</v>
      </c>
      <c r="L431" s="41"/>
      <c r="M431" s="240" t="s">
        <v>19</v>
      </c>
      <c r="N431" s="241" t="s">
        <v>44</v>
      </c>
      <c r="O431" s="81"/>
      <c r="P431" s="225">
        <f>O431*H431</f>
        <v>0</v>
      </c>
      <c r="Q431" s="225">
        <v>0</v>
      </c>
      <c r="R431" s="225">
        <f>Q431*H431</f>
        <v>0</v>
      </c>
      <c r="S431" s="225">
        <v>0</v>
      </c>
      <c r="T431" s="226">
        <f>S431*H431</f>
        <v>0</v>
      </c>
      <c r="U431" s="35"/>
      <c r="V431" s="35"/>
      <c r="W431" s="35"/>
      <c r="X431" s="35"/>
      <c r="Y431" s="35"/>
      <c r="Z431" s="35"/>
      <c r="AA431" s="35"/>
      <c r="AB431" s="35"/>
      <c r="AC431" s="35"/>
      <c r="AD431" s="35"/>
      <c r="AE431" s="35"/>
      <c r="AR431" s="227" t="s">
        <v>182</v>
      </c>
      <c r="AT431" s="227" t="s">
        <v>191</v>
      </c>
      <c r="AU431" s="227" t="s">
        <v>81</v>
      </c>
      <c r="AY431" s="14" t="s">
        <v>183</v>
      </c>
      <c r="BE431" s="228">
        <f>IF(N431="základní",J431,0)</f>
        <v>0</v>
      </c>
      <c r="BF431" s="228">
        <f>IF(N431="snížená",J431,0)</f>
        <v>0</v>
      </c>
      <c r="BG431" s="228">
        <f>IF(N431="zákl. přenesená",J431,0)</f>
        <v>0</v>
      </c>
      <c r="BH431" s="228">
        <f>IF(N431="sníž. přenesená",J431,0)</f>
        <v>0</v>
      </c>
      <c r="BI431" s="228">
        <f>IF(N431="nulová",J431,0)</f>
        <v>0</v>
      </c>
      <c r="BJ431" s="14" t="s">
        <v>81</v>
      </c>
      <c r="BK431" s="228">
        <f>ROUND(I431*H431,2)</f>
        <v>0</v>
      </c>
      <c r="BL431" s="14" t="s">
        <v>182</v>
      </c>
      <c r="BM431" s="227" t="s">
        <v>968</v>
      </c>
    </row>
    <row r="432" s="2" customFormat="1">
      <c r="A432" s="35"/>
      <c r="B432" s="36"/>
      <c r="C432" s="37"/>
      <c r="D432" s="229" t="s">
        <v>190</v>
      </c>
      <c r="E432" s="37"/>
      <c r="F432" s="230" t="s">
        <v>967</v>
      </c>
      <c r="G432" s="37"/>
      <c r="H432" s="37"/>
      <c r="I432" s="143"/>
      <c r="J432" s="37"/>
      <c r="K432" s="37"/>
      <c r="L432" s="41"/>
      <c r="M432" s="231"/>
      <c r="N432" s="232"/>
      <c r="O432" s="81"/>
      <c r="P432" s="81"/>
      <c r="Q432" s="81"/>
      <c r="R432" s="81"/>
      <c r="S432" s="81"/>
      <c r="T432" s="82"/>
      <c r="U432" s="35"/>
      <c r="V432" s="35"/>
      <c r="W432" s="35"/>
      <c r="X432" s="35"/>
      <c r="Y432" s="35"/>
      <c r="Z432" s="35"/>
      <c r="AA432" s="35"/>
      <c r="AB432" s="35"/>
      <c r="AC432" s="35"/>
      <c r="AD432" s="35"/>
      <c r="AE432" s="35"/>
      <c r="AT432" s="14" t="s">
        <v>190</v>
      </c>
      <c r="AU432" s="14" t="s">
        <v>81</v>
      </c>
    </row>
    <row r="433" s="2" customFormat="1" ht="16.5" customHeight="1">
      <c r="A433" s="35"/>
      <c r="B433" s="36"/>
      <c r="C433" s="233" t="s">
        <v>969</v>
      </c>
      <c r="D433" s="233" t="s">
        <v>191</v>
      </c>
      <c r="E433" s="234" t="s">
        <v>970</v>
      </c>
      <c r="F433" s="235" t="s">
        <v>971</v>
      </c>
      <c r="G433" s="236" t="s">
        <v>199</v>
      </c>
      <c r="H433" s="237">
        <v>362</v>
      </c>
      <c r="I433" s="238"/>
      <c r="J433" s="239">
        <f>ROUND(I433*H433,2)</f>
        <v>0</v>
      </c>
      <c r="K433" s="235" t="s">
        <v>19</v>
      </c>
      <c r="L433" s="41"/>
      <c r="M433" s="240" t="s">
        <v>19</v>
      </c>
      <c r="N433" s="241" t="s">
        <v>44</v>
      </c>
      <c r="O433" s="81"/>
      <c r="P433" s="225">
        <f>O433*H433</f>
        <v>0</v>
      </c>
      <c r="Q433" s="225">
        <v>0</v>
      </c>
      <c r="R433" s="225">
        <f>Q433*H433</f>
        <v>0</v>
      </c>
      <c r="S433" s="225">
        <v>0</v>
      </c>
      <c r="T433" s="226">
        <f>S433*H433</f>
        <v>0</v>
      </c>
      <c r="U433" s="35"/>
      <c r="V433" s="35"/>
      <c r="W433" s="35"/>
      <c r="X433" s="35"/>
      <c r="Y433" s="35"/>
      <c r="Z433" s="35"/>
      <c r="AA433" s="35"/>
      <c r="AB433" s="35"/>
      <c r="AC433" s="35"/>
      <c r="AD433" s="35"/>
      <c r="AE433" s="35"/>
      <c r="AR433" s="227" t="s">
        <v>182</v>
      </c>
      <c r="AT433" s="227" t="s">
        <v>191</v>
      </c>
      <c r="AU433" s="227" t="s">
        <v>81</v>
      </c>
      <c r="AY433" s="14" t="s">
        <v>183</v>
      </c>
      <c r="BE433" s="228">
        <f>IF(N433="základní",J433,0)</f>
        <v>0</v>
      </c>
      <c r="BF433" s="228">
        <f>IF(N433="snížená",J433,0)</f>
        <v>0</v>
      </c>
      <c r="BG433" s="228">
        <f>IF(N433="zákl. přenesená",J433,0)</f>
        <v>0</v>
      </c>
      <c r="BH433" s="228">
        <f>IF(N433="sníž. přenesená",J433,0)</f>
        <v>0</v>
      </c>
      <c r="BI433" s="228">
        <f>IF(N433="nulová",J433,0)</f>
        <v>0</v>
      </c>
      <c r="BJ433" s="14" t="s">
        <v>81</v>
      </c>
      <c r="BK433" s="228">
        <f>ROUND(I433*H433,2)</f>
        <v>0</v>
      </c>
      <c r="BL433" s="14" t="s">
        <v>182</v>
      </c>
      <c r="BM433" s="227" t="s">
        <v>972</v>
      </c>
    </row>
    <row r="434" s="2" customFormat="1">
      <c r="A434" s="35"/>
      <c r="B434" s="36"/>
      <c r="C434" s="37"/>
      <c r="D434" s="229" t="s">
        <v>190</v>
      </c>
      <c r="E434" s="37"/>
      <c r="F434" s="230" t="s">
        <v>971</v>
      </c>
      <c r="G434" s="37"/>
      <c r="H434" s="37"/>
      <c r="I434" s="143"/>
      <c r="J434" s="37"/>
      <c r="K434" s="37"/>
      <c r="L434" s="41"/>
      <c r="M434" s="231"/>
      <c r="N434" s="232"/>
      <c r="O434" s="81"/>
      <c r="P434" s="81"/>
      <c r="Q434" s="81"/>
      <c r="R434" s="81"/>
      <c r="S434" s="81"/>
      <c r="T434" s="82"/>
      <c r="U434" s="35"/>
      <c r="V434" s="35"/>
      <c r="W434" s="35"/>
      <c r="X434" s="35"/>
      <c r="Y434" s="35"/>
      <c r="Z434" s="35"/>
      <c r="AA434" s="35"/>
      <c r="AB434" s="35"/>
      <c r="AC434" s="35"/>
      <c r="AD434" s="35"/>
      <c r="AE434" s="35"/>
      <c r="AT434" s="14" t="s">
        <v>190</v>
      </c>
      <c r="AU434" s="14" t="s">
        <v>81</v>
      </c>
    </row>
    <row r="435" s="2" customFormat="1" ht="16.5" customHeight="1">
      <c r="A435" s="35"/>
      <c r="B435" s="36"/>
      <c r="C435" s="233" t="s">
        <v>973</v>
      </c>
      <c r="D435" s="233" t="s">
        <v>191</v>
      </c>
      <c r="E435" s="234" t="s">
        <v>974</v>
      </c>
      <c r="F435" s="235" t="s">
        <v>975</v>
      </c>
      <c r="G435" s="236" t="s">
        <v>199</v>
      </c>
      <c r="H435" s="237">
        <v>4</v>
      </c>
      <c r="I435" s="238"/>
      <c r="J435" s="239">
        <f>ROUND(I435*H435,2)</f>
        <v>0</v>
      </c>
      <c r="K435" s="235" t="s">
        <v>19</v>
      </c>
      <c r="L435" s="41"/>
      <c r="M435" s="240" t="s">
        <v>19</v>
      </c>
      <c r="N435" s="241" t="s">
        <v>44</v>
      </c>
      <c r="O435" s="81"/>
      <c r="P435" s="225">
        <f>O435*H435</f>
        <v>0</v>
      </c>
      <c r="Q435" s="225">
        <v>0</v>
      </c>
      <c r="R435" s="225">
        <f>Q435*H435</f>
        <v>0</v>
      </c>
      <c r="S435" s="225">
        <v>0</v>
      </c>
      <c r="T435" s="226">
        <f>S435*H435</f>
        <v>0</v>
      </c>
      <c r="U435" s="35"/>
      <c r="V435" s="35"/>
      <c r="W435" s="35"/>
      <c r="X435" s="35"/>
      <c r="Y435" s="35"/>
      <c r="Z435" s="35"/>
      <c r="AA435" s="35"/>
      <c r="AB435" s="35"/>
      <c r="AC435" s="35"/>
      <c r="AD435" s="35"/>
      <c r="AE435" s="35"/>
      <c r="AR435" s="227" t="s">
        <v>182</v>
      </c>
      <c r="AT435" s="227" t="s">
        <v>191</v>
      </c>
      <c r="AU435" s="227" t="s">
        <v>81</v>
      </c>
      <c r="AY435" s="14" t="s">
        <v>183</v>
      </c>
      <c r="BE435" s="228">
        <f>IF(N435="základní",J435,0)</f>
        <v>0</v>
      </c>
      <c r="BF435" s="228">
        <f>IF(N435="snížená",J435,0)</f>
        <v>0</v>
      </c>
      <c r="BG435" s="228">
        <f>IF(N435="zákl. přenesená",J435,0)</f>
        <v>0</v>
      </c>
      <c r="BH435" s="228">
        <f>IF(N435="sníž. přenesená",J435,0)</f>
        <v>0</v>
      </c>
      <c r="BI435" s="228">
        <f>IF(N435="nulová",J435,0)</f>
        <v>0</v>
      </c>
      <c r="BJ435" s="14" t="s">
        <v>81</v>
      </c>
      <c r="BK435" s="228">
        <f>ROUND(I435*H435,2)</f>
        <v>0</v>
      </c>
      <c r="BL435" s="14" t="s">
        <v>182</v>
      </c>
      <c r="BM435" s="227" t="s">
        <v>976</v>
      </c>
    </row>
    <row r="436" s="2" customFormat="1">
      <c r="A436" s="35"/>
      <c r="B436" s="36"/>
      <c r="C436" s="37"/>
      <c r="D436" s="229" t="s">
        <v>190</v>
      </c>
      <c r="E436" s="37"/>
      <c r="F436" s="230" t="s">
        <v>975</v>
      </c>
      <c r="G436" s="37"/>
      <c r="H436" s="37"/>
      <c r="I436" s="143"/>
      <c r="J436" s="37"/>
      <c r="K436" s="37"/>
      <c r="L436" s="41"/>
      <c r="M436" s="231"/>
      <c r="N436" s="232"/>
      <c r="O436" s="81"/>
      <c r="P436" s="81"/>
      <c r="Q436" s="81"/>
      <c r="R436" s="81"/>
      <c r="S436" s="81"/>
      <c r="T436" s="82"/>
      <c r="U436" s="35"/>
      <c r="V436" s="35"/>
      <c r="W436" s="35"/>
      <c r="X436" s="35"/>
      <c r="Y436" s="35"/>
      <c r="Z436" s="35"/>
      <c r="AA436" s="35"/>
      <c r="AB436" s="35"/>
      <c r="AC436" s="35"/>
      <c r="AD436" s="35"/>
      <c r="AE436" s="35"/>
      <c r="AT436" s="14" t="s">
        <v>190</v>
      </c>
      <c r="AU436" s="14" t="s">
        <v>81</v>
      </c>
    </row>
    <row r="437" s="2" customFormat="1" ht="21.75" customHeight="1">
      <c r="A437" s="35"/>
      <c r="B437" s="36"/>
      <c r="C437" s="233" t="s">
        <v>977</v>
      </c>
      <c r="D437" s="233" t="s">
        <v>191</v>
      </c>
      <c r="E437" s="234" t="s">
        <v>978</v>
      </c>
      <c r="F437" s="235" t="s">
        <v>979</v>
      </c>
      <c r="G437" s="236" t="s">
        <v>199</v>
      </c>
      <c r="H437" s="237">
        <v>4</v>
      </c>
      <c r="I437" s="238"/>
      <c r="J437" s="239">
        <f>ROUND(I437*H437,2)</f>
        <v>0</v>
      </c>
      <c r="K437" s="235" t="s">
        <v>19</v>
      </c>
      <c r="L437" s="41"/>
      <c r="M437" s="240" t="s">
        <v>19</v>
      </c>
      <c r="N437" s="241" t="s">
        <v>44</v>
      </c>
      <c r="O437" s="81"/>
      <c r="P437" s="225">
        <f>O437*H437</f>
        <v>0</v>
      </c>
      <c r="Q437" s="225">
        <v>0</v>
      </c>
      <c r="R437" s="225">
        <f>Q437*H437</f>
        <v>0</v>
      </c>
      <c r="S437" s="225">
        <v>0</v>
      </c>
      <c r="T437" s="226">
        <f>S437*H437</f>
        <v>0</v>
      </c>
      <c r="U437" s="35"/>
      <c r="V437" s="35"/>
      <c r="W437" s="35"/>
      <c r="X437" s="35"/>
      <c r="Y437" s="35"/>
      <c r="Z437" s="35"/>
      <c r="AA437" s="35"/>
      <c r="AB437" s="35"/>
      <c r="AC437" s="35"/>
      <c r="AD437" s="35"/>
      <c r="AE437" s="35"/>
      <c r="AR437" s="227" t="s">
        <v>182</v>
      </c>
      <c r="AT437" s="227" t="s">
        <v>191</v>
      </c>
      <c r="AU437" s="227" t="s">
        <v>81</v>
      </c>
      <c r="AY437" s="14" t="s">
        <v>183</v>
      </c>
      <c r="BE437" s="228">
        <f>IF(N437="základní",J437,0)</f>
        <v>0</v>
      </c>
      <c r="BF437" s="228">
        <f>IF(N437="snížená",J437,0)</f>
        <v>0</v>
      </c>
      <c r="BG437" s="228">
        <f>IF(N437="zákl. přenesená",J437,0)</f>
        <v>0</v>
      </c>
      <c r="BH437" s="228">
        <f>IF(N437="sníž. přenesená",J437,0)</f>
        <v>0</v>
      </c>
      <c r="BI437" s="228">
        <f>IF(N437="nulová",J437,0)</f>
        <v>0</v>
      </c>
      <c r="BJ437" s="14" t="s">
        <v>81</v>
      </c>
      <c r="BK437" s="228">
        <f>ROUND(I437*H437,2)</f>
        <v>0</v>
      </c>
      <c r="BL437" s="14" t="s">
        <v>182</v>
      </c>
      <c r="BM437" s="227" t="s">
        <v>980</v>
      </c>
    </row>
    <row r="438" s="2" customFormat="1">
      <c r="A438" s="35"/>
      <c r="B438" s="36"/>
      <c r="C438" s="37"/>
      <c r="D438" s="229" t="s">
        <v>190</v>
      </c>
      <c r="E438" s="37"/>
      <c r="F438" s="230" t="s">
        <v>979</v>
      </c>
      <c r="G438" s="37"/>
      <c r="H438" s="37"/>
      <c r="I438" s="143"/>
      <c r="J438" s="37"/>
      <c r="K438" s="37"/>
      <c r="L438" s="41"/>
      <c r="M438" s="231"/>
      <c r="N438" s="232"/>
      <c r="O438" s="81"/>
      <c r="P438" s="81"/>
      <c r="Q438" s="81"/>
      <c r="R438" s="81"/>
      <c r="S438" s="81"/>
      <c r="T438" s="82"/>
      <c r="U438" s="35"/>
      <c r="V438" s="35"/>
      <c r="W438" s="35"/>
      <c r="X438" s="35"/>
      <c r="Y438" s="35"/>
      <c r="Z438" s="35"/>
      <c r="AA438" s="35"/>
      <c r="AB438" s="35"/>
      <c r="AC438" s="35"/>
      <c r="AD438" s="35"/>
      <c r="AE438" s="35"/>
      <c r="AT438" s="14" t="s">
        <v>190</v>
      </c>
      <c r="AU438" s="14" t="s">
        <v>81</v>
      </c>
    </row>
    <row r="439" s="2" customFormat="1" ht="55.5" customHeight="1">
      <c r="A439" s="35"/>
      <c r="B439" s="36"/>
      <c r="C439" s="233" t="s">
        <v>981</v>
      </c>
      <c r="D439" s="233" t="s">
        <v>191</v>
      </c>
      <c r="E439" s="234" t="s">
        <v>982</v>
      </c>
      <c r="F439" s="235" t="s">
        <v>983</v>
      </c>
      <c r="G439" s="236" t="s">
        <v>199</v>
      </c>
      <c r="H439" s="237">
        <v>18</v>
      </c>
      <c r="I439" s="238"/>
      <c r="J439" s="239">
        <f>ROUND(I439*H439,2)</f>
        <v>0</v>
      </c>
      <c r="K439" s="235" t="s">
        <v>19</v>
      </c>
      <c r="L439" s="41"/>
      <c r="M439" s="240" t="s">
        <v>19</v>
      </c>
      <c r="N439" s="241" t="s">
        <v>44</v>
      </c>
      <c r="O439" s="81"/>
      <c r="P439" s="225">
        <f>O439*H439</f>
        <v>0</v>
      </c>
      <c r="Q439" s="225">
        <v>0</v>
      </c>
      <c r="R439" s="225">
        <f>Q439*H439</f>
        <v>0</v>
      </c>
      <c r="S439" s="225">
        <v>0</v>
      </c>
      <c r="T439" s="226">
        <f>S439*H439</f>
        <v>0</v>
      </c>
      <c r="U439" s="35"/>
      <c r="V439" s="35"/>
      <c r="W439" s="35"/>
      <c r="X439" s="35"/>
      <c r="Y439" s="35"/>
      <c r="Z439" s="35"/>
      <c r="AA439" s="35"/>
      <c r="AB439" s="35"/>
      <c r="AC439" s="35"/>
      <c r="AD439" s="35"/>
      <c r="AE439" s="35"/>
      <c r="AR439" s="227" t="s">
        <v>182</v>
      </c>
      <c r="AT439" s="227" t="s">
        <v>191</v>
      </c>
      <c r="AU439" s="227" t="s">
        <v>81</v>
      </c>
      <c r="AY439" s="14" t="s">
        <v>183</v>
      </c>
      <c r="BE439" s="228">
        <f>IF(N439="základní",J439,0)</f>
        <v>0</v>
      </c>
      <c r="BF439" s="228">
        <f>IF(N439="snížená",J439,0)</f>
        <v>0</v>
      </c>
      <c r="BG439" s="228">
        <f>IF(N439="zákl. přenesená",J439,0)</f>
        <v>0</v>
      </c>
      <c r="BH439" s="228">
        <f>IF(N439="sníž. přenesená",J439,0)</f>
        <v>0</v>
      </c>
      <c r="BI439" s="228">
        <f>IF(N439="nulová",J439,0)</f>
        <v>0</v>
      </c>
      <c r="BJ439" s="14" t="s">
        <v>81</v>
      </c>
      <c r="BK439" s="228">
        <f>ROUND(I439*H439,2)</f>
        <v>0</v>
      </c>
      <c r="BL439" s="14" t="s">
        <v>182</v>
      </c>
      <c r="BM439" s="227" t="s">
        <v>984</v>
      </c>
    </row>
    <row r="440" s="2" customFormat="1">
      <c r="A440" s="35"/>
      <c r="B440" s="36"/>
      <c r="C440" s="37"/>
      <c r="D440" s="229" t="s">
        <v>190</v>
      </c>
      <c r="E440" s="37"/>
      <c r="F440" s="230" t="s">
        <v>983</v>
      </c>
      <c r="G440" s="37"/>
      <c r="H440" s="37"/>
      <c r="I440" s="143"/>
      <c r="J440" s="37"/>
      <c r="K440" s="37"/>
      <c r="L440" s="41"/>
      <c r="M440" s="231"/>
      <c r="N440" s="232"/>
      <c r="O440" s="81"/>
      <c r="P440" s="81"/>
      <c r="Q440" s="81"/>
      <c r="R440" s="81"/>
      <c r="S440" s="81"/>
      <c r="T440" s="82"/>
      <c r="U440" s="35"/>
      <c r="V440" s="35"/>
      <c r="W440" s="35"/>
      <c r="X440" s="35"/>
      <c r="Y440" s="35"/>
      <c r="Z440" s="35"/>
      <c r="AA440" s="35"/>
      <c r="AB440" s="35"/>
      <c r="AC440" s="35"/>
      <c r="AD440" s="35"/>
      <c r="AE440" s="35"/>
      <c r="AT440" s="14" t="s">
        <v>190</v>
      </c>
      <c r="AU440" s="14" t="s">
        <v>81</v>
      </c>
    </row>
    <row r="441" s="2" customFormat="1" ht="21.75" customHeight="1">
      <c r="A441" s="35"/>
      <c r="B441" s="36"/>
      <c r="C441" s="233" t="s">
        <v>985</v>
      </c>
      <c r="D441" s="233" t="s">
        <v>191</v>
      </c>
      <c r="E441" s="234" t="s">
        <v>986</v>
      </c>
      <c r="F441" s="235" t="s">
        <v>987</v>
      </c>
      <c r="G441" s="236" t="s">
        <v>257</v>
      </c>
      <c r="H441" s="237">
        <v>32</v>
      </c>
      <c r="I441" s="238"/>
      <c r="J441" s="239">
        <f>ROUND(I441*H441,2)</f>
        <v>0</v>
      </c>
      <c r="K441" s="235" t="s">
        <v>19</v>
      </c>
      <c r="L441" s="41"/>
      <c r="M441" s="240" t="s">
        <v>19</v>
      </c>
      <c r="N441" s="241" t="s">
        <v>44</v>
      </c>
      <c r="O441" s="81"/>
      <c r="P441" s="225">
        <f>O441*H441</f>
        <v>0</v>
      </c>
      <c r="Q441" s="225">
        <v>0</v>
      </c>
      <c r="R441" s="225">
        <f>Q441*H441</f>
        <v>0</v>
      </c>
      <c r="S441" s="225">
        <v>0</v>
      </c>
      <c r="T441" s="226">
        <f>S441*H441</f>
        <v>0</v>
      </c>
      <c r="U441" s="35"/>
      <c r="V441" s="35"/>
      <c r="W441" s="35"/>
      <c r="X441" s="35"/>
      <c r="Y441" s="35"/>
      <c r="Z441" s="35"/>
      <c r="AA441" s="35"/>
      <c r="AB441" s="35"/>
      <c r="AC441" s="35"/>
      <c r="AD441" s="35"/>
      <c r="AE441" s="35"/>
      <c r="AR441" s="227" t="s">
        <v>182</v>
      </c>
      <c r="AT441" s="227" t="s">
        <v>191</v>
      </c>
      <c r="AU441" s="227" t="s">
        <v>81</v>
      </c>
      <c r="AY441" s="14" t="s">
        <v>183</v>
      </c>
      <c r="BE441" s="228">
        <f>IF(N441="základní",J441,0)</f>
        <v>0</v>
      </c>
      <c r="BF441" s="228">
        <f>IF(N441="snížená",J441,0)</f>
        <v>0</v>
      </c>
      <c r="BG441" s="228">
        <f>IF(N441="zákl. přenesená",J441,0)</f>
        <v>0</v>
      </c>
      <c r="BH441" s="228">
        <f>IF(N441="sníž. přenesená",J441,0)</f>
        <v>0</v>
      </c>
      <c r="BI441" s="228">
        <f>IF(N441="nulová",J441,0)</f>
        <v>0</v>
      </c>
      <c r="BJ441" s="14" t="s">
        <v>81</v>
      </c>
      <c r="BK441" s="228">
        <f>ROUND(I441*H441,2)</f>
        <v>0</v>
      </c>
      <c r="BL441" s="14" t="s">
        <v>182</v>
      </c>
      <c r="BM441" s="227" t="s">
        <v>988</v>
      </c>
    </row>
    <row r="442" s="2" customFormat="1">
      <c r="A442" s="35"/>
      <c r="B442" s="36"/>
      <c r="C442" s="37"/>
      <c r="D442" s="229" t="s">
        <v>190</v>
      </c>
      <c r="E442" s="37"/>
      <c r="F442" s="230" t="s">
        <v>987</v>
      </c>
      <c r="G442" s="37"/>
      <c r="H442" s="37"/>
      <c r="I442" s="143"/>
      <c r="J442" s="37"/>
      <c r="K442" s="37"/>
      <c r="L442" s="41"/>
      <c r="M442" s="231"/>
      <c r="N442" s="232"/>
      <c r="O442" s="81"/>
      <c r="P442" s="81"/>
      <c r="Q442" s="81"/>
      <c r="R442" s="81"/>
      <c r="S442" s="81"/>
      <c r="T442" s="82"/>
      <c r="U442" s="35"/>
      <c r="V442" s="35"/>
      <c r="W442" s="35"/>
      <c r="X442" s="35"/>
      <c r="Y442" s="35"/>
      <c r="Z442" s="35"/>
      <c r="AA442" s="35"/>
      <c r="AB442" s="35"/>
      <c r="AC442" s="35"/>
      <c r="AD442" s="35"/>
      <c r="AE442" s="35"/>
      <c r="AT442" s="14" t="s">
        <v>190</v>
      </c>
      <c r="AU442" s="14" t="s">
        <v>81</v>
      </c>
    </row>
    <row r="443" s="2" customFormat="1" ht="16.5" customHeight="1">
      <c r="A443" s="35"/>
      <c r="B443" s="36"/>
      <c r="C443" s="233" t="s">
        <v>989</v>
      </c>
      <c r="D443" s="233" t="s">
        <v>191</v>
      </c>
      <c r="E443" s="234" t="s">
        <v>990</v>
      </c>
      <c r="F443" s="235" t="s">
        <v>991</v>
      </c>
      <c r="G443" s="236" t="s">
        <v>199</v>
      </c>
      <c r="H443" s="237">
        <v>45</v>
      </c>
      <c r="I443" s="238"/>
      <c r="J443" s="239">
        <f>ROUND(I443*H443,2)</f>
        <v>0</v>
      </c>
      <c r="K443" s="235" t="s">
        <v>19</v>
      </c>
      <c r="L443" s="41"/>
      <c r="M443" s="240" t="s">
        <v>19</v>
      </c>
      <c r="N443" s="241" t="s">
        <v>44</v>
      </c>
      <c r="O443" s="81"/>
      <c r="P443" s="225">
        <f>O443*H443</f>
        <v>0</v>
      </c>
      <c r="Q443" s="225">
        <v>0</v>
      </c>
      <c r="R443" s="225">
        <f>Q443*H443</f>
        <v>0</v>
      </c>
      <c r="S443" s="225">
        <v>0</v>
      </c>
      <c r="T443" s="226">
        <f>S443*H443</f>
        <v>0</v>
      </c>
      <c r="U443" s="35"/>
      <c r="V443" s="35"/>
      <c r="W443" s="35"/>
      <c r="X443" s="35"/>
      <c r="Y443" s="35"/>
      <c r="Z443" s="35"/>
      <c r="AA443" s="35"/>
      <c r="AB443" s="35"/>
      <c r="AC443" s="35"/>
      <c r="AD443" s="35"/>
      <c r="AE443" s="35"/>
      <c r="AR443" s="227" t="s">
        <v>182</v>
      </c>
      <c r="AT443" s="227" t="s">
        <v>191</v>
      </c>
      <c r="AU443" s="227" t="s">
        <v>81</v>
      </c>
      <c r="AY443" s="14" t="s">
        <v>183</v>
      </c>
      <c r="BE443" s="228">
        <f>IF(N443="základní",J443,0)</f>
        <v>0</v>
      </c>
      <c r="BF443" s="228">
        <f>IF(N443="snížená",J443,0)</f>
        <v>0</v>
      </c>
      <c r="BG443" s="228">
        <f>IF(N443="zákl. přenesená",J443,0)</f>
        <v>0</v>
      </c>
      <c r="BH443" s="228">
        <f>IF(N443="sníž. přenesená",J443,0)</f>
        <v>0</v>
      </c>
      <c r="BI443" s="228">
        <f>IF(N443="nulová",J443,0)</f>
        <v>0</v>
      </c>
      <c r="BJ443" s="14" t="s">
        <v>81</v>
      </c>
      <c r="BK443" s="228">
        <f>ROUND(I443*H443,2)</f>
        <v>0</v>
      </c>
      <c r="BL443" s="14" t="s">
        <v>182</v>
      </c>
      <c r="BM443" s="227" t="s">
        <v>992</v>
      </c>
    </row>
    <row r="444" s="2" customFormat="1">
      <c r="A444" s="35"/>
      <c r="B444" s="36"/>
      <c r="C444" s="37"/>
      <c r="D444" s="229" t="s">
        <v>190</v>
      </c>
      <c r="E444" s="37"/>
      <c r="F444" s="230" t="s">
        <v>991</v>
      </c>
      <c r="G444" s="37"/>
      <c r="H444" s="37"/>
      <c r="I444" s="143"/>
      <c r="J444" s="37"/>
      <c r="K444" s="37"/>
      <c r="L444" s="41"/>
      <c r="M444" s="231"/>
      <c r="N444" s="232"/>
      <c r="O444" s="81"/>
      <c r="P444" s="81"/>
      <c r="Q444" s="81"/>
      <c r="R444" s="81"/>
      <c r="S444" s="81"/>
      <c r="T444" s="82"/>
      <c r="U444" s="35"/>
      <c r="V444" s="35"/>
      <c r="W444" s="35"/>
      <c r="X444" s="35"/>
      <c r="Y444" s="35"/>
      <c r="Z444" s="35"/>
      <c r="AA444" s="35"/>
      <c r="AB444" s="35"/>
      <c r="AC444" s="35"/>
      <c r="AD444" s="35"/>
      <c r="AE444" s="35"/>
      <c r="AT444" s="14" t="s">
        <v>190</v>
      </c>
      <c r="AU444" s="14" t="s">
        <v>81</v>
      </c>
    </row>
    <row r="445" s="2" customFormat="1" ht="21.75" customHeight="1">
      <c r="A445" s="35"/>
      <c r="B445" s="36"/>
      <c r="C445" s="233" t="s">
        <v>993</v>
      </c>
      <c r="D445" s="233" t="s">
        <v>191</v>
      </c>
      <c r="E445" s="234" t="s">
        <v>994</v>
      </c>
      <c r="F445" s="235" t="s">
        <v>995</v>
      </c>
      <c r="G445" s="236" t="s">
        <v>199</v>
      </c>
      <c r="H445" s="237">
        <v>2</v>
      </c>
      <c r="I445" s="238"/>
      <c r="J445" s="239">
        <f>ROUND(I445*H445,2)</f>
        <v>0</v>
      </c>
      <c r="K445" s="235" t="s">
        <v>19</v>
      </c>
      <c r="L445" s="41"/>
      <c r="M445" s="240" t="s">
        <v>19</v>
      </c>
      <c r="N445" s="241" t="s">
        <v>44</v>
      </c>
      <c r="O445" s="81"/>
      <c r="P445" s="225">
        <f>O445*H445</f>
        <v>0</v>
      </c>
      <c r="Q445" s="225">
        <v>0</v>
      </c>
      <c r="R445" s="225">
        <f>Q445*H445</f>
        <v>0</v>
      </c>
      <c r="S445" s="225">
        <v>0</v>
      </c>
      <c r="T445" s="226">
        <f>S445*H445</f>
        <v>0</v>
      </c>
      <c r="U445" s="35"/>
      <c r="V445" s="35"/>
      <c r="W445" s="35"/>
      <c r="X445" s="35"/>
      <c r="Y445" s="35"/>
      <c r="Z445" s="35"/>
      <c r="AA445" s="35"/>
      <c r="AB445" s="35"/>
      <c r="AC445" s="35"/>
      <c r="AD445" s="35"/>
      <c r="AE445" s="35"/>
      <c r="AR445" s="227" t="s">
        <v>182</v>
      </c>
      <c r="AT445" s="227" t="s">
        <v>191</v>
      </c>
      <c r="AU445" s="227" t="s">
        <v>81</v>
      </c>
      <c r="AY445" s="14" t="s">
        <v>183</v>
      </c>
      <c r="BE445" s="228">
        <f>IF(N445="základní",J445,0)</f>
        <v>0</v>
      </c>
      <c r="BF445" s="228">
        <f>IF(N445="snížená",J445,0)</f>
        <v>0</v>
      </c>
      <c r="BG445" s="228">
        <f>IF(N445="zákl. přenesená",J445,0)</f>
        <v>0</v>
      </c>
      <c r="BH445" s="228">
        <f>IF(N445="sníž. přenesená",J445,0)</f>
        <v>0</v>
      </c>
      <c r="BI445" s="228">
        <f>IF(N445="nulová",J445,0)</f>
        <v>0</v>
      </c>
      <c r="BJ445" s="14" t="s">
        <v>81</v>
      </c>
      <c r="BK445" s="228">
        <f>ROUND(I445*H445,2)</f>
        <v>0</v>
      </c>
      <c r="BL445" s="14" t="s">
        <v>182</v>
      </c>
      <c r="BM445" s="227" t="s">
        <v>996</v>
      </c>
    </row>
    <row r="446" s="2" customFormat="1">
      <c r="A446" s="35"/>
      <c r="B446" s="36"/>
      <c r="C446" s="37"/>
      <c r="D446" s="229" t="s">
        <v>190</v>
      </c>
      <c r="E446" s="37"/>
      <c r="F446" s="230" t="s">
        <v>995</v>
      </c>
      <c r="G446" s="37"/>
      <c r="H446" s="37"/>
      <c r="I446" s="143"/>
      <c r="J446" s="37"/>
      <c r="K446" s="37"/>
      <c r="L446" s="41"/>
      <c r="M446" s="231"/>
      <c r="N446" s="232"/>
      <c r="O446" s="81"/>
      <c r="P446" s="81"/>
      <c r="Q446" s="81"/>
      <c r="R446" s="81"/>
      <c r="S446" s="81"/>
      <c r="T446" s="82"/>
      <c r="U446" s="35"/>
      <c r="V446" s="35"/>
      <c r="W446" s="35"/>
      <c r="X446" s="35"/>
      <c r="Y446" s="35"/>
      <c r="Z446" s="35"/>
      <c r="AA446" s="35"/>
      <c r="AB446" s="35"/>
      <c r="AC446" s="35"/>
      <c r="AD446" s="35"/>
      <c r="AE446" s="35"/>
      <c r="AT446" s="14" t="s">
        <v>190</v>
      </c>
      <c r="AU446" s="14" t="s">
        <v>81</v>
      </c>
    </row>
    <row r="447" s="2" customFormat="1" ht="21.75" customHeight="1">
      <c r="A447" s="35"/>
      <c r="B447" s="36"/>
      <c r="C447" s="233" t="s">
        <v>997</v>
      </c>
      <c r="D447" s="233" t="s">
        <v>191</v>
      </c>
      <c r="E447" s="234" t="s">
        <v>998</v>
      </c>
      <c r="F447" s="235" t="s">
        <v>999</v>
      </c>
      <c r="G447" s="236" t="s">
        <v>199</v>
      </c>
      <c r="H447" s="237">
        <v>1</v>
      </c>
      <c r="I447" s="238"/>
      <c r="J447" s="239">
        <f>ROUND(I447*H447,2)</f>
        <v>0</v>
      </c>
      <c r="K447" s="235" t="s">
        <v>19</v>
      </c>
      <c r="L447" s="41"/>
      <c r="M447" s="240" t="s">
        <v>19</v>
      </c>
      <c r="N447" s="241" t="s">
        <v>44</v>
      </c>
      <c r="O447" s="81"/>
      <c r="P447" s="225">
        <f>O447*H447</f>
        <v>0</v>
      </c>
      <c r="Q447" s="225">
        <v>0</v>
      </c>
      <c r="R447" s="225">
        <f>Q447*H447</f>
        <v>0</v>
      </c>
      <c r="S447" s="225">
        <v>0</v>
      </c>
      <c r="T447" s="226">
        <f>S447*H447</f>
        <v>0</v>
      </c>
      <c r="U447" s="35"/>
      <c r="V447" s="35"/>
      <c r="W447" s="35"/>
      <c r="X447" s="35"/>
      <c r="Y447" s="35"/>
      <c r="Z447" s="35"/>
      <c r="AA447" s="35"/>
      <c r="AB447" s="35"/>
      <c r="AC447" s="35"/>
      <c r="AD447" s="35"/>
      <c r="AE447" s="35"/>
      <c r="AR447" s="227" t="s">
        <v>182</v>
      </c>
      <c r="AT447" s="227" t="s">
        <v>191</v>
      </c>
      <c r="AU447" s="227" t="s">
        <v>81</v>
      </c>
      <c r="AY447" s="14" t="s">
        <v>183</v>
      </c>
      <c r="BE447" s="228">
        <f>IF(N447="základní",J447,0)</f>
        <v>0</v>
      </c>
      <c r="BF447" s="228">
        <f>IF(N447="snížená",J447,0)</f>
        <v>0</v>
      </c>
      <c r="BG447" s="228">
        <f>IF(N447="zákl. přenesená",J447,0)</f>
        <v>0</v>
      </c>
      <c r="BH447" s="228">
        <f>IF(N447="sníž. přenesená",J447,0)</f>
        <v>0</v>
      </c>
      <c r="BI447" s="228">
        <f>IF(N447="nulová",J447,0)</f>
        <v>0</v>
      </c>
      <c r="BJ447" s="14" t="s">
        <v>81</v>
      </c>
      <c r="BK447" s="228">
        <f>ROUND(I447*H447,2)</f>
        <v>0</v>
      </c>
      <c r="BL447" s="14" t="s">
        <v>182</v>
      </c>
      <c r="BM447" s="227" t="s">
        <v>1000</v>
      </c>
    </row>
    <row r="448" s="2" customFormat="1">
      <c r="A448" s="35"/>
      <c r="B448" s="36"/>
      <c r="C448" s="37"/>
      <c r="D448" s="229" t="s">
        <v>190</v>
      </c>
      <c r="E448" s="37"/>
      <c r="F448" s="230" t="s">
        <v>999</v>
      </c>
      <c r="G448" s="37"/>
      <c r="H448" s="37"/>
      <c r="I448" s="143"/>
      <c r="J448" s="37"/>
      <c r="K448" s="37"/>
      <c r="L448" s="41"/>
      <c r="M448" s="231"/>
      <c r="N448" s="232"/>
      <c r="O448" s="81"/>
      <c r="P448" s="81"/>
      <c r="Q448" s="81"/>
      <c r="R448" s="81"/>
      <c r="S448" s="81"/>
      <c r="T448" s="82"/>
      <c r="U448" s="35"/>
      <c r="V448" s="35"/>
      <c r="W448" s="35"/>
      <c r="X448" s="35"/>
      <c r="Y448" s="35"/>
      <c r="Z448" s="35"/>
      <c r="AA448" s="35"/>
      <c r="AB448" s="35"/>
      <c r="AC448" s="35"/>
      <c r="AD448" s="35"/>
      <c r="AE448" s="35"/>
      <c r="AT448" s="14" t="s">
        <v>190</v>
      </c>
      <c r="AU448" s="14" t="s">
        <v>81</v>
      </c>
    </row>
    <row r="449" s="2" customFormat="1" ht="21.75" customHeight="1">
      <c r="A449" s="35"/>
      <c r="B449" s="36"/>
      <c r="C449" s="233" t="s">
        <v>1001</v>
      </c>
      <c r="D449" s="233" t="s">
        <v>191</v>
      </c>
      <c r="E449" s="234" t="s">
        <v>1002</v>
      </c>
      <c r="F449" s="235" t="s">
        <v>1003</v>
      </c>
      <c r="G449" s="236" t="s">
        <v>199</v>
      </c>
      <c r="H449" s="237">
        <v>12</v>
      </c>
      <c r="I449" s="238"/>
      <c r="J449" s="239">
        <f>ROUND(I449*H449,2)</f>
        <v>0</v>
      </c>
      <c r="K449" s="235" t="s">
        <v>19</v>
      </c>
      <c r="L449" s="41"/>
      <c r="M449" s="240" t="s">
        <v>19</v>
      </c>
      <c r="N449" s="241" t="s">
        <v>44</v>
      </c>
      <c r="O449" s="81"/>
      <c r="P449" s="225">
        <f>O449*H449</f>
        <v>0</v>
      </c>
      <c r="Q449" s="225">
        <v>0</v>
      </c>
      <c r="R449" s="225">
        <f>Q449*H449</f>
        <v>0</v>
      </c>
      <c r="S449" s="225">
        <v>0</v>
      </c>
      <c r="T449" s="226">
        <f>S449*H449</f>
        <v>0</v>
      </c>
      <c r="U449" s="35"/>
      <c r="V449" s="35"/>
      <c r="W449" s="35"/>
      <c r="X449" s="35"/>
      <c r="Y449" s="35"/>
      <c r="Z449" s="35"/>
      <c r="AA449" s="35"/>
      <c r="AB449" s="35"/>
      <c r="AC449" s="35"/>
      <c r="AD449" s="35"/>
      <c r="AE449" s="35"/>
      <c r="AR449" s="227" t="s">
        <v>182</v>
      </c>
      <c r="AT449" s="227" t="s">
        <v>191</v>
      </c>
      <c r="AU449" s="227" t="s">
        <v>81</v>
      </c>
      <c r="AY449" s="14" t="s">
        <v>183</v>
      </c>
      <c r="BE449" s="228">
        <f>IF(N449="základní",J449,0)</f>
        <v>0</v>
      </c>
      <c r="BF449" s="228">
        <f>IF(N449="snížená",J449,0)</f>
        <v>0</v>
      </c>
      <c r="BG449" s="228">
        <f>IF(N449="zákl. přenesená",J449,0)</f>
        <v>0</v>
      </c>
      <c r="BH449" s="228">
        <f>IF(N449="sníž. přenesená",J449,0)</f>
        <v>0</v>
      </c>
      <c r="BI449" s="228">
        <f>IF(N449="nulová",J449,0)</f>
        <v>0</v>
      </c>
      <c r="BJ449" s="14" t="s">
        <v>81</v>
      </c>
      <c r="BK449" s="228">
        <f>ROUND(I449*H449,2)</f>
        <v>0</v>
      </c>
      <c r="BL449" s="14" t="s">
        <v>182</v>
      </c>
      <c r="BM449" s="227" t="s">
        <v>1004</v>
      </c>
    </row>
    <row r="450" s="2" customFormat="1">
      <c r="A450" s="35"/>
      <c r="B450" s="36"/>
      <c r="C450" s="37"/>
      <c r="D450" s="229" t="s">
        <v>190</v>
      </c>
      <c r="E450" s="37"/>
      <c r="F450" s="230" t="s">
        <v>1003</v>
      </c>
      <c r="G450" s="37"/>
      <c r="H450" s="37"/>
      <c r="I450" s="143"/>
      <c r="J450" s="37"/>
      <c r="K450" s="37"/>
      <c r="L450" s="41"/>
      <c r="M450" s="231"/>
      <c r="N450" s="232"/>
      <c r="O450" s="81"/>
      <c r="P450" s="81"/>
      <c r="Q450" s="81"/>
      <c r="R450" s="81"/>
      <c r="S450" s="81"/>
      <c r="T450" s="82"/>
      <c r="U450" s="35"/>
      <c r="V450" s="35"/>
      <c r="W450" s="35"/>
      <c r="X450" s="35"/>
      <c r="Y450" s="35"/>
      <c r="Z450" s="35"/>
      <c r="AA450" s="35"/>
      <c r="AB450" s="35"/>
      <c r="AC450" s="35"/>
      <c r="AD450" s="35"/>
      <c r="AE450" s="35"/>
      <c r="AT450" s="14" t="s">
        <v>190</v>
      </c>
      <c r="AU450" s="14" t="s">
        <v>81</v>
      </c>
    </row>
    <row r="451" s="2" customFormat="1" ht="55.5" customHeight="1">
      <c r="A451" s="35"/>
      <c r="B451" s="36"/>
      <c r="C451" s="233" t="s">
        <v>1005</v>
      </c>
      <c r="D451" s="233" t="s">
        <v>191</v>
      </c>
      <c r="E451" s="234" t="s">
        <v>1006</v>
      </c>
      <c r="F451" s="235" t="s">
        <v>1007</v>
      </c>
      <c r="G451" s="236" t="s">
        <v>199</v>
      </c>
      <c r="H451" s="237">
        <v>1</v>
      </c>
      <c r="I451" s="238"/>
      <c r="J451" s="239">
        <f>ROUND(I451*H451,2)</f>
        <v>0</v>
      </c>
      <c r="K451" s="235" t="s">
        <v>19</v>
      </c>
      <c r="L451" s="41"/>
      <c r="M451" s="240" t="s">
        <v>19</v>
      </c>
      <c r="N451" s="241" t="s">
        <v>44</v>
      </c>
      <c r="O451" s="81"/>
      <c r="P451" s="225">
        <f>O451*H451</f>
        <v>0</v>
      </c>
      <c r="Q451" s="225">
        <v>0</v>
      </c>
      <c r="R451" s="225">
        <f>Q451*H451</f>
        <v>0</v>
      </c>
      <c r="S451" s="225">
        <v>0</v>
      </c>
      <c r="T451" s="226">
        <f>S451*H451</f>
        <v>0</v>
      </c>
      <c r="U451" s="35"/>
      <c r="V451" s="35"/>
      <c r="W451" s="35"/>
      <c r="X451" s="35"/>
      <c r="Y451" s="35"/>
      <c r="Z451" s="35"/>
      <c r="AA451" s="35"/>
      <c r="AB451" s="35"/>
      <c r="AC451" s="35"/>
      <c r="AD451" s="35"/>
      <c r="AE451" s="35"/>
      <c r="AR451" s="227" t="s">
        <v>182</v>
      </c>
      <c r="AT451" s="227" t="s">
        <v>191</v>
      </c>
      <c r="AU451" s="227" t="s">
        <v>81</v>
      </c>
      <c r="AY451" s="14" t="s">
        <v>183</v>
      </c>
      <c r="BE451" s="228">
        <f>IF(N451="základní",J451,0)</f>
        <v>0</v>
      </c>
      <c r="BF451" s="228">
        <f>IF(N451="snížená",J451,0)</f>
        <v>0</v>
      </c>
      <c r="BG451" s="228">
        <f>IF(N451="zákl. přenesená",J451,0)</f>
        <v>0</v>
      </c>
      <c r="BH451" s="228">
        <f>IF(N451="sníž. přenesená",J451,0)</f>
        <v>0</v>
      </c>
      <c r="BI451" s="228">
        <f>IF(N451="nulová",J451,0)</f>
        <v>0</v>
      </c>
      <c r="BJ451" s="14" t="s">
        <v>81</v>
      </c>
      <c r="BK451" s="228">
        <f>ROUND(I451*H451,2)</f>
        <v>0</v>
      </c>
      <c r="BL451" s="14" t="s">
        <v>182</v>
      </c>
      <c r="BM451" s="227" t="s">
        <v>1008</v>
      </c>
    </row>
    <row r="452" s="2" customFormat="1">
      <c r="A452" s="35"/>
      <c r="B452" s="36"/>
      <c r="C452" s="37"/>
      <c r="D452" s="229" t="s">
        <v>190</v>
      </c>
      <c r="E452" s="37"/>
      <c r="F452" s="230" t="s">
        <v>1007</v>
      </c>
      <c r="G452" s="37"/>
      <c r="H452" s="37"/>
      <c r="I452" s="143"/>
      <c r="J452" s="37"/>
      <c r="K452" s="37"/>
      <c r="L452" s="41"/>
      <c r="M452" s="231"/>
      <c r="N452" s="232"/>
      <c r="O452" s="81"/>
      <c r="P452" s="81"/>
      <c r="Q452" s="81"/>
      <c r="R452" s="81"/>
      <c r="S452" s="81"/>
      <c r="T452" s="82"/>
      <c r="U452" s="35"/>
      <c r="V452" s="35"/>
      <c r="W452" s="35"/>
      <c r="X452" s="35"/>
      <c r="Y452" s="35"/>
      <c r="Z452" s="35"/>
      <c r="AA452" s="35"/>
      <c r="AB452" s="35"/>
      <c r="AC452" s="35"/>
      <c r="AD452" s="35"/>
      <c r="AE452" s="35"/>
      <c r="AT452" s="14" t="s">
        <v>190</v>
      </c>
      <c r="AU452" s="14" t="s">
        <v>81</v>
      </c>
    </row>
    <row r="453" s="2" customFormat="1" ht="16.5" customHeight="1">
      <c r="A453" s="35"/>
      <c r="B453" s="36"/>
      <c r="C453" s="233" t="s">
        <v>1009</v>
      </c>
      <c r="D453" s="233" t="s">
        <v>191</v>
      </c>
      <c r="E453" s="234" t="s">
        <v>1010</v>
      </c>
      <c r="F453" s="235" t="s">
        <v>1011</v>
      </c>
      <c r="G453" s="236" t="s">
        <v>199</v>
      </c>
      <c r="H453" s="237">
        <v>2</v>
      </c>
      <c r="I453" s="238"/>
      <c r="J453" s="239">
        <f>ROUND(I453*H453,2)</f>
        <v>0</v>
      </c>
      <c r="K453" s="235" t="s">
        <v>19</v>
      </c>
      <c r="L453" s="41"/>
      <c r="M453" s="240" t="s">
        <v>19</v>
      </c>
      <c r="N453" s="241" t="s">
        <v>44</v>
      </c>
      <c r="O453" s="81"/>
      <c r="P453" s="225">
        <f>O453*H453</f>
        <v>0</v>
      </c>
      <c r="Q453" s="225">
        <v>0</v>
      </c>
      <c r="R453" s="225">
        <f>Q453*H453</f>
        <v>0</v>
      </c>
      <c r="S453" s="225">
        <v>0</v>
      </c>
      <c r="T453" s="226">
        <f>S453*H453</f>
        <v>0</v>
      </c>
      <c r="U453" s="35"/>
      <c r="V453" s="35"/>
      <c r="W453" s="35"/>
      <c r="X453" s="35"/>
      <c r="Y453" s="35"/>
      <c r="Z453" s="35"/>
      <c r="AA453" s="35"/>
      <c r="AB453" s="35"/>
      <c r="AC453" s="35"/>
      <c r="AD453" s="35"/>
      <c r="AE453" s="35"/>
      <c r="AR453" s="227" t="s">
        <v>182</v>
      </c>
      <c r="AT453" s="227" t="s">
        <v>191</v>
      </c>
      <c r="AU453" s="227" t="s">
        <v>81</v>
      </c>
      <c r="AY453" s="14" t="s">
        <v>183</v>
      </c>
      <c r="BE453" s="228">
        <f>IF(N453="základní",J453,0)</f>
        <v>0</v>
      </c>
      <c r="BF453" s="228">
        <f>IF(N453="snížená",J453,0)</f>
        <v>0</v>
      </c>
      <c r="BG453" s="228">
        <f>IF(N453="zákl. přenesená",J453,0)</f>
        <v>0</v>
      </c>
      <c r="BH453" s="228">
        <f>IF(N453="sníž. přenesená",J453,0)</f>
        <v>0</v>
      </c>
      <c r="BI453" s="228">
        <f>IF(N453="nulová",J453,0)</f>
        <v>0</v>
      </c>
      <c r="BJ453" s="14" t="s">
        <v>81</v>
      </c>
      <c r="BK453" s="228">
        <f>ROUND(I453*H453,2)</f>
        <v>0</v>
      </c>
      <c r="BL453" s="14" t="s">
        <v>182</v>
      </c>
      <c r="BM453" s="227" t="s">
        <v>1012</v>
      </c>
    </row>
    <row r="454" s="2" customFormat="1">
      <c r="A454" s="35"/>
      <c r="B454" s="36"/>
      <c r="C454" s="37"/>
      <c r="D454" s="229" t="s">
        <v>190</v>
      </c>
      <c r="E454" s="37"/>
      <c r="F454" s="230" t="s">
        <v>1011</v>
      </c>
      <c r="G454" s="37"/>
      <c r="H454" s="37"/>
      <c r="I454" s="143"/>
      <c r="J454" s="37"/>
      <c r="K454" s="37"/>
      <c r="L454" s="41"/>
      <c r="M454" s="231"/>
      <c r="N454" s="232"/>
      <c r="O454" s="81"/>
      <c r="P454" s="81"/>
      <c r="Q454" s="81"/>
      <c r="R454" s="81"/>
      <c r="S454" s="81"/>
      <c r="T454" s="82"/>
      <c r="U454" s="35"/>
      <c r="V454" s="35"/>
      <c r="W454" s="35"/>
      <c r="X454" s="35"/>
      <c r="Y454" s="35"/>
      <c r="Z454" s="35"/>
      <c r="AA454" s="35"/>
      <c r="AB454" s="35"/>
      <c r="AC454" s="35"/>
      <c r="AD454" s="35"/>
      <c r="AE454" s="35"/>
      <c r="AT454" s="14" t="s">
        <v>190</v>
      </c>
      <c r="AU454" s="14" t="s">
        <v>81</v>
      </c>
    </row>
    <row r="455" s="2" customFormat="1" ht="33" customHeight="1">
      <c r="A455" s="35"/>
      <c r="B455" s="36"/>
      <c r="C455" s="233" t="s">
        <v>1013</v>
      </c>
      <c r="D455" s="233" t="s">
        <v>191</v>
      </c>
      <c r="E455" s="234" t="s">
        <v>1014</v>
      </c>
      <c r="F455" s="235" t="s">
        <v>1015</v>
      </c>
      <c r="G455" s="236" t="s">
        <v>199</v>
      </c>
      <c r="H455" s="237">
        <v>1</v>
      </c>
      <c r="I455" s="238"/>
      <c r="J455" s="239">
        <f>ROUND(I455*H455,2)</f>
        <v>0</v>
      </c>
      <c r="K455" s="235" t="s">
        <v>19</v>
      </c>
      <c r="L455" s="41"/>
      <c r="M455" s="240" t="s">
        <v>19</v>
      </c>
      <c r="N455" s="241" t="s">
        <v>44</v>
      </c>
      <c r="O455" s="81"/>
      <c r="P455" s="225">
        <f>O455*H455</f>
        <v>0</v>
      </c>
      <c r="Q455" s="225">
        <v>0</v>
      </c>
      <c r="R455" s="225">
        <f>Q455*H455</f>
        <v>0</v>
      </c>
      <c r="S455" s="225">
        <v>0</v>
      </c>
      <c r="T455" s="226">
        <f>S455*H455</f>
        <v>0</v>
      </c>
      <c r="U455" s="35"/>
      <c r="V455" s="35"/>
      <c r="W455" s="35"/>
      <c r="X455" s="35"/>
      <c r="Y455" s="35"/>
      <c r="Z455" s="35"/>
      <c r="AA455" s="35"/>
      <c r="AB455" s="35"/>
      <c r="AC455" s="35"/>
      <c r="AD455" s="35"/>
      <c r="AE455" s="35"/>
      <c r="AR455" s="227" t="s">
        <v>182</v>
      </c>
      <c r="AT455" s="227" t="s">
        <v>191</v>
      </c>
      <c r="AU455" s="227" t="s">
        <v>81</v>
      </c>
      <c r="AY455" s="14" t="s">
        <v>183</v>
      </c>
      <c r="BE455" s="228">
        <f>IF(N455="základní",J455,0)</f>
        <v>0</v>
      </c>
      <c r="BF455" s="228">
        <f>IF(N455="snížená",J455,0)</f>
        <v>0</v>
      </c>
      <c r="BG455" s="228">
        <f>IF(N455="zákl. přenesená",J455,0)</f>
        <v>0</v>
      </c>
      <c r="BH455" s="228">
        <f>IF(N455="sníž. přenesená",J455,0)</f>
        <v>0</v>
      </c>
      <c r="BI455" s="228">
        <f>IF(N455="nulová",J455,0)</f>
        <v>0</v>
      </c>
      <c r="BJ455" s="14" t="s">
        <v>81</v>
      </c>
      <c r="BK455" s="228">
        <f>ROUND(I455*H455,2)</f>
        <v>0</v>
      </c>
      <c r="BL455" s="14" t="s">
        <v>182</v>
      </c>
      <c r="BM455" s="227" t="s">
        <v>1016</v>
      </c>
    </row>
    <row r="456" s="2" customFormat="1">
      <c r="A456" s="35"/>
      <c r="B456" s="36"/>
      <c r="C456" s="37"/>
      <c r="D456" s="229" t="s">
        <v>190</v>
      </c>
      <c r="E456" s="37"/>
      <c r="F456" s="230" t="s">
        <v>1015</v>
      </c>
      <c r="G456" s="37"/>
      <c r="H456" s="37"/>
      <c r="I456" s="143"/>
      <c r="J456" s="37"/>
      <c r="K456" s="37"/>
      <c r="L456" s="41"/>
      <c r="M456" s="231"/>
      <c r="N456" s="232"/>
      <c r="O456" s="81"/>
      <c r="P456" s="81"/>
      <c r="Q456" s="81"/>
      <c r="R456" s="81"/>
      <c r="S456" s="81"/>
      <c r="T456" s="82"/>
      <c r="U456" s="35"/>
      <c r="V456" s="35"/>
      <c r="W456" s="35"/>
      <c r="X456" s="35"/>
      <c r="Y456" s="35"/>
      <c r="Z456" s="35"/>
      <c r="AA456" s="35"/>
      <c r="AB456" s="35"/>
      <c r="AC456" s="35"/>
      <c r="AD456" s="35"/>
      <c r="AE456" s="35"/>
      <c r="AT456" s="14" t="s">
        <v>190</v>
      </c>
      <c r="AU456" s="14" t="s">
        <v>81</v>
      </c>
    </row>
    <row r="457" s="2" customFormat="1" ht="16.5" customHeight="1">
      <c r="A457" s="35"/>
      <c r="B457" s="36"/>
      <c r="C457" s="233" t="s">
        <v>1017</v>
      </c>
      <c r="D457" s="233" t="s">
        <v>191</v>
      </c>
      <c r="E457" s="234" t="s">
        <v>1018</v>
      </c>
      <c r="F457" s="235" t="s">
        <v>1019</v>
      </c>
      <c r="G457" s="236" t="s">
        <v>199</v>
      </c>
      <c r="H457" s="237">
        <v>1</v>
      </c>
      <c r="I457" s="238"/>
      <c r="J457" s="239">
        <f>ROUND(I457*H457,2)</f>
        <v>0</v>
      </c>
      <c r="K457" s="235" t="s">
        <v>19</v>
      </c>
      <c r="L457" s="41"/>
      <c r="M457" s="240" t="s">
        <v>19</v>
      </c>
      <c r="N457" s="241" t="s">
        <v>44</v>
      </c>
      <c r="O457" s="81"/>
      <c r="P457" s="225">
        <f>O457*H457</f>
        <v>0</v>
      </c>
      <c r="Q457" s="225">
        <v>0</v>
      </c>
      <c r="R457" s="225">
        <f>Q457*H457</f>
        <v>0</v>
      </c>
      <c r="S457" s="225">
        <v>0</v>
      </c>
      <c r="T457" s="226">
        <f>S457*H457</f>
        <v>0</v>
      </c>
      <c r="U457" s="35"/>
      <c r="V457" s="35"/>
      <c r="W457" s="35"/>
      <c r="X457" s="35"/>
      <c r="Y457" s="35"/>
      <c r="Z457" s="35"/>
      <c r="AA457" s="35"/>
      <c r="AB457" s="35"/>
      <c r="AC457" s="35"/>
      <c r="AD457" s="35"/>
      <c r="AE457" s="35"/>
      <c r="AR457" s="227" t="s">
        <v>182</v>
      </c>
      <c r="AT457" s="227" t="s">
        <v>191</v>
      </c>
      <c r="AU457" s="227" t="s">
        <v>81</v>
      </c>
      <c r="AY457" s="14" t="s">
        <v>183</v>
      </c>
      <c r="BE457" s="228">
        <f>IF(N457="základní",J457,0)</f>
        <v>0</v>
      </c>
      <c r="BF457" s="228">
        <f>IF(N457="snížená",J457,0)</f>
        <v>0</v>
      </c>
      <c r="BG457" s="228">
        <f>IF(N457="zákl. přenesená",J457,0)</f>
        <v>0</v>
      </c>
      <c r="BH457" s="228">
        <f>IF(N457="sníž. přenesená",J457,0)</f>
        <v>0</v>
      </c>
      <c r="BI457" s="228">
        <f>IF(N457="nulová",J457,0)</f>
        <v>0</v>
      </c>
      <c r="BJ457" s="14" t="s">
        <v>81</v>
      </c>
      <c r="BK457" s="228">
        <f>ROUND(I457*H457,2)</f>
        <v>0</v>
      </c>
      <c r="BL457" s="14" t="s">
        <v>182</v>
      </c>
      <c r="BM457" s="227" t="s">
        <v>1020</v>
      </c>
    </row>
    <row r="458" s="2" customFormat="1">
      <c r="A458" s="35"/>
      <c r="B458" s="36"/>
      <c r="C458" s="37"/>
      <c r="D458" s="229" t="s">
        <v>190</v>
      </c>
      <c r="E458" s="37"/>
      <c r="F458" s="230" t="s">
        <v>1019</v>
      </c>
      <c r="G458" s="37"/>
      <c r="H458" s="37"/>
      <c r="I458" s="143"/>
      <c r="J458" s="37"/>
      <c r="K458" s="37"/>
      <c r="L458" s="41"/>
      <c r="M458" s="231"/>
      <c r="N458" s="232"/>
      <c r="O458" s="81"/>
      <c r="P458" s="81"/>
      <c r="Q458" s="81"/>
      <c r="R458" s="81"/>
      <c r="S458" s="81"/>
      <c r="T458" s="82"/>
      <c r="U458" s="35"/>
      <c r="V458" s="35"/>
      <c r="W458" s="35"/>
      <c r="X458" s="35"/>
      <c r="Y458" s="35"/>
      <c r="Z458" s="35"/>
      <c r="AA458" s="35"/>
      <c r="AB458" s="35"/>
      <c r="AC458" s="35"/>
      <c r="AD458" s="35"/>
      <c r="AE458" s="35"/>
      <c r="AT458" s="14" t="s">
        <v>190</v>
      </c>
      <c r="AU458" s="14" t="s">
        <v>81</v>
      </c>
    </row>
    <row r="459" s="2" customFormat="1" ht="55.5" customHeight="1">
      <c r="A459" s="35"/>
      <c r="B459" s="36"/>
      <c r="C459" s="233" t="s">
        <v>1021</v>
      </c>
      <c r="D459" s="233" t="s">
        <v>191</v>
      </c>
      <c r="E459" s="234" t="s">
        <v>1022</v>
      </c>
      <c r="F459" s="235" t="s">
        <v>1023</v>
      </c>
      <c r="G459" s="236" t="s">
        <v>199</v>
      </c>
      <c r="H459" s="237">
        <v>1</v>
      </c>
      <c r="I459" s="238"/>
      <c r="J459" s="239">
        <f>ROUND(I459*H459,2)</f>
        <v>0</v>
      </c>
      <c r="K459" s="235" t="s">
        <v>19</v>
      </c>
      <c r="L459" s="41"/>
      <c r="M459" s="240" t="s">
        <v>19</v>
      </c>
      <c r="N459" s="241" t="s">
        <v>44</v>
      </c>
      <c r="O459" s="81"/>
      <c r="P459" s="225">
        <f>O459*H459</f>
        <v>0</v>
      </c>
      <c r="Q459" s="225">
        <v>0</v>
      </c>
      <c r="R459" s="225">
        <f>Q459*H459</f>
        <v>0</v>
      </c>
      <c r="S459" s="225">
        <v>0</v>
      </c>
      <c r="T459" s="226">
        <f>S459*H459</f>
        <v>0</v>
      </c>
      <c r="U459" s="35"/>
      <c r="V459" s="35"/>
      <c r="W459" s="35"/>
      <c r="X459" s="35"/>
      <c r="Y459" s="35"/>
      <c r="Z459" s="35"/>
      <c r="AA459" s="35"/>
      <c r="AB459" s="35"/>
      <c r="AC459" s="35"/>
      <c r="AD459" s="35"/>
      <c r="AE459" s="35"/>
      <c r="AR459" s="227" t="s">
        <v>182</v>
      </c>
      <c r="AT459" s="227" t="s">
        <v>191</v>
      </c>
      <c r="AU459" s="227" t="s">
        <v>81</v>
      </c>
      <c r="AY459" s="14" t="s">
        <v>183</v>
      </c>
      <c r="BE459" s="228">
        <f>IF(N459="základní",J459,0)</f>
        <v>0</v>
      </c>
      <c r="BF459" s="228">
        <f>IF(N459="snížená",J459,0)</f>
        <v>0</v>
      </c>
      <c r="BG459" s="228">
        <f>IF(N459="zákl. přenesená",J459,0)</f>
        <v>0</v>
      </c>
      <c r="BH459" s="228">
        <f>IF(N459="sníž. přenesená",J459,0)</f>
        <v>0</v>
      </c>
      <c r="BI459" s="228">
        <f>IF(N459="nulová",J459,0)</f>
        <v>0</v>
      </c>
      <c r="BJ459" s="14" t="s">
        <v>81</v>
      </c>
      <c r="BK459" s="228">
        <f>ROUND(I459*H459,2)</f>
        <v>0</v>
      </c>
      <c r="BL459" s="14" t="s">
        <v>182</v>
      </c>
      <c r="BM459" s="227" t="s">
        <v>1024</v>
      </c>
    </row>
    <row r="460" s="2" customFormat="1">
      <c r="A460" s="35"/>
      <c r="B460" s="36"/>
      <c r="C460" s="37"/>
      <c r="D460" s="229" t="s">
        <v>190</v>
      </c>
      <c r="E460" s="37"/>
      <c r="F460" s="230" t="s">
        <v>1023</v>
      </c>
      <c r="G460" s="37"/>
      <c r="H460" s="37"/>
      <c r="I460" s="143"/>
      <c r="J460" s="37"/>
      <c r="K460" s="37"/>
      <c r="L460" s="41"/>
      <c r="M460" s="231"/>
      <c r="N460" s="232"/>
      <c r="O460" s="81"/>
      <c r="P460" s="81"/>
      <c r="Q460" s="81"/>
      <c r="R460" s="81"/>
      <c r="S460" s="81"/>
      <c r="T460" s="82"/>
      <c r="U460" s="35"/>
      <c r="V460" s="35"/>
      <c r="W460" s="35"/>
      <c r="X460" s="35"/>
      <c r="Y460" s="35"/>
      <c r="Z460" s="35"/>
      <c r="AA460" s="35"/>
      <c r="AB460" s="35"/>
      <c r="AC460" s="35"/>
      <c r="AD460" s="35"/>
      <c r="AE460" s="35"/>
      <c r="AT460" s="14" t="s">
        <v>190</v>
      </c>
      <c r="AU460" s="14" t="s">
        <v>81</v>
      </c>
    </row>
    <row r="461" s="2" customFormat="1" ht="33" customHeight="1">
      <c r="A461" s="35"/>
      <c r="B461" s="36"/>
      <c r="C461" s="233" t="s">
        <v>1025</v>
      </c>
      <c r="D461" s="233" t="s">
        <v>191</v>
      </c>
      <c r="E461" s="234" t="s">
        <v>1026</v>
      </c>
      <c r="F461" s="235" t="s">
        <v>1027</v>
      </c>
      <c r="G461" s="236" t="s">
        <v>1028</v>
      </c>
      <c r="H461" s="237">
        <v>1</v>
      </c>
      <c r="I461" s="238"/>
      <c r="J461" s="239">
        <f>ROUND(I461*H461,2)</f>
        <v>0</v>
      </c>
      <c r="K461" s="235" t="s">
        <v>19</v>
      </c>
      <c r="L461" s="41"/>
      <c r="M461" s="240" t="s">
        <v>19</v>
      </c>
      <c r="N461" s="241" t="s">
        <v>44</v>
      </c>
      <c r="O461" s="81"/>
      <c r="P461" s="225">
        <f>O461*H461</f>
        <v>0</v>
      </c>
      <c r="Q461" s="225">
        <v>0</v>
      </c>
      <c r="R461" s="225">
        <f>Q461*H461</f>
        <v>0</v>
      </c>
      <c r="S461" s="225">
        <v>0</v>
      </c>
      <c r="T461" s="226">
        <f>S461*H461</f>
        <v>0</v>
      </c>
      <c r="U461" s="35"/>
      <c r="V461" s="35"/>
      <c r="W461" s="35"/>
      <c r="X461" s="35"/>
      <c r="Y461" s="35"/>
      <c r="Z461" s="35"/>
      <c r="AA461" s="35"/>
      <c r="AB461" s="35"/>
      <c r="AC461" s="35"/>
      <c r="AD461" s="35"/>
      <c r="AE461" s="35"/>
      <c r="AR461" s="227" t="s">
        <v>182</v>
      </c>
      <c r="AT461" s="227" t="s">
        <v>191</v>
      </c>
      <c r="AU461" s="227" t="s">
        <v>81</v>
      </c>
      <c r="AY461" s="14" t="s">
        <v>183</v>
      </c>
      <c r="BE461" s="228">
        <f>IF(N461="základní",J461,0)</f>
        <v>0</v>
      </c>
      <c r="BF461" s="228">
        <f>IF(N461="snížená",J461,0)</f>
        <v>0</v>
      </c>
      <c r="BG461" s="228">
        <f>IF(N461="zákl. přenesená",J461,0)</f>
        <v>0</v>
      </c>
      <c r="BH461" s="228">
        <f>IF(N461="sníž. přenesená",J461,0)</f>
        <v>0</v>
      </c>
      <c r="BI461" s="228">
        <f>IF(N461="nulová",J461,0)</f>
        <v>0</v>
      </c>
      <c r="BJ461" s="14" t="s">
        <v>81</v>
      </c>
      <c r="BK461" s="228">
        <f>ROUND(I461*H461,2)</f>
        <v>0</v>
      </c>
      <c r="BL461" s="14" t="s">
        <v>182</v>
      </c>
      <c r="BM461" s="227" t="s">
        <v>1029</v>
      </c>
    </row>
    <row r="462" s="2" customFormat="1">
      <c r="A462" s="35"/>
      <c r="B462" s="36"/>
      <c r="C462" s="37"/>
      <c r="D462" s="229" t="s">
        <v>190</v>
      </c>
      <c r="E462" s="37"/>
      <c r="F462" s="230" t="s">
        <v>1027</v>
      </c>
      <c r="G462" s="37"/>
      <c r="H462" s="37"/>
      <c r="I462" s="143"/>
      <c r="J462" s="37"/>
      <c r="K462" s="37"/>
      <c r="L462" s="41"/>
      <c r="M462" s="231"/>
      <c r="N462" s="232"/>
      <c r="O462" s="81"/>
      <c r="P462" s="81"/>
      <c r="Q462" s="81"/>
      <c r="R462" s="81"/>
      <c r="S462" s="81"/>
      <c r="T462" s="82"/>
      <c r="U462" s="35"/>
      <c r="V462" s="35"/>
      <c r="W462" s="35"/>
      <c r="X462" s="35"/>
      <c r="Y462" s="35"/>
      <c r="Z462" s="35"/>
      <c r="AA462" s="35"/>
      <c r="AB462" s="35"/>
      <c r="AC462" s="35"/>
      <c r="AD462" s="35"/>
      <c r="AE462" s="35"/>
      <c r="AT462" s="14" t="s">
        <v>190</v>
      </c>
      <c r="AU462" s="14" t="s">
        <v>81</v>
      </c>
    </row>
    <row r="463" s="2" customFormat="1" ht="21.75" customHeight="1">
      <c r="A463" s="35"/>
      <c r="B463" s="36"/>
      <c r="C463" s="233" t="s">
        <v>1030</v>
      </c>
      <c r="D463" s="233" t="s">
        <v>191</v>
      </c>
      <c r="E463" s="234" t="s">
        <v>1031</v>
      </c>
      <c r="F463" s="235" t="s">
        <v>1032</v>
      </c>
      <c r="G463" s="236" t="s">
        <v>199</v>
      </c>
      <c r="H463" s="237">
        <v>1</v>
      </c>
      <c r="I463" s="238"/>
      <c r="J463" s="239">
        <f>ROUND(I463*H463,2)</f>
        <v>0</v>
      </c>
      <c r="K463" s="235" t="s">
        <v>19</v>
      </c>
      <c r="L463" s="41"/>
      <c r="M463" s="240" t="s">
        <v>19</v>
      </c>
      <c r="N463" s="241" t="s">
        <v>44</v>
      </c>
      <c r="O463" s="81"/>
      <c r="P463" s="225">
        <f>O463*H463</f>
        <v>0</v>
      </c>
      <c r="Q463" s="225">
        <v>0</v>
      </c>
      <c r="R463" s="225">
        <f>Q463*H463</f>
        <v>0</v>
      </c>
      <c r="S463" s="225">
        <v>0</v>
      </c>
      <c r="T463" s="226">
        <f>S463*H463</f>
        <v>0</v>
      </c>
      <c r="U463" s="35"/>
      <c r="V463" s="35"/>
      <c r="W463" s="35"/>
      <c r="X463" s="35"/>
      <c r="Y463" s="35"/>
      <c r="Z463" s="35"/>
      <c r="AA463" s="35"/>
      <c r="AB463" s="35"/>
      <c r="AC463" s="35"/>
      <c r="AD463" s="35"/>
      <c r="AE463" s="35"/>
      <c r="AR463" s="227" t="s">
        <v>182</v>
      </c>
      <c r="AT463" s="227" t="s">
        <v>191</v>
      </c>
      <c r="AU463" s="227" t="s">
        <v>81</v>
      </c>
      <c r="AY463" s="14" t="s">
        <v>183</v>
      </c>
      <c r="BE463" s="228">
        <f>IF(N463="základní",J463,0)</f>
        <v>0</v>
      </c>
      <c r="BF463" s="228">
        <f>IF(N463="snížená",J463,0)</f>
        <v>0</v>
      </c>
      <c r="BG463" s="228">
        <f>IF(N463="zákl. přenesená",J463,0)</f>
        <v>0</v>
      </c>
      <c r="BH463" s="228">
        <f>IF(N463="sníž. přenesená",J463,0)</f>
        <v>0</v>
      </c>
      <c r="BI463" s="228">
        <f>IF(N463="nulová",J463,0)</f>
        <v>0</v>
      </c>
      <c r="BJ463" s="14" t="s">
        <v>81</v>
      </c>
      <c r="BK463" s="228">
        <f>ROUND(I463*H463,2)</f>
        <v>0</v>
      </c>
      <c r="BL463" s="14" t="s">
        <v>182</v>
      </c>
      <c r="BM463" s="227" t="s">
        <v>1033</v>
      </c>
    </row>
    <row r="464" s="2" customFormat="1">
      <c r="A464" s="35"/>
      <c r="B464" s="36"/>
      <c r="C464" s="37"/>
      <c r="D464" s="229" t="s">
        <v>190</v>
      </c>
      <c r="E464" s="37"/>
      <c r="F464" s="230" t="s">
        <v>1032</v>
      </c>
      <c r="G464" s="37"/>
      <c r="H464" s="37"/>
      <c r="I464" s="143"/>
      <c r="J464" s="37"/>
      <c r="K464" s="37"/>
      <c r="L464" s="41"/>
      <c r="M464" s="231"/>
      <c r="N464" s="232"/>
      <c r="O464" s="81"/>
      <c r="P464" s="81"/>
      <c r="Q464" s="81"/>
      <c r="R464" s="81"/>
      <c r="S464" s="81"/>
      <c r="T464" s="82"/>
      <c r="U464" s="35"/>
      <c r="V464" s="35"/>
      <c r="W464" s="35"/>
      <c r="X464" s="35"/>
      <c r="Y464" s="35"/>
      <c r="Z464" s="35"/>
      <c r="AA464" s="35"/>
      <c r="AB464" s="35"/>
      <c r="AC464" s="35"/>
      <c r="AD464" s="35"/>
      <c r="AE464" s="35"/>
      <c r="AT464" s="14" t="s">
        <v>190</v>
      </c>
      <c r="AU464" s="14" t="s">
        <v>81</v>
      </c>
    </row>
    <row r="465" s="2" customFormat="1" ht="16.5" customHeight="1">
      <c r="A465" s="35"/>
      <c r="B465" s="36"/>
      <c r="C465" s="233" t="s">
        <v>1034</v>
      </c>
      <c r="D465" s="233" t="s">
        <v>191</v>
      </c>
      <c r="E465" s="234" t="s">
        <v>1035</v>
      </c>
      <c r="F465" s="235" t="s">
        <v>1036</v>
      </c>
      <c r="G465" s="236" t="s">
        <v>199</v>
      </c>
      <c r="H465" s="237">
        <v>2</v>
      </c>
      <c r="I465" s="238"/>
      <c r="J465" s="239">
        <f>ROUND(I465*H465,2)</f>
        <v>0</v>
      </c>
      <c r="K465" s="235" t="s">
        <v>19</v>
      </c>
      <c r="L465" s="41"/>
      <c r="M465" s="240" t="s">
        <v>19</v>
      </c>
      <c r="N465" s="241" t="s">
        <v>44</v>
      </c>
      <c r="O465" s="81"/>
      <c r="P465" s="225">
        <f>O465*H465</f>
        <v>0</v>
      </c>
      <c r="Q465" s="225">
        <v>0</v>
      </c>
      <c r="R465" s="225">
        <f>Q465*H465</f>
        <v>0</v>
      </c>
      <c r="S465" s="225">
        <v>0</v>
      </c>
      <c r="T465" s="226">
        <f>S465*H465</f>
        <v>0</v>
      </c>
      <c r="U465" s="35"/>
      <c r="V465" s="35"/>
      <c r="W465" s="35"/>
      <c r="X465" s="35"/>
      <c r="Y465" s="35"/>
      <c r="Z465" s="35"/>
      <c r="AA465" s="35"/>
      <c r="AB465" s="35"/>
      <c r="AC465" s="35"/>
      <c r="AD465" s="35"/>
      <c r="AE465" s="35"/>
      <c r="AR465" s="227" t="s">
        <v>182</v>
      </c>
      <c r="AT465" s="227" t="s">
        <v>191</v>
      </c>
      <c r="AU465" s="227" t="s">
        <v>81</v>
      </c>
      <c r="AY465" s="14" t="s">
        <v>183</v>
      </c>
      <c r="BE465" s="228">
        <f>IF(N465="základní",J465,0)</f>
        <v>0</v>
      </c>
      <c r="BF465" s="228">
        <f>IF(N465="snížená",J465,0)</f>
        <v>0</v>
      </c>
      <c r="BG465" s="228">
        <f>IF(N465="zákl. přenesená",J465,0)</f>
        <v>0</v>
      </c>
      <c r="BH465" s="228">
        <f>IF(N465="sníž. přenesená",J465,0)</f>
        <v>0</v>
      </c>
      <c r="BI465" s="228">
        <f>IF(N465="nulová",J465,0)</f>
        <v>0</v>
      </c>
      <c r="BJ465" s="14" t="s">
        <v>81</v>
      </c>
      <c r="BK465" s="228">
        <f>ROUND(I465*H465,2)</f>
        <v>0</v>
      </c>
      <c r="BL465" s="14" t="s">
        <v>182</v>
      </c>
      <c r="BM465" s="227" t="s">
        <v>1037</v>
      </c>
    </row>
    <row r="466" s="2" customFormat="1">
      <c r="A466" s="35"/>
      <c r="B466" s="36"/>
      <c r="C466" s="37"/>
      <c r="D466" s="229" t="s">
        <v>190</v>
      </c>
      <c r="E466" s="37"/>
      <c r="F466" s="230" t="s">
        <v>1036</v>
      </c>
      <c r="G466" s="37"/>
      <c r="H466" s="37"/>
      <c r="I466" s="143"/>
      <c r="J466" s="37"/>
      <c r="K466" s="37"/>
      <c r="L466" s="41"/>
      <c r="M466" s="231"/>
      <c r="N466" s="232"/>
      <c r="O466" s="81"/>
      <c r="P466" s="81"/>
      <c r="Q466" s="81"/>
      <c r="R466" s="81"/>
      <c r="S466" s="81"/>
      <c r="T466" s="82"/>
      <c r="U466" s="35"/>
      <c r="V466" s="35"/>
      <c r="W466" s="35"/>
      <c r="X466" s="35"/>
      <c r="Y466" s="35"/>
      <c r="Z466" s="35"/>
      <c r="AA466" s="35"/>
      <c r="AB466" s="35"/>
      <c r="AC466" s="35"/>
      <c r="AD466" s="35"/>
      <c r="AE466" s="35"/>
      <c r="AT466" s="14" t="s">
        <v>190</v>
      </c>
      <c r="AU466" s="14" t="s">
        <v>81</v>
      </c>
    </row>
    <row r="467" s="2" customFormat="1" ht="16.5" customHeight="1">
      <c r="A467" s="35"/>
      <c r="B467" s="36"/>
      <c r="C467" s="233" t="s">
        <v>1038</v>
      </c>
      <c r="D467" s="233" t="s">
        <v>191</v>
      </c>
      <c r="E467" s="234" t="s">
        <v>233</v>
      </c>
      <c r="F467" s="235" t="s">
        <v>234</v>
      </c>
      <c r="G467" s="236" t="s">
        <v>235</v>
      </c>
      <c r="H467" s="237">
        <v>124</v>
      </c>
      <c r="I467" s="238"/>
      <c r="J467" s="239">
        <f>ROUND(I467*H467,2)</f>
        <v>0</v>
      </c>
      <c r="K467" s="235" t="s">
        <v>19</v>
      </c>
      <c r="L467" s="41"/>
      <c r="M467" s="240" t="s">
        <v>19</v>
      </c>
      <c r="N467" s="241" t="s">
        <v>44</v>
      </c>
      <c r="O467" s="81"/>
      <c r="P467" s="225">
        <f>O467*H467</f>
        <v>0</v>
      </c>
      <c r="Q467" s="225">
        <v>0</v>
      </c>
      <c r="R467" s="225">
        <f>Q467*H467</f>
        <v>0</v>
      </c>
      <c r="S467" s="225">
        <v>0</v>
      </c>
      <c r="T467" s="226">
        <f>S467*H467</f>
        <v>0</v>
      </c>
      <c r="U467" s="35"/>
      <c r="V467" s="35"/>
      <c r="W467" s="35"/>
      <c r="X467" s="35"/>
      <c r="Y467" s="35"/>
      <c r="Z467" s="35"/>
      <c r="AA467" s="35"/>
      <c r="AB467" s="35"/>
      <c r="AC467" s="35"/>
      <c r="AD467" s="35"/>
      <c r="AE467" s="35"/>
      <c r="AR467" s="227" t="s">
        <v>182</v>
      </c>
      <c r="AT467" s="227" t="s">
        <v>191</v>
      </c>
      <c r="AU467" s="227" t="s">
        <v>81</v>
      </c>
      <c r="AY467" s="14" t="s">
        <v>183</v>
      </c>
      <c r="BE467" s="228">
        <f>IF(N467="základní",J467,0)</f>
        <v>0</v>
      </c>
      <c r="BF467" s="228">
        <f>IF(N467="snížená",J467,0)</f>
        <v>0</v>
      </c>
      <c r="BG467" s="228">
        <f>IF(N467="zákl. přenesená",J467,0)</f>
        <v>0</v>
      </c>
      <c r="BH467" s="228">
        <f>IF(N467="sníž. přenesená",J467,0)</f>
        <v>0</v>
      </c>
      <c r="BI467" s="228">
        <f>IF(N467="nulová",J467,0)</f>
        <v>0</v>
      </c>
      <c r="BJ467" s="14" t="s">
        <v>81</v>
      </c>
      <c r="BK467" s="228">
        <f>ROUND(I467*H467,2)</f>
        <v>0</v>
      </c>
      <c r="BL467" s="14" t="s">
        <v>182</v>
      </c>
      <c r="BM467" s="227" t="s">
        <v>1039</v>
      </c>
    </row>
    <row r="468" s="2" customFormat="1">
      <c r="A468" s="35"/>
      <c r="B468" s="36"/>
      <c r="C468" s="37"/>
      <c r="D468" s="229" t="s">
        <v>190</v>
      </c>
      <c r="E468" s="37"/>
      <c r="F468" s="230" t="s">
        <v>234</v>
      </c>
      <c r="G468" s="37"/>
      <c r="H468" s="37"/>
      <c r="I468" s="143"/>
      <c r="J468" s="37"/>
      <c r="K468" s="37"/>
      <c r="L468" s="41"/>
      <c r="M468" s="231"/>
      <c r="N468" s="232"/>
      <c r="O468" s="81"/>
      <c r="P468" s="81"/>
      <c r="Q468" s="81"/>
      <c r="R468" s="81"/>
      <c r="S468" s="81"/>
      <c r="T468" s="82"/>
      <c r="U468" s="35"/>
      <c r="V468" s="35"/>
      <c r="W468" s="35"/>
      <c r="X468" s="35"/>
      <c r="Y468" s="35"/>
      <c r="Z468" s="35"/>
      <c r="AA468" s="35"/>
      <c r="AB468" s="35"/>
      <c r="AC468" s="35"/>
      <c r="AD468" s="35"/>
      <c r="AE468" s="35"/>
      <c r="AT468" s="14" t="s">
        <v>190</v>
      </c>
      <c r="AU468" s="14" t="s">
        <v>81</v>
      </c>
    </row>
    <row r="469" s="2" customFormat="1" ht="16.5" customHeight="1">
      <c r="A469" s="35"/>
      <c r="B469" s="36"/>
      <c r="C469" s="233" t="s">
        <v>1040</v>
      </c>
      <c r="D469" s="233" t="s">
        <v>191</v>
      </c>
      <c r="E469" s="234" t="s">
        <v>1041</v>
      </c>
      <c r="F469" s="235" t="s">
        <v>1042</v>
      </c>
      <c r="G469" s="236" t="s">
        <v>199</v>
      </c>
      <c r="H469" s="237">
        <v>5</v>
      </c>
      <c r="I469" s="238"/>
      <c r="J469" s="239">
        <f>ROUND(I469*H469,2)</f>
        <v>0</v>
      </c>
      <c r="K469" s="235" t="s">
        <v>19</v>
      </c>
      <c r="L469" s="41"/>
      <c r="M469" s="240" t="s">
        <v>19</v>
      </c>
      <c r="N469" s="241" t="s">
        <v>44</v>
      </c>
      <c r="O469" s="81"/>
      <c r="P469" s="225">
        <f>O469*H469</f>
        <v>0</v>
      </c>
      <c r="Q469" s="225">
        <v>0</v>
      </c>
      <c r="R469" s="225">
        <f>Q469*H469</f>
        <v>0</v>
      </c>
      <c r="S469" s="225">
        <v>0</v>
      </c>
      <c r="T469" s="226">
        <f>S469*H469</f>
        <v>0</v>
      </c>
      <c r="U469" s="35"/>
      <c r="V469" s="35"/>
      <c r="W469" s="35"/>
      <c r="X469" s="35"/>
      <c r="Y469" s="35"/>
      <c r="Z469" s="35"/>
      <c r="AA469" s="35"/>
      <c r="AB469" s="35"/>
      <c r="AC469" s="35"/>
      <c r="AD469" s="35"/>
      <c r="AE469" s="35"/>
      <c r="AR469" s="227" t="s">
        <v>194</v>
      </c>
      <c r="AT469" s="227" t="s">
        <v>191</v>
      </c>
      <c r="AU469" s="227" t="s">
        <v>81</v>
      </c>
      <c r="AY469" s="14" t="s">
        <v>183</v>
      </c>
      <c r="BE469" s="228">
        <f>IF(N469="základní",J469,0)</f>
        <v>0</v>
      </c>
      <c r="BF469" s="228">
        <f>IF(N469="snížená",J469,0)</f>
        <v>0</v>
      </c>
      <c r="BG469" s="228">
        <f>IF(N469="zákl. přenesená",J469,0)</f>
        <v>0</v>
      </c>
      <c r="BH469" s="228">
        <f>IF(N469="sníž. přenesená",J469,0)</f>
        <v>0</v>
      </c>
      <c r="BI469" s="228">
        <f>IF(N469="nulová",J469,0)</f>
        <v>0</v>
      </c>
      <c r="BJ469" s="14" t="s">
        <v>81</v>
      </c>
      <c r="BK469" s="228">
        <f>ROUND(I469*H469,2)</f>
        <v>0</v>
      </c>
      <c r="BL469" s="14" t="s">
        <v>194</v>
      </c>
      <c r="BM469" s="227" t="s">
        <v>1043</v>
      </c>
    </row>
    <row r="470" s="2" customFormat="1">
      <c r="A470" s="35"/>
      <c r="B470" s="36"/>
      <c r="C470" s="37"/>
      <c r="D470" s="229" t="s">
        <v>190</v>
      </c>
      <c r="E470" s="37"/>
      <c r="F470" s="230" t="s">
        <v>1042</v>
      </c>
      <c r="G470" s="37"/>
      <c r="H470" s="37"/>
      <c r="I470" s="143"/>
      <c r="J470" s="37"/>
      <c r="K470" s="37"/>
      <c r="L470" s="41"/>
      <c r="M470" s="231"/>
      <c r="N470" s="232"/>
      <c r="O470" s="81"/>
      <c r="P470" s="81"/>
      <c r="Q470" s="81"/>
      <c r="R470" s="81"/>
      <c r="S470" s="81"/>
      <c r="T470" s="82"/>
      <c r="U470" s="35"/>
      <c r="V470" s="35"/>
      <c r="W470" s="35"/>
      <c r="X470" s="35"/>
      <c r="Y470" s="35"/>
      <c r="Z470" s="35"/>
      <c r="AA470" s="35"/>
      <c r="AB470" s="35"/>
      <c r="AC470" s="35"/>
      <c r="AD470" s="35"/>
      <c r="AE470" s="35"/>
      <c r="AT470" s="14" t="s">
        <v>190</v>
      </c>
      <c r="AU470" s="14" t="s">
        <v>81</v>
      </c>
    </row>
    <row r="471" s="2" customFormat="1" ht="21.75" customHeight="1">
      <c r="A471" s="35"/>
      <c r="B471" s="36"/>
      <c r="C471" s="233" t="s">
        <v>1044</v>
      </c>
      <c r="D471" s="233" t="s">
        <v>191</v>
      </c>
      <c r="E471" s="234" t="s">
        <v>1045</v>
      </c>
      <c r="F471" s="235" t="s">
        <v>1046</v>
      </c>
      <c r="G471" s="236" t="s">
        <v>199</v>
      </c>
      <c r="H471" s="237">
        <v>45</v>
      </c>
      <c r="I471" s="238"/>
      <c r="J471" s="239">
        <f>ROUND(I471*H471,2)</f>
        <v>0</v>
      </c>
      <c r="K471" s="235" t="s">
        <v>19</v>
      </c>
      <c r="L471" s="41"/>
      <c r="M471" s="240" t="s">
        <v>19</v>
      </c>
      <c r="N471" s="241" t="s">
        <v>44</v>
      </c>
      <c r="O471" s="81"/>
      <c r="P471" s="225">
        <f>O471*H471</f>
        <v>0</v>
      </c>
      <c r="Q471" s="225">
        <v>0</v>
      </c>
      <c r="R471" s="225">
        <f>Q471*H471</f>
        <v>0</v>
      </c>
      <c r="S471" s="225">
        <v>0</v>
      </c>
      <c r="T471" s="226">
        <f>S471*H471</f>
        <v>0</v>
      </c>
      <c r="U471" s="35"/>
      <c r="V471" s="35"/>
      <c r="W471" s="35"/>
      <c r="X471" s="35"/>
      <c r="Y471" s="35"/>
      <c r="Z471" s="35"/>
      <c r="AA471" s="35"/>
      <c r="AB471" s="35"/>
      <c r="AC471" s="35"/>
      <c r="AD471" s="35"/>
      <c r="AE471" s="35"/>
      <c r="AR471" s="227" t="s">
        <v>182</v>
      </c>
      <c r="AT471" s="227" t="s">
        <v>191</v>
      </c>
      <c r="AU471" s="227" t="s">
        <v>81</v>
      </c>
      <c r="AY471" s="14" t="s">
        <v>183</v>
      </c>
      <c r="BE471" s="228">
        <f>IF(N471="základní",J471,0)</f>
        <v>0</v>
      </c>
      <c r="BF471" s="228">
        <f>IF(N471="snížená",J471,0)</f>
        <v>0</v>
      </c>
      <c r="BG471" s="228">
        <f>IF(N471="zákl. přenesená",J471,0)</f>
        <v>0</v>
      </c>
      <c r="BH471" s="228">
        <f>IF(N471="sníž. přenesená",J471,0)</f>
        <v>0</v>
      </c>
      <c r="BI471" s="228">
        <f>IF(N471="nulová",J471,0)</f>
        <v>0</v>
      </c>
      <c r="BJ471" s="14" t="s">
        <v>81</v>
      </c>
      <c r="BK471" s="228">
        <f>ROUND(I471*H471,2)</f>
        <v>0</v>
      </c>
      <c r="BL471" s="14" t="s">
        <v>182</v>
      </c>
      <c r="BM471" s="227" t="s">
        <v>1047</v>
      </c>
    </row>
    <row r="472" s="2" customFormat="1">
      <c r="A472" s="35"/>
      <c r="B472" s="36"/>
      <c r="C472" s="37"/>
      <c r="D472" s="229" t="s">
        <v>190</v>
      </c>
      <c r="E472" s="37"/>
      <c r="F472" s="230" t="s">
        <v>1046</v>
      </c>
      <c r="G472" s="37"/>
      <c r="H472" s="37"/>
      <c r="I472" s="143"/>
      <c r="J472" s="37"/>
      <c r="K472" s="37"/>
      <c r="L472" s="41"/>
      <c r="M472" s="231"/>
      <c r="N472" s="232"/>
      <c r="O472" s="81"/>
      <c r="P472" s="81"/>
      <c r="Q472" s="81"/>
      <c r="R472" s="81"/>
      <c r="S472" s="81"/>
      <c r="T472" s="82"/>
      <c r="U472" s="35"/>
      <c r="V472" s="35"/>
      <c r="W472" s="35"/>
      <c r="X472" s="35"/>
      <c r="Y472" s="35"/>
      <c r="Z472" s="35"/>
      <c r="AA472" s="35"/>
      <c r="AB472" s="35"/>
      <c r="AC472" s="35"/>
      <c r="AD472" s="35"/>
      <c r="AE472" s="35"/>
      <c r="AT472" s="14" t="s">
        <v>190</v>
      </c>
      <c r="AU472" s="14" t="s">
        <v>81</v>
      </c>
    </row>
    <row r="473" s="2" customFormat="1" ht="16.5" customHeight="1">
      <c r="A473" s="35"/>
      <c r="B473" s="36"/>
      <c r="C473" s="233" t="s">
        <v>1048</v>
      </c>
      <c r="D473" s="233" t="s">
        <v>191</v>
      </c>
      <c r="E473" s="234" t="s">
        <v>1049</v>
      </c>
      <c r="F473" s="235" t="s">
        <v>1050</v>
      </c>
      <c r="G473" s="236" t="s">
        <v>199</v>
      </c>
      <c r="H473" s="237">
        <v>1</v>
      </c>
      <c r="I473" s="238"/>
      <c r="J473" s="239">
        <f>ROUND(I473*H473,2)</f>
        <v>0</v>
      </c>
      <c r="K473" s="235" t="s">
        <v>19</v>
      </c>
      <c r="L473" s="41"/>
      <c r="M473" s="240" t="s">
        <v>19</v>
      </c>
      <c r="N473" s="241" t="s">
        <v>44</v>
      </c>
      <c r="O473" s="81"/>
      <c r="P473" s="225">
        <f>O473*H473</f>
        <v>0</v>
      </c>
      <c r="Q473" s="225">
        <v>0</v>
      </c>
      <c r="R473" s="225">
        <f>Q473*H473</f>
        <v>0</v>
      </c>
      <c r="S473" s="225">
        <v>0</v>
      </c>
      <c r="T473" s="226">
        <f>S473*H473</f>
        <v>0</v>
      </c>
      <c r="U473" s="35"/>
      <c r="V473" s="35"/>
      <c r="W473" s="35"/>
      <c r="X473" s="35"/>
      <c r="Y473" s="35"/>
      <c r="Z473" s="35"/>
      <c r="AA473" s="35"/>
      <c r="AB473" s="35"/>
      <c r="AC473" s="35"/>
      <c r="AD473" s="35"/>
      <c r="AE473" s="35"/>
      <c r="AR473" s="227" t="s">
        <v>194</v>
      </c>
      <c r="AT473" s="227" t="s">
        <v>191</v>
      </c>
      <c r="AU473" s="227" t="s">
        <v>81</v>
      </c>
      <c r="AY473" s="14" t="s">
        <v>183</v>
      </c>
      <c r="BE473" s="228">
        <f>IF(N473="základní",J473,0)</f>
        <v>0</v>
      </c>
      <c r="BF473" s="228">
        <f>IF(N473="snížená",J473,0)</f>
        <v>0</v>
      </c>
      <c r="BG473" s="228">
        <f>IF(N473="zákl. přenesená",J473,0)</f>
        <v>0</v>
      </c>
      <c r="BH473" s="228">
        <f>IF(N473="sníž. přenesená",J473,0)</f>
        <v>0</v>
      </c>
      <c r="BI473" s="228">
        <f>IF(N473="nulová",J473,0)</f>
        <v>0</v>
      </c>
      <c r="BJ473" s="14" t="s">
        <v>81</v>
      </c>
      <c r="BK473" s="228">
        <f>ROUND(I473*H473,2)</f>
        <v>0</v>
      </c>
      <c r="BL473" s="14" t="s">
        <v>194</v>
      </c>
      <c r="BM473" s="227" t="s">
        <v>1051</v>
      </c>
    </row>
    <row r="474" s="2" customFormat="1">
      <c r="A474" s="35"/>
      <c r="B474" s="36"/>
      <c r="C474" s="37"/>
      <c r="D474" s="229" t="s">
        <v>190</v>
      </c>
      <c r="E474" s="37"/>
      <c r="F474" s="230" t="s">
        <v>1050</v>
      </c>
      <c r="G474" s="37"/>
      <c r="H474" s="37"/>
      <c r="I474" s="143"/>
      <c r="J474" s="37"/>
      <c r="K474" s="37"/>
      <c r="L474" s="41"/>
      <c r="M474" s="231"/>
      <c r="N474" s="232"/>
      <c r="O474" s="81"/>
      <c r="P474" s="81"/>
      <c r="Q474" s="81"/>
      <c r="R474" s="81"/>
      <c r="S474" s="81"/>
      <c r="T474" s="82"/>
      <c r="U474" s="35"/>
      <c r="V474" s="35"/>
      <c r="W474" s="35"/>
      <c r="X474" s="35"/>
      <c r="Y474" s="35"/>
      <c r="Z474" s="35"/>
      <c r="AA474" s="35"/>
      <c r="AB474" s="35"/>
      <c r="AC474" s="35"/>
      <c r="AD474" s="35"/>
      <c r="AE474" s="35"/>
      <c r="AT474" s="14" t="s">
        <v>190</v>
      </c>
      <c r="AU474" s="14" t="s">
        <v>81</v>
      </c>
    </row>
    <row r="475" s="2" customFormat="1" ht="16.5" customHeight="1">
      <c r="A475" s="35"/>
      <c r="B475" s="36"/>
      <c r="C475" s="233" t="s">
        <v>1052</v>
      </c>
      <c r="D475" s="233" t="s">
        <v>191</v>
      </c>
      <c r="E475" s="234" t="s">
        <v>1053</v>
      </c>
      <c r="F475" s="235" t="s">
        <v>1054</v>
      </c>
      <c r="G475" s="236" t="s">
        <v>199</v>
      </c>
      <c r="H475" s="237">
        <v>1</v>
      </c>
      <c r="I475" s="238"/>
      <c r="J475" s="239">
        <f>ROUND(I475*H475,2)</f>
        <v>0</v>
      </c>
      <c r="K475" s="235" t="s">
        <v>19</v>
      </c>
      <c r="L475" s="41"/>
      <c r="M475" s="240" t="s">
        <v>19</v>
      </c>
      <c r="N475" s="241" t="s">
        <v>44</v>
      </c>
      <c r="O475" s="81"/>
      <c r="P475" s="225">
        <f>O475*H475</f>
        <v>0</v>
      </c>
      <c r="Q475" s="225">
        <v>0</v>
      </c>
      <c r="R475" s="225">
        <f>Q475*H475</f>
        <v>0</v>
      </c>
      <c r="S475" s="225">
        <v>0</v>
      </c>
      <c r="T475" s="226">
        <f>S475*H475</f>
        <v>0</v>
      </c>
      <c r="U475" s="35"/>
      <c r="V475" s="35"/>
      <c r="W475" s="35"/>
      <c r="X475" s="35"/>
      <c r="Y475" s="35"/>
      <c r="Z475" s="35"/>
      <c r="AA475" s="35"/>
      <c r="AB475" s="35"/>
      <c r="AC475" s="35"/>
      <c r="AD475" s="35"/>
      <c r="AE475" s="35"/>
      <c r="AR475" s="227" t="s">
        <v>182</v>
      </c>
      <c r="AT475" s="227" t="s">
        <v>191</v>
      </c>
      <c r="AU475" s="227" t="s">
        <v>81</v>
      </c>
      <c r="AY475" s="14" t="s">
        <v>183</v>
      </c>
      <c r="BE475" s="228">
        <f>IF(N475="základní",J475,0)</f>
        <v>0</v>
      </c>
      <c r="BF475" s="228">
        <f>IF(N475="snížená",J475,0)</f>
        <v>0</v>
      </c>
      <c r="BG475" s="228">
        <f>IF(N475="zákl. přenesená",J475,0)</f>
        <v>0</v>
      </c>
      <c r="BH475" s="228">
        <f>IF(N475="sníž. přenesená",J475,0)</f>
        <v>0</v>
      </c>
      <c r="BI475" s="228">
        <f>IF(N475="nulová",J475,0)</f>
        <v>0</v>
      </c>
      <c r="BJ475" s="14" t="s">
        <v>81</v>
      </c>
      <c r="BK475" s="228">
        <f>ROUND(I475*H475,2)</f>
        <v>0</v>
      </c>
      <c r="BL475" s="14" t="s">
        <v>182</v>
      </c>
      <c r="BM475" s="227" t="s">
        <v>1055</v>
      </c>
    </row>
    <row r="476" s="2" customFormat="1">
      <c r="A476" s="35"/>
      <c r="B476" s="36"/>
      <c r="C476" s="37"/>
      <c r="D476" s="229" t="s">
        <v>190</v>
      </c>
      <c r="E476" s="37"/>
      <c r="F476" s="230" t="s">
        <v>1054</v>
      </c>
      <c r="G476" s="37"/>
      <c r="H476" s="37"/>
      <c r="I476" s="143"/>
      <c r="J476" s="37"/>
      <c r="K476" s="37"/>
      <c r="L476" s="41"/>
      <c r="M476" s="231"/>
      <c r="N476" s="232"/>
      <c r="O476" s="81"/>
      <c r="P476" s="81"/>
      <c r="Q476" s="81"/>
      <c r="R476" s="81"/>
      <c r="S476" s="81"/>
      <c r="T476" s="82"/>
      <c r="U476" s="35"/>
      <c r="V476" s="35"/>
      <c r="W476" s="35"/>
      <c r="X476" s="35"/>
      <c r="Y476" s="35"/>
      <c r="Z476" s="35"/>
      <c r="AA476" s="35"/>
      <c r="AB476" s="35"/>
      <c r="AC476" s="35"/>
      <c r="AD476" s="35"/>
      <c r="AE476" s="35"/>
      <c r="AT476" s="14" t="s">
        <v>190</v>
      </c>
      <c r="AU476" s="14" t="s">
        <v>81</v>
      </c>
    </row>
    <row r="477" s="2" customFormat="1" ht="21.75" customHeight="1">
      <c r="A477" s="35"/>
      <c r="B477" s="36"/>
      <c r="C477" s="233" t="s">
        <v>1056</v>
      </c>
      <c r="D477" s="233" t="s">
        <v>191</v>
      </c>
      <c r="E477" s="234" t="s">
        <v>1057</v>
      </c>
      <c r="F477" s="235" t="s">
        <v>1058</v>
      </c>
      <c r="G477" s="236" t="s">
        <v>199</v>
      </c>
      <c r="H477" s="237">
        <v>5</v>
      </c>
      <c r="I477" s="238"/>
      <c r="J477" s="239">
        <f>ROUND(I477*H477,2)</f>
        <v>0</v>
      </c>
      <c r="K477" s="235" t="s">
        <v>19</v>
      </c>
      <c r="L477" s="41"/>
      <c r="M477" s="240" t="s">
        <v>19</v>
      </c>
      <c r="N477" s="241" t="s">
        <v>44</v>
      </c>
      <c r="O477" s="81"/>
      <c r="P477" s="225">
        <f>O477*H477</f>
        <v>0</v>
      </c>
      <c r="Q477" s="225">
        <v>0</v>
      </c>
      <c r="R477" s="225">
        <f>Q477*H477</f>
        <v>0</v>
      </c>
      <c r="S477" s="225">
        <v>0</v>
      </c>
      <c r="T477" s="226">
        <f>S477*H477</f>
        <v>0</v>
      </c>
      <c r="U477" s="35"/>
      <c r="V477" s="35"/>
      <c r="W477" s="35"/>
      <c r="X477" s="35"/>
      <c r="Y477" s="35"/>
      <c r="Z477" s="35"/>
      <c r="AA477" s="35"/>
      <c r="AB477" s="35"/>
      <c r="AC477" s="35"/>
      <c r="AD477" s="35"/>
      <c r="AE477" s="35"/>
      <c r="AR477" s="227" t="s">
        <v>182</v>
      </c>
      <c r="AT477" s="227" t="s">
        <v>191</v>
      </c>
      <c r="AU477" s="227" t="s">
        <v>81</v>
      </c>
      <c r="AY477" s="14" t="s">
        <v>183</v>
      </c>
      <c r="BE477" s="228">
        <f>IF(N477="základní",J477,0)</f>
        <v>0</v>
      </c>
      <c r="BF477" s="228">
        <f>IF(N477="snížená",J477,0)</f>
        <v>0</v>
      </c>
      <c r="BG477" s="228">
        <f>IF(N477="zákl. přenesená",J477,0)</f>
        <v>0</v>
      </c>
      <c r="BH477" s="228">
        <f>IF(N477="sníž. přenesená",J477,0)</f>
        <v>0</v>
      </c>
      <c r="BI477" s="228">
        <f>IF(N477="nulová",J477,0)</f>
        <v>0</v>
      </c>
      <c r="BJ477" s="14" t="s">
        <v>81</v>
      </c>
      <c r="BK477" s="228">
        <f>ROUND(I477*H477,2)</f>
        <v>0</v>
      </c>
      <c r="BL477" s="14" t="s">
        <v>182</v>
      </c>
      <c r="BM477" s="227" t="s">
        <v>1059</v>
      </c>
    </row>
    <row r="478" s="2" customFormat="1">
      <c r="A478" s="35"/>
      <c r="B478" s="36"/>
      <c r="C478" s="37"/>
      <c r="D478" s="229" t="s">
        <v>190</v>
      </c>
      <c r="E478" s="37"/>
      <c r="F478" s="230" t="s">
        <v>1058</v>
      </c>
      <c r="G478" s="37"/>
      <c r="H478" s="37"/>
      <c r="I478" s="143"/>
      <c r="J478" s="37"/>
      <c r="K478" s="37"/>
      <c r="L478" s="41"/>
      <c r="M478" s="231"/>
      <c r="N478" s="232"/>
      <c r="O478" s="81"/>
      <c r="P478" s="81"/>
      <c r="Q478" s="81"/>
      <c r="R478" s="81"/>
      <c r="S478" s="81"/>
      <c r="T478" s="82"/>
      <c r="U478" s="35"/>
      <c r="V478" s="35"/>
      <c r="W478" s="35"/>
      <c r="X478" s="35"/>
      <c r="Y478" s="35"/>
      <c r="Z478" s="35"/>
      <c r="AA478" s="35"/>
      <c r="AB478" s="35"/>
      <c r="AC478" s="35"/>
      <c r="AD478" s="35"/>
      <c r="AE478" s="35"/>
      <c r="AT478" s="14" t="s">
        <v>190</v>
      </c>
      <c r="AU478" s="14" t="s">
        <v>81</v>
      </c>
    </row>
    <row r="479" s="2" customFormat="1" ht="16.5" customHeight="1">
      <c r="A479" s="35"/>
      <c r="B479" s="36"/>
      <c r="C479" s="233" t="s">
        <v>1060</v>
      </c>
      <c r="D479" s="233" t="s">
        <v>191</v>
      </c>
      <c r="E479" s="234" t="s">
        <v>1061</v>
      </c>
      <c r="F479" s="235" t="s">
        <v>1062</v>
      </c>
      <c r="G479" s="236" t="s">
        <v>199</v>
      </c>
      <c r="H479" s="237">
        <v>15</v>
      </c>
      <c r="I479" s="238"/>
      <c r="J479" s="239">
        <f>ROUND(I479*H479,2)</f>
        <v>0</v>
      </c>
      <c r="K479" s="235" t="s">
        <v>19</v>
      </c>
      <c r="L479" s="41"/>
      <c r="M479" s="240" t="s">
        <v>19</v>
      </c>
      <c r="N479" s="241" t="s">
        <v>44</v>
      </c>
      <c r="O479" s="81"/>
      <c r="P479" s="225">
        <f>O479*H479</f>
        <v>0</v>
      </c>
      <c r="Q479" s="225">
        <v>0</v>
      </c>
      <c r="R479" s="225">
        <f>Q479*H479</f>
        <v>0</v>
      </c>
      <c r="S479" s="225">
        <v>0</v>
      </c>
      <c r="T479" s="226">
        <f>S479*H479</f>
        <v>0</v>
      </c>
      <c r="U479" s="35"/>
      <c r="V479" s="35"/>
      <c r="W479" s="35"/>
      <c r="X479" s="35"/>
      <c r="Y479" s="35"/>
      <c r="Z479" s="35"/>
      <c r="AA479" s="35"/>
      <c r="AB479" s="35"/>
      <c r="AC479" s="35"/>
      <c r="AD479" s="35"/>
      <c r="AE479" s="35"/>
      <c r="AR479" s="227" t="s">
        <v>182</v>
      </c>
      <c r="AT479" s="227" t="s">
        <v>191</v>
      </c>
      <c r="AU479" s="227" t="s">
        <v>81</v>
      </c>
      <c r="AY479" s="14" t="s">
        <v>183</v>
      </c>
      <c r="BE479" s="228">
        <f>IF(N479="základní",J479,0)</f>
        <v>0</v>
      </c>
      <c r="BF479" s="228">
        <f>IF(N479="snížená",J479,0)</f>
        <v>0</v>
      </c>
      <c r="BG479" s="228">
        <f>IF(N479="zákl. přenesená",J479,0)</f>
        <v>0</v>
      </c>
      <c r="BH479" s="228">
        <f>IF(N479="sníž. přenesená",J479,0)</f>
        <v>0</v>
      </c>
      <c r="BI479" s="228">
        <f>IF(N479="nulová",J479,0)</f>
        <v>0</v>
      </c>
      <c r="BJ479" s="14" t="s">
        <v>81</v>
      </c>
      <c r="BK479" s="228">
        <f>ROUND(I479*H479,2)</f>
        <v>0</v>
      </c>
      <c r="BL479" s="14" t="s">
        <v>182</v>
      </c>
      <c r="BM479" s="227" t="s">
        <v>1063</v>
      </c>
    </row>
    <row r="480" s="2" customFormat="1">
      <c r="A480" s="35"/>
      <c r="B480" s="36"/>
      <c r="C480" s="37"/>
      <c r="D480" s="229" t="s">
        <v>190</v>
      </c>
      <c r="E480" s="37"/>
      <c r="F480" s="230" t="s">
        <v>1062</v>
      </c>
      <c r="G480" s="37"/>
      <c r="H480" s="37"/>
      <c r="I480" s="143"/>
      <c r="J480" s="37"/>
      <c r="K480" s="37"/>
      <c r="L480" s="41"/>
      <c r="M480" s="231"/>
      <c r="N480" s="232"/>
      <c r="O480" s="81"/>
      <c r="P480" s="81"/>
      <c r="Q480" s="81"/>
      <c r="R480" s="81"/>
      <c r="S480" s="81"/>
      <c r="T480" s="82"/>
      <c r="U480" s="35"/>
      <c r="V480" s="35"/>
      <c r="W480" s="35"/>
      <c r="X480" s="35"/>
      <c r="Y480" s="35"/>
      <c r="Z480" s="35"/>
      <c r="AA480" s="35"/>
      <c r="AB480" s="35"/>
      <c r="AC480" s="35"/>
      <c r="AD480" s="35"/>
      <c r="AE480" s="35"/>
      <c r="AT480" s="14" t="s">
        <v>190</v>
      </c>
      <c r="AU480" s="14" t="s">
        <v>81</v>
      </c>
    </row>
    <row r="481" s="2" customFormat="1" ht="21.75" customHeight="1">
      <c r="A481" s="35"/>
      <c r="B481" s="36"/>
      <c r="C481" s="233" t="s">
        <v>1064</v>
      </c>
      <c r="D481" s="233" t="s">
        <v>191</v>
      </c>
      <c r="E481" s="234" t="s">
        <v>1065</v>
      </c>
      <c r="F481" s="235" t="s">
        <v>1066</v>
      </c>
      <c r="G481" s="236" t="s">
        <v>199</v>
      </c>
      <c r="H481" s="237">
        <v>12</v>
      </c>
      <c r="I481" s="238"/>
      <c r="J481" s="239">
        <f>ROUND(I481*H481,2)</f>
        <v>0</v>
      </c>
      <c r="K481" s="235" t="s">
        <v>19</v>
      </c>
      <c r="L481" s="41"/>
      <c r="M481" s="240" t="s">
        <v>19</v>
      </c>
      <c r="N481" s="241" t="s">
        <v>44</v>
      </c>
      <c r="O481" s="81"/>
      <c r="P481" s="225">
        <f>O481*H481</f>
        <v>0</v>
      </c>
      <c r="Q481" s="225">
        <v>0</v>
      </c>
      <c r="R481" s="225">
        <f>Q481*H481</f>
        <v>0</v>
      </c>
      <c r="S481" s="225">
        <v>0</v>
      </c>
      <c r="T481" s="226">
        <f>S481*H481</f>
        <v>0</v>
      </c>
      <c r="U481" s="35"/>
      <c r="V481" s="35"/>
      <c r="W481" s="35"/>
      <c r="X481" s="35"/>
      <c r="Y481" s="35"/>
      <c r="Z481" s="35"/>
      <c r="AA481" s="35"/>
      <c r="AB481" s="35"/>
      <c r="AC481" s="35"/>
      <c r="AD481" s="35"/>
      <c r="AE481" s="35"/>
      <c r="AR481" s="227" t="s">
        <v>182</v>
      </c>
      <c r="AT481" s="227" t="s">
        <v>191</v>
      </c>
      <c r="AU481" s="227" t="s">
        <v>81</v>
      </c>
      <c r="AY481" s="14" t="s">
        <v>183</v>
      </c>
      <c r="BE481" s="228">
        <f>IF(N481="základní",J481,0)</f>
        <v>0</v>
      </c>
      <c r="BF481" s="228">
        <f>IF(N481="snížená",J481,0)</f>
        <v>0</v>
      </c>
      <c r="BG481" s="228">
        <f>IF(N481="zákl. přenesená",J481,0)</f>
        <v>0</v>
      </c>
      <c r="BH481" s="228">
        <f>IF(N481="sníž. přenesená",J481,0)</f>
        <v>0</v>
      </c>
      <c r="BI481" s="228">
        <f>IF(N481="nulová",J481,0)</f>
        <v>0</v>
      </c>
      <c r="BJ481" s="14" t="s">
        <v>81</v>
      </c>
      <c r="BK481" s="228">
        <f>ROUND(I481*H481,2)</f>
        <v>0</v>
      </c>
      <c r="BL481" s="14" t="s">
        <v>182</v>
      </c>
      <c r="BM481" s="227" t="s">
        <v>1067</v>
      </c>
    </row>
    <row r="482" s="2" customFormat="1">
      <c r="A482" s="35"/>
      <c r="B482" s="36"/>
      <c r="C482" s="37"/>
      <c r="D482" s="229" t="s">
        <v>190</v>
      </c>
      <c r="E482" s="37"/>
      <c r="F482" s="230" t="s">
        <v>1066</v>
      </c>
      <c r="G482" s="37"/>
      <c r="H482" s="37"/>
      <c r="I482" s="143"/>
      <c r="J482" s="37"/>
      <c r="K482" s="37"/>
      <c r="L482" s="41"/>
      <c r="M482" s="231"/>
      <c r="N482" s="232"/>
      <c r="O482" s="81"/>
      <c r="P482" s="81"/>
      <c r="Q482" s="81"/>
      <c r="R482" s="81"/>
      <c r="S482" s="81"/>
      <c r="T482" s="82"/>
      <c r="U482" s="35"/>
      <c r="V482" s="35"/>
      <c r="W482" s="35"/>
      <c r="X482" s="35"/>
      <c r="Y482" s="35"/>
      <c r="Z482" s="35"/>
      <c r="AA482" s="35"/>
      <c r="AB482" s="35"/>
      <c r="AC482" s="35"/>
      <c r="AD482" s="35"/>
      <c r="AE482" s="35"/>
      <c r="AT482" s="14" t="s">
        <v>190</v>
      </c>
      <c r="AU482" s="14" t="s">
        <v>81</v>
      </c>
    </row>
    <row r="483" s="2" customFormat="1" ht="21.75" customHeight="1">
      <c r="A483" s="35"/>
      <c r="B483" s="36"/>
      <c r="C483" s="233" t="s">
        <v>1068</v>
      </c>
      <c r="D483" s="233" t="s">
        <v>191</v>
      </c>
      <c r="E483" s="234" t="s">
        <v>1069</v>
      </c>
      <c r="F483" s="235" t="s">
        <v>1070</v>
      </c>
      <c r="G483" s="236" t="s">
        <v>199</v>
      </c>
      <c r="H483" s="237">
        <v>1</v>
      </c>
      <c r="I483" s="238"/>
      <c r="J483" s="239">
        <f>ROUND(I483*H483,2)</f>
        <v>0</v>
      </c>
      <c r="K483" s="235" t="s">
        <v>19</v>
      </c>
      <c r="L483" s="41"/>
      <c r="M483" s="240" t="s">
        <v>19</v>
      </c>
      <c r="N483" s="241" t="s">
        <v>44</v>
      </c>
      <c r="O483" s="81"/>
      <c r="P483" s="225">
        <f>O483*H483</f>
        <v>0</v>
      </c>
      <c r="Q483" s="225">
        <v>0</v>
      </c>
      <c r="R483" s="225">
        <f>Q483*H483</f>
        <v>0</v>
      </c>
      <c r="S483" s="225">
        <v>0</v>
      </c>
      <c r="T483" s="226">
        <f>S483*H483</f>
        <v>0</v>
      </c>
      <c r="U483" s="35"/>
      <c r="V483" s="35"/>
      <c r="W483" s="35"/>
      <c r="X483" s="35"/>
      <c r="Y483" s="35"/>
      <c r="Z483" s="35"/>
      <c r="AA483" s="35"/>
      <c r="AB483" s="35"/>
      <c r="AC483" s="35"/>
      <c r="AD483" s="35"/>
      <c r="AE483" s="35"/>
      <c r="AR483" s="227" t="s">
        <v>182</v>
      </c>
      <c r="AT483" s="227" t="s">
        <v>191</v>
      </c>
      <c r="AU483" s="227" t="s">
        <v>81</v>
      </c>
      <c r="AY483" s="14" t="s">
        <v>183</v>
      </c>
      <c r="BE483" s="228">
        <f>IF(N483="základní",J483,0)</f>
        <v>0</v>
      </c>
      <c r="BF483" s="228">
        <f>IF(N483="snížená",J483,0)</f>
        <v>0</v>
      </c>
      <c r="BG483" s="228">
        <f>IF(N483="zákl. přenesená",J483,0)</f>
        <v>0</v>
      </c>
      <c r="BH483" s="228">
        <f>IF(N483="sníž. přenesená",J483,0)</f>
        <v>0</v>
      </c>
      <c r="BI483" s="228">
        <f>IF(N483="nulová",J483,0)</f>
        <v>0</v>
      </c>
      <c r="BJ483" s="14" t="s">
        <v>81</v>
      </c>
      <c r="BK483" s="228">
        <f>ROUND(I483*H483,2)</f>
        <v>0</v>
      </c>
      <c r="BL483" s="14" t="s">
        <v>182</v>
      </c>
      <c r="BM483" s="227" t="s">
        <v>1071</v>
      </c>
    </row>
    <row r="484" s="2" customFormat="1">
      <c r="A484" s="35"/>
      <c r="B484" s="36"/>
      <c r="C484" s="37"/>
      <c r="D484" s="229" t="s">
        <v>190</v>
      </c>
      <c r="E484" s="37"/>
      <c r="F484" s="230" t="s">
        <v>1070</v>
      </c>
      <c r="G484" s="37"/>
      <c r="H484" s="37"/>
      <c r="I484" s="143"/>
      <c r="J484" s="37"/>
      <c r="K484" s="37"/>
      <c r="L484" s="41"/>
      <c r="M484" s="231"/>
      <c r="N484" s="232"/>
      <c r="O484" s="81"/>
      <c r="P484" s="81"/>
      <c r="Q484" s="81"/>
      <c r="R484" s="81"/>
      <c r="S484" s="81"/>
      <c r="T484" s="82"/>
      <c r="U484" s="35"/>
      <c r="V484" s="35"/>
      <c r="W484" s="35"/>
      <c r="X484" s="35"/>
      <c r="Y484" s="35"/>
      <c r="Z484" s="35"/>
      <c r="AA484" s="35"/>
      <c r="AB484" s="35"/>
      <c r="AC484" s="35"/>
      <c r="AD484" s="35"/>
      <c r="AE484" s="35"/>
      <c r="AT484" s="14" t="s">
        <v>190</v>
      </c>
      <c r="AU484" s="14" t="s">
        <v>81</v>
      </c>
    </row>
    <row r="485" s="2" customFormat="1" ht="21.75" customHeight="1">
      <c r="A485" s="35"/>
      <c r="B485" s="36"/>
      <c r="C485" s="233" t="s">
        <v>1072</v>
      </c>
      <c r="D485" s="233" t="s">
        <v>191</v>
      </c>
      <c r="E485" s="234" t="s">
        <v>1073</v>
      </c>
      <c r="F485" s="235" t="s">
        <v>1074</v>
      </c>
      <c r="G485" s="236" t="s">
        <v>199</v>
      </c>
      <c r="H485" s="237">
        <v>1</v>
      </c>
      <c r="I485" s="238"/>
      <c r="J485" s="239">
        <f>ROUND(I485*H485,2)</f>
        <v>0</v>
      </c>
      <c r="K485" s="235" t="s">
        <v>19</v>
      </c>
      <c r="L485" s="41"/>
      <c r="M485" s="240" t="s">
        <v>19</v>
      </c>
      <c r="N485" s="241" t="s">
        <v>44</v>
      </c>
      <c r="O485" s="81"/>
      <c r="P485" s="225">
        <f>O485*H485</f>
        <v>0</v>
      </c>
      <c r="Q485" s="225">
        <v>0</v>
      </c>
      <c r="R485" s="225">
        <f>Q485*H485</f>
        <v>0</v>
      </c>
      <c r="S485" s="225">
        <v>0</v>
      </c>
      <c r="T485" s="226">
        <f>S485*H485</f>
        <v>0</v>
      </c>
      <c r="U485" s="35"/>
      <c r="V485" s="35"/>
      <c r="W485" s="35"/>
      <c r="X485" s="35"/>
      <c r="Y485" s="35"/>
      <c r="Z485" s="35"/>
      <c r="AA485" s="35"/>
      <c r="AB485" s="35"/>
      <c r="AC485" s="35"/>
      <c r="AD485" s="35"/>
      <c r="AE485" s="35"/>
      <c r="AR485" s="227" t="s">
        <v>182</v>
      </c>
      <c r="AT485" s="227" t="s">
        <v>191</v>
      </c>
      <c r="AU485" s="227" t="s">
        <v>81</v>
      </c>
      <c r="AY485" s="14" t="s">
        <v>183</v>
      </c>
      <c r="BE485" s="228">
        <f>IF(N485="základní",J485,0)</f>
        <v>0</v>
      </c>
      <c r="BF485" s="228">
        <f>IF(N485="snížená",J485,0)</f>
        <v>0</v>
      </c>
      <c r="BG485" s="228">
        <f>IF(N485="zákl. přenesená",J485,0)</f>
        <v>0</v>
      </c>
      <c r="BH485" s="228">
        <f>IF(N485="sníž. přenesená",J485,0)</f>
        <v>0</v>
      </c>
      <c r="BI485" s="228">
        <f>IF(N485="nulová",J485,0)</f>
        <v>0</v>
      </c>
      <c r="BJ485" s="14" t="s">
        <v>81</v>
      </c>
      <c r="BK485" s="228">
        <f>ROUND(I485*H485,2)</f>
        <v>0</v>
      </c>
      <c r="BL485" s="14" t="s">
        <v>182</v>
      </c>
      <c r="BM485" s="227" t="s">
        <v>1075</v>
      </c>
    </row>
    <row r="486" s="2" customFormat="1">
      <c r="A486" s="35"/>
      <c r="B486" s="36"/>
      <c r="C486" s="37"/>
      <c r="D486" s="229" t="s">
        <v>190</v>
      </c>
      <c r="E486" s="37"/>
      <c r="F486" s="230" t="s">
        <v>1074</v>
      </c>
      <c r="G486" s="37"/>
      <c r="H486" s="37"/>
      <c r="I486" s="143"/>
      <c r="J486" s="37"/>
      <c r="K486" s="37"/>
      <c r="L486" s="41"/>
      <c r="M486" s="231"/>
      <c r="N486" s="232"/>
      <c r="O486" s="81"/>
      <c r="P486" s="81"/>
      <c r="Q486" s="81"/>
      <c r="R486" s="81"/>
      <c r="S486" s="81"/>
      <c r="T486" s="82"/>
      <c r="U486" s="35"/>
      <c r="V486" s="35"/>
      <c r="W486" s="35"/>
      <c r="X486" s="35"/>
      <c r="Y486" s="35"/>
      <c r="Z486" s="35"/>
      <c r="AA486" s="35"/>
      <c r="AB486" s="35"/>
      <c r="AC486" s="35"/>
      <c r="AD486" s="35"/>
      <c r="AE486" s="35"/>
      <c r="AT486" s="14" t="s">
        <v>190</v>
      </c>
      <c r="AU486" s="14" t="s">
        <v>81</v>
      </c>
    </row>
    <row r="487" s="2" customFormat="1" ht="33" customHeight="1">
      <c r="A487" s="35"/>
      <c r="B487" s="36"/>
      <c r="C487" s="233" t="s">
        <v>1076</v>
      </c>
      <c r="D487" s="233" t="s">
        <v>191</v>
      </c>
      <c r="E487" s="234" t="s">
        <v>1077</v>
      </c>
      <c r="F487" s="235" t="s">
        <v>1078</v>
      </c>
      <c r="G487" s="236" t="s">
        <v>199</v>
      </c>
      <c r="H487" s="237">
        <v>1</v>
      </c>
      <c r="I487" s="238"/>
      <c r="J487" s="239">
        <f>ROUND(I487*H487,2)</f>
        <v>0</v>
      </c>
      <c r="K487" s="235" t="s">
        <v>19</v>
      </c>
      <c r="L487" s="41"/>
      <c r="M487" s="240" t="s">
        <v>19</v>
      </c>
      <c r="N487" s="241" t="s">
        <v>44</v>
      </c>
      <c r="O487" s="81"/>
      <c r="P487" s="225">
        <f>O487*H487</f>
        <v>0</v>
      </c>
      <c r="Q487" s="225">
        <v>0</v>
      </c>
      <c r="R487" s="225">
        <f>Q487*H487</f>
        <v>0</v>
      </c>
      <c r="S487" s="225">
        <v>0</v>
      </c>
      <c r="T487" s="226">
        <f>S487*H487</f>
        <v>0</v>
      </c>
      <c r="U487" s="35"/>
      <c r="V487" s="35"/>
      <c r="W487" s="35"/>
      <c r="X487" s="35"/>
      <c r="Y487" s="35"/>
      <c r="Z487" s="35"/>
      <c r="AA487" s="35"/>
      <c r="AB487" s="35"/>
      <c r="AC487" s="35"/>
      <c r="AD487" s="35"/>
      <c r="AE487" s="35"/>
      <c r="AR487" s="227" t="s">
        <v>81</v>
      </c>
      <c r="AT487" s="227" t="s">
        <v>191</v>
      </c>
      <c r="AU487" s="227" t="s">
        <v>81</v>
      </c>
      <c r="AY487" s="14" t="s">
        <v>183</v>
      </c>
      <c r="BE487" s="228">
        <f>IF(N487="základní",J487,0)</f>
        <v>0</v>
      </c>
      <c r="BF487" s="228">
        <f>IF(N487="snížená",J487,0)</f>
        <v>0</v>
      </c>
      <c r="BG487" s="228">
        <f>IF(N487="zákl. přenesená",J487,0)</f>
        <v>0</v>
      </c>
      <c r="BH487" s="228">
        <f>IF(N487="sníž. přenesená",J487,0)</f>
        <v>0</v>
      </c>
      <c r="BI487" s="228">
        <f>IF(N487="nulová",J487,0)</f>
        <v>0</v>
      </c>
      <c r="BJ487" s="14" t="s">
        <v>81</v>
      </c>
      <c r="BK487" s="228">
        <f>ROUND(I487*H487,2)</f>
        <v>0</v>
      </c>
      <c r="BL487" s="14" t="s">
        <v>81</v>
      </c>
      <c r="BM487" s="227" t="s">
        <v>1079</v>
      </c>
    </row>
    <row r="488" s="2" customFormat="1">
      <c r="A488" s="35"/>
      <c r="B488" s="36"/>
      <c r="C488" s="37"/>
      <c r="D488" s="229" t="s">
        <v>190</v>
      </c>
      <c r="E488" s="37"/>
      <c r="F488" s="230" t="s">
        <v>1078</v>
      </c>
      <c r="G488" s="37"/>
      <c r="H488" s="37"/>
      <c r="I488" s="143"/>
      <c r="J488" s="37"/>
      <c r="K488" s="37"/>
      <c r="L488" s="41"/>
      <c r="M488" s="231"/>
      <c r="N488" s="232"/>
      <c r="O488" s="81"/>
      <c r="P488" s="81"/>
      <c r="Q488" s="81"/>
      <c r="R488" s="81"/>
      <c r="S488" s="81"/>
      <c r="T488" s="82"/>
      <c r="U488" s="35"/>
      <c r="V488" s="35"/>
      <c r="W488" s="35"/>
      <c r="X488" s="35"/>
      <c r="Y488" s="35"/>
      <c r="Z488" s="35"/>
      <c r="AA488" s="35"/>
      <c r="AB488" s="35"/>
      <c r="AC488" s="35"/>
      <c r="AD488" s="35"/>
      <c r="AE488" s="35"/>
      <c r="AT488" s="14" t="s">
        <v>190</v>
      </c>
      <c r="AU488" s="14" t="s">
        <v>81</v>
      </c>
    </row>
    <row r="489" s="2" customFormat="1" ht="21.75" customHeight="1">
      <c r="A489" s="35"/>
      <c r="B489" s="36"/>
      <c r="C489" s="233" t="s">
        <v>1080</v>
      </c>
      <c r="D489" s="233" t="s">
        <v>191</v>
      </c>
      <c r="E489" s="234" t="s">
        <v>1081</v>
      </c>
      <c r="F489" s="235" t="s">
        <v>1082</v>
      </c>
      <c r="G489" s="236" t="s">
        <v>199</v>
      </c>
      <c r="H489" s="237">
        <v>8</v>
      </c>
      <c r="I489" s="238"/>
      <c r="J489" s="239">
        <f>ROUND(I489*H489,2)</f>
        <v>0</v>
      </c>
      <c r="K489" s="235" t="s">
        <v>19</v>
      </c>
      <c r="L489" s="41"/>
      <c r="M489" s="240" t="s">
        <v>19</v>
      </c>
      <c r="N489" s="241" t="s">
        <v>44</v>
      </c>
      <c r="O489" s="81"/>
      <c r="P489" s="225">
        <f>O489*H489</f>
        <v>0</v>
      </c>
      <c r="Q489" s="225">
        <v>0</v>
      </c>
      <c r="R489" s="225">
        <f>Q489*H489</f>
        <v>0</v>
      </c>
      <c r="S489" s="225">
        <v>0</v>
      </c>
      <c r="T489" s="226">
        <f>S489*H489</f>
        <v>0</v>
      </c>
      <c r="U489" s="35"/>
      <c r="V489" s="35"/>
      <c r="W489" s="35"/>
      <c r="X489" s="35"/>
      <c r="Y489" s="35"/>
      <c r="Z489" s="35"/>
      <c r="AA489" s="35"/>
      <c r="AB489" s="35"/>
      <c r="AC489" s="35"/>
      <c r="AD489" s="35"/>
      <c r="AE489" s="35"/>
      <c r="AR489" s="227" t="s">
        <v>182</v>
      </c>
      <c r="AT489" s="227" t="s">
        <v>191</v>
      </c>
      <c r="AU489" s="227" t="s">
        <v>81</v>
      </c>
      <c r="AY489" s="14" t="s">
        <v>183</v>
      </c>
      <c r="BE489" s="228">
        <f>IF(N489="základní",J489,0)</f>
        <v>0</v>
      </c>
      <c r="BF489" s="228">
        <f>IF(N489="snížená",J489,0)</f>
        <v>0</v>
      </c>
      <c r="BG489" s="228">
        <f>IF(N489="zákl. přenesená",J489,0)</f>
        <v>0</v>
      </c>
      <c r="BH489" s="228">
        <f>IF(N489="sníž. přenesená",J489,0)</f>
        <v>0</v>
      </c>
      <c r="BI489" s="228">
        <f>IF(N489="nulová",J489,0)</f>
        <v>0</v>
      </c>
      <c r="BJ489" s="14" t="s">
        <v>81</v>
      </c>
      <c r="BK489" s="228">
        <f>ROUND(I489*H489,2)</f>
        <v>0</v>
      </c>
      <c r="BL489" s="14" t="s">
        <v>182</v>
      </c>
      <c r="BM489" s="227" t="s">
        <v>1083</v>
      </c>
    </row>
    <row r="490" s="2" customFormat="1">
      <c r="A490" s="35"/>
      <c r="B490" s="36"/>
      <c r="C490" s="37"/>
      <c r="D490" s="229" t="s">
        <v>190</v>
      </c>
      <c r="E490" s="37"/>
      <c r="F490" s="230" t="s">
        <v>1082</v>
      </c>
      <c r="G490" s="37"/>
      <c r="H490" s="37"/>
      <c r="I490" s="143"/>
      <c r="J490" s="37"/>
      <c r="K490" s="37"/>
      <c r="L490" s="41"/>
      <c r="M490" s="231"/>
      <c r="N490" s="232"/>
      <c r="O490" s="81"/>
      <c r="P490" s="81"/>
      <c r="Q490" s="81"/>
      <c r="R490" s="81"/>
      <c r="S490" s="81"/>
      <c r="T490" s="82"/>
      <c r="U490" s="35"/>
      <c r="V490" s="35"/>
      <c r="W490" s="35"/>
      <c r="X490" s="35"/>
      <c r="Y490" s="35"/>
      <c r="Z490" s="35"/>
      <c r="AA490" s="35"/>
      <c r="AB490" s="35"/>
      <c r="AC490" s="35"/>
      <c r="AD490" s="35"/>
      <c r="AE490" s="35"/>
      <c r="AT490" s="14" t="s">
        <v>190</v>
      </c>
      <c r="AU490" s="14" t="s">
        <v>81</v>
      </c>
    </row>
    <row r="491" s="2" customFormat="1" ht="44.25" customHeight="1">
      <c r="A491" s="35"/>
      <c r="B491" s="36"/>
      <c r="C491" s="233" t="s">
        <v>1084</v>
      </c>
      <c r="D491" s="233" t="s">
        <v>191</v>
      </c>
      <c r="E491" s="234" t="s">
        <v>1085</v>
      </c>
      <c r="F491" s="235" t="s">
        <v>1086</v>
      </c>
      <c r="G491" s="236" t="s">
        <v>199</v>
      </c>
      <c r="H491" s="237">
        <v>1</v>
      </c>
      <c r="I491" s="238"/>
      <c r="J491" s="239">
        <f>ROUND(I491*H491,2)</f>
        <v>0</v>
      </c>
      <c r="K491" s="235" t="s">
        <v>19</v>
      </c>
      <c r="L491" s="41"/>
      <c r="M491" s="240" t="s">
        <v>19</v>
      </c>
      <c r="N491" s="241" t="s">
        <v>44</v>
      </c>
      <c r="O491" s="81"/>
      <c r="P491" s="225">
        <f>O491*H491</f>
        <v>0</v>
      </c>
      <c r="Q491" s="225">
        <v>0</v>
      </c>
      <c r="R491" s="225">
        <f>Q491*H491</f>
        <v>0</v>
      </c>
      <c r="S491" s="225">
        <v>0</v>
      </c>
      <c r="T491" s="226">
        <f>S491*H491</f>
        <v>0</v>
      </c>
      <c r="U491" s="35"/>
      <c r="V491" s="35"/>
      <c r="W491" s="35"/>
      <c r="X491" s="35"/>
      <c r="Y491" s="35"/>
      <c r="Z491" s="35"/>
      <c r="AA491" s="35"/>
      <c r="AB491" s="35"/>
      <c r="AC491" s="35"/>
      <c r="AD491" s="35"/>
      <c r="AE491" s="35"/>
      <c r="AR491" s="227" t="s">
        <v>182</v>
      </c>
      <c r="AT491" s="227" t="s">
        <v>191</v>
      </c>
      <c r="AU491" s="227" t="s">
        <v>81</v>
      </c>
      <c r="AY491" s="14" t="s">
        <v>183</v>
      </c>
      <c r="BE491" s="228">
        <f>IF(N491="základní",J491,0)</f>
        <v>0</v>
      </c>
      <c r="BF491" s="228">
        <f>IF(N491="snížená",J491,0)</f>
        <v>0</v>
      </c>
      <c r="BG491" s="228">
        <f>IF(N491="zákl. přenesená",J491,0)</f>
        <v>0</v>
      </c>
      <c r="BH491" s="228">
        <f>IF(N491="sníž. přenesená",J491,0)</f>
        <v>0</v>
      </c>
      <c r="BI491" s="228">
        <f>IF(N491="nulová",J491,0)</f>
        <v>0</v>
      </c>
      <c r="BJ491" s="14" t="s">
        <v>81</v>
      </c>
      <c r="BK491" s="228">
        <f>ROUND(I491*H491,2)</f>
        <v>0</v>
      </c>
      <c r="BL491" s="14" t="s">
        <v>182</v>
      </c>
      <c r="BM491" s="227" t="s">
        <v>1087</v>
      </c>
    </row>
    <row r="492" s="2" customFormat="1">
      <c r="A492" s="35"/>
      <c r="B492" s="36"/>
      <c r="C492" s="37"/>
      <c r="D492" s="229" t="s">
        <v>190</v>
      </c>
      <c r="E492" s="37"/>
      <c r="F492" s="230" t="s">
        <v>1086</v>
      </c>
      <c r="G492" s="37"/>
      <c r="H492" s="37"/>
      <c r="I492" s="143"/>
      <c r="J492" s="37"/>
      <c r="K492" s="37"/>
      <c r="L492" s="41"/>
      <c r="M492" s="231"/>
      <c r="N492" s="232"/>
      <c r="O492" s="81"/>
      <c r="P492" s="81"/>
      <c r="Q492" s="81"/>
      <c r="R492" s="81"/>
      <c r="S492" s="81"/>
      <c r="T492" s="82"/>
      <c r="U492" s="35"/>
      <c r="V492" s="35"/>
      <c r="W492" s="35"/>
      <c r="X492" s="35"/>
      <c r="Y492" s="35"/>
      <c r="Z492" s="35"/>
      <c r="AA492" s="35"/>
      <c r="AB492" s="35"/>
      <c r="AC492" s="35"/>
      <c r="AD492" s="35"/>
      <c r="AE492" s="35"/>
      <c r="AT492" s="14" t="s">
        <v>190</v>
      </c>
      <c r="AU492" s="14" t="s">
        <v>81</v>
      </c>
    </row>
    <row r="493" s="2" customFormat="1" ht="33" customHeight="1">
      <c r="A493" s="35"/>
      <c r="B493" s="36"/>
      <c r="C493" s="233" t="s">
        <v>1088</v>
      </c>
      <c r="D493" s="233" t="s">
        <v>191</v>
      </c>
      <c r="E493" s="234" t="s">
        <v>1089</v>
      </c>
      <c r="F493" s="235" t="s">
        <v>1090</v>
      </c>
      <c r="G493" s="236" t="s">
        <v>199</v>
      </c>
      <c r="H493" s="237">
        <v>1</v>
      </c>
      <c r="I493" s="238"/>
      <c r="J493" s="239">
        <f>ROUND(I493*H493,2)</f>
        <v>0</v>
      </c>
      <c r="K493" s="235" t="s">
        <v>19</v>
      </c>
      <c r="L493" s="41"/>
      <c r="M493" s="240" t="s">
        <v>19</v>
      </c>
      <c r="N493" s="241" t="s">
        <v>44</v>
      </c>
      <c r="O493" s="81"/>
      <c r="P493" s="225">
        <f>O493*H493</f>
        <v>0</v>
      </c>
      <c r="Q493" s="225">
        <v>0</v>
      </c>
      <c r="R493" s="225">
        <f>Q493*H493</f>
        <v>0</v>
      </c>
      <c r="S493" s="225">
        <v>0</v>
      </c>
      <c r="T493" s="226">
        <f>S493*H493</f>
        <v>0</v>
      </c>
      <c r="U493" s="35"/>
      <c r="V493" s="35"/>
      <c r="W493" s="35"/>
      <c r="X493" s="35"/>
      <c r="Y493" s="35"/>
      <c r="Z493" s="35"/>
      <c r="AA493" s="35"/>
      <c r="AB493" s="35"/>
      <c r="AC493" s="35"/>
      <c r="AD493" s="35"/>
      <c r="AE493" s="35"/>
      <c r="AR493" s="227" t="s">
        <v>182</v>
      </c>
      <c r="AT493" s="227" t="s">
        <v>191</v>
      </c>
      <c r="AU493" s="227" t="s">
        <v>81</v>
      </c>
      <c r="AY493" s="14" t="s">
        <v>183</v>
      </c>
      <c r="BE493" s="228">
        <f>IF(N493="základní",J493,0)</f>
        <v>0</v>
      </c>
      <c r="BF493" s="228">
        <f>IF(N493="snížená",J493,0)</f>
        <v>0</v>
      </c>
      <c r="BG493" s="228">
        <f>IF(N493="zákl. přenesená",J493,0)</f>
        <v>0</v>
      </c>
      <c r="BH493" s="228">
        <f>IF(N493="sníž. přenesená",J493,0)</f>
        <v>0</v>
      </c>
      <c r="BI493" s="228">
        <f>IF(N493="nulová",J493,0)</f>
        <v>0</v>
      </c>
      <c r="BJ493" s="14" t="s">
        <v>81</v>
      </c>
      <c r="BK493" s="228">
        <f>ROUND(I493*H493,2)</f>
        <v>0</v>
      </c>
      <c r="BL493" s="14" t="s">
        <v>182</v>
      </c>
      <c r="BM493" s="227" t="s">
        <v>1091</v>
      </c>
    </row>
    <row r="494" s="2" customFormat="1">
      <c r="A494" s="35"/>
      <c r="B494" s="36"/>
      <c r="C494" s="37"/>
      <c r="D494" s="229" t="s">
        <v>190</v>
      </c>
      <c r="E494" s="37"/>
      <c r="F494" s="230" t="s">
        <v>1090</v>
      </c>
      <c r="G494" s="37"/>
      <c r="H494" s="37"/>
      <c r="I494" s="143"/>
      <c r="J494" s="37"/>
      <c r="K494" s="37"/>
      <c r="L494" s="41"/>
      <c r="M494" s="231"/>
      <c r="N494" s="232"/>
      <c r="O494" s="81"/>
      <c r="P494" s="81"/>
      <c r="Q494" s="81"/>
      <c r="R494" s="81"/>
      <c r="S494" s="81"/>
      <c r="T494" s="82"/>
      <c r="U494" s="35"/>
      <c r="V494" s="35"/>
      <c r="W494" s="35"/>
      <c r="X494" s="35"/>
      <c r="Y494" s="35"/>
      <c r="Z494" s="35"/>
      <c r="AA494" s="35"/>
      <c r="AB494" s="35"/>
      <c r="AC494" s="35"/>
      <c r="AD494" s="35"/>
      <c r="AE494" s="35"/>
      <c r="AT494" s="14" t="s">
        <v>190</v>
      </c>
      <c r="AU494" s="14" t="s">
        <v>81</v>
      </c>
    </row>
    <row r="495" s="2" customFormat="1" ht="16.5" customHeight="1">
      <c r="A495" s="35"/>
      <c r="B495" s="36"/>
      <c r="C495" s="233" t="s">
        <v>1092</v>
      </c>
      <c r="D495" s="233" t="s">
        <v>191</v>
      </c>
      <c r="E495" s="234" t="s">
        <v>1093</v>
      </c>
      <c r="F495" s="235" t="s">
        <v>1094</v>
      </c>
      <c r="G495" s="236" t="s">
        <v>199</v>
      </c>
      <c r="H495" s="237">
        <v>1</v>
      </c>
      <c r="I495" s="238"/>
      <c r="J495" s="239">
        <f>ROUND(I495*H495,2)</f>
        <v>0</v>
      </c>
      <c r="K495" s="235" t="s">
        <v>19</v>
      </c>
      <c r="L495" s="41"/>
      <c r="M495" s="240" t="s">
        <v>19</v>
      </c>
      <c r="N495" s="241" t="s">
        <v>44</v>
      </c>
      <c r="O495" s="81"/>
      <c r="P495" s="225">
        <f>O495*H495</f>
        <v>0</v>
      </c>
      <c r="Q495" s="225">
        <v>0</v>
      </c>
      <c r="R495" s="225">
        <f>Q495*H495</f>
        <v>0</v>
      </c>
      <c r="S495" s="225">
        <v>0</v>
      </c>
      <c r="T495" s="226">
        <f>S495*H495</f>
        <v>0</v>
      </c>
      <c r="U495" s="35"/>
      <c r="V495" s="35"/>
      <c r="W495" s="35"/>
      <c r="X495" s="35"/>
      <c r="Y495" s="35"/>
      <c r="Z495" s="35"/>
      <c r="AA495" s="35"/>
      <c r="AB495" s="35"/>
      <c r="AC495" s="35"/>
      <c r="AD495" s="35"/>
      <c r="AE495" s="35"/>
      <c r="AR495" s="227" t="s">
        <v>182</v>
      </c>
      <c r="AT495" s="227" t="s">
        <v>191</v>
      </c>
      <c r="AU495" s="227" t="s">
        <v>81</v>
      </c>
      <c r="AY495" s="14" t="s">
        <v>183</v>
      </c>
      <c r="BE495" s="228">
        <f>IF(N495="základní",J495,0)</f>
        <v>0</v>
      </c>
      <c r="BF495" s="228">
        <f>IF(N495="snížená",J495,0)</f>
        <v>0</v>
      </c>
      <c r="BG495" s="228">
        <f>IF(N495="zákl. přenesená",J495,0)</f>
        <v>0</v>
      </c>
      <c r="BH495" s="228">
        <f>IF(N495="sníž. přenesená",J495,0)</f>
        <v>0</v>
      </c>
      <c r="BI495" s="228">
        <f>IF(N495="nulová",J495,0)</f>
        <v>0</v>
      </c>
      <c r="BJ495" s="14" t="s">
        <v>81</v>
      </c>
      <c r="BK495" s="228">
        <f>ROUND(I495*H495,2)</f>
        <v>0</v>
      </c>
      <c r="BL495" s="14" t="s">
        <v>182</v>
      </c>
      <c r="BM495" s="227" t="s">
        <v>1095</v>
      </c>
    </row>
    <row r="496" s="2" customFormat="1">
      <c r="A496" s="35"/>
      <c r="B496" s="36"/>
      <c r="C496" s="37"/>
      <c r="D496" s="229" t="s">
        <v>190</v>
      </c>
      <c r="E496" s="37"/>
      <c r="F496" s="230" t="s">
        <v>1094</v>
      </c>
      <c r="G496" s="37"/>
      <c r="H496" s="37"/>
      <c r="I496" s="143"/>
      <c r="J496" s="37"/>
      <c r="K496" s="37"/>
      <c r="L496" s="41"/>
      <c r="M496" s="231"/>
      <c r="N496" s="232"/>
      <c r="O496" s="81"/>
      <c r="P496" s="81"/>
      <c r="Q496" s="81"/>
      <c r="R496" s="81"/>
      <c r="S496" s="81"/>
      <c r="T496" s="82"/>
      <c r="U496" s="35"/>
      <c r="V496" s="35"/>
      <c r="W496" s="35"/>
      <c r="X496" s="35"/>
      <c r="Y496" s="35"/>
      <c r="Z496" s="35"/>
      <c r="AA496" s="35"/>
      <c r="AB496" s="35"/>
      <c r="AC496" s="35"/>
      <c r="AD496" s="35"/>
      <c r="AE496" s="35"/>
      <c r="AT496" s="14" t="s">
        <v>190</v>
      </c>
      <c r="AU496" s="14" t="s">
        <v>81</v>
      </c>
    </row>
    <row r="497" s="2" customFormat="1" ht="21.75" customHeight="1">
      <c r="A497" s="35"/>
      <c r="B497" s="36"/>
      <c r="C497" s="233" t="s">
        <v>1096</v>
      </c>
      <c r="D497" s="233" t="s">
        <v>191</v>
      </c>
      <c r="E497" s="234" t="s">
        <v>1097</v>
      </c>
      <c r="F497" s="235" t="s">
        <v>1098</v>
      </c>
      <c r="G497" s="236" t="s">
        <v>199</v>
      </c>
      <c r="H497" s="237">
        <v>12</v>
      </c>
      <c r="I497" s="238"/>
      <c r="J497" s="239">
        <f>ROUND(I497*H497,2)</f>
        <v>0</v>
      </c>
      <c r="K497" s="235" t="s">
        <v>19</v>
      </c>
      <c r="L497" s="41"/>
      <c r="M497" s="240" t="s">
        <v>19</v>
      </c>
      <c r="N497" s="241" t="s">
        <v>44</v>
      </c>
      <c r="O497" s="81"/>
      <c r="P497" s="225">
        <f>O497*H497</f>
        <v>0</v>
      </c>
      <c r="Q497" s="225">
        <v>0</v>
      </c>
      <c r="R497" s="225">
        <f>Q497*H497</f>
        <v>0</v>
      </c>
      <c r="S497" s="225">
        <v>0</v>
      </c>
      <c r="T497" s="226">
        <f>S497*H497</f>
        <v>0</v>
      </c>
      <c r="U497" s="35"/>
      <c r="V497" s="35"/>
      <c r="W497" s="35"/>
      <c r="X497" s="35"/>
      <c r="Y497" s="35"/>
      <c r="Z497" s="35"/>
      <c r="AA497" s="35"/>
      <c r="AB497" s="35"/>
      <c r="AC497" s="35"/>
      <c r="AD497" s="35"/>
      <c r="AE497" s="35"/>
      <c r="AR497" s="227" t="s">
        <v>182</v>
      </c>
      <c r="AT497" s="227" t="s">
        <v>191</v>
      </c>
      <c r="AU497" s="227" t="s">
        <v>81</v>
      </c>
      <c r="AY497" s="14" t="s">
        <v>183</v>
      </c>
      <c r="BE497" s="228">
        <f>IF(N497="základní",J497,0)</f>
        <v>0</v>
      </c>
      <c r="BF497" s="228">
        <f>IF(N497="snížená",J497,0)</f>
        <v>0</v>
      </c>
      <c r="BG497" s="228">
        <f>IF(N497="zákl. přenesená",J497,0)</f>
        <v>0</v>
      </c>
      <c r="BH497" s="228">
        <f>IF(N497="sníž. přenesená",J497,0)</f>
        <v>0</v>
      </c>
      <c r="BI497" s="228">
        <f>IF(N497="nulová",J497,0)</f>
        <v>0</v>
      </c>
      <c r="BJ497" s="14" t="s">
        <v>81</v>
      </c>
      <c r="BK497" s="228">
        <f>ROUND(I497*H497,2)</f>
        <v>0</v>
      </c>
      <c r="BL497" s="14" t="s">
        <v>182</v>
      </c>
      <c r="BM497" s="227" t="s">
        <v>1099</v>
      </c>
    </row>
    <row r="498" s="2" customFormat="1">
      <c r="A498" s="35"/>
      <c r="B498" s="36"/>
      <c r="C498" s="37"/>
      <c r="D498" s="229" t="s">
        <v>190</v>
      </c>
      <c r="E498" s="37"/>
      <c r="F498" s="230" t="s">
        <v>1098</v>
      </c>
      <c r="G498" s="37"/>
      <c r="H498" s="37"/>
      <c r="I498" s="143"/>
      <c r="J498" s="37"/>
      <c r="K498" s="37"/>
      <c r="L498" s="41"/>
      <c r="M498" s="231"/>
      <c r="N498" s="232"/>
      <c r="O498" s="81"/>
      <c r="P498" s="81"/>
      <c r="Q498" s="81"/>
      <c r="R498" s="81"/>
      <c r="S498" s="81"/>
      <c r="T498" s="82"/>
      <c r="U498" s="35"/>
      <c r="V498" s="35"/>
      <c r="W498" s="35"/>
      <c r="X498" s="35"/>
      <c r="Y498" s="35"/>
      <c r="Z498" s="35"/>
      <c r="AA498" s="35"/>
      <c r="AB498" s="35"/>
      <c r="AC498" s="35"/>
      <c r="AD498" s="35"/>
      <c r="AE498" s="35"/>
      <c r="AT498" s="14" t="s">
        <v>190</v>
      </c>
      <c r="AU498" s="14" t="s">
        <v>81</v>
      </c>
    </row>
    <row r="499" s="2" customFormat="1" ht="16.5" customHeight="1">
      <c r="A499" s="35"/>
      <c r="B499" s="36"/>
      <c r="C499" s="233" t="s">
        <v>1100</v>
      </c>
      <c r="D499" s="233" t="s">
        <v>191</v>
      </c>
      <c r="E499" s="234" t="s">
        <v>1101</v>
      </c>
      <c r="F499" s="235" t="s">
        <v>1102</v>
      </c>
      <c r="G499" s="236" t="s">
        <v>199</v>
      </c>
      <c r="H499" s="237">
        <v>12</v>
      </c>
      <c r="I499" s="238"/>
      <c r="J499" s="239">
        <f>ROUND(I499*H499,2)</f>
        <v>0</v>
      </c>
      <c r="K499" s="235" t="s">
        <v>19</v>
      </c>
      <c r="L499" s="41"/>
      <c r="M499" s="240" t="s">
        <v>19</v>
      </c>
      <c r="N499" s="241" t="s">
        <v>44</v>
      </c>
      <c r="O499" s="81"/>
      <c r="P499" s="225">
        <f>O499*H499</f>
        <v>0</v>
      </c>
      <c r="Q499" s="225">
        <v>0</v>
      </c>
      <c r="R499" s="225">
        <f>Q499*H499</f>
        <v>0</v>
      </c>
      <c r="S499" s="225">
        <v>0</v>
      </c>
      <c r="T499" s="226">
        <f>S499*H499</f>
        <v>0</v>
      </c>
      <c r="U499" s="35"/>
      <c r="V499" s="35"/>
      <c r="W499" s="35"/>
      <c r="X499" s="35"/>
      <c r="Y499" s="35"/>
      <c r="Z499" s="35"/>
      <c r="AA499" s="35"/>
      <c r="AB499" s="35"/>
      <c r="AC499" s="35"/>
      <c r="AD499" s="35"/>
      <c r="AE499" s="35"/>
      <c r="AR499" s="227" t="s">
        <v>182</v>
      </c>
      <c r="AT499" s="227" t="s">
        <v>191</v>
      </c>
      <c r="AU499" s="227" t="s">
        <v>81</v>
      </c>
      <c r="AY499" s="14" t="s">
        <v>183</v>
      </c>
      <c r="BE499" s="228">
        <f>IF(N499="základní",J499,0)</f>
        <v>0</v>
      </c>
      <c r="BF499" s="228">
        <f>IF(N499="snížená",J499,0)</f>
        <v>0</v>
      </c>
      <c r="BG499" s="228">
        <f>IF(N499="zákl. přenesená",J499,0)</f>
        <v>0</v>
      </c>
      <c r="BH499" s="228">
        <f>IF(N499="sníž. přenesená",J499,0)</f>
        <v>0</v>
      </c>
      <c r="BI499" s="228">
        <f>IF(N499="nulová",J499,0)</f>
        <v>0</v>
      </c>
      <c r="BJ499" s="14" t="s">
        <v>81</v>
      </c>
      <c r="BK499" s="228">
        <f>ROUND(I499*H499,2)</f>
        <v>0</v>
      </c>
      <c r="BL499" s="14" t="s">
        <v>182</v>
      </c>
      <c r="BM499" s="227" t="s">
        <v>1103</v>
      </c>
    </row>
    <row r="500" s="2" customFormat="1">
      <c r="A500" s="35"/>
      <c r="B500" s="36"/>
      <c r="C500" s="37"/>
      <c r="D500" s="229" t="s">
        <v>190</v>
      </c>
      <c r="E500" s="37"/>
      <c r="F500" s="230" t="s">
        <v>1102</v>
      </c>
      <c r="G500" s="37"/>
      <c r="H500" s="37"/>
      <c r="I500" s="143"/>
      <c r="J500" s="37"/>
      <c r="K500" s="37"/>
      <c r="L500" s="41"/>
      <c r="M500" s="231"/>
      <c r="N500" s="232"/>
      <c r="O500" s="81"/>
      <c r="P500" s="81"/>
      <c r="Q500" s="81"/>
      <c r="R500" s="81"/>
      <c r="S500" s="81"/>
      <c r="T500" s="82"/>
      <c r="U500" s="35"/>
      <c r="V500" s="35"/>
      <c r="W500" s="35"/>
      <c r="X500" s="35"/>
      <c r="Y500" s="35"/>
      <c r="Z500" s="35"/>
      <c r="AA500" s="35"/>
      <c r="AB500" s="35"/>
      <c r="AC500" s="35"/>
      <c r="AD500" s="35"/>
      <c r="AE500" s="35"/>
      <c r="AT500" s="14" t="s">
        <v>190</v>
      </c>
      <c r="AU500" s="14" t="s">
        <v>81</v>
      </c>
    </row>
    <row r="501" s="2" customFormat="1" ht="21.75" customHeight="1">
      <c r="A501" s="35"/>
      <c r="B501" s="36"/>
      <c r="C501" s="233" t="s">
        <v>1104</v>
      </c>
      <c r="D501" s="233" t="s">
        <v>191</v>
      </c>
      <c r="E501" s="234" t="s">
        <v>1105</v>
      </c>
      <c r="F501" s="235" t="s">
        <v>1106</v>
      </c>
      <c r="G501" s="236" t="s">
        <v>199</v>
      </c>
      <c r="H501" s="237">
        <v>7</v>
      </c>
      <c r="I501" s="238"/>
      <c r="J501" s="239">
        <f>ROUND(I501*H501,2)</f>
        <v>0</v>
      </c>
      <c r="K501" s="235" t="s">
        <v>19</v>
      </c>
      <c r="L501" s="41"/>
      <c r="M501" s="240" t="s">
        <v>19</v>
      </c>
      <c r="N501" s="241" t="s">
        <v>44</v>
      </c>
      <c r="O501" s="81"/>
      <c r="P501" s="225">
        <f>O501*H501</f>
        <v>0</v>
      </c>
      <c r="Q501" s="225">
        <v>0</v>
      </c>
      <c r="R501" s="225">
        <f>Q501*H501</f>
        <v>0</v>
      </c>
      <c r="S501" s="225">
        <v>0</v>
      </c>
      <c r="T501" s="226">
        <f>S501*H501</f>
        <v>0</v>
      </c>
      <c r="U501" s="35"/>
      <c r="V501" s="35"/>
      <c r="W501" s="35"/>
      <c r="X501" s="35"/>
      <c r="Y501" s="35"/>
      <c r="Z501" s="35"/>
      <c r="AA501" s="35"/>
      <c r="AB501" s="35"/>
      <c r="AC501" s="35"/>
      <c r="AD501" s="35"/>
      <c r="AE501" s="35"/>
      <c r="AR501" s="227" t="s">
        <v>182</v>
      </c>
      <c r="AT501" s="227" t="s">
        <v>191</v>
      </c>
      <c r="AU501" s="227" t="s">
        <v>81</v>
      </c>
      <c r="AY501" s="14" t="s">
        <v>183</v>
      </c>
      <c r="BE501" s="228">
        <f>IF(N501="základní",J501,0)</f>
        <v>0</v>
      </c>
      <c r="BF501" s="228">
        <f>IF(N501="snížená",J501,0)</f>
        <v>0</v>
      </c>
      <c r="BG501" s="228">
        <f>IF(N501="zákl. přenesená",J501,0)</f>
        <v>0</v>
      </c>
      <c r="BH501" s="228">
        <f>IF(N501="sníž. přenesená",J501,0)</f>
        <v>0</v>
      </c>
      <c r="BI501" s="228">
        <f>IF(N501="nulová",J501,0)</f>
        <v>0</v>
      </c>
      <c r="BJ501" s="14" t="s">
        <v>81</v>
      </c>
      <c r="BK501" s="228">
        <f>ROUND(I501*H501,2)</f>
        <v>0</v>
      </c>
      <c r="BL501" s="14" t="s">
        <v>182</v>
      </c>
      <c r="BM501" s="227" t="s">
        <v>1107</v>
      </c>
    </row>
    <row r="502" s="2" customFormat="1">
      <c r="A502" s="35"/>
      <c r="B502" s="36"/>
      <c r="C502" s="37"/>
      <c r="D502" s="229" t="s">
        <v>190</v>
      </c>
      <c r="E502" s="37"/>
      <c r="F502" s="230" t="s">
        <v>1106</v>
      </c>
      <c r="G502" s="37"/>
      <c r="H502" s="37"/>
      <c r="I502" s="143"/>
      <c r="J502" s="37"/>
      <c r="K502" s="37"/>
      <c r="L502" s="41"/>
      <c r="M502" s="231"/>
      <c r="N502" s="232"/>
      <c r="O502" s="81"/>
      <c r="P502" s="81"/>
      <c r="Q502" s="81"/>
      <c r="R502" s="81"/>
      <c r="S502" s="81"/>
      <c r="T502" s="82"/>
      <c r="U502" s="35"/>
      <c r="V502" s="35"/>
      <c r="W502" s="35"/>
      <c r="X502" s="35"/>
      <c r="Y502" s="35"/>
      <c r="Z502" s="35"/>
      <c r="AA502" s="35"/>
      <c r="AB502" s="35"/>
      <c r="AC502" s="35"/>
      <c r="AD502" s="35"/>
      <c r="AE502" s="35"/>
      <c r="AT502" s="14" t="s">
        <v>190</v>
      </c>
      <c r="AU502" s="14" t="s">
        <v>81</v>
      </c>
    </row>
    <row r="503" s="2" customFormat="1" ht="21.75" customHeight="1">
      <c r="A503" s="35"/>
      <c r="B503" s="36"/>
      <c r="C503" s="233" t="s">
        <v>1108</v>
      </c>
      <c r="D503" s="233" t="s">
        <v>191</v>
      </c>
      <c r="E503" s="234" t="s">
        <v>1109</v>
      </c>
      <c r="F503" s="235" t="s">
        <v>1110</v>
      </c>
      <c r="G503" s="236" t="s">
        <v>199</v>
      </c>
      <c r="H503" s="237">
        <v>5</v>
      </c>
      <c r="I503" s="238"/>
      <c r="J503" s="239">
        <f>ROUND(I503*H503,2)</f>
        <v>0</v>
      </c>
      <c r="K503" s="235" t="s">
        <v>19</v>
      </c>
      <c r="L503" s="41"/>
      <c r="M503" s="240" t="s">
        <v>19</v>
      </c>
      <c r="N503" s="241" t="s">
        <v>44</v>
      </c>
      <c r="O503" s="81"/>
      <c r="P503" s="225">
        <f>O503*H503</f>
        <v>0</v>
      </c>
      <c r="Q503" s="225">
        <v>0</v>
      </c>
      <c r="R503" s="225">
        <f>Q503*H503</f>
        <v>0</v>
      </c>
      <c r="S503" s="225">
        <v>0</v>
      </c>
      <c r="T503" s="226">
        <f>S503*H503</f>
        <v>0</v>
      </c>
      <c r="U503" s="35"/>
      <c r="V503" s="35"/>
      <c r="W503" s="35"/>
      <c r="X503" s="35"/>
      <c r="Y503" s="35"/>
      <c r="Z503" s="35"/>
      <c r="AA503" s="35"/>
      <c r="AB503" s="35"/>
      <c r="AC503" s="35"/>
      <c r="AD503" s="35"/>
      <c r="AE503" s="35"/>
      <c r="AR503" s="227" t="s">
        <v>182</v>
      </c>
      <c r="AT503" s="227" t="s">
        <v>191</v>
      </c>
      <c r="AU503" s="227" t="s">
        <v>81</v>
      </c>
      <c r="AY503" s="14" t="s">
        <v>183</v>
      </c>
      <c r="BE503" s="228">
        <f>IF(N503="základní",J503,0)</f>
        <v>0</v>
      </c>
      <c r="BF503" s="228">
        <f>IF(N503="snížená",J503,0)</f>
        <v>0</v>
      </c>
      <c r="BG503" s="228">
        <f>IF(N503="zákl. přenesená",J503,0)</f>
        <v>0</v>
      </c>
      <c r="BH503" s="228">
        <f>IF(N503="sníž. přenesená",J503,0)</f>
        <v>0</v>
      </c>
      <c r="BI503" s="228">
        <f>IF(N503="nulová",J503,0)</f>
        <v>0</v>
      </c>
      <c r="BJ503" s="14" t="s">
        <v>81</v>
      </c>
      <c r="BK503" s="228">
        <f>ROUND(I503*H503,2)</f>
        <v>0</v>
      </c>
      <c r="BL503" s="14" t="s">
        <v>182</v>
      </c>
      <c r="BM503" s="227" t="s">
        <v>1111</v>
      </c>
    </row>
    <row r="504" s="2" customFormat="1">
      <c r="A504" s="35"/>
      <c r="B504" s="36"/>
      <c r="C504" s="37"/>
      <c r="D504" s="229" t="s">
        <v>190</v>
      </c>
      <c r="E504" s="37"/>
      <c r="F504" s="230" t="s">
        <v>1110</v>
      </c>
      <c r="G504" s="37"/>
      <c r="H504" s="37"/>
      <c r="I504" s="143"/>
      <c r="J504" s="37"/>
      <c r="K504" s="37"/>
      <c r="L504" s="41"/>
      <c r="M504" s="231"/>
      <c r="N504" s="232"/>
      <c r="O504" s="81"/>
      <c r="P504" s="81"/>
      <c r="Q504" s="81"/>
      <c r="R504" s="81"/>
      <c r="S504" s="81"/>
      <c r="T504" s="82"/>
      <c r="U504" s="35"/>
      <c r="V504" s="35"/>
      <c r="W504" s="35"/>
      <c r="X504" s="35"/>
      <c r="Y504" s="35"/>
      <c r="Z504" s="35"/>
      <c r="AA504" s="35"/>
      <c r="AB504" s="35"/>
      <c r="AC504" s="35"/>
      <c r="AD504" s="35"/>
      <c r="AE504" s="35"/>
      <c r="AT504" s="14" t="s">
        <v>190</v>
      </c>
      <c r="AU504" s="14" t="s">
        <v>81</v>
      </c>
    </row>
    <row r="505" s="2" customFormat="1" ht="21.75" customHeight="1">
      <c r="A505" s="35"/>
      <c r="B505" s="36"/>
      <c r="C505" s="233" t="s">
        <v>1112</v>
      </c>
      <c r="D505" s="233" t="s">
        <v>191</v>
      </c>
      <c r="E505" s="234" t="s">
        <v>1113</v>
      </c>
      <c r="F505" s="235" t="s">
        <v>1114</v>
      </c>
      <c r="G505" s="236" t="s">
        <v>199</v>
      </c>
      <c r="H505" s="237">
        <v>4</v>
      </c>
      <c r="I505" s="238"/>
      <c r="J505" s="239">
        <f>ROUND(I505*H505,2)</f>
        <v>0</v>
      </c>
      <c r="K505" s="235" t="s">
        <v>19</v>
      </c>
      <c r="L505" s="41"/>
      <c r="M505" s="240" t="s">
        <v>19</v>
      </c>
      <c r="N505" s="241" t="s">
        <v>44</v>
      </c>
      <c r="O505" s="81"/>
      <c r="P505" s="225">
        <f>O505*H505</f>
        <v>0</v>
      </c>
      <c r="Q505" s="225">
        <v>0</v>
      </c>
      <c r="R505" s="225">
        <f>Q505*H505</f>
        <v>0</v>
      </c>
      <c r="S505" s="225">
        <v>0</v>
      </c>
      <c r="T505" s="226">
        <f>S505*H505</f>
        <v>0</v>
      </c>
      <c r="U505" s="35"/>
      <c r="V505" s="35"/>
      <c r="W505" s="35"/>
      <c r="X505" s="35"/>
      <c r="Y505" s="35"/>
      <c r="Z505" s="35"/>
      <c r="AA505" s="35"/>
      <c r="AB505" s="35"/>
      <c r="AC505" s="35"/>
      <c r="AD505" s="35"/>
      <c r="AE505" s="35"/>
      <c r="AR505" s="227" t="s">
        <v>182</v>
      </c>
      <c r="AT505" s="227" t="s">
        <v>191</v>
      </c>
      <c r="AU505" s="227" t="s">
        <v>81</v>
      </c>
      <c r="AY505" s="14" t="s">
        <v>183</v>
      </c>
      <c r="BE505" s="228">
        <f>IF(N505="základní",J505,0)</f>
        <v>0</v>
      </c>
      <c r="BF505" s="228">
        <f>IF(N505="snížená",J505,0)</f>
        <v>0</v>
      </c>
      <c r="BG505" s="228">
        <f>IF(N505="zákl. přenesená",J505,0)</f>
        <v>0</v>
      </c>
      <c r="BH505" s="228">
        <f>IF(N505="sníž. přenesená",J505,0)</f>
        <v>0</v>
      </c>
      <c r="BI505" s="228">
        <f>IF(N505="nulová",J505,0)</f>
        <v>0</v>
      </c>
      <c r="BJ505" s="14" t="s">
        <v>81</v>
      </c>
      <c r="BK505" s="228">
        <f>ROUND(I505*H505,2)</f>
        <v>0</v>
      </c>
      <c r="BL505" s="14" t="s">
        <v>182</v>
      </c>
      <c r="BM505" s="227" t="s">
        <v>1115</v>
      </c>
    </row>
    <row r="506" s="2" customFormat="1">
      <c r="A506" s="35"/>
      <c r="B506" s="36"/>
      <c r="C506" s="37"/>
      <c r="D506" s="229" t="s">
        <v>190</v>
      </c>
      <c r="E506" s="37"/>
      <c r="F506" s="230" t="s">
        <v>1114</v>
      </c>
      <c r="G506" s="37"/>
      <c r="H506" s="37"/>
      <c r="I506" s="143"/>
      <c r="J506" s="37"/>
      <c r="K506" s="37"/>
      <c r="L506" s="41"/>
      <c r="M506" s="231"/>
      <c r="N506" s="232"/>
      <c r="O506" s="81"/>
      <c r="P506" s="81"/>
      <c r="Q506" s="81"/>
      <c r="R506" s="81"/>
      <c r="S506" s="81"/>
      <c r="T506" s="82"/>
      <c r="U506" s="35"/>
      <c r="V506" s="35"/>
      <c r="W506" s="35"/>
      <c r="X506" s="35"/>
      <c r="Y506" s="35"/>
      <c r="Z506" s="35"/>
      <c r="AA506" s="35"/>
      <c r="AB506" s="35"/>
      <c r="AC506" s="35"/>
      <c r="AD506" s="35"/>
      <c r="AE506" s="35"/>
      <c r="AT506" s="14" t="s">
        <v>190</v>
      </c>
      <c r="AU506" s="14" t="s">
        <v>81</v>
      </c>
    </row>
    <row r="507" s="2" customFormat="1" ht="21.75" customHeight="1">
      <c r="A507" s="35"/>
      <c r="B507" s="36"/>
      <c r="C507" s="233" t="s">
        <v>1116</v>
      </c>
      <c r="D507" s="233" t="s">
        <v>191</v>
      </c>
      <c r="E507" s="234" t="s">
        <v>1117</v>
      </c>
      <c r="F507" s="235" t="s">
        <v>1118</v>
      </c>
      <c r="G507" s="236" t="s">
        <v>199</v>
      </c>
      <c r="H507" s="237">
        <v>1</v>
      </c>
      <c r="I507" s="238"/>
      <c r="J507" s="239">
        <f>ROUND(I507*H507,2)</f>
        <v>0</v>
      </c>
      <c r="K507" s="235" t="s">
        <v>19</v>
      </c>
      <c r="L507" s="41"/>
      <c r="M507" s="240" t="s">
        <v>19</v>
      </c>
      <c r="N507" s="241" t="s">
        <v>44</v>
      </c>
      <c r="O507" s="81"/>
      <c r="P507" s="225">
        <f>O507*H507</f>
        <v>0</v>
      </c>
      <c r="Q507" s="225">
        <v>0</v>
      </c>
      <c r="R507" s="225">
        <f>Q507*H507</f>
        <v>0</v>
      </c>
      <c r="S507" s="225">
        <v>0</v>
      </c>
      <c r="T507" s="226">
        <f>S507*H507</f>
        <v>0</v>
      </c>
      <c r="U507" s="35"/>
      <c r="V507" s="35"/>
      <c r="W507" s="35"/>
      <c r="X507" s="35"/>
      <c r="Y507" s="35"/>
      <c r="Z507" s="35"/>
      <c r="AA507" s="35"/>
      <c r="AB507" s="35"/>
      <c r="AC507" s="35"/>
      <c r="AD507" s="35"/>
      <c r="AE507" s="35"/>
      <c r="AR507" s="227" t="s">
        <v>182</v>
      </c>
      <c r="AT507" s="227" t="s">
        <v>191</v>
      </c>
      <c r="AU507" s="227" t="s">
        <v>81</v>
      </c>
      <c r="AY507" s="14" t="s">
        <v>183</v>
      </c>
      <c r="BE507" s="228">
        <f>IF(N507="základní",J507,0)</f>
        <v>0</v>
      </c>
      <c r="BF507" s="228">
        <f>IF(N507="snížená",J507,0)</f>
        <v>0</v>
      </c>
      <c r="BG507" s="228">
        <f>IF(N507="zákl. přenesená",J507,0)</f>
        <v>0</v>
      </c>
      <c r="BH507" s="228">
        <f>IF(N507="sníž. přenesená",J507,0)</f>
        <v>0</v>
      </c>
      <c r="BI507" s="228">
        <f>IF(N507="nulová",J507,0)</f>
        <v>0</v>
      </c>
      <c r="BJ507" s="14" t="s">
        <v>81</v>
      </c>
      <c r="BK507" s="228">
        <f>ROUND(I507*H507,2)</f>
        <v>0</v>
      </c>
      <c r="BL507" s="14" t="s">
        <v>182</v>
      </c>
      <c r="BM507" s="227" t="s">
        <v>1119</v>
      </c>
    </row>
    <row r="508" s="2" customFormat="1">
      <c r="A508" s="35"/>
      <c r="B508" s="36"/>
      <c r="C508" s="37"/>
      <c r="D508" s="229" t="s">
        <v>190</v>
      </c>
      <c r="E508" s="37"/>
      <c r="F508" s="230" t="s">
        <v>1118</v>
      </c>
      <c r="G508" s="37"/>
      <c r="H508" s="37"/>
      <c r="I508" s="143"/>
      <c r="J508" s="37"/>
      <c r="K508" s="37"/>
      <c r="L508" s="41"/>
      <c r="M508" s="231"/>
      <c r="N508" s="232"/>
      <c r="O508" s="81"/>
      <c r="P508" s="81"/>
      <c r="Q508" s="81"/>
      <c r="R508" s="81"/>
      <c r="S508" s="81"/>
      <c r="T508" s="82"/>
      <c r="U508" s="35"/>
      <c r="V508" s="35"/>
      <c r="W508" s="35"/>
      <c r="X508" s="35"/>
      <c r="Y508" s="35"/>
      <c r="Z508" s="35"/>
      <c r="AA508" s="35"/>
      <c r="AB508" s="35"/>
      <c r="AC508" s="35"/>
      <c r="AD508" s="35"/>
      <c r="AE508" s="35"/>
      <c r="AT508" s="14" t="s">
        <v>190</v>
      </c>
      <c r="AU508" s="14" t="s">
        <v>81</v>
      </c>
    </row>
    <row r="509" s="2" customFormat="1" ht="16.5" customHeight="1">
      <c r="A509" s="35"/>
      <c r="B509" s="36"/>
      <c r="C509" s="233" t="s">
        <v>1120</v>
      </c>
      <c r="D509" s="233" t="s">
        <v>191</v>
      </c>
      <c r="E509" s="234" t="s">
        <v>1121</v>
      </c>
      <c r="F509" s="235" t="s">
        <v>1122</v>
      </c>
      <c r="G509" s="236" t="s">
        <v>199</v>
      </c>
      <c r="H509" s="237">
        <v>1</v>
      </c>
      <c r="I509" s="238"/>
      <c r="J509" s="239">
        <f>ROUND(I509*H509,2)</f>
        <v>0</v>
      </c>
      <c r="K509" s="235" t="s">
        <v>19</v>
      </c>
      <c r="L509" s="41"/>
      <c r="M509" s="240" t="s">
        <v>19</v>
      </c>
      <c r="N509" s="241" t="s">
        <v>44</v>
      </c>
      <c r="O509" s="81"/>
      <c r="P509" s="225">
        <f>O509*H509</f>
        <v>0</v>
      </c>
      <c r="Q509" s="225">
        <v>0</v>
      </c>
      <c r="R509" s="225">
        <f>Q509*H509</f>
        <v>0</v>
      </c>
      <c r="S509" s="225">
        <v>0</v>
      </c>
      <c r="T509" s="226">
        <f>S509*H509</f>
        <v>0</v>
      </c>
      <c r="U509" s="35"/>
      <c r="V509" s="35"/>
      <c r="W509" s="35"/>
      <c r="X509" s="35"/>
      <c r="Y509" s="35"/>
      <c r="Z509" s="35"/>
      <c r="AA509" s="35"/>
      <c r="AB509" s="35"/>
      <c r="AC509" s="35"/>
      <c r="AD509" s="35"/>
      <c r="AE509" s="35"/>
      <c r="AR509" s="227" t="s">
        <v>182</v>
      </c>
      <c r="AT509" s="227" t="s">
        <v>191</v>
      </c>
      <c r="AU509" s="227" t="s">
        <v>81</v>
      </c>
      <c r="AY509" s="14" t="s">
        <v>183</v>
      </c>
      <c r="BE509" s="228">
        <f>IF(N509="základní",J509,0)</f>
        <v>0</v>
      </c>
      <c r="BF509" s="228">
        <f>IF(N509="snížená",J509,0)</f>
        <v>0</v>
      </c>
      <c r="BG509" s="228">
        <f>IF(N509="zákl. přenesená",J509,0)</f>
        <v>0</v>
      </c>
      <c r="BH509" s="228">
        <f>IF(N509="sníž. přenesená",J509,0)</f>
        <v>0</v>
      </c>
      <c r="BI509" s="228">
        <f>IF(N509="nulová",J509,0)</f>
        <v>0</v>
      </c>
      <c r="BJ509" s="14" t="s">
        <v>81</v>
      </c>
      <c r="BK509" s="228">
        <f>ROUND(I509*H509,2)</f>
        <v>0</v>
      </c>
      <c r="BL509" s="14" t="s">
        <v>182</v>
      </c>
      <c r="BM509" s="227" t="s">
        <v>1123</v>
      </c>
    </row>
    <row r="510" s="2" customFormat="1">
      <c r="A510" s="35"/>
      <c r="B510" s="36"/>
      <c r="C510" s="37"/>
      <c r="D510" s="229" t="s">
        <v>190</v>
      </c>
      <c r="E510" s="37"/>
      <c r="F510" s="230" t="s">
        <v>1122</v>
      </c>
      <c r="G510" s="37"/>
      <c r="H510" s="37"/>
      <c r="I510" s="143"/>
      <c r="J510" s="37"/>
      <c r="K510" s="37"/>
      <c r="L510" s="41"/>
      <c r="M510" s="231"/>
      <c r="N510" s="232"/>
      <c r="O510" s="81"/>
      <c r="P510" s="81"/>
      <c r="Q510" s="81"/>
      <c r="R510" s="81"/>
      <c r="S510" s="81"/>
      <c r="T510" s="82"/>
      <c r="U510" s="35"/>
      <c r="V510" s="35"/>
      <c r="W510" s="35"/>
      <c r="X510" s="35"/>
      <c r="Y510" s="35"/>
      <c r="Z510" s="35"/>
      <c r="AA510" s="35"/>
      <c r="AB510" s="35"/>
      <c r="AC510" s="35"/>
      <c r="AD510" s="35"/>
      <c r="AE510" s="35"/>
      <c r="AT510" s="14" t="s">
        <v>190</v>
      </c>
      <c r="AU510" s="14" t="s">
        <v>81</v>
      </c>
    </row>
    <row r="511" s="2" customFormat="1" ht="21.75" customHeight="1">
      <c r="A511" s="35"/>
      <c r="B511" s="36"/>
      <c r="C511" s="233" t="s">
        <v>1124</v>
      </c>
      <c r="D511" s="233" t="s">
        <v>191</v>
      </c>
      <c r="E511" s="234" t="s">
        <v>1125</v>
      </c>
      <c r="F511" s="235" t="s">
        <v>1126</v>
      </c>
      <c r="G511" s="236" t="s">
        <v>199</v>
      </c>
      <c r="H511" s="237">
        <v>1</v>
      </c>
      <c r="I511" s="238"/>
      <c r="J511" s="239">
        <f>ROUND(I511*H511,2)</f>
        <v>0</v>
      </c>
      <c r="K511" s="235" t="s">
        <v>19</v>
      </c>
      <c r="L511" s="41"/>
      <c r="M511" s="240" t="s">
        <v>19</v>
      </c>
      <c r="N511" s="241" t="s">
        <v>44</v>
      </c>
      <c r="O511" s="81"/>
      <c r="P511" s="225">
        <f>O511*H511</f>
        <v>0</v>
      </c>
      <c r="Q511" s="225">
        <v>0</v>
      </c>
      <c r="R511" s="225">
        <f>Q511*H511</f>
        <v>0</v>
      </c>
      <c r="S511" s="225">
        <v>0</v>
      </c>
      <c r="T511" s="226">
        <f>S511*H511</f>
        <v>0</v>
      </c>
      <c r="U511" s="35"/>
      <c r="V511" s="35"/>
      <c r="W511" s="35"/>
      <c r="X511" s="35"/>
      <c r="Y511" s="35"/>
      <c r="Z511" s="35"/>
      <c r="AA511" s="35"/>
      <c r="AB511" s="35"/>
      <c r="AC511" s="35"/>
      <c r="AD511" s="35"/>
      <c r="AE511" s="35"/>
      <c r="AR511" s="227" t="s">
        <v>182</v>
      </c>
      <c r="AT511" s="227" t="s">
        <v>191</v>
      </c>
      <c r="AU511" s="227" t="s">
        <v>81</v>
      </c>
      <c r="AY511" s="14" t="s">
        <v>183</v>
      </c>
      <c r="BE511" s="228">
        <f>IF(N511="základní",J511,0)</f>
        <v>0</v>
      </c>
      <c r="BF511" s="228">
        <f>IF(N511="snížená",J511,0)</f>
        <v>0</v>
      </c>
      <c r="BG511" s="228">
        <f>IF(N511="zákl. přenesená",J511,0)</f>
        <v>0</v>
      </c>
      <c r="BH511" s="228">
        <f>IF(N511="sníž. přenesená",J511,0)</f>
        <v>0</v>
      </c>
      <c r="BI511" s="228">
        <f>IF(N511="nulová",J511,0)</f>
        <v>0</v>
      </c>
      <c r="BJ511" s="14" t="s">
        <v>81</v>
      </c>
      <c r="BK511" s="228">
        <f>ROUND(I511*H511,2)</f>
        <v>0</v>
      </c>
      <c r="BL511" s="14" t="s">
        <v>182</v>
      </c>
      <c r="BM511" s="227" t="s">
        <v>1127</v>
      </c>
    </row>
    <row r="512" s="2" customFormat="1">
      <c r="A512" s="35"/>
      <c r="B512" s="36"/>
      <c r="C512" s="37"/>
      <c r="D512" s="229" t="s">
        <v>190</v>
      </c>
      <c r="E512" s="37"/>
      <c r="F512" s="230" t="s">
        <v>1126</v>
      </c>
      <c r="G512" s="37"/>
      <c r="H512" s="37"/>
      <c r="I512" s="143"/>
      <c r="J512" s="37"/>
      <c r="K512" s="37"/>
      <c r="L512" s="41"/>
      <c r="M512" s="231"/>
      <c r="N512" s="232"/>
      <c r="O512" s="81"/>
      <c r="P512" s="81"/>
      <c r="Q512" s="81"/>
      <c r="R512" s="81"/>
      <c r="S512" s="81"/>
      <c r="T512" s="82"/>
      <c r="U512" s="35"/>
      <c r="V512" s="35"/>
      <c r="W512" s="35"/>
      <c r="X512" s="35"/>
      <c r="Y512" s="35"/>
      <c r="Z512" s="35"/>
      <c r="AA512" s="35"/>
      <c r="AB512" s="35"/>
      <c r="AC512" s="35"/>
      <c r="AD512" s="35"/>
      <c r="AE512" s="35"/>
      <c r="AT512" s="14" t="s">
        <v>190</v>
      </c>
      <c r="AU512" s="14" t="s">
        <v>81</v>
      </c>
    </row>
    <row r="513" s="2" customFormat="1" ht="21.75" customHeight="1">
      <c r="A513" s="35"/>
      <c r="B513" s="36"/>
      <c r="C513" s="233" t="s">
        <v>1128</v>
      </c>
      <c r="D513" s="233" t="s">
        <v>191</v>
      </c>
      <c r="E513" s="234" t="s">
        <v>1129</v>
      </c>
      <c r="F513" s="235" t="s">
        <v>1130</v>
      </c>
      <c r="G513" s="236" t="s">
        <v>199</v>
      </c>
      <c r="H513" s="237">
        <v>1</v>
      </c>
      <c r="I513" s="238"/>
      <c r="J513" s="239">
        <f>ROUND(I513*H513,2)</f>
        <v>0</v>
      </c>
      <c r="K513" s="235" t="s">
        <v>19</v>
      </c>
      <c r="L513" s="41"/>
      <c r="M513" s="240" t="s">
        <v>19</v>
      </c>
      <c r="N513" s="241" t="s">
        <v>44</v>
      </c>
      <c r="O513" s="81"/>
      <c r="P513" s="225">
        <f>O513*H513</f>
        <v>0</v>
      </c>
      <c r="Q513" s="225">
        <v>0</v>
      </c>
      <c r="R513" s="225">
        <f>Q513*H513</f>
        <v>0</v>
      </c>
      <c r="S513" s="225">
        <v>0</v>
      </c>
      <c r="T513" s="226">
        <f>S513*H513</f>
        <v>0</v>
      </c>
      <c r="U513" s="35"/>
      <c r="V513" s="35"/>
      <c r="W513" s="35"/>
      <c r="X513" s="35"/>
      <c r="Y513" s="35"/>
      <c r="Z513" s="35"/>
      <c r="AA513" s="35"/>
      <c r="AB513" s="35"/>
      <c r="AC513" s="35"/>
      <c r="AD513" s="35"/>
      <c r="AE513" s="35"/>
      <c r="AR513" s="227" t="s">
        <v>182</v>
      </c>
      <c r="AT513" s="227" t="s">
        <v>191</v>
      </c>
      <c r="AU513" s="227" t="s">
        <v>81</v>
      </c>
      <c r="AY513" s="14" t="s">
        <v>183</v>
      </c>
      <c r="BE513" s="228">
        <f>IF(N513="základní",J513,0)</f>
        <v>0</v>
      </c>
      <c r="BF513" s="228">
        <f>IF(N513="snížená",J513,0)</f>
        <v>0</v>
      </c>
      <c r="BG513" s="228">
        <f>IF(N513="zákl. přenesená",J513,0)</f>
        <v>0</v>
      </c>
      <c r="BH513" s="228">
        <f>IF(N513="sníž. přenesená",J513,0)</f>
        <v>0</v>
      </c>
      <c r="BI513" s="228">
        <f>IF(N513="nulová",J513,0)</f>
        <v>0</v>
      </c>
      <c r="BJ513" s="14" t="s">
        <v>81</v>
      </c>
      <c r="BK513" s="228">
        <f>ROUND(I513*H513,2)</f>
        <v>0</v>
      </c>
      <c r="BL513" s="14" t="s">
        <v>182</v>
      </c>
      <c r="BM513" s="227" t="s">
        <v>1131</v>
      </c>
    </row>
    <row r="514" s="2" customFormat="1">
      <c r="A514" s="35"/>
      <c r="B514" s="36"/>
      <c r="C514" s="37"/>
      <c r="D514" s="229" t="s">
        <v>190</v>
      </c>
      <c r="E514" s="37"/>
      <c r="F514" s="230" t="s">
        <v>1130</v>
      </c>
      <c r="G514" s="37"/>
      <c r="H514" s="37"/>
      <c r="I514" s="143"/>
      <c r="J514" s="37"/>
      <c r="K514" s="37"/>
      <c r="L514" s="41"/>
      <c r="M514" s="231"/>
      <c r="N514" s="232"/>
      <c r="O514" s="81"/>
      <c r="P514" s="81"/>
      <c r="Q514" s="81"/>
      <c r="R514" s="81"/>
      <c r="S514" s="81"/>
      <c r="T514" s="82"/>
      <c r="U514" s="35"/>
      <c r="V514" s="35"/>
      <c r="W514" s="35"/>
      <c r="X514" s="35"/>
      <c r="Y514" s="35"/>
      <c r="Z514" s="35"/>
      <c r="AA514" s="35"/>
      <c r="AB514" s="35"/>
      <c r="AC514" s="35"/>
      <c r="AD514" s="35"/>
      <c r="AE514" s="35"/>
      <c r="AT514" s="14" t="s">
        <v>190</v>
      </c>
      <c r="AU514" s="14" t="s">
        <v>81</v>
      </c>
    </row>
    <row r="515" s="11" customFormat="1" ht="25.92" customHeight="1">
      <c r="A515" s="11"/>
      <c r="B515" s="201"/>
      <c r="C515" s="202"/>
      <c r="D515" s="203" t="s">
        <v>72</v>
      </c>
      <c r="E515" s="204" t="s">
        <v>1132</v>
      </c>
      <c r="F515" s="204" t="s">
        <v>1133</v>
      </c>
      <c r="G515" s="202"/>
      <c r="H515" s="202"/>
      <c r="I515" s="205"/>
      <c r="J515" s="206">
        <f>BK515</f>
        <v>0</v>
      </c>
      <c r="K515" s="202"/>
      <c r="L515" s="207"/>
      <c r="M515" s="208"/>
      <c r="N515" s="209"/>
      <c r="O515" s="209"/>
      <c r="P515" s="210">
        <f>SUM(P516:P583)</f>
        <v>0</v>
      </c>
      <c r="Q515" s="209"/>
      <c r="R515" s="210">
        <f>SUM(R516:R583)</f>
        <v>0</v>
      </c>
      <c r="S515" s="209"/>
      <c r="T515" s="211">
        <f>SUM(T516:T583)</f>
        <v>0</v>
      </c>
      <c r="U515" s="11"/>
      <c r="V515" s="11"/>
      <c r="W515" s="11"/>
      <c r="X515" s="11"/>
      <c r="Y515" s="11"/>
      <c r="Z515" s="11"/>
      <c r="AA515" s="11"/>
      <c r="AB515" s="11"/>
      <c r="AC515" s="11"/>
      <c r="AD515" s="11"/>
      <c r="AE515" s="11"/>
      <c r="AR515" s="212" t="s">
        <v>81</v>
      </c>
      <c r="AT515" s="213" t="s">
        <v>72</v>
      </c>
      <c r="AU515" s="213" t="s">
        <v>73</v>
      </c>
      <c r="AY515" s="212" t="s">
        <v>183</v>
      </c>
      <c r="BK515" s="214">
        <f>SUM(BK516:BK583)</f>
        <v>0</v>
      </c>
    </row>
    <row r="516" s="2" customFormat="1" ht="21.75" customHeight="1">
      <c r="A516" s="35"/>
      <c r="B516" s="36"/>
      <c r="C516" s="215" t="s">
        <v>1134</v>
      </c>
      <c r="D516" s="215" t="s">
        <v>184</v>
      </c>
      <c r="E516" s="216" t="s">
        <v>1135</v>
      </c>
      <c r="F516" s="217" t="s">
        <v>1136</v>
      </c>
      <c r="G516" s="218" t="s">
        <v>199</v>
      </c>
      <c r="H516" s="219">
        <v>7</v>
      </c>
      <c r="I516" s="220"/>
      <c r="J516" s="221">
        <f>ROUND(I516*H516,2)</f>
        <v>0</v>
      </c>
      <c r="K516" s="217" t="s">
        <v>19</v>
      </c>
      <c r="L516" s="222"/>
      <c r="M516" s="223" t="s">
        <v>19</v>
      </c>
      <c r="N516" s="224" t="s">
        <v>44</v>
      </c>
      <c r="O516" s="81"/>
      <c r="P516" s="225">
        <f>O516*H516</f>
        <v>0</v>
      </c>
      <c r="Q516" s="225">
        <v>0</v>
      </c>
      <c r="R516" s="225">
        <f>Q516*H516</f>
        <v>0</v>
      </c>
      <c r="S516" s="225">
        <v>0</v>
      </c>
      <c r="T516" s="226">
        <f>S516*H516</f>
        <v>0</v>
      </c>
      <c r="U516" s="35"/>
      <c r="V516" s="35"/>
      <c r="W516" s="35"/>
      <c r="X516" s="35"/>
      <c r="Y516" s="35"/>
      <c r="Z516" s="35"/>
      <c r="AA516" s="35"/>
      <c r="AB516" s="35"/>
      <c r="AC516" s="35"/>
      <c r="AD516" s="35"/>
      <c r="AE516" s="35"/>
      <c r="AR516" s="227" t="s">
        <v>188</v>
      </c>
      <c r="AT516" s="227" t="s">
        <v>184</v>
      </c>
      <c r="AU516" s="227" t="s">
        <v>81</v>
      </c>
      <c r="AY516" s="14" t="s">
        <v>183</v>
      </c>
      <c r="BE516" s="228">
        <f>IF(N516="základní",J516,0)</f>
        <v>0</v>
      </c>
      <c r="BF516" s="228">
        <f>IF(N516="snížená",J516,0)</f>
        <v>0</v>
      </c>
      <c r="BG516" s="228">
        <f>IF(N516="zákl. přenesená",J516,0)</f>
        <v>0</v>
      </c>
      <c r="BH516" s="228">
        <f>IF(N516="sníž. přenesená",J516,0)</f>
        <v>0</v>
      </c>
      <c r="BI516" s="228">
        <f>IF(N516="nulová",J516,0)</f>
        <v>0</v>
      </c>
      <c r="BJ516" s="14" t="s">
        <v>81</v>
      </c>
      <c r="BK516" s="228">
        <f>ROUND(I516*H516,2)</f>
        <v>0</v>
      </c>
      <c r="BL516" s="14" t="s">
        <v>188</v>
      </c>
      <c r="BM516" s="227" t="s">
        <v>1137</v>
      </c>
    </row>
    <row r="517" s="2" customFormat="1">
      <c r="A517" s="35"/>
      <c r="B517" s="36"/>
      <c r="C517" s="37"/>
      <c r="D517" s="229" t="s">
        <v>190</v>
      </c>
      <c r="E517" s="37"/>
      <c r="F517" s="230" t="s">
        <v>1136</v>
      </c>
      <c r="G517" s="37"/>
      <c r="H517" s="37"/>
      <c r="I517" s="143"/>
      <c r="J517" s="37"/>
      <c r="K517" s="37"/>
      <c r="L517" s="41"/>
      <c r="M517" s="231"/>
      <c r="N517" s="232"/>
      <c r="O517" s="81"/>
      <c r="P517" s="81"/>
      <c r="Q517" s="81"/>
      <c r="R517" s="81"/>
      <c r="S517" s="81"/>
      <c r="T517" s="82"/>
      <c r="U517" s="35"/>
      <c r="V517" s="35"/>
      <c r="W517" s="35"/>
      <c r="X517" s="35"/>
      <c r="Y517" s="35"/>
      <c r="Z517" s="35"/>
      <c r="AA517" s="35"/>
      <c r="AB517" s="35"/>
      <c r="AC517" s="35"/>
      <c r="AD517" s="35"/>
      <c r="AE517" s="35"/>
      <c r="AT517" s="14" t="s">
        <v>190</v>
      </c>
      <c r="AU517" s="14" t="s">
        <v>81</v>
      </c>
    </row>
    <row r="518" s="2" customFormat="1" ht="33" customHeight="1">
      <c r="A518" s="35"/>
      <c r="B518" s="36"/>
      <c r="C518" s="215" t="s">
        <v>1138</v>
      </c>
      <c r="D518" s="215" t="s">
        <v>184</v>
      </c>
      <c r="E518" s="216" t="s">
        <v>1139</v>
      </c>
      <c r="F518" s="217" t="s">
        <v>1140</v>
      </c>
      <c r="G518" s="218" t="s">
        <v>199</v>
      </c>
      <c r="H518" s="219">
        <v>7</v>
      </c>
      <c r="I518" s="220"/>
      <c r="J518" s="221">
        <f>ROUND(I518*H518,2)</f>
        <v>0</v>
      </c>
      <c r="K518" s="217" t="s">
        <v>19</v>
      </c>
      <c r="L518" s="222"/>
      <c r="M518" s="223" t="s">
        <v>19</v>
      </c>
      <c r="N518" s="224" t="s">
        <v>44</v>
      </c>
      <c r="O518" s="81"/>
      <c r="P518" s="225">
        <f>O518*H518</f>
        <v>0</v>
      </c>
      <c r="Q518" s="225">
        <v>0</v>
      </c>
      <c r="R518" s="225">
        <f>Q518*H518</f>
        <v>0</v>
      </c>
      <c r="S518" s="225">
        <v>0</v>
      </c>
      <c r="T518" s="226">
        <f>S518*H518</f>
        <v>0</v>
      </c>
      <c r="U518" s="35"/>
      <c r="V518" s="35"/>
      <c r="W518" s="35"/>
      <c r="X518" s="35"/>
      <c r="Y518" s="35"/>
      <c r="Z518" s="35"/>
      <c r="AA518" s="35"/>
      <c r="AB518" s="35"/>
      <c r="AC518" s="35"/>
      <c r="AD518" s="35"/>
      <c r="AE518" s="35"/>
      <c r="AR518" s="227" t="s">
        <v>188</v>
      </c>
      <c r="AT518" s="227" t="s">
        <v>184</v>
      </c>
      <c r="AU518" s="227" t="s">
        <v>81</v>
      </c>
      <c r="AY518" s="14" t="s">
        <v>183</v>
      </c>
      <c r="BE518" s="228">
        <f>IF(N518="základní",J518,0)</f>
        <v>0</v>
      </c>
      <c r="BF518" s="228">
        <f>IF(N518="snížená",J518,0)</f>
        <v>0</v>
      </c>
      <c r="BG518" s="228">
        <f>IF(N518="zákl. přenesená",J518,0)</f>
        <v>0</v>
      </c>
      <c r="BH518" s="228">
        <f>IF(N518="sníž. přenesená",J518,0)</f>
        <v>0</v>
      </c>
      <c r="BI518" s="228">
        <f>IF(N518="nulová",J518,0)</f>
        <v>0</v>
      </c>
      <c r="BJ518" s="14" t="s">
        <v>81</v>
      </c>
      <c r="BK518" s="228">
        <f>ROUND(I518*H518,2)</f>
        <v>0</v>
      </c>
      <c r="BL518" s="14" t="s">
        <v>188</v>
      </c>
      <c r="BM518" s="227" t="s">
        <v>1141</v>
      </c>
    </row>
    <row r="519" s="2" customFormat="1">
      <c r="A519" s="35"/>
      <c r="B519" s="36"/>
      <c r="C519" s="37"/>
      <c r="D519" s="229" t="s">
        <v>190</v>
      </c>
      <c r="E519" s="37"/>
      <c r="F519" s="230" t="s">
        <v>1140</v>
      </c>
      <c r="G519" s="37"/>
      <c r="H519" s="37"/>
      <c r="I519" s="143"/>
      <c r="J519" s="37"/>
      <c r="K519" s="37"/>
      <c r="L519" s="41"/>
      <c r="M519" s="231"/>
      <c r="N519" s="232"/>
      <c r="O519" s="81"/>
      <c r="P519" s="81"/>
      <c r="Q519" s="81"/>
      <c r="R519" s="81"/>
      <c r="S519" s="81"/>
      <c r="T519" s="82"/>
      <c r="U519" s="35"/>
      <c r="V519" s="35"/>
      <c r="W519" s="35"/>
      <c r="X519" s="35"/>
      <c r="Y519" s="35"/>
      <c r="Z519" s="35"/>
      <c r="AA519" s="35"/>
      <c r="AB519" s="35"/>
      <c r="AC519" s="35"/>
      <c r="AD519" s="35"/>
      <c r="AE519" s="35"/>
      <c r="AT519" s="14" t="s">
        <v>190</v>
      </c>
      <c r="AU519" s="14" t="s">
        <v>81</v>
      </c>
    </row>
    <row r="520" s="2" customFormat="1" ht="21.75" customHeight="1">
      <c r="A520" s="35"/>
      <c r="B520" s="36"/>
      <c r="C520" s="215" t="s">
        <v>1142</v>
      </c>
      <c r="D520" s="215" t="s">
        <v>184</v>
      </c>
      <c r="E520" s="216" t="s">
        <v>1143</v>
      </c>
      <c r="F520" s="217" t="s">
        <v>1144</v>
      </c>
      <c r="G520" s="218" t="s">
        <v>199</v>
      </c>
      <c r="H520" s="219">
        <v>7</v>
      </c>
      <c r="I520" s="220"/>
      <c r="J520" s="221">
        <f>ROUND(I520*H520,2)</f>
        <v>0</v>
      </c>
      <c r="K520" s="217" t="s">
        <v>19</v>
      </c>
      <c r="L520" s="222"/>
      <c r="M520" s="223" t="s">
        <v>19</v>
      </c>
      <c r="N520" s="224" t="s">
        <v>44</v>
      </c>
      <c r="O520" s="81"/>
      <c r="P520" s="225">
        <f>O520*H520</f>
        <v>0</v>
      </c>
      <c r="Q520" s="225">
        <v>0</v>
      </c>
      <c r="R520" s="225">
        <f>Q520*H520</f>
        <v>0</v>
      </c>
      <c r="S520" s="225">
        <v>0</v>
      </c>
      <c r="T520" s="226">
        <f>S520*H520</f>
        <v>0</v>
      </c>
      <c r="U520" s="35"/>
      <c r="V520" s="35"/>
      <c r="W520" s="35"/>
      <c r="X520" s="35"/>
      <c r="Y520" s="35"/>
      <c r="Z520" s="35"/>
      <c r="AA520" s="35"/>
      <c r="AB520" s="35"/>
      <c r="AC520" s="35"/>
      <c r="AD520" s="35"/>
      <c r="AE520" s="35"/>
      <c r="AR520" s="227" t="s">
        <v>188</v>
      </c>
      <c r="AT520" s="227" t="s">
        <v>184</v>
      </c>
      <c r="AU520" s="227" t="s">
        <v>81</v>
      </c>
      <c r="AY520" s="14" t="s">
        <v>183</v>
      </c>
      <c r="BE520" s="228">
        <f>IF(N520="základní",J520,0)</f>
        <v>0</v>
      </c>
      <c r="BF520" s="228">
        <f>IF(N520="snížená",J520,0)</f>
        <v>0</v>
      </c>
      <c r="BG520" s="228">
        <f>IF(N520="zákl. přenesená",J520,0)</f>
        <v>0</v>
      </c>
      <c r="BH520" s="228">
        <f>IF(N520="sníž. přenesená",J520,0)</f>
        <v>0</v>
      </c>
      <c r="BI520" s="228">
        <f>IF(N520="nulová",J520,0)</f>
        <v>0</v>
      </c>
      <c r="BJ520" s="14" t="s">
        <v>81</v>
      </c>
      <c r="BK520" s="228">
        <f>ROUND(I520*H520,2)</f>
        <v>0</v>
      </c>
      <c r="BL520" s="14" t="s">
        <v>188</v>
      </c>
      <c r="BM520" s="227" t="s">
        <v>1145</v>
      </c>
    </row>
    <row r="521" s="2" customFormat="1">
      <c r="A521" s="35"/>
      <c r="B521" s="36"/>
      <c r="C521" s="37"/>
      <c r="D521" s="229" t="s">
        <v>190</v>
      </c>
      <c r="E521" s="37"/>
      <c r="F521" s="230" t="s">
        <v>1144</v>
      </c>
      <c r="G521" s="37"/>
      <c r="H521" s="37"/>
      <c r="I521" s="143"/>
      <c r="J521" s="37"/>
      <c r="K521" s="37"/>
      <c r="L521" s="41"/>
      <c r="M521" s="231"/>
      <c r="N521" s="232"/>
      <c r="O521" s="81"/>
      <c r="P521" s="81"/>
      <c r="Q521" s="81"/>
      <c r="R521" s="81"/>
      <c r="S521" s="81"/>
      <c r="T521" s="82"/>
      <c r="U521" s="35"/>
      <c r="V521" s="35"/>
      <c r="W521" s="35"/>
      <c r="X521" s="35"/>
      <c r="Y521" s="35"/>
      <c r="Z521" s="35"/>
      <c r="AA521" s="35"/>
      <c r="AB521" s="35"/>
      <c r="AC521" s="35"/>
      <c r="AD521" s="35"/>
      <c r="AE521" s="35"/>
      <c r="AT521" s="14" t="s">
        <v>190</v>
      </c>
      <c r="AU521" s="14" t="s">
        <v>81</v>
      </c>
    </row>
    <row r="522" s="2" customFormat="1" ht="21.75" customHeight="1">
      <c r="A522" s="35"/>
      <c r="B522" s="36"/>
      <c r="C522" s="215" t="s">
        <v>1146</v>
      </c>
      <c r="D522" s="215" t="s">
        <v>184</v>
      </c>
      <c r="E522" s="216" t="s">
        <v>1147</v>
      </c>
      <c r="F522" s="217" t="s">
        <v>1148</v>
      </c>
      <c r="G522" s="218" t="s">
        <v>199</v>
      </c>
      <c r="H522" s="219">
        <v>7</v>
      </c>
      <c r="I522" s="220"/>
      <c r="J522" s="221">
        <f>ROUND(I522*H522,2)</f>
        <v>0</v>
      </c>
      <c r="K522" s="217" t="s">
        <v>19</v>
      </c>
      <c r="L522" s="222"/>
      <c r="M522" s="223" t="s">
        <v>19</v>
      </c>
      <c r="N522" s="224" t="s">
        <v>44</v>
      </c>
      <c r="O522" s="81"/>
      <c r="P522" s="225">
        <f>O522*H522</f>
        <v>0</v>
      </c>
      <c r="Q522" s="225">
        <v>0</v>
      </c>
      <c r="R522" s="225">
        <f>Q522*H522</f>
        <v>0</v>
      </c>
      <c r="S522" s="225">
        <v>0</v>
      </c>
      <c r="T522" s="226">
        <f>S522*H522</f>
        <v>0</v>
      </c>
      <c r="U522" s="35"/>
      <c r="V522" s="35"/>
      <c r="W522" s="35"/>
      <c r="X522" s="35"/>
      <c r="Y522" s="35"/>
      <c r="Z522" s="35"/>
      <c r="AA522" s="35"/>
      <c r="AB522" s="35"/>
      <c r="AC522" s="35"/>
      <c r="AD522" s="35"/>
      <c r="AE522" s="35"/>
      <c r="AR522" s="227" t="s">
        <v>188</v>
      </c>
      <c r="AT522" s="227" t="s">
        <v>184</v>
      </c>
      <c r="AU522" s="227" t="s">
        <v>81</v>
      </c>
      <c r="AY522" s="14" t="s">
        <v>183</v>
      </c>
      <c r="BE522" s="228">
        <f>IF(N522="základní",J522,0)</f>
        <v>0</v>
      </c>
      <c r="BF522" s="228">
        <f>IF(N522="snížená",J522,0)</f>
        <v>0</v>
      </c>
      <c r="BG522" s="228">
        <f>IF(N522="zákl. přenesená",J522,0)</f>
        <v>0</v>
      </c>
      <c r="BH522" s="228">
        <f>IF(N522="sníž. přenesená",J522,0)</f>
        <v>0</v>
      </c>
      <c r="BI522" s="228">
        <f>IF(N522="nulová",J522,0)</f>
        <v>0</v>
      </c>
      <c r="BJ522" s="14" t="s">
        <v>81</v>
      </c>
      <c r="BK522" s="228">
        <f>ROUND(I522*H522,2)</f>
        <v>0</v>
      </c>
      <c r="BL522" s="14" t="s">
        <v>188</v>
      </c>
      <c r="BM522" s="227" t="s">
        <v>1149</v>
      </c>
    </row>
    <row r="523" s="2" customFormat="1">
      <c r="A523" s="35"/>
      <c r="B523" s="36"/>
      <c r="C523" s="37"/>
      <c r="D523" s="229" t="s">
        <v>190</v>
      </c>
      <c r="E523" s="37"/>
      <c r="F523" s="230" t="s">
        <v>1148</v>
      </c>
      <c r="G523" s="37"/>
      <c r="H523" s="37"/>
      <c r="I523" s="143"/>
      <c r="J523" s="37"/>
      <c r="K523" s="37"/>
      <c r="L523" s="41"/>
      <c r="M523" s="231"/>
      <c r="N523" s="232"/>
      <c r="O523" s="81"/>
      <c r="P523" s="81"/>
      <c r="Q523" s="81"/>
      <c r="R523" s="81"/>
      <c r="S523" s="81"/>
      <c r="T523" s="82"/>
      <c r="U523" s="35"/>
      <c r="V523" s="35"/>
      <c r="W523" s="35"/>
      <c r="X523" s="35"/>
      <c r="Y523" s="35"/>
      <c r="Z523" s="35"/>
      <c r="AA523" s="35"/>
      <c r="AB523" s="35"/>
      <c r="AC523" s="35"/>
      <c r="AD523" s="35"/>
      <c r="AE523" s="35"/>
      <c r="AT523" s="14" t="s">
        <v>190</v>
      </c>
      <c r="AU523" s="14" t="s">
        <v>81</v>
      </c>
    </row>
    <row r="524" s="2" customFormat="1" ht="21.75" customHeight="1">
      <c r="A524" s="35"/>
      <c r="B524" s="36"/>
      <c r="C524" s="215" t="s">
        <v>1150</v>
      </c>
      <c r="D524" s="215" t="s">
        <v>184</v>
      </c>
      <c r="E524" s="216" t="s">
        <v>1151</v>
      </c>
      <c r="F524" s="217" t="s">
        <v>1152</v>
      </c>
      <c r="G524" s="218" t="s">
        <v>199</v>
      </c>
      <c r="H524" s="219">
        <v>7</v>
      </c>
      <c r="I524" s="220"/>
      <c r="J524" s="221">
        <f>ROUND(I524*H524,2)</f>
        <v>0</v>
      </c>
      <c r="K524" s="217" t="s">
        <v>19</v>
      </c>
      <c r="L524" s="222"/>
      <c r="M524" s="223" t="s">
        <v>19</v>
      </c>
      <c r="N524" s="224" t="s">
        <v>44</v>
      </c>
      <c r="O524" s="81"/>
      <c r="P524" s="225">
        <f>O524*H524</f>
        <v>0</v>
      </c>
      <c r="Q524" s="225">
        <v>0</v>
      </c>
      <c r="R524" s="225">
        <f>Q524*H524</f>
        <v>0</v>
      </c>
      <c r="S524" s="225">
        <v>0</v>
      </c>
      <c r="T524" s="226">
        <f>S524*H524</f>
        <v>0</v>
      </c>
      <c r="U524" s="35"/>
      <c r="V524" s="35"/>
      <c r="W524" s="35"/>
      <c r="X524" s="35"/>
      <c r="Y524" s="35"/>
      <c r="Z524" s="35"/>
      <c r="AA524" s="35"/>
      <c r="AB524" s="35"/>
      <c r="AC524" s="35"/>
      <c r="AD524" s="35"/>
      <c r="AE524" s="35"/>
      <c r="AR524" s="227" t="s">
        <v>188</v>
      </c>
      <c r="AT524" s="227" t="s">
        <v>184</v>
      </c>
      <c r="AU524" s="227" t="s">
        <v>81</v>
      </c>
      <c r="AY524" s="14" t="s">
        <v>183</v>
      </c>
      <c r="BE524" s="228">
        <f>IF(N524="základní",J524,0)</f>
        <v>0</v>
      </c>
      <c r="BF524" s="228">
        <f>IF(N524="snížená",J524,0)</f>
        <v>0</v>
      </c>
      <c r="BG524" s="228">
        <f>IF(N524="zákl. přenesená",J524,0)</f>
        <v>0</v>
      </c>
      <c r="BH524" s="228">
        <f>IF(N524="sníž. přenesená",J524,0)</f>
        <v>0</v>
      </c>
      <c r="BI524" s="228">
        <f>IF(N524="nulová",J524,0)</f>
        <v>0</v>
      </c>
      <c r="BJ524" s="14" t="s">
        <v>81</v>
      </c>
      <c r="BK524" s="228">
        <f>ROUND(I524*H524,2)</f>
        <v>0</v>
      </c>
      <c r="BL524" s="14" t="s">
        <v>188</v>
      </c>
      <c r="BM524" s="227" t="s">
        <v>1153</v>
      </c>
    </row>
    <row r="525" s="2" customFormat="1">
      <c r="A525" s="35"/>
      <c r="B525" s="36"/>
      <c r="C525" s="37"/>
      <c r="D525" s="229" t="s">
        <v>190</v>
      </c>
      <c r="E525" s="37"/>
      <c r="F525" s="230" t="s">
        <v>1152</v>
      </c>
      <c r="G525" s="37"/>
      <c r="H525" s="37"/>
      <c r="I525" s="143"/>
      <c r="J525" s="37"/>
      <c r="K525" s="37"/>
      <c r="L525" s="41"/>
      <c r="M525" s="231"/>
      <c r="N525" s="232"/>
      <c r="O525" s="81"/>
      <c r="P525" s="81"/>
      <c r="Q525" s="81"/>
      <c r="R525" s="81"/>
      <c r="S525" s="81"/>
      <c r="T525" s="82"/>
      <c r="U525" s="35"/>
      <c r="V525" s="35"/>
      <c r="W525" s="35"/>
      <c r="X525" s="35"/>
      <c r="Y525" s="35"/>
      <c r="Z525" s="35"/>
      <c r="AA525" s="35"/>
      <c r="AB525" s="35"/>
      <c r="AC525" s="35"/>
      <c r="AD525" s="35"/>
      <c r="AE525" s="35"/>
      <c r="AT525" s="14" t="s">
        <v>190</v>
      </c>
      <c r="AU525" s="14" t="s">
        <v>81</v>
      </c>
    </row>
    <row r="526" s="2" customFormat="1" ht="21.75" customHeight="1">
      <c r="A526" s="35"/>
      <c r="B526" s="36"/>
      <c r="C526" s="215" t="s">
        <v>1154</v>
      </c>
      <c r="D526" s="215" t="s">
        <v>184</v>
      </c>
      <c r="E526" s="216" t="s">
        <v>1155</v>
      </c>
      <c r="F526" s="217" t="s">
        <v>1156</v>
      </c>
      <c r="G526" s="218" t="s">
        <v>199</v>
      </c>
      <c r="H526" s="219">
        <v>7</v>
      </c>
      <c r="I526" s="220"/>
      <c r="J526" s="221">
        <f>ROUND(I526*H526,2)</f>
        <v>0</v>
      </c>
      <c r="K526" s="217" t="s">
        <v>19</v>
      </c>
      <c r="L526" s="222"/>
      <c r="M526" s="223" t="s">
        <v>19</v>
      </c>
      <c r="N526" s="224" t="s">
        <v>44</v>
      </c>
      <c r="O526" s="81"/>
      <c r="P526" s="225">
        <f>O526*H526</f>
        <v>0</v>
      </c>
      <c r="Q526" s="225">
        <v>0</v>
      </c>
      <c r="R526" s="225">
        <f>Q526*H526</f>
        <v>0</v>
      </c>
      <c r="S526" s="225">
        <v>0</v>
      </c>
      <c r="T526" s="226">
        <f>S526*H526</f>
        <v>0</v>
      </c>
      <c r="U526" s="35"/>
      <c r="V526" s="35"/>
      <c r="W526" s="35"/>
      <c r="X526" s="35"/>
      <c r="Y526" s="35"/>
      <c r="Z526" s="35"/>
      <c r="AA526" s="35"/>
      <c r="AB526" s="35"/>
      <c r="AC526" s="35"/>
      <c r="AD526" s="35"/>
      <c r="AE526" s="35"/>
      <c r="AR526" s="227" t="s">
        <v>188</v>
      </c>
      <c r="AT526" s="227" t="s">
        <v>184</v>
      </c>
      <c r="AU526" s="227" t="s">
        <v>81</v>
      </c>
      <c r="AY526" s="14" t="s">
        <v>183</v>
      </c>
      <c r="BE526" s="228">
        <f>IF(N526="základní",J526,0)</f>
        <v>0</v>
      </c>
      <c r="BF526" s="228">
        <f>IF(N526="snížená",J526,0)</f>
        <v>0</v>
      </c>
      <c r="BG526" s="228">
        <f>IF(N526="zákl. přenesená",J526,0)</f>
        <v>0</v>
      </c>
      <c r="BH526" s="228">
        <f>IF(N526="sníž. přenesená",J526,0)</f>
        <v>0</v>
      </c>
      <c r="BI526" s="228">
        <f>IF(N526="nulová",J526,0)</f>
        <v>0</v>
      </c>
      <c r="BJ526" s="14" t="s">
        <v>81</v>
      </c>
      <c r="BK526" s="228">
        <f>ROUND(I526*H526,2)</f>
        <v>0</v>
      </c>
      <c r="BL526" s="14" t="s">
        <v>188</v>
      </c>
      <c r="BM526" s="227" t="s">
        <v>1157</v>
      </c>
    </row>
    <row r="527" s="2" customFormat="1">
      <c r="A527" s="35"/>
      <c r="B527" s="36"/>
      <c r="C527" s="37"/>
      <c r="D527" s="229" t="s">
        <v>190</v>
      </c>
      <c r="E527" s="37"/>
      <c r="F527" s="230" t="s">
        <v>1156</v>
      </c>
      <c r="G527" s="37"/>
      <c r="H527" s="37"/>
      <c r="I527" s="143"/>
      <c r="J527" s="37"/>
      <c r="K527" s="37"/>
      <c r="L527" s="41"/>
      <c r="M527" s="231"/>
      <c r="N527" s="232"/>
      <c r="O527" s="81"/>
      <c r="P527" s="81"/>
      <c r="Q527" s="81"/>
      <c r="R527" s="81"/>
      <c r="S527" s="81"/>
      <c r="T527" s="82"/>
      <c r="U527" s="35"/>
      <c r="V527" s="35"/>
      <c r="W527" s="35"/>
      <c r="X527" s="35"/>
      <c r="Y527" s="35"/>
      <c r="Z527" s="35"/>
      <c r="AA527" s="35"/>
      <c r="AB527" s="35"/>
      <c r="AC527" s="35"/>
      <c r="AD527" s="35"/>
      <c r="AE527" s="35"/>
      <c r="AT527" s="14" t="s">
        <v>190</v>
      </c>
      <c r="AU527" s="14" t="s">
        <v>81</v>
      </c>
    </row>
    <row r="528" s="2" customFormat="1" ht="21.75" customHeight="1">
      <c r="A528" s="35"/>
      <c r="B528" s="36"/>
      <c r="C528" s="215" t="s">
        <v>1158</v>
      </c>
      <c r="D528" s="215" t="s">
        <v>184</v>
      </c>
      <c r="E528" s="216" t="s">
        <v>1159</v>
      </c>
      <c r="F528" s="217" t="s">
        <v>1160</v>
      </c>
      <c r="G528" s="218" t="s">
        <v>199</v>
      </c>
      <c r="H528" s="219">
        <v>7</v>
      </c>
      <c r="I528" s="220"/>
      <c r="J528" s="221">
        <f>ROUND(I528*H528,2)</f>
        <v>0</v>
      </c>
      <c r="K528" s="217" t="s">
        <v>19</v>
      </c>
      <c r="L528" s="222"/>
      <c r="M528" s="223" t="s">
        <v>19</v>
      </c>
      <c r="N528" s="224" t="s">
        <v>44</v>
      </c>
      <c r="O528" s="81"/>
      <c r="P528" s="225">
        <f>O528*H528</f>
        <v>0</v>
      </c>
      <c r="Q528" s="225">
        <v>0</v>
      </c>
      <c r="R528" s="225">
        <f>Q528*H528</f>
        <v>0</v>
      </c>
      <c r="S528" s="225">
        <v>0</v>
      </c>
      <c r="T528" s="226">
        <f>S528*H528</f>
        <v>0</v>
      </c>
      <c r="U528" s="35"/>
      <c r="V528" s="35"/>
      <c r="W528" s="35"/>
      <c r="X528" s="35"/>
      <c r="Y528" s="35"/>
      <c r="Z528" s="35"/>
      <c r="AA528" s="35"/>
      <c r="AB528" s="35"/>
      <c r="AC528" s="35"/>
      <c r="AD528" s="35"/>
      <c r="AE528" s="35"/>
      <c r="AR528" s="227" t="s">
        <v>188</v>
      </c>
      <c r="AT528" s="227" t="s">
        <v>184</v>
      </c>
      <c r="AU528" s="227" t="s">
        <v>81</v>
      </c>
      <c r="AY528" s="14" t="s">
        <v>183</v>
      </c>
      <c r="BE528" s="228">
        <f>IF(N528="základní",J528,0)</f>
        <v>0</v>
      </c>
      <c r="BF528" s="228">
        <f>IF(N528="snížená",J528,0)</f>
        <v>0</v>
      </c>
      <c r="BG528" s="228">
        <f>IF(N528="zákl. přenesená",J528,0)</f>
        <v>0</v>
      </c>
      <c r="BH528" s="228">
        <f>IF(N528="sníž. přenesená",J528,0)</f>
        <v>0</v>
      </c>
      <c r="BI528" s="228">
        <f>IF(N528="nulová",J528,0)</f>
        <v>0</v>
      </c>
      <c r="BJ528" s="14" t="s">
        <v>81</v>
      </c>
      <c r="BK528" s="228">
        <f>ROUND(I528*H528,2)</f>
        <v>0</v>
      </c>
      <c r="BL528" s="14" t="s">
        <v>188</v>
      </c>
      <c r="BM528" s="227" t="s">
        <v>1161</v>
      </c>
    </row>
    <row r="529" s="2" customFormat="1">
      <c r="A529" s="35"/>
      <c r="B529" s="36"/>
      <c r="C529" s="37"/>
      <c r="D529" s="229" t="s">
        <v>190</v>
      </c>
      <c r="E529" s="37"/>
      <c r="F529" s="230" t="s">
        <v>1160</v>
      </c>
      <c r="G529" s="37"/>
      <c r="H529" s="37"/>
      <c r="I529" s="143"/>
      <c r="J529" s="37"/>
      <c r="K529" s="37"/>
      <c r="L529" s="41"/>
      <c r="M529" s="231"/>
      <c r="N529" s="232"/>
      <c r="O529" s="81"/>
      <c r="P529" s="81"/>
      <c r="Q529" s="81"/>
      <c r="R529" s="81"/>
      <c r="S529" s="81"/>
      <c r="T529" s="82"/>
      <c r="U529" s="35"/>
      <c r="V529" s="35"/>
      <c r="W529" s="35"/>
      <c r="X529" s="35"/>
      <c r="Y529" s="35"/>
      <c r="Z529" s="35"/>
      <c r="AA529" s="35"/>
      <c r="AB529" s="35"/>
      <c r="AC529" s="35"/>
      <c r="AD529" s="35"/>
      <c r="AE529" s="35"/>
      <c r="AT529" s="14" t="s">
        <v>190</v>
      </c>
      <c r="AU529" s="14" t="s">
        <v>81</v>
      </c>
    </row>
    <row r="530" s="2" customFormat="1" ht="21.75" customHeight="1">
      <c r="A530" s="35"/>
      <c r="B530" s="36"/>
      <c r="C530" s="215" t="s">
        <v>1162</v>
      </c>
      <c r="D530" s="215" t="s">
        <v>184</v>
      </c>
      <c r="E530" s="216" t="s">
        <v>1163</v>
      </c>
      <c r="F530" s="217" t="s">
        <v>1164</v>
      </c>
      <c r="G530" s="218" t="s">
        <v>199</v>
      </c>
      <c r="H530" s="219">
        <v>7</v>
      </c>
      <c r="I530" s="220"/>
      <c r="J530" s="221">
        <f>ROUND(I530*H530,2)</f>
        <v>0</v>
      </c>
      <c r="K530" s="217" t="s">
        <v>19</v>
      </c>
      <c r="L530" s="222"/>
      <c r="M530" s="223" t="s">
        <v>19</v>
      </c>
      <c r="N530" s="224" t="s">
        <v>44</v>
      </c>
      <c r="O530" s="81"/>
      <c r="P530" s="225">
        <f>O530*H530</f>
        <v>0</v>
      </c>
      <c r="Q530" s="225">
        <v>0</v>
      </c>
      <c r="R530" s="225">
        <f>Q530*H530</f>
        <v>0</v>
      </c>
      <c r="S530" s="225">
        <v>0</v>
      </c>
      <c r="T530" s="226">
        <f>S530*H530</f>
        <v>0</v>
      </c>
      <c r="U530" s="35"/>
      <c r="V530" s="35"/>
      <c r="W530" s="35"/>
      <c r="X530" s="35"/>
      <c r="Y530" s="35"/>
      <c r="Z530" s="35"/>
      <c r="AA530" s="35"/>
      <c r="AB530" s="35"/>
      <c r="AC530" s="35"/>
      <c r="AD530" s="35"/>
      <c r="AE530" s="35"/>
      <c r="AR530" s="227" t="s">
        <v>188</v>
      </c>
      <c r="AT530" s="227" t="s">
        <v>184</v>
      </c>
      <c r="AU530" s="227" t="s">
        <v>81</v>
      </c>
      <c r="AY530" s="14" t="s">
        <v>183</v>
      </c>
      <c r="BE530" s="228">
        <f>IF(N530="základní",J530,0)</f>
        <v>0</v>
      </c>
      <c r="BF530" s="228">
        <f>IF(N530="snížená",J530,0)</f>
        <v>0</v>
      </c>
      <c r="BG530" s="228">
        <f>IF(N530="zákl. přenesená",J530,0)</f>
        <v>0</v>
      </c>
      <c r="BH530" s="228">
        <f>IF(N530="sníž. přenesená",J530,0)</f>
        <v>0</v>
      </c>
      <c r="BI530" s="228">
        <f>IF(N530="nulová",J530,0)</f>
        <v>0</v>
      </c>
      <c r="BJ530" s="14" t="s">
        <v>81</v>
      </c>
      <c r="BK530" s="228">
        <f>ROUND(I530*H530,2)</f>
        <v>0</v>
      </c>
      <c r="BL530" s="14" t="s">
        <v>188</v>
      </c>
      <c r="BM530" s="227" t="s">
        <v>1165</v>
      </c>
    </row>
    <row r="531" s="2" customFormat="1">
      <c r="A531" s="35"/>
      <c r="B531" s="36"/>
      <c r="C531" s="37"/>
      <c r="D531" s="229" t="s">
        <v>190</v>
      </c>
      <c r="E531" s="37"/>
      <c r="F531" s="230" t="s">
        <v>1164</v>
      </c>
      <c r="G531" s="37"/>
      <c r="H531" s="37"/>
      <c r="I531" s="143"/>
      <c r="J531" s="37"/>
      <c r="K531" s="37"/>
      <c r="L531" s="41"/>
      <c r="M531" s="231"/>
      <c r="N531" s="232"/>
      <c r="O531" s="81"/>
      <c r="P531" s="81"/>
      <c r="Q531" s="81"/>
      <c r="R531" s="81"/>
      <c r="S531" s="81"/>
      <c r="T531" s="82"/>
      <c r="U531" s="35"/>
      <c r="V531" s="35"/>
      <c r="W531" s="35"/>
      <c r="X531" s="35"/>
      <c r="Y531" s="35"/>
      <c r="Z531" s="35"/>
      <c r="AA531" s="35"/>
      <c r="AB531" s="35"/>
      <c r="AC531" s="35"/>
      <c r="AD531" s="35"/>
      <c r="AE531" s="35"/>
      <c r="AT531" s="14" t="s">
        <v>190</v>
      </c>
      <c r="AU531" s="14" t="s">
        <v>81</v>
      </c>
    </row>
    <row r="532" s="2" customFormat="1" ht="21.75" customHeight="1">
      <c r="A532" s="35"/>
      <c r="B532" s="36"/>
      <c r="C532" s="215" t="s">
        <v>1166</v>
      </c>
      <c r="D532" s="215" t="s">
        <v>184</v>
      </c>
      <c r="E532" s="216" t="s">
        <v>1167</v>
      </c>
      <c r="F532" s="217" t="s">
        <v>1168</v>
      </c>
      <c r="G532" s="218" t="s">
        <v>199</v>
      </c>
      <c r="H532" s="219">
        <v>7</v>
      </c>
      <c r="I532" s="220"/>
      <c r="J532" s="221">
        <f>ROUND(I532*H532,2)</f>
        <v>0</v>
      </c>
      <c r="K532" s="217" t="s">
        <v>19</v>
      </c>
      <c r="L532" s="222"/>
      <c r="M532" s="223" t="s">
        <v>19</v>
      </c>
      <c r="N532" s="224" t="s">
        <v>44</v>
      </c>
      <c r="O532" s="81"/>
      <c r="P532" s="225">
        <f>O532*H532</f>
        <v>0</v>
      </c>
      <c r="Q532" s="225">
        <v>0</v>
      </c>
      <c r="R532" s="225">
        <f>Q532*H532</f>
        <v>0</v>
      </c>
      <c r="S532" s="225">
        <v>0</v>
      </c>
      <c r="T532" s="226">
        <f>S532*H532</f>
        <v>0</v>
      </c>
      <c r="U532" s="35"/>
      <c r="V532" s="35"/>
      <c r="W532" s="35"/>
      <c r="X532" s="35"/>
      <c r="Y532" s="35"/>
      <c r="Z532" s="35"/>
      <c r="AA532" s="35"/>
      <c r="AB532" s="35"/>
      <c r="AC532" s="35"/>
      <c r="AD532" s="35"/>
      <c r="AE532" s="35"/>
      <c r="AR532" s="227" t="s">
        <v>188</v>
      </c>
      <c r="AT532" s="227" t="s">
        <v>184</v>
      </c>
      <c r="AU532" s="227" t="s">
        <v>81</v>
      </c>
      <c r="AY532" s="14" t="s">
        <v>183</v>
      </c>
      <c r="BE532" s="228">
        <f>IF(N532="základní",J532,0)</f>
        <v>0</v>
      </c>
      <c r="BF532" s="228">
        <f>IF(N532="snížená",J532,0)</f>
        <v>0</v>
      </c>
      <c r="BG532" s="228">
        <f>IF(N532="zákl. přenesená",J532,0)</f>
        <v>0</v>
      </c>
      <c r="BH532" s="228">
        <f>IF(N532="sníž. přenesená",J532,0)</f>
        <v>0</v>
      </c>
      <c r="BI532" s="228">
        <f>IF(N532="nulová",J532,0)</f>
        <v>0</v>
      </c>
      <c r="BJ532" s="14" t="s">
        <v>81</v>
      </c>
      <c r="BK532" s="228">
        <f>ROUND(I532*H532,2)</f>
        <v>0</v>
      </c>
      <c r="BL532" s="14" t="s">
        <v>188</v>
      </c>
      <c r="BM532" s="227" t="s">
        <v>1169</v>
      </c>
    </row>
    <row r="533" s="2" customFormat="1">
      <c r="A533" s="35"/>
      <c r="B533" s="36"/>
      <c r="C533" s="37"/>
      <c r="D533" s="229" t="s">
        <v>190</v>
      </c>
      <c r="E533" s="37"/>
      <c r="F533" s="230" t="s">
        <v>1168</v>
      </c>
      <c r="G533" s="37"/>
      <c r="H533" s="37"/>
      <c r="I533" s="143"/>
      <c r="J533" s="37"/>
      <c r="K533" s="37"/>
      <c r="L533" s="41"/>
      <c r="M533" s="231"/>
      <c r="N533" s="232"/>
      <c r="O533" s="81"/>
      <c r="P533" s="81"/>
      <c r="Q533" s="81"/>
      <c r="R533" s="81"/>
      <c r="S533" s="81"/>
      <c r="T533" s="82"/>
      <c r="U533" s="35"/>
      <c r="V533" s="35"/>
      <c r="W533" s="35"/>
      <c r="X533" s="35"/>
      <c r="Y533" s="35"/>
      <c r="Z533" s="35"/>
      <c r="AA533" s="35"/>
      <c r="AB533" s="35"/>
      <c r="AC533" s="35"/>
      <c r="AD533" s="35"/>
      <c r="AE533" s="35"/>
      <c r="AT533" s="14" t="s">
        <v>190</v>
      </c>
      <c r="AU533" s="14" t="s">
        <v>81</v>
      </c>
    </row>
    <row r="534" s="2" customFormat="1" ht="21.75" customHeight="1">
      <c r="A534" s="35"/>
      <c r="B534" s="36"/>
      <c r="C534" s="215" t="s">
        <v>1170</v>
      </c>
      <c r="D534" s="215" t="s">
        <v>184</v>
      </c>
      <c r="E534" s="216" t="s">
        <v>1171</v>
      </c>
      <c r="F534" s="217" t="s">
        <v>1172</v>
      </c>
      <c r="G534" s="218" t="s">
        <v>199</v>
      </c>
      <c r="H534" s="219">
        <v>7</v>
      </c>
      <c r="I534" s="220"/>
      <c r="J534" s="221">
        <f>ROUND(I534*H534,2)</f>
        <v>0</v>
      </c>
      <c r="K534" s="217" t="s">
        <v>19</v>
      </c>
      <c r="L534" s="222"/>
      <c r="M534" s="223" t="s">
        <v>19</v>
      </c>
      <c r="N534" s="224" t="s">
        <v>44</v>
      </c>
      <c r="O534" s="81"/>
      <c r="P534" s="225">
        <f>O534*H534</f>
        <v>0</v>
      </c>
      <c r="Q534" s="225">
        <v>0</v>
      </c>
      <c r="R534" s="225">
        <f>Q534*H534</f>
        <v>0</v>
      </c>
      <c r="S534" s="225">
        <v>0</v>
      </c>
      <c r="T534" s="226">
        <f>S534*H534</f>
        <v>0</v>
      </c>
      <c r="U534" s="35"/>
      <c r="V534" s="35"/>
      <c r="W534" s="35"/>
      <c r="X534" s="35"/>
      <c r="Y534" s="35"/>
      <c r="Z534" s="35"/>
      <c r="AA534" s="35"/>
      <c r="AB534" s="35"/>
      <c r="AC534" s="35"/>
      <c r="AD534" s="35"/>
      <c r="AE534" s="35"/>
      <c r="AR534" s="227" t="s">
        <v>188</v>
      </c>
      <c r="AT534" s="227" t="s">
        <v>184</v>
      </c>
      <c r="AU534" s="227" t="s">
        <v>81</v>
      </c>
      <c r="AY534" s="14" t="s">
        <v>183</v>
      </c>
      <c r="BE534" s="228">
        <f>IF(N534="základní",J534,0)</f>
        <v>0</v>
      </c>
      <c r="BF534" s="228">
        <f>IF(N534="snížená",J534,0)</f>
        <v>0</v>
      </c>
      <c r="BG534" s="228">
        <f>IF(N534="zákl. přenesená",J534,0)</f>
        <v>0</v>
      </c>
      <c r="BH534" s="228">
        <f>IF(N534="sníž. přenesená",J534,0)</f>
        <v>0</v>
      </c>
      <c r="BI534" s="228">
        <f>IF(N534="nulová",J534,0)</f>
        <v>0</v>
      </c>
      <c r="BJ534" s="14" t="s">
        <v>81</v>
      </c>
      <c r="BK534" s="228">
        <f>ROUND(I534*H534,2)</f>
        <v>0</v>
      </c>
      <c r="BL534" s="14" t="s">
        <v>188</v>
      </c>
      <c r="BM534" s="227" t="s">
        <v>1173</v>
      </c>
    </row>
    <row r="535" s="2" customFormat="1">
      <c r="A535" s="35"/>
      <c r="B535" s="36"/>
      <c r="C535" s="37"/>
      <c r="D535" s="229" t="s">
        <v>190</v>
      </c>
      <c r="E535" s="37"/>
      <c r="F535" s="230" t="s">
        <v>1172</v>
      </c>
      <c r="G535" s="37"/>
      <c r="H535" s="37"/>
      <c r="I535" s="143"/>
      <c r="J535" s="37"/>
      <c r="K535" s="37"/>
      <c r="L535" s="41"/>
      <c r="M535" s="231"/>
      <c r="N535" s="232"/>
      <c r="O535" s="81"/>
      <c r="P535" s="81"/>
      <c r="Q535" s="81"/>
      <c r="R535" s="81"/>
      <c r="S535" s="81"/>
      <c r="T535" s="82"/>
      <c r="U535" s="35"/>
      <c r="V535" s="35"/>
      <c r="W535" s="35"/>
      <c r="X535" s="35"/>
      <c r="Y535" s="35"/>
      <c r="Z535" s="35"/>
      <c r="AA535" s="35"/>
      <c r="AB535" s="35"/>
      <c r="AC535" s="35"/>
      <c r="AD535" s="35"/>
      <c r="AE535" s="35"/>
      <c r="AT535" s="14" t="s">
        <v>190</v>
      </c>
      <c r="AU535" s="14" t="s">
        <v>81</v>
      </c>
    </row>
    <row r="536" s="2" customFormat="1" ht="21.75" customHeight="1">
      <c r="A536" s="35"/>
      <c r="B536" s="36"/>
      <c r="C536" s="215" t="s">
        <v>1174</v>
      </c>
      <c r="D536" s="215" t="s">
        <v>184</v>
      </c>
      <c r="E536" s="216" t="s">
        <v>1175</v>
      </c>
      <c r="F536" s="217" t="s">
        <v>1176</v>
      </c>
      <c r="G536" s="218" t="s">
        <v>199</v>
      </c>
      <c r="H536" s="219">
        <v>7</v>
      </c>
      <c r="I536" s="220"/>
      <c r="J536" s="221">
        <f>ROUND(I536*H536,2)</f>
        <v>0</v>
      </c>
      <c r="K536" s="217" t="s">
        <v>19</v>
      </c>
      <c r="L536" s="222"/>
      <c r="M536" s="223" t="s">
        <v>19</v>
      </c>
      <c r="N536" s="224" t="s">
        <v>44</v>
      </c>
      <c r="O536" s="81"/>
      <c r="P536" s="225">
        <f>O536*H536</f>
        <v>0</v>
      </c>
      <c r="Q536" s="225">
        <v>0</v>
      </c>
      <c r="R536" s="225">
        <f>Q536*H536</f>
        <v>0</v>
      </c>
      <c r="S536" s="225">
        <v>0</v>
      </c>
      <c r="T536" s="226">
        <f>S536*H536</f>
        <v>0</v>
      </c>
      <c r="U536" s="35"/>
      <c r="V536" s="35"/>
      <c r="W536" s="35"/>
      <c r="X536" s="35"/>
      <c r="Y536" s="35"/>
      <c r="Z536" s="35"/>
      <c r="AA536" s="35"/>
      <c r="AB536" s="35"/>
      <c r="AC536" s="35"/>
      <c r="AD536" s="35"/>
      <c r="AE536" s="35"/>
      <c r="AR536" s="227" t="s">
        <v>188</v>
      </c>
      <c r="AT536" s="227" t="s">
        <v>184</v>
      </c>
      <c r="AU536" s="227" t="s">
        <v>81</v>
      </c>
      <c r="AY536" s="14" t="s">
        <v>183</v>
      </c>
      <c r="BE536" s="228">
        <f>IF(N536="základní",J536,0)</f>
        <v>0</v>
      </c>
      <c r="BF536" s="228">
        <f>IF(N536="snížená",J536,0)</f>
        <v>0</v>
      </c>
      <c r="BG536" s="228">
        <f>IF(N536="zákl. přenesená",J536,0)</f>
        <v>0</v>
      </c>
      <c r="BH536" s="228">
        <f>IF(N536="sníž. přenesená",J536,0)</f>
        <v>0</v>
      </c>
      <c r="BI536" s="228">
        <f>IF(N536="nulová",J536,0)</f>
        <v>0</v>
      </c>
      <c r="BJ536" s="14" t="s">
        <v>81</v>
      </c>
      <c r="BK536" s="228">
        <f>ROUND(I536*H536,2)</f>
        <v>0</v>
      </c>
      <c r="BL536" s="14" t="s">
        <v>188</v>
      </c>
      <c r="BM536" s="227" t="s">
        <v>1177</v>
      </c>
    </row>
    <row r="537" s="2" customFormat="1">
      <c r="A537" s="35"/>
      <c r="B537" s="36"/>
      <c r="C537" s="37"/>
      <c r="D537" s="229" t="s">
        <v>190</v>
      </c>
      <c r="E537" s="37"/>
      <c r="F537" s="230" t="s">
        <v>1176</v>
      </c>
      <c r="G537" s="37"/>
      <c r="H537" s="37"/>
      <c r="I537" s="143"/>
      <c r="J537" s="37"/>
      <c r="K537" s="37"/>
      <c r="L537" s="41"/>
      <c r="M537" s="231"/>
      <c r="N537" s="232"/>
      <c r="O537" s="81"/>
      <c r="P537" s="81"/>
      <c r="Q537" s="81"/>
      <c r="R537" s="81"/>
      <c r="S537" s="81"/>
      <c r="T537" s="82"/>
      <c r="U537" s="35"/>
      <c r="V537" s="35"/>
      <c r="W537" s="35"/>
      <c r="X537" s="35"/>
      <c r="Y537" s="35"/>
      <c r="Z537" s="35"/>
      <c r="AA537" s="35"/>
      <c r="AB537" s="35"/>
      <c r="AC537" s="35"/>
      <c r="AD537" s="35"/>
      <c r="AE537" s="35"/>
      <c r="AT537" s="14" t="s">
        <v>190</v>
      </c>
      <c r="AU537" s="14" t="s">
        <v>81</v>
      </c>
    </row>
    <row r="538" s="2" customFormat="1" ht="21.75" customHeight="1">
      <c r="A538" s="35"/>
      <c r="B538" s="36"/>
      <c r="C538" s="215" t="s">
        <v>1178</v>
      </c>
      <c r="D538" s="215" t="s">
        <v>184</v>
      </c>
      <c r="E538" s="216" t="s">
        <v>1179</v>
      </c>
      <c r="F538" s="217" t="s">
        <v>1180</v>
      </c>
      <c r="G538" s="218" t="s">
        <v>199</v>
      </c>
      <c r="H538" s="219">
        <v>7</v>
      </c>
      <c r="I538" s="220"/>
      <c r="J538" s="221">
        <f>ROUND(I538*H538,2)</f>
        <v>0</v>
      </c>
      <c r="K538" s="217" t="s">
        <v>19</v>
      </c>
      <c r="L538" s="222"/>
      <c r="M538" s="223" t="s">
        <v>19</v>
      </c>
      <c r="N538" s="224" t="s">
        <v>44</v>
      </c>
      <c r="O538" s="81"/>
      <c r="P538" s="225">
        <f>O538*H538</f>
        <v>0</v>
      </c>
      <c r="Q538" s="225">
        <v>0</v>
      </c>
      <c r="R538" s="225">
        <f>Q538*H538</f>
        <v>0</v>
      </c>
      <c r="S538" s="225">
        <v>0</v>
      </c>
      <c r="T538" s="226">
        <f>S538*H538</f>
        <v>0</v>
      </c>
      <c r="U538" s="35"/>
      <c r="V538" s="35"/>
      <c r="W538" s="35"/>
      <c r="X538" s="35"/>
      <c r="Y538" s="35"/>
      <c r="Z538" s="35"/>
      <c r="AA538" s="35"/>
      <c r="AB538" s="35"/>
      <c r="AC538" s="35"/>
      <c r="AD538" s="35"/>
      <c r="AE538" s="35"/>
      <c r="AR538" s="227" t="s">
        <v>188</v>
      </c>
      <c r="AT538" s="227" t="s">
        <v>184</v>
      </c>
      <c r="AU538" s="227" t="s">
        <v>81</v>
      </c>
      <c r="AY538" s="14" t="s">
        <v>183</v>
      </c>
      <c r="BE538" s="228">
        <f>IF(N538="základní",J538,0)</f>
        <v>0</v>
      </c>
      <c r="BF538" s="228">
        <f>IF(N538="snížená",J538,0)</f>
        <v>0</v>
      </c>
      <c r="BG538" s="228">
        <f>IF(N538="zákl. přenesená",J538,0)</f>
        <v>0</v>
      </c>
      <c r="BH538" s="228">
        <f>IF(N538="sníž. přenesená",J538,0)</f>
        <v>0</v>
      </c>
      <c r="BI538" s="228">
        <f>IF(N538="nulová",J538,0)</f>
        <v>0</v>
      </c>
      <c r="BJ538" s="14" t="s">
        <v>81</v>
      </c>
      <c r="BK538" s="228">
        <f>ROUND(I538*H538,2)</f>
        <v>0</v>
      </c>
      <c r="BL538" s="14" t="s">
        <v>188</v>
      </c>
      <c r="BM538" s="227" t="s">
        <v>1181</v>
      </c>
    </row>
    <row r="539" s="2" customFormat="1">
      <c r="A539" s="35"/>
      <c r="B539" s="36"/>
      <c r="C539" s="37"/>
      <c r="D539" s="229" t="s">
        <v>190</v>
      </c>
      <c r="E539" s="37"/>
      <c r="F539" s="230" t="s">
        <v>1180</v>
      </c>
      <c r="G539" s="37"/>
      <c r="H539" s="37"/>
      <c r="I539" s="143"/>
      <c r="J539" s="37"/>
      <c r="K539" s="37"/>
      <c r="L539" s="41"/>
      <c r="M539" s="231"/>
      <c r="N539" s="232"/>
      <c r="O539" s="81"/>
      <c r="P539" s="81"/>
      <c r="Q539" s="81"/>
      <c r="R539" s="81"/>
      <c r="S539" s="81"/>
      <c r="T539" s="82"/>
      <c r="U539" s="35"/>
      <c r="V539" s="35"/>
      <c r="W539" s="35"/>
      <c r="X539" s="35"/>
      <c r="Y539" s="35"/>
      <c r="Z539" s="35"/>
      <c r="AA539" s="35"/>
      <c r="AB539" s="35"/>
      <c r="AC539" s="35"/>
      <c r="AD539" s="35"/>
      <c r="AE539" s="35"/>
      <c r="AT539" s="14" t="s">
        <v>190</v>
      </c>
      <c r="AU539" s="14" t="s">
        <v>81</v>
      </c>
    </row>
    <row r="540" s="2" customFormat="1" ht="21.75" customHeight="1">
      <c r="A540" s="35"/>
      <c r="B540" s="36"/>
      <c r="C540" s="215" t="s">
        <v>1182</v>
      </c>
      <c r="D540" s="215" t="s">
        <v>184</v>
      </c>
      <c r="E540" s="216" t="s">
        <v>1183</v>
      </c>
      <c r="F540" s="217" t="s">
        <v>1184</v>
      </c>
      <c r="G540" s="218" t="s">
        <v>235</v>
      </c>
      <c r="H540" s="219">
        <v>7</v>
      </c>
      <c r="I540" s="220"/>
      <c r="J540" s="221">
        <f>ROUND(I540*H540,2)</f>
        <v>0</v>
      </c>
      <c r="K540" s="217" t="s">
        <v>19</v>
      </c>
      <c r="L540" s="222"/>
      <c r="M540" s="223" t="s">
        <v>19</v>
      </c>
      <c r="N540" s="224" t="s">
        <v>44</v>
      </c>
      <c r="O540" s="81"/>
      <c r="P540" s="225">
        <f>O540*H540</f>
        <v>0</v>
      </c>
      <c r="Q540" s="225">
        <v>0</v>
      </c>
      <c r="R540" s="225">
        <f>Q540*H540</f>
        <v>0</v>
      </c>
      <c r="S540" s="225">
        <v>0</v>
      </c>
      <c r="T540" s="226">
        <f>S540*H540</f>
        <v>0</v>
      </c>
      <c r="U540" s="35"/>
      <c r="V540" s="35"/>
      <c r="W540" s="35"/>
      <c r="X540" s="35"/>
      <c r="Y540" s="35"/>
      <c r="Z540" s="35"/>
      <c r="AA540" s="35"/>
      <c r="AB540" s="35"/>
      <c r="AC540" s="35"/>
      <c r="AD540" s="35"/>
      <c r="AE540" s="35"/>
      <c r="AR540" s="227" t="s">
        <v>188</v>
      </c>
      <c r="AT540" s="227" t="s">
        <v>184</v>
      </c>
      <c r="AU540" s="227" t="s">
        <v>81</v>
      </c>
      <c r="AY540" s="14" t="s">
        <v>183</v>
      </c>
      <c r="BE540" s="228">
        <f>IF(N540="základní",J540,0)</f>
        <v>0</v>
      </c>
      <c r="BF540" s="228">
        <f>IF(N540="snížená",J540,0)</f>
        <v>0</v>
      </c>
      <c r="BG540" s="228">
        <f>IF(N540="zákl. přenesená",J540,0)</f>
        <v>0</v>
      </c>
      <c r="BH540" s="228">
        <f>IF(N540="sníž. přenesená",J540,0)</f>
        <v>0</v>
      </c>
      <c r="BI540" s="228">
        <f>IF(N540="nulová",J540,0)</f>
        <v>0</v>
      </c>
      <c r="BJ540" s="14" t="s">
        <v>81</v>
      </c>
      <c r="BK540" s="228">
        <f>ROUND(I540*H540,2)</f>
        <v>0</v>
      </c>
      <c r="BL540" s="14" t="s">
        <v>188</v>
      </c>
      <c r="BM540" s="227" t="s">
        <v>1185</v>
      </c>
    </row>
    <row r="541" s="2" customFormat="1">
      <c r="A541" s="35"/>
      <c r="B541" s="36"/>
      <c r="C541" s="37"/>
      <c r="D541" s="229" t="s">
        <v>190</v>
      </c>
      <c r="E541" s="37"/>
      <c r="F541" s="230" t="s">
        <v>1184</v>
      </c>
      <c r="G541" s="37"/>
      <c r="H541" s="37"/>
      <c r="I541" s="143"/>
      <c r="J541" s="37"/>
      <c r="K541" s="37"/>
      <c r="L541" s="41"/>
      <c r="M541" s="231"/>
      <c r="N541" s="232"/>
      <c r="O541" s="81"/>
      <c r="P541" s="81"/>
      <c r="Q541" s="81"/>
      <c r="R541" s="81"/>
      <c r="S541" s="81"/>
      <c r="T541" s="82"/>
      <c r="U541" s="35"/>
      <c r="V541" s="35"/>
      <c r="W541" s="35"/>
      <c r="X541" s="35"/>
      <c r="Y541" s="35"/>
      <c r="Z541" s="35"/>
      <c r="AA541" s="35"/>
      <c r="AB541" s="35"/>
      <c r="AC541" s="35"/>
      <c r="AD541" s="35"/>
      <c r="AE541" s="35"/>
      <c r="AT541" s="14" t="s">
        <v>190</v>
      </c>
      <c r="AU541" s="14" t="s">
        <v>81</v>
      </c>
    </row>
    <row r="542" s="2" customFormat="1" ht="21.75" customHeight="1">
      <c r="A542" s="35"/>
      <c r="B542" s="36"/>
      <c r="C542" s="215" t="s">
        <v>1186</v>
      </c>
      <c r="D542" s="215" t="s">
        <v>184</v>
      </c>
      <c r="E542" s="216" t="s">
        <v>1187</v>
      </c>
      <c r="F542" s="217" t="s">
        <v>1188</v>
      </c>
      <c r="G542" s="218" t="s">
        <v>199</v>
      </c>
      <c r="H542" s="219">
        <v>7</v>
      </c>
      <c r="I542" s="220"/>
      <c r="J542" s="221">
        <f>ROUND(I542*H542,2)</f>
        <v>0</v>
      </c>
      <c r="K542" s="217" t="s">
        <v>19</v>
      </c>
      <c r="L542" s="222"/>
      <c r="M542" s="223" t="s">
        <v>19</v>
      </c>
      <c r="N542" s="224" t="s">
        <v>44</v>
      </c>
      <c r="O542" s="81"/>
      <c r="P542" s="225">
        <f>O542*H542</f>
        <v>0</v>
      </c>
      <c r="Q542" s="225">
        <v>0</v>
      </c>
      <c r="R542" s="225">
        <f>Q542*H542</f>
        <v>0</v>
      </c>
      <c r="S542" s="225">
        <v>0</v>
      </c>
      <c r="T542" s="226">
        <f>S542*H542</f>
        <v>0</v>
      </c>
      <c r="U542" s="35"/>
      <c r="V542" s="35"/>
      <c r="W542" s="35"/>
      <c r="X542" s="35"/>
      <c r="Y542" s="35"/>
      <c r="Z542" s="35"/>
      <c r="AA542" s="35"/>
      <c r="AB542" s="35"/>
      <c r="AC542" s="35"/>
      <c r="AD542" s="35"/>
      <c r="AE542" s="35"/>
      <c r="AR542" s="227" t="s">
        <v>216</v>
      </c>
      <c r="AT542" s="227" t="s">
        <v>184</v>
      </c>
      <c r="AU542" s="227" t="s">
        <v>81</v>
      </c>
      <c r="AY542" s="14" t="s">
        <v>183</v>
      </c>
      <c r="BE542" s="228">
        <f>IF(N542="základní",J542,0)</f>
        <v>0</v>
      </c>
      <c r="BF542" s="228">
        <f>IF(N542="snížená",J542,0)</f>
        <v>0</v>
      </c>
      <c r="BG542" s="228">
        <f>IF(N542="zákl. přenesená",J542,0)</f>
        <v>0</v>
      </c>
      <c r="BH542" s="228">
        <f>IF(N542="sníž. přenesená",J542,0)</f>
        <v>0</v>
      </c>
      <c r="BI542" s="228">
        <f>IF(N542="nulová",J542,0)</f>
        <v>0</v>
      </c>
      <c r="BJ542" s="14" t="s">
        <v>81</v>
      </c>
      <c r="BK542" s="228">
        <f>ROUND(I542*H542,2)</f>
        <v>0</v>
      </c>
      <c r="BL542" s="14" t="s">
        <v>182</v>
      </c>
      <c r="BM542" s="227" t="s">
        <v>1189</v>
      </c>
    </row>
    <row r="543" s="2" customFormat="1">
      <c r="A543" s="35"/>
      <c r="B543" s="36"/>
      <c r="C543" s="37"/>
      <c r="D543" s="229" t="s">
        <v>190</v>
      </c>
      <c r="E543" s="37"/>
      <c r="F543" s="230" t="s">
        <v>1188</v>
      </c>
      <c r="G543" s="37"/>
      <c r="H543" s="37"/>
      <c r="I543" s="143"/>
      <c r="J543" s="37"/>
      <c r="K543" s="37"/>
      <c r="L543" s="41"/>
      <c r="M543" s="231"/>
      <c r="N543" s="232"/>
      <c r="O543" s="81"/>
      <c r="P543" s="81"/>
      <c r="Q543" s="81"/>
      <c r="R543" s="81"/>
      <c r="S543" s="81"/>
      <c r="T543" s="82"/>
      <c r="U543" s="35"/>
      <c r="V543" s="35"/>
      <c r="W543" s="35"/>
      <c r="X543" s="35"/>
      <c r="Y543" s="35"/>
      <c r="Z543" s="35"/>
      <c r="AA543" s="35"/>
      <c r="AB543" s="35"/>
      <c r="AC543" s="35"/>
      <c r="AD543" s="35"/>
      <c r="AE543" s="35"/>
      <c r="AT543" s="14" t="s">
        <v>190</v>
      </c>
      <c r="AU543" s="14" t="s">
        <v>81</v>
      </c>
    </row>
    <row r="544" s="2" customFormat="1" ht="21.75" customHeight="1">
      <c r="A544" s="35"/>
      <c r="B544" s="36"/>
      <c r="C544" s="215" t="s">
        <v>1190</v>
      </c>
      <c r="D544" s="215" t="s">
        <v>184</v>
      </c>
      <c r="E544" s="216" t="s">
        <v>1191</v>
      </c>
      <c r="F544" s="217" t="s">
        <v>1192</v>
      </c>
      <c r="G544" s="218" t="s">
        <v>199</v>
      </c>
      <c r="H544" s="219">
        <v>7</v>
      </c>
      <c r="I544" s="220"/>
      <c r="J544" s="221">
        <f>ROUND(I544*H544,2)</f>
        <v>0</v>
      </c>
      <c r="K544" s="217" t="s">
        <v>19</v>
      </c>
      <c r="L544" s="222"/>
      <c r="M544" s="223" t="s">
        <v>19</v>
      </c>
      <c r="N544" s="224" t="s">
        <v>44</v>
      </c>
      <c r="O544" s="81"/>
      <c r="P544" s="225">
        <f>O544*H544</f>
        <v>0</v>
      </c>
      <c r="Q544" s="225">
        <v>0</v>
      </c>
      <c r="R544" s="225">
        <f>Q544*H544</f>
        <v>0</v>
      </c>
      <c r="S544" s="225">
        <v>0</v>
      </c>
      <c r="T544" s="226">
        <f>S544*H544</f>
        <v>0</v>
      </c>
      <c r="U544" s="35"/>
      <c r="V544" s="35"/>
      <c r="W544" s="35"/>
      <c r="X544" s="35"/>
      <c r="Y544" s="35"/>
      <c r="Z544" s="35"/>
      <c r="AA544" s="35"/>
      <c r="AB544" s="35"/>
      <c r="AC544" s="35"/>
      <c r="AD544" s="35"/>
      <c r="AE544" s="35"/>
      <c r="AR544" s="227" t="s">
        <v>216</v>
      </c>
      <c r="AT544" s="227" t="s">
        <v>184</v>
      </c>
      <c r="AU544" s="227" t="s">
        <v>81</v>
      </c>
      <c r="AY544" s="14" t="s">
        <v>183</v>
      </c>
      <c r="BE544" s="228">
        <f>IF(N544="základní",J544,0)</f>
        <v>0</v>
      </c>
      <c r="BF544" s="228">
        <f>IF(N544="snížená",J544,0)</f>
        <v>0</v>
      </c>
      <c r="BG544" s="228">
        <f>IF(N544="zákl. přenesená",J544,0)</f>
        <v>0</v>
      </c>
      <c r="BH544" s="228">
        <f>IF(N544="sníž. přenesená",J544,0)</f>
        <v>0</v>
      </c>
      <c r="BI544" s="228">
        <f>IF(N544="nulová",J544,0)</f>
        <v>0</v>
      </c>
      <c r="BJ544" s="14" t="s">
        <v>81</v>
      </c>
      <c r="BK544" s="228">
        <f>ROUND(I544*H544,2)</f>
        <v>0</v>
      </c>
      <c r="BL544" s="14" t="s">
        <v>182</v>
      </c>
      <c r="BM544" s="227" t="s">
        <v>1193</v>
      </c>
    </row>
    <row r="545" s="2" customFormat="1">
      <c r="A545" s="35"/>
      <c r="B545" s="36"/>
      <c r="C545" s="37"/>
      <c r="D545" s="229" t="s">
        <v>190</v>
      </c>
      <c r="E545" s="37"/>
      <c r="F545" s="230" t="s">
        <v>1192</v>
      </c>
      <c r="G545" s="37"/>
      <c r="H545" s="37"/>
      <c r="I545" s="143"/>
      <c r="J545" s="37"/>
      <c r="K545" s="37"/>
      <c r="L545" s="41"/>
      <c r="M545" s="231"/>
      <c r="N545" s="232"/>
      <c r="O545" s="81"/>
      <c r="P545" s="81"/>
      <c r="Q545" s="81"/>
      <c r="R545" s="81"/>
      <c r="S545" s="81"/>
      <c r="T545" s="82"/>
      <c r="U545" s="35"/>
      <c r="V545" s="35"/>
      <c r="W545" s="35"/>
      <c r="X545" s="35"/>
      <c r="Y545" s="35"/>
      <c r="Z545" s="35"/>
      <c r="AA545" s="35"/>
      <c r="AB545" s="35"/>
      <c r="AC545" s="35"/>
      <c r="AD545" s="35"/>
      <c r="AE545" s="35"/>
      <c r="AT545" s="14" t="s">
        <v>190</v>
      </c>
      <c r="AU545" s="14" t="s">
        <v>81</v>
      </c>
    </row>
    <row r="546" s="2" customFormat="1" ht="21.75" customHeight="1">
      <c r="A546" s="35"/>
      <c r="B546" s="36"/>
      <c r="C546" s="215" t="s">
        <v>1194</v>
      </c>
      <c r="D546" s="215" t="s">
        <v>184</v>
      </c>
      <c r="E546" s="216" t="s">
        <v>1195</v>
      </c>
      <c r="F546" s="217" t="s">
        <v>1196</v>
      </c>
      <c r="G546" s="218" t="s">
        <v>187</v>
      </c>
      <c r="H546" s="219">
        <v>175</v>
      </c>
      <c r="I546" s="220"/>
      <c r="J546" s="221">
        <f>ROUND(I546*H546,2)</f>
        <v>0</v>
      </c>
      <c r="K546" s="217" t="s">
        <v>19</v>
      </c>
      <c r="L546" s="222"/>
      <c r="M546" s="223" t="s">
        <v>19</v>
      </c>
      <c r="N546" s="224" t="s">
        <v>44</v>
      </c>
      <c r="O546" s="81"/>
      <c r="P546" s="225">
        <f>O546*H546</f>
        <v>0</v>
      </c>
      <c r="Q546" s="225">
        <v>0</v>
      </c>
      <c r="R546" s="225">
        <f>Q546*H546</f>
        <v>0</v>
      </c>
      <c r="S546" s="225">
        <v>0</v>
      </c>
      <c r="T546" s="226">
        <f>S546*H546</f>
        <v>0</v>
      </c>
      <c r="U546" s="35"/>
      <c r="V546" s="35"/>
      <c r="W546" s="35"/>
      <c r="X546" s="35"/>
      <c r="Y546" s="35"/>
      <c r="Z546" s="35"/>
      <c r="AA546" s="35"/>
      <c r="AB546" s="35"/>
      <c r="AC546" s="35"/>
      <c r="AD546" s="35"/>
      <c r="AE546" s="35"/>
      <c r="AR546" s="227" t="s">
        <v>216</v>
      </c>
      <c r="AT546" s="227" t="s">
        <v>184</v>
      </c>
      <c r="AU546" s="227" t="s">
        <v>81</v>
      </c>
      <c r="AY546" s="14" t="s">
        <v>183</v>
      </c>
      <c r="BE546" s="228">
        <f>IF(N546="základní",J546,0)</f>
        <v>0</v>
      </c>
      <c r="BF546" s="228">
        <f>IF(N546="snížená",J546,0)</f>
        <v>0</v>
      </c>
      <c r="BG546" s="228">
        <f>IF(N546="zákl. přenesená",J546,0)</f>
        <v>0</v>
      </c>
      <c r="BH546" s="228">
        <f>IF(N546="sníž. přenesená",J546,0)</f>
        <v>0</v>
      </c>
      <c r="BI546" s="228">
        <f>IF(N546="nulová",J546,0)</f>
        <v>0</v>
      </c>
      <c r="BJ546" s="14" t="s">
        <v>81</v>
      </c>
      <c r="BK546" s="228">
        <f>ROUND(I546*H546,2)</f>
        <v>0</v>
      </c>
      <c r="BL546" s="14" t="s">
        <v>182</v>
      </c>
      <c r="BM546" s="227" t="s">
        <v>1197</v>
      </c>
    </row>
    <row r="547" s="2" customFormat="1">
      <c r="A547" s="35"/>
      <c r="B547" s="36"/>
      <c r="C547" s="37"/>
      <c r="D547" s="229" t="s">
        <v>190</v>
      </c>
      <c r="E547" s="37"/>
      <c r="F547" s="230" t="s">
        <v>1196</v>
      </c>
      <c r="G547" s="37"/>
      <c r="H547" s="37"/>
      <c r="I547" s="143"/>
      <c r="J547" s="37"/>
      <c r="K547" s="37"/>
      <c r="L547" s="41"/>
      <c r="M547" s="231"/>
      <c r="N547" s="232"/>
      <c r="O547" s="81"/>
      <c r="P547" s="81"/>
      <c r="Q547" s="81"/>
      <c r="R547" s="81"/>
      <c r="S547" s="81"/>
      <c r="T547" s="82"/>
      <c r="U547" s="35"/>
      <c r="V547" s="35"/>
      <c r="W547" s="35"/>
      <c r="X547" s="35"/>
      <c r="Y547" s="35"/>
      <c r="Z547" s="35"/>
      <c r="AA547" s="35"/>
      <c r="AB547" s="35"/>
      <c r="AC547" s="35"/>
      <c r="AD547" s="35"/>
      <c r="AE547" s="35"/>
      <c r="AT547" s="14" t="s">
        <v>190</v>
      </c>
      <c r="AU547" s="14" t="s">
        <v>81</v>
      </c>
    </row>
    <row r="548" s="2" customFormat="1" ht="16.5" customHeight="1">
      <c r="A548" s="35"/>
      <c r="B548" s="36"/>
      <c r="C548" s="215" t="s">
        <v>1198</v>
      </c>
      <c r="D548" s="215" t="s">
        <v>184</v>
      </c>
      <c r="E548" s="216" t="s">
        <v>1199</v>
      </c>
      <c r="F548" s="217" t="s">
        <v>1200</v>
      </c>
      <c r="G548" s="218" t="s">
        <v>1201</v>
      </c>
      <c r="H548" s="219">
        <v>175</v>
      </c>
      <c r="I548" s="220"/>
      <c r="J548" s="221">
        <f>ROUND(I548*H548,2)</f>
        <v>0</v>
      </c>
      <c r="K548" s="217" t="s">
        <v>19</v>
      </c>
      <c r="L548" s="222"/>
      <c r="M548" s="223" t="s">
        <v>19</v>
      </c>
      <c r="N548" s="224" t="s">
        <v>44</v>
      </c>
      <c r="O548" s="81"/>
      <c r="P548" s="225">
        <f>O548*H548</f>
        <v>0</v>
      </c>
      <c r="Q548" s="225">
        <v>0</v>
      </c>
      <c r="R548" s="225">
        <f>Q548*H548</f>
        <v>0</v>
      </c>
      <c r="S548" s="225">
        <v>0</v>
      </c>
      <c r="T548" s="226">
        <f>S548*H548</f>
        <v>0</v>
      </c>
      <c r="U548" s="35"/>
      <c r="V548" s="35"/>
      <c r="W548" s="35"/>
      <c r="X548" s="35"/>
      <c r="Y548" s="35"/>
      <c r="Z548" s="35"/>
      <c r="AA548" s="35"/>
      <c r="AB548" s="35"/>
      <c r="AC548" s="35"/>
      <c r="AD548" s="35"/>
      <c r="AE548" s="35"/>
      <c r="AR548" s="227" t="s">
        <v>216</v>
      </c>
      <c r="AT548" s="227" t="s">
        <v>184</v>
      </c>
      <c r="AU548" s="227" t="s">
        <v>81</v>
      </c>
      <c r="AY548" s="14" t="s">
        <v>183</v>
      </c>
      <c r="BE548" s="228">
        <f>IF(N548="základní",J548,0)</f>
        <v>0</v>
      </c>
      <c r="BF548" s="228">
        <f>IF(N548="snížená",J548,0)</f>
        <v>0</v>
      </c>
      <c r="BG548" s="228">
        <f>IF(N548="zákl. přenesená",J548,0)</f>
        <v>0</v>
      </c>
      <c r="BH548" s="228">
        <f>IF(N548="sníž. přenesená",J548,0)</f>
        <v>0</v>
      </c>
      <c r="BI548" s="228">
        <f>IF(N548="nulová",J548,0)</f>
        <v>0</v>
      </c>
      <c r="BJ548" s="14" t="s">
        <v>81</v>
      </c>
      <c r="BK548" s="228">
        <f>ROUND(I548*H548,2)</f>
        <v>0</v>
      </c>
      <c r="BL548" s="14" t="s">
        <v>182</v>
      </c>
      <c r="BM548" s="227" t="s">
        <v>1202</v>
      </c>
    </row>
    <row r="549" s="2" customFormat="1">
      <c r="A549" s="35"/>
      <c r="B549" s="36"/>
      <c r="C549" s="37"/>
      <c r="D549" s="229" t="s">
        <v>190</v>
      </c>
      <c r="E549" s="37"/>
      <c r="F549" s="230" t="s">
        <v>1200</v>
      </c>
      <c r="G549" s="37"/>
      <c r="H549" s="37"/>
      <c r="I549" s="143"/>
      <c r="J549" s="37"/>
      <c r="K549" s="37"/>
      <c r="L549" s="41"/>
      <c r="M549" s="231"/>
      <c r="N549" s="232"/>
      <c r="O549" s="81"/>
      <c r="P549" s="81"/>
      <c r="Q549" s="81"/>
      <c r="R549" s="81"/>
      <c r="S549" s="81"/>
      <c r="T549" s="82"/>
      <c r="U549" s="35"/>
      <c r="V549" s="35"/>
      <c r="W549" s="35"/>
      <c r="X549" s="35"/>
      <c r="Y549" s="35"/>
      <c r="Z549" s="35"/>
      <c r="AA549" s="35"/>
      <c r="AB549" s="35"/>
      <c r="AC549" s="35"/>
      <c r="AD549" s="35"/>
      <c r="AE549" s="35"/>
      <c r="AT549" s="14" t="s">
        <v>190</v>
      </c>
      <c r="AU549" s="14" t="s">
        <v>81</v>
      </c>
    </row>
    <row r="550" s="2" customFormat="1" ht="16.5" customHeight="1">
      <c r="A550" s="35"/>
      <c r="B550" s="36"/>
      <c r="C550" s="233" t="s">
        <v>1203</v>
      </c>
      <c r="D550" s="233" t="s">
        <v>191</v>
      </c>
      <c r="E550" s="234" t="s">
        <v>1204</v>
      </c>
      <c r="F550" s="235" t="s">
        <v>1205</v>
      </c>
      <c r="G550" s="236" t="s">
        <v>257</v>
      </c>
      <c r="H550" s="237">
        <v>16</v>
      </c>
      <c r="I550" s="238"/>
      <c r="J550" s="239">
        <f>ROUND(I550*H550,2)</f>
        <v>0</v>
      </c>
      <c r="K550" s="235" t="s">
        <v>19</v>
      </c>
      <c r="L550" s="41"/>
      <c r="M550" s="240" t="s">
        <v>19</v>
      </c>
      <c r="N550" s="241" t="s">
        <v>44</v>
      </c>
      <c r="O550" s="81"/>
      <c r="P550" s="225">
        <f>O550*H550</f>
        <v>0</v>
      </c>
      <c r="Q550" s="225">
        <v>0</v>
      </c>
      <c r="R550" s="225">
        <f>Q550*H550</f>
        <v>0</v>
      </c>
      <c r="S550" s="225">
        <v>0</v>
      </c>
      <c r="T550" s="226">
        <f>S550*H550</f>
        <v>0</v>
      </c>
      <c r="U550" s="35"/>
      <c r="V550" s="35"/>
      <c r="W550" s="35"/>
      <c r="X550" s="35"/>
      <c r="Y550" s="35"/>
      <c r="Z550" s="35"/>
      <c r="AA550" s="35"/>
      <c r="AB550" s="35"/>
      <c r="AC550" s="35"/>
      <c r="AD550" s="35"/>
      <c r="AE550" s="35"/>
      <c r="AR550" s="227" t="s">
        <v>182</v>
      </c>
      <c r="AT550" s="227" t="s">
        <v>191</v>
      </c>
      <c r="AU550" s="227" t="s">
        <v>81</v>
      </c>
      <c r="AY550" s="14" t="s">
        <v>183</v>
      </c>
      <c r="BE550" s="228">
        <f>IF(N550="základní",J550,0)</f>
        <v>0</v>
      </c>
      <c r="BF550" s="228">
        <f>IF(N550="snížená",J550,0)</f>
        <v>0</v>
      </c>
      <c r="BG550" s="228">
        <f>IF(N550="zákl. přenesená",J550,0)</f>
        <v>0</v>
      </c>
      <c r="BH550" s="228">
        <f>IF(N550="sníž. přenesená",J550,0)</f>
        <v>0</v>
      </c>
      <c r="BI550" s="228">
        <f>IF(N550="nulová",J550,0)</f>
        <v>0</v>
      </c>
      <c r="BJ550" s="14" t="s">
        <v>81</v>
      </c>
      <c r="BK550" s="228">
        <f>ROUND(I550*H550,2)</f>
        <v>0</v>
      </c>
      <c r="BL550" s="14" t="s">
        <v>182</v>
      </c>
      <c r="BM550" s="227" t="s">
        <v>1206</v>
      </c>
    </row>
    <row r="551" s="2" customFormat="1">
      <c r="A551" s="35"/>
      <c r="B551" s="36"/>
      <c r="C551" s="37"/>
      <c r="D551" s="229" t="s">
        <v>190</v>
      </c>
      <c r="E551" s="37"/>
      <c r="F551" s="230" t="s">
        <v>1205</v>
      </c>
      <c r="G551" s="37"/>
      <c r="H551" s="37"/>
      <c r="I551" s="143"/>
      <c r="J551" s="37"/>
      <c r="K551" s="37"/>
      <c r="L551" s="41"/>
      <c r="M551" s="231"/>
      <c r="N551" s="232"/>
      <c r="O551" s="81"/>
      <c r="P551" s="81"/>
      <c r="Q551" s="81"/>
      <c r="R551" s="81"/>
      <c r="S551" s="81"/>
      <c r="T551" s="82"/>
      <c r="U551" s="35"/>
      <c r="V551" s="35"/>
      <c r="W551" s="35"/>
      <c r="X551" s="35"/>
      <c r="Y551" s="35"/>
      <c r="Z551" s="35"/>
      <c r="AA551" s="35"/>
      <c r="AB551" s="35"/>
      <c r="AC551" s="35"/>
      <c r="AD551" s="35"/>
      <c r="AE551" s="35"/>
      <c r="AT551" s="14" t="s">
        <v>190</v>
      </c>
      <c r="AU551" s="14" t="s">
        <v>81</v>
      </c>
    </row>
    <row r="552" s="2" customFormat="1" ht="33" customHeight="1">
      <c r="A552" s="35"/>
      <c r="B552" s="36"/>
      <c r="C552" s="233" t="s">
        <v>1207</v>
      </c>
      <c r="D552" s="233" t="s">
        <v>191</v>
      </c>
      <c r="E552" s="234" t="s">
        <v>1208</v>
      </c>
      <c r="F552" s="235" t="s">
        <v>1209</v>
      </c>
      <c r="G552" s="236" t="s">
        <v>199</v>
      </c>
      <c r="H552" s="237">
        <v>7</v>
      </c>
      <c r="I552" s="238"/>
      <c r="J552" s="239">
        <f>ROUND(I552*H552,2)</f>
        <v>0</v>
      </c>
      <c r="K552" s="235" t="s">
        <v>19</v>
      </c>
      <c r="L552" s="41"/>
      <c r="M552" s="240" t="s">
        <v>19</v>
      </c>
      <c r="N552" s="241" t="s">
        <v>44</v>
      </c>
      <c r="O552" s="81"/>
      <c r="P552" s="225">
        <f>O552*H552</f>
        <v>0</v>
      </c>
      <c r="Q552" s="225">
        <v>0</v>
      </c>
      <c r="R552" s="225">
        <f>Q552*H552</f>
        <v>0</v>
      </c>
      <c r="S552" s="225">
        <v>0</v>
      </c>
      <c r="T552" s="226">
        <f>S552*H552</f>
        <v>0</v>
      </c>
      <c r="U552" s="35"/>
      <c r="V552" s="35"/>
      <c r="W552" s="35"/>
      <c r="X552" s="35"/>
      <c r="Y552" s="35"/>
      <c r="Z552" s="35"/>
      <c r="AA552" s="35"/>
      <c r="AB552" s="35"/>
      <c r="AC552" s="35"/>
      <c r="AD552" s="35"/>
      <c r="AE552" s="35"/>
      <c r="AR552" s="227" t="s">
        <v>182</v>
      </c>
      <c r="AT552" s="227" t="s">
        <v>191</v>
      </c>
      <c r="AU552" s="227" t="s">
        <v>81</v>
      </c>
      <c r="AY552" s="14" t="s">
        <v>183</v>
      </c>
      <c r="BE552" s="228">
        <f>IF(N552="základní",J552,0)</f>
        <v>0</v>
      </c>
      <c r="BF552" s="228">
        <f>IF(N552="snížená",J552,0)</f>
        <v>0</v>
      </c>
      <c r="BG552" s="228">
        <f>IF(N552="zákl. přenesená",J552,0)</f>
        <v>0</v>
      </c>
      <c r="BH552" s="228">
        <f>IF(N552="sníž. přenesená",J552,0)</f>
        <v>0</v>
      </c>
      <c r="BI552" s="228">
        <f>IF(N552="nulová",J552,0)</f>
        <v>0</v>
      </c>
      <c r="BJ552" s="14" t="s">
        <v>81</v>
      </c>
      <c r="BK552" s="228">
        <f>ROUND(I552*H552,2)</f>
        <v>0</v>
      </c>
      <c r="BL552" s="14" t="s">
        <v>182</v>
      </c>
      <c r="BM552" s="227" t="s">
        <v>1210</v>
      </c>
    </row>
    <row r="553" s="2" customFormat="1">
      <c r="A553" s="35"/>
      <c r="B553" s="36"/>
      <c r="C553" s="37"/>
      <c r="D553" s="229" t="s">
        <v>190</v>
      </c>
      <c r="E553" s="37"/>
      <c r="F553" s="230" t="s">
        <v>1209</v>
      </c>
      <c r="G553" s="37"/>
      <c r="H553" s="37"/>
      <c r="I553" s="143"/>
      <c r="J553" s="37"/>
      <c r="K553" s="37"/>
      <c r="L553" s="41"/>
      <c r="M553" s="231"/>
      <c r="N553" s="232"/>
      <c r="O553" s="81"/>
      <c r="P553" s="81"/>
      <c r="Q553" s="81"/>
      <c r="R553" s="81"/>
      <c r="S553" s="81"/>
      <c r="T553" s="82"/>
      <c r="U553" s="35"/>
      <c r="V553" s="35"/>
      <c r="W553" s="35"/>
      <c r="X553" s="35"/>
      <c r="Y553" s="35"/>
      <c r="Z553" s="35"/>
      <c r="AA553" s="35"/>
      <c r="AB553" s="35"/>
      <c r="AC553" s="35"/>
      <c r="AD553" s="35"/>
      <c r="AE553" s="35"/>
      <c r="AT553" s="14" t="s">
        <v>190</v>
      </c>
      <c r="AU553" s="14" t="s">
        <v>81</v>
      </c>
    </row>
    <row r="554" s="2" customFormat="1" ht="21.75" customHeight="1">
      <c r="A554" s="35"/>
      <c r="B554" s="36"/>
      <c r="C554" s="215" t="s">
        <v>1211</v>
      </c>
      <c r="D554" s="215" t="s">
        <v>184</v>
      </c>
      <c r="E554" s="216" t="s">
        <v>1212</v>
      </c>
      <c r="F554" s="217" t="s">
        <v>1213</v>
      </c>
      <c r="G554" s="218" t="s">
        <v>199</v>
      </c>
      <c r="H554" s="219">
        <v>7</v>
      </c>
      <c r="I554" s="220"/>
      <c r="J554" s="221">
        <f>ROUND(I554*H554,2)</f>
        <v>0</v>
      </c>
      <c r="K554" s="217" t="s">
        <v>19</v>
      </c>
      <c r="L554" s="222"/>
      <c r="M554" s="223" t="s">
        <v>19</v>
      </c>
      <c r="N554" s="224" t="s">
        <v>44</v>
      </c>
      <c r="O554" s="81"/>
      <c r="P554" s="225">
        <f>O554*H554</f>
        <v>0</v>
      </c>
      <c r="Q554" s="225">
        <v>0</v>
      </c>
      <c r="R554" s="225">
        <f>Q554*H554</f>
        <v>0</v>
      </c>
      <c r="S554" s="225">
        <v>0</v>
      </c>
      <c r="T554" s="226">
        <f>S554*H554</f>
        <v>0</v>
      </c>
      <c r="U554" s="35"/>
      <c r="V554" s="35"/>
      <c r="W554" s="35"/>
      <c r="X554" s="35"/>
      <c r="Y554" s="35"/>
      <c r="Z554" s="35"/>
      <c r="AA554" s="35"/>
      <c r="AB554" s="35"/>
      <c r="AC554" s="35"/>
      <c r="AD554" s="35"/>
      <c r="AE554" s="35"/>
      <c r="AR554" s="227" t="s">
        <v>323</v>
      </c>
      <c r="AT554" s="227" t="s">
        <v>184</v>
      </c>
      <c r="AU554" s="227" t="s">
        <v>81</v>
      </c>
      <c r="AY554" s="14" t="s">
        <v>183</v>
      </c>
      <c r="BE554" s="228">
        <f>IF(N554="základní",J554,0)</f>
        <v>0</v>
      </c>
      <c r="BF554" s="228">
        <f>IF(N554="snížená",J554,0)</f>
        <v>0</v>
      </c>
      <c r="BG554" s="228">
        <f>IF(N554="zákl. přenesená",J554,0)</f>
        <v>0</v>
      </c>
      <c r="BH554" s="228">
        <f>IF(N554="sníž. přenesená",J554,0)</f>
        <v>0</v>
      </c>
      <c r="BI554" s="228">
        <f>IF(N554="nulová",J554,0)</f>
        <v>0</v>
      </c>
      <c r="BJ554" s="14" t="s">
        <v>81</v>
      </c>
      <c r="BK554" s="228">
        <f>ROUND(I554*H554,2)</f>
        <v>0</v>
      </c>
      <c r="BL554" s="14" t="s">
        <v>252</v>
      </c>
      <c r="BM554" s="227" t="s">
        <v>1214</v>
      </c>
    </row>
    <row r="555" s="2" customFormat="1">
      <c r="A555" s="35"/>
      <c r="B555" s="36"/>
      <c r="C555" s="37"/>
      <c r="D555" s="229" t="s">
        <v>190</v>
      </c>
      <c r="E555" s="37"/>
      <c r="F555" s="230" t="s">
        <v>1213</v>
      </c>
      <c r="G555" s="37"/>
      <c r="H555" s="37"/>
      <c r="I555" s="143"/>
      <c r="J555" s="37"/>
      <c r="K555" s="37"/>
      <c r="L555" s="41"/>
      <c r="M555" s="231"/>
      <c r="N555" s="232"/>
      <c r="O555" s="81"/>
      <c r="P555" s="81"/>
      <c r="Q555" s="81"/>
      <c r="R555" s="81"/>
      <c r="S555" s="81"/>
      <c r="T555" s="82"/>
      <c r="U555" s="35"/>
      <c r="V555" s="35"/>
      <c r="W555" s="35"/>
      <c r="X555" s="35"/>
      <c r="Y555" s="35"/>
      <c r="Z555" s="35"/>
      <c r="AA555" s="35"/>
      <c r="AB555" s="35"/>
      <c r="AC555" s="35"/>
      <c r="AD555" s="35"/>
      <c r="AE555" s="35"/>
      <c r="AT555" s="14" t="s">
        <v>190</v>
      </c>
      <c r="AU555" s="14" t="s">
        <v>81</v>
      </c>
    </row>
    <row r="556" s="2" customFormat="1" ht="16.5" customHeight="1">
      <c r="A556" s="35"/>
      <c r="B556" s="36"/>
      <c r="C556" s="233" t="s">
        <v>1215</v>
      </c>
      <c r="D556" s="233" t="s">
        <v>191</v>
      </c>
      <c r="E556" s="234" t="s">
        <v>1216</v>
      </c>
      <c r="F556" s="235" t="s">
        <v>1217</v>
      </c>
      <c r="G556" s="236" t="s">
        <v>199</v>
      </c>
      <c r="H556" s="237">
        <v>7</v>
      </c>
      <c r="I556" s="238"/>
      <c r="J556" s="239">
        <f>ROUND(I556*H556,2)</f>
        <v>0</v>
      </c>
      <c r="K556" s="235" t="s">
        <v>19</v>
      </c>
      <c r="L556" s="41"/>
      <c r="M556" s="240" t="s">
        <v>19</v>
      </c>
      <c r="N556" s="241" t="s">
        <v>44</v>
      </c>
      <c r="O556" s="81"/>
      <c r="P556" s="225">
        <f>O556*H556</f>
        <v>0</v>
      </c>
      <c r="Q556" s="225">
        <v>0</v>
      </c>
      <c r="R556" s="225">
        <f>Q556*H556</f>
        <v>0</v>
      </c>
      <c r="S556" s="225">
        <v>0</v>
      </c>
      <c r="T556" s="226">
        <f>S556*H556</f>
        <v>0</v>
      </c>
      <c r="U556" s="35"/>
      <c r="V556" s="35"/>
      <c r="W556" s="35"/>
      <c r="X556" s="35"/>
      <c r="Y556" s="35"/>
      <c r="Z556" s="35"/>
      <c r="AA556" s="35"/>
      <c r="AB556" s="35"/>
      <c r="AC556" s="35"/>
      <c r="AD556" s="35"/>
      <c r="AE556" s="35"/>
      <c r="AR556" s="227" t="s">
        <v>182</v>
      </c>
      <c r="AT556" s="227" t="s">
        <v>191</v>
      </c>
      <c r="AU556" s="227" t="s">
        <v>81</v>
      </c>
      <c r="AY556" s="14" t="s">
        <v>183</v>
      </c>
      <c r="BE556" s="228">
        <f>IF(N556="základní",J556,0)</f>
        <v>0</v>
      </c>
      <c r="BF556" s="228">
        <f>IF(N556="snížená",J556,0)</f>
        <v>0</v>
      </c>
      <c r="BG556" s="228">
        <f>IF(N556="zákl. přenesená",J556,0)</f>
        <v>0</v>
      </c>
      <c r="BH556" s="228">
        <f>IF(N556="sníž. přenesená",J556,0)</f>
        <v>0</v>
      </c>
      <c r="BI556" s="228">
        <f>IF(N556="nulová",J556,0)</f>
        <v>0</v>
      </c>
      <c r="BJ556" s="14" t="s">
        <v>81</v>
      </c>
      <c r="BK556" s="228">
        <f>ROUND(I556*H556,2)</f>
        <v>0</v>
      </c>
      <c r="BL556" s="14" t="s">
        <v>182</v>
      </c>
      <c r="BM556" s="227" t="s">
        <v>1218</v>
      </c>
    </row>
    <row r="557" s="2" customFormat="1">
      <c r="A557" s="35"/>
      <c r="B557" s="36"/>
      <c r="C557" s="37"/>
      <c r="D557" s="229" t="s">
        <v>190</v>
      </c>
      <c r="E557" s="37"/>
      <c r="F557" s="230" t="s">
        <v>1217</v>
      </c>
      <c r="G557" s="37"/>
      <c r="H557" s="37"/>
      <c r="I557" s="143"/>
      <c r="J557" s="37"/>
      <c r="K557" s="37"/>
      <c r="L557" s="41"/>
      <c r="M557" s="231"/>
      <c r="N557" s="232"/>
      <c r="O557" s="81"/>
      <c r="P557" s="81"/>
      <c r="Q557" s="81"/>
      <c r="R557" s="81"/>
      <c r="S557" s="81"/>
      <c r="T557" s="82"/>
      <c r="U557" s="35"/>
      <c r="V557" s="35"/>
      <c r="W557" s="35"/>
      <c r="X557" s="35"/>
      <c r="Y557" s="35"/>
      <c r="Z557" s="35"/>
      <c r="AA557" s="35"/>
      <c r="AB557" s="35"/>
      <c r="AC557" s="35"/>
      <c r="AD557" s="35"/>
      <c r="AE557" s="35"/>
      <c r="AT557" s="14" t="s">
        <v>190</v>
      </c>
      <c r="AU557" s="14" t="s">
        <v>81</v>
      </c>
    </row>
    <row r="558" s="2" customFormat="1" ht="21.75" customHeight="1">
      <c r="A558" s="35"/>
      <c r="B558" s="36"/>
      <c r="C558" s="233" t="s">
        <v>1219</v>
      </c>
      <c r="D558" s="233" t="s">
        <v>191</v>
      </c>
      <c r="E558" s="234" t="s">
        <v>1220</v>
      </c>
      <c r="F558" s="235" t="s">
        <v>1221</v>
      </c>
      <c r="G558" s="236" t="s">
        <v>199</v>
      </c>
      <c r="H558" s="237">
        <v>7</v>
      </c>
      <c r="I558" s="238"/>
      <c r="J558" s="239">
        <f>ROUND(I558*H558,2)</f>
        <v>0</v>
      </c>
      <c r="K558" s="235" t="s">
        <v>19</v>
      </c>
      <c r="L558" s="41"/>
      <c r="M558" s="240" t="s">
        <v>19</v>
      </c>
      <c r="N558" s="241" t="s">
        <v>44</v>
      </c>
      <c r="O558" s="81"/>
      <c r="P558" s="225">
        <f>O558*H558</f>
        <v>0</v>
      </c>
      <c r="Q558" s="225">
        <v>0</v>
      </c>
      <c r="R558" s="225">
        <f>Q558*H558</f>
        <v>0</v>
      </c>
      <c r="S558" s="225">
        <v>0</v>
      </c>
      <c r="T558" s="226">
        <f>S558*H558</f>
        <v>0</v>
      </c>
      <c r="U558" s="35"/>
      <c r="V558" s="35"/>
      <c r="W558" s="35"/>
      <c r="X558" s="35"/>
      <c r="Y558" s="35"/>
      <c r="Z558" s="35"/>
      <c r="AA558" s="35"/>
      <c r="AB558" s="35"/>
      <c r="AC558" s="35"/>
      <c r="AD558" s="35"/>
      <c r="AE558" s="35"/>
      <c r="AR558" s="227" t="s">
        <v>194</v>
      </c>
      <c r="AT558" s="227" t="s">
        <v>191</v>
      </c>
      <c r="AU558" s="227" t="s">
        <v>81</v>
      </c>
      <c r="AY558" s="14" t="s">
        <v>183</v>
      </c>
      <c r="BE558" s="228">
        <f>IF(N558="základní",J558,0)</f>
        <v>0</v>
      </c>
      <c r="BF558" s="228">
        <f>IF(N558="snížená",J558,0)</f>
        <v>0</v>
      </c>
      <c r="BG558" s="228">
        <f>IF(N558="zákl. přenesená",J558,0)</f>
        <v>0</v>
      </c>
      <c r="BH558" s="228">
        <f>IF(N558="sníž. přenesená",J558,0)</f>
        <v>0</v>
      </c>
      <c r="BI558" s="228">
        <f>IF(N558="nulová",J558,0)</f>
        <v>0</v>
      </c>
      <c r="BJ558" s="14" t="s">
        <v>81</v>
      </c>
      <c r="BK558" s="228">
        <f>ROUND(I558*H558,2)</f>
        <v>0</v>
      </c>
      <c r="BL558" s="14" t="s">
        <v>194</v>
      </c>
      <c r="BM558" s="227" t="s">
        <v>1222</v>
      </c>
    </row>
    <row r="559" s="2" customFormat="1">
      <c r="A559" s="35"/>
      <c r="B559" s="36"/>
      <c r="C559" s="37"/>
      <c r="D559" s="229" t="s">
        <v>190</v>
      </c>
      <c r="E559" s="37"/>
      <c r="F559" s="230" t="s">
        <v>1221</v>
      </c>
      <c r="G559" s="37"/>
      <c r="H559" s="37"/>
      <c r="I559" s="143"/>
      <c r="J559" s="37"/>
      <c r="K559" s="37"/>
      <c r="L559" s="41"/>
      <c r="M559" s="231"/>
      <c r="N559" s="232"/>
      <c r="O559" s="81"/>
      <c r="P559" s="81"/>
      <c r="Q559" s="81"/>
      <c r="R559" s="81"/>
      <c r="S559" s="81"/>
      <c r="T559" s="82"/>
      <c r="U559" s="35"/>
      <c r="V559" s="35"/>
      <c r="W559" s="35"/>
      <c r="X559" s="35"/>
      <c r="Y559" s="35"/>
      <c r="Z559" s="35"/>
      <c r="AA559" s="35"/>
      <c r="AB559" s="35"/>
      <c r="AC559" s="35"/>
      <c r="AD559" s="35"/>
      <c r="AE559" s="35"/>
      <c r="AT559" s="14" t="s">
        <v>190</v>
      </c>
      <c r="AU559" s="14" t="s">
        <v>81</v>
      </c>
    </row>
    <row r="560" s="2" customFormat="1" ht="21.75" customHeight="1">
      <c r="A560" s="35"/>
      <c r="B560" s="36"/>
      <c r="C560" s="233" t="s">
        <v>1223</v>
      </c>
      <c r="D560" s="233" t="s">
        <v>191</v>
      </c>
      <c r="E560" s="234" t="s">
        <v>1224</v>
      </c>
      <c r="F560" s="235" t="s">
        <v>1225</v>
      </c>
      <c r="G560" s="236" t="s">
        <v>199</v>
      </c>
      <c r="H560" s="237">
        <v>7</v>
      </c>
      <c r="I560" s="238"/>
      <c r="J560" s="239">
        <f>ROUND(I560*H560,2)</f>
        <v>0</v>
      </c>
      <c r="K560" s="235" t="s">
        <v>19</v>
      </c>
      <c r="L560" s="41"/>
      <c r="M560" s="240" t="s">
        <v>19</v>
      </c>
      <c r="N560" s="241" t="s">
        <v>44</v>
      </c>
      <c r="O560" s="81"/>
      <c r="P560" s="225">
        <f>O560*H560</f>
        <v>0</v>
      </c>
      <c r="Q560" s="225">
        <v>0</v>
      </c>
      <c r="R560" s="225">
        <f>Q560*H560</f>
        <v>0</v>
      </c>
      <c r="S560" s="225">
        <v>0</v>
      </c>
      <c r="T560" s="226">
        <f>S560*H560</f>
        <v>0</v>
      </c>
      <c r="U560" s="35"/>
      <c r="V560" s="35"/>
      <c r="W560" s="35"/>
      <c r="X560" s="35"/>
      <c r="Y560" s="35"/>
      <c r="Z560" s="35"/>
      <c r="AA560" s="35"/>
      <c r="AB560" s="35"/>
      <c r="AC560" s="35"/>
      <c r="AD560" s="35"/>
      <c r="AE560" s="35"/>
      <c r="AR560" s="227" t="s">
        <v>182</v>
      </c>
      <c r="AT560" s="227" t="s">
        <v>191</v>
      </c>
      <c r="AU560" s="227" t="s">
        <v>81</v>
      </c>
      <c r="AY560" s="14" t="s">
        <v>183</v>
      </c>
      <c r="BE560" s="228">
        <f>IF(N560="základní",J560,0)</f>
        <v>0</v>
      </c>
      <c r="BF560" s="228">
        <f>IF(N560="snížená",J560,0)</f>
        <v>0</v>
      </c>
      <c r="BG560" s="228">
        <f>IF(N560="zákl. přenesená",J560,0)</f>
        <v>0</v>
      </c>
      <c r="BH560" s="228">
        <f>IF(N560="sníž. přenesená",J560,0)</f>
        <v>0</v>
      </c>
      <c r="BI560" s="228">
        <f>IF(N560="nulová",J560,0)</f>
        <v>0</v>
      </c>
      <c r="BJ560" s="14" t="s">
        <v>81</v>
      </c>
      <c r="BK560" s="228">
        <f>ROUND(I560*H560,2)</f>
        <v>0</v>
      </c>
      <c r="BL560" s="14" t="s">
        <v>182</v>
      </c>
      <c r="BM560" s="227" t="s">
        <v>1226</v>
      </c>
    </row>
    <row r="561" s="2" customFormat="1">
      <c r="A561" s="35"/>
      <c r="B561" s="36"/>
      <c r="C561" s="37"/>
      <c r="D561" s="229" t="s">
        <v>190</v>
      </c>
      <c r="E561" s="37"/>
      <c r="F561" s="230" t="s">
        <v>1225</v>
      </c>
      <c r="G561" s="37"/>
      <c r="H561" s="37"/>
      <c r="I561" s="143"/>
      <c r="J561" s="37"/>
      <c r="K561" s="37"/>
      <c r="L561" s="41"/>
      <c r="M561" s="231"/>
      <c r="N561" s="232"/>
      <c r="O561" s="81"/>
      <c r="P561" s="81"/>
      <c r="Q561" s="81"/>
      <c r="R561" s="81"/>
      <c r="S561" s="81"/>
      <c r="T561" s="82"/>
      <c r="U561" s="35"/>
      <c r="V561" s="35"/>
      <c r="W561" s="35"/>
      <c r="X561" s="35"/>
      <c r="Y561" s="35"/>
      <c r="Z561" s="35"/>
      <c r="AA561" s="35"/>
      <c r="AB561" s="35"/>
      <c r="AC561" s="35"/>
      <c r="AD561" s="35"/>
      <c r="AE561" s="35"/>
      <c r="AT561" s="14" t="s">
        <v>190</v>
      </c>
      <c r="AU561" s="14" t="s">
        <v>81</v>
      </c>
    </row>
    <row r="562" s="2" customFormat="1" ht="21.75" customHeight="1">
      <c r="A562" s="35"/>
      <c r="B562" s="36"/>
      <c r="C562" s="233" t="s">
        <v>1227</v>
      </c>
      <c r="D562" s="233" t="s">
        <v>191</v>
      </c>
      <c r="E562" s="234" t="s">
        <v>1228</v>
      </c>
      <c r="F562" s="235" t="s">
        <v>1229</v>
      </c>
      <c r="G562" s="236" t="s">
        <v>199</v>
      </c>
      <c r="H562" s="237">
        <v>7</v>
      </c>
      <c r="I562" s="238"/>
      <c r="J562" s="239">
        <f>ROUND(I562*H562,2)</f>
        <v>0</v>
      </c>
      <c r="K562" s="235" t="s">
        <v>19</v>
      </c>
      <c r="L562" s="41"/>
      <c r="M562" s="240" t="s">
        <v>19</v>
      </c>
      <c r="N562" s="241" t="s">
        <v>44</v>
      </c>
      <c r="O562" s="81"/>
      <c r="P562" s="225">
        <f>O562*H562</f>
        <v>0</v>
      </c>
      <c r="Q562" s="225">
        <v>0</v>
      </c>
      <c r="R562" s="225">
        <f>Q562*H562</f>
        <v>0</v>
      </c>
      <c r="S562" s="225">
        <v>0</v>
      </c>
      <c r="T562" s="226">
        <f>S562*H562</f>
        <v>0</v>
      </c>
      <c r="U562" s="35"/>
      <c r="V562" s="35"/>
      <c r="W562" s="35"/>
      <c r="X562" s="35"/>
      <c r="Y562" s="35"/>
      <c r="Z562" s="35"/>
      <c r="AA562" s="35"/>
      <c r="AB562" s="35"/>
      <c r="AC562" s="35"/>
      <c r="AD562" s="35"/>
      <c r="AE562" s="35"/>
      <c r="AR562" s="227" t="s">
        <v>182</v>
      </c>
      <c r="AT562" s="227" t="s">
        <v>191</v>
      </c>
      <c r="AU562" s="227" t="s">
        <v>81</v>
      </c>
      <c r="AY562" s="14" t="s">
        <v>183</v>
      </c>
      <c r="BE562" s="228">
        <f>IF(N562="základní",J562,0)</f>
        <v>0</v>
      </c>
      <c r="BF562" s="228">
        <f>IF(N562="snížená",J562,0)</f>
        <v>0</v>
      </c>
      <c r="BG562" s="228">
        <f>IF(N562="zákl. přenesená",J562,0)</f>
        <v>0</v>
      </c>
      <c r="BH562" s="228">
        <f>IF(N562="sníž. přenesená",J562,0)</f>
        <v>0</v>
      </c>
      <c r="BI562" s="228">
        <f>IF(N562="nulová",J562,0)</f>
        <v>0</v>
      </c>
      <c r="BJ562" s="14" t="s">
        <v>81</v>
      </c>
      <c r="BK562" s="228">
        <f>ROUND(I562*H562,2)</f>
        <v>0</v>
      </c>
      <c r="BL562" s="14" t="s">
        <v>182</v>
      </c>
      <c r="BM562" s="227" t="s">
        <v>1230</v>
      </c>
    </row>
    <row r="563" s="2" customFormat="1">
      <c r="A563" s="35"/>
      <c r="B563" s="36"/>
      <c r="C563" s="37"/>
      <c r="D563" s="229" t="s">
        <v>190</v>
      </c>
      <c r="E563" s="37"/>
      <c r="F563" s="230" t="s">
        <v>1229</v>
      </c>
      <c r="G563" s="37"/>
      <c r="H563" s="37"/>
      <c r="I563" s="143"/>
      <c r="J563" s="37"/>
      <c r="K563" s="37"/>
      <c r="L563" s="41"/>
      <c r="M563" s="231"/>
      <c r="N563" s="232"/>
      <c r="O563" s="81"/>
      <c r="P563" s="81"/>
      <c r="Q563" s="81"/>
      <c r="R563" s="81"/>
      <c r="S563" s="81"/>
      <c r="T563" s="82"/>
      <c r="U563" s="35"/>
      <c r="V563" s="35"/>
      <c r="W563" s="35"/>
      <c r="X563" s="35"/>
      <c r="Y563" s="35"/>
      <c r="Z563" s="35"/>
      <c r="AA563" s="35"/>
      <c r="AB563" s="35"/>
      <c r="AC563" s="35"/>
      <c r="AD563" s="35"/>
      <c r="AE563" s="35"/>
      <c r="AT563" s="14" t="s">
        <v>190</v>
      </c>
      <c r="AU563" s="14" t="s">
        <v>81</v>
      </c>
    </row>
    <row r="564" s="2" customFormat="1" ht="21.75" customHeight="1">
      <c r="A564" s="35"/>
      <c r="B564" s="36"/>
      <c r="C564" s="233" t="s">
        <v>1231</v>
      </c>
      <c r="D564" s="233" t="s">
        <v>191</v>
      </c>
      <c r="E564" s="234" t="s">
        <v>1232</v>
      </c>
      <c r="F564" s="235" t="s">
        <v>1229</v>
      </c>
      <c r="G564" s="236" t="s">
        <v>199</v>
      </c>
      <c r="H564" s="237">
        <v>7</v>
      </c>
      <c r="I564" s="238"/>
      <c r="J564" s="239">
        <f>ROUND(I564*H564,2)</f>
        <v>0</v>
      </c>
      <c r="K564" s="235" t="s">
        <v>19</v>
      </c>
      <c r="L564" s="41"/>
      <c r="M564" s="240" t="s">
        <v>19</v>
      </c>
      <c r="N564" s="241" t="s">
        <v>44</v>
      </c>
      <c r="O564" s="81"/>
      <c r="P564" s="225">
        <f>O564*H564</f>
        <v>0</v>
      </c>
      <c r="Q564" s="225">
        <v>0</v>
      </c>
      <c r="R564" s="225">
        <f>Q564*H564</f>
        <v>0</v>
      </c>
      <c r="S564" s="225">
        <v>0</v>
      </c>
      <c r="T564" s="226">
        <f>S564*H564</f>
        <v>0</v>
      </c>
      <c r="U564" s="35"/>
      <c r="V564" s="35"/>
      <c r="W564" s="35"/>
      <c r="X564" s="35"/>
      <c r="Y564" s="35"/>
      <c r="Z564" s="35"/>
      <c r="AA564" s="35"/>
      <c r="AB564" s="35"/>
      <c r="AC564" s="35"/>
      <c r="AD564" s="35"/>
      <c r="AE564" s="35"/>
      <c r="AR564" s="227" t="s">
        <v>194</v>
      </c>
      <c r="AT564" s="227" t="s">
        <v>191</v>
      </c>
      <c r="AU564" s="227" t="s">
        <v>81</v>
      </c>
      <c r="AY564" s="14" t="s">
        <v>183</v>
      </c>
      <c r="BE564" s="228">
        <f>IF(N564="základní",J564,0)</f>
        <v>0</v>
      </c>
      <c r="BF564" s="228">
        <f>IF(N564="snížená",J564,0)</f>
        <v>0</v>
      </c>
      <c r="BG564" s="228">
        <f>IF(N564="zákl. přenesená",J564,0)</f>
        <v>0</v>
      </c>
      <c r="BH564" s="228">
        <f>IF(N564="sníž. přenesená",J564,0)</f>
        <v>0</v>
      </c>
      <c r="BI564" s="228">
        <f>IF(N564="nulová",J564,0)</f>
        <v>0</v>
      </c>
      <c r="BJ564" s="14" t="s">
        <v>81</v>
      </c>
      <c r="BK564" s="228">
        <f>ROUND(I564*H564,2)</f>
        <v>0</v>
      </c>
      <c r="BL564" s="14" t="s">
        <v>194</v>
      </c>
      <c r="BM564" s="227" t="s">
        <v>1233</v>
      </c>
    </row>
    <row r="565" s="2" customFormat="1">
      <c r="A565" s="35"/>
      <c r="B565" s="36"/>
      <c r="C565" s="37"/>
      <c r="D565" s="229" t="s">
        <v>190</v>
      </c>
      <c r="E565" s="37"/>
      <c r="F565" s="230" t="s">
        <v>1229</v>
      </c>
      <c r="G565" s="37"/>
      <c r="H565" s="37"/>
      <c r="I565" s="143"/>
      <c r="J565" s="37"/>
      <c r="K565" s="37"/>
      <c r="L565" s="41"/>
      <c r="M565" s="231"/>
      <c r="N565" s="232"/>
      <c r="O565" s="81"/>
      <c r="P565" s="81"/>
      <c r="Q565" s="81"/>
      <c r="R565" s="81"/>
      <c r="S565" s="81"/>
      <c r="T565" s="82"/>
      <c r="U565" s="35"/>
      <c r="V565" s="35"/>
      <c r="W565" s="35"/>
      <c r="X565" s="35"/>
      <c r="Y565" s="35"/>
      <c r="Z565" s="35"/>
      <c r="AA565" s="35"/>
      <c r="AB565" s="35"/>
      <c r="AC565" s="35"/>
      <c r="AD565" s="35"/>
      <c r="AE565" s="35"/>
      <c r="AT565" s="14" t="s">
        <v>190</v>
      </c>
      <c r="AU565" s="14" t="s">
        <v>81</v>
      </c>
    </row>
    <row r="566" s="2" customFormat="1" ht="21.75" customHeight="1">
      <c r="A566" s="35"/>
      <c r="B566" s="36"/>
      <c r="C566" s="233" t="s">
        <v>1234</v>
      </c>
      <c r="D566" s="233" t="s">
        <v>191</v>
      </c>
      <c r="E566" s="234" t="s">
        <v>1235</v>
      </c>
      <c r="F566" s="235" t="s">
        <v>1236</v>
      </c>
      <c r="G566" s="236" t="s">
        <v>199</v>
      </c>
      <c r="H566" s="237">
        <v>7</v>
      </c>
      <c r="I566" s="238"/>
      <c r="J566" s="239">
        <f>ROUND(I566*H566,2)</f>
        <v>0</v>
      </c>
      <c r="K566" s="235" t="s">
        <v>19</v>
      </c>
      <c r="L566" s="41"/>
      <c r="M566" s="240" t="s">
        <v>19</v>
      </c>
      <c r="N566" s="241" t="s">
        <v>44</v>
      </c>
      <c r="O566" s="81"/>
      <c r="P566" s="225">
        <f>O566*H566</f>
        <v>0</v>
      </c>
      <c r="Q566" s="225">
        <v>0</v>
      </c>
      <c r="R566" s="225">
        <f>Q566*H566</f>
        <v>0</v>
      </c>
      <c r="S566" s="225">
        <v>0</v>
      </c>
      <c r="T566" s="226">
        <f>S566*H566</f>
        <v>0</v>
      </c>
      <c r="U566" s="35"/>
      <c r="V566" s="35"/>
      <c r="W566" s="35"/>
      <c r="X566" s="35"/>
      <c r="Y566" s="35"/>
      <c r="Z566" s="35"/>
      <c r="AA566" s="35"/>
      <c r="AB566" s="35"/>
      <c r="AC566" s="35"/>
      <c r="AD566" s="35"/>
      <c r="AE566" s="35"/>
      <c r="AR566" s="227" t="s">
        <v>182</v>
      </c>
      <c r="AT566" s="227" t="s">
        <v>191</v>
      </c>
      <c r="AU566" s="227" t="s">
        <v>81</v>
      </c>
      <c r="AY566" s="14" t="s">
        <v>183</v>
      </c>
      <c r="BE566" s="228">
        <f>IF(N566="základní",J566,0)</f>
        <v>0</v>
      </c>
      <c r="BF566" s="228">
        <f>IF(N566="snížená",J566,0)</f>
        <v>0</v>
      </c>
      <c r="BG566" s="228">
        <f>IF(N566="zákl. přenesená",J566,0)</f>
        <v>0</v>
      </c>
      <c r="BH566" s="228">
        <f>IF(N566="sníž. přenesená",J566,0)</f>
        <v>0</v>
      </c>
      <c r="BI566" s="228">
        <f>IF(N566="nulová",J566,0)</f>
        <v>0</v>
      </c>
      <c r="BJ566" s="14" t="s">
        <v>81</v>
      </c>
      <c r="BK566" s="228">
        <f>ROUND(I566*H566,2)</f>
        <v>0</v>
      </c>
      <c r="BL566" s="14" t="s">
        <v>182</v>
      </c>
      <c r="BM566" s="227" t="s">
        <v>1237</v>
      </c>
    </row>
    <row r="567" s="2" customFormat="1">
      <c r="A567" s="35"/>
      <c r="B567" s="36"/>
      <c r="C567" s="37"/>
      <c r="D567" s="229" t="s">
        <v>190</v>
      </c>
      <c r="E567" s="37"/>
      <c r="F567" s="230" t="s">
        <v>1236</v>
      </c>
      <c r="G567" s="37"/>
      <c r="H567" s="37"/>
      <c r="I567" s="143"/>
      <c r="J567" s="37"/>
      <c r="K567" s="37"/>
      <c r="L567" s="41"/>
      <c r="M567" s="231"/>
      <c r="N567" s="232"/>
      <c r="O567" s="81"/>
      <c r="P567" s="81"/>
      <c r="Q567" s="81"/>
      <c r="R567" s="81"/>
      <c r="S567" s="81"/>
      <c r="T567" s="82"/>
      <c r="U567" s="35"/>
      <c r="V567" s="35"/>
      <c r="W567" s="35"/>
      <c r="X567" s="35"/>
      <c r="Y567" s="35"/>
      <c r="Z567" s="35"/>
      <c r="AA567" s="35"/>
      <c r="AB567" s="35"/>
      <c r="AC567" s="35"/>
      <c r="AD567" s="35"/>
      <c r="AE567" s="35"/>
      <c r="AT567" s="14" t="s">
        <v>190</v>
      </c>
      <c r="AU567" s="14" t="s">
        <v>81</v>
      </c>
    </row>
    <row r="568" s="2" customFormat="1" ht="21.75" customHeight="1">
      <c r="A568" s="35"/>
      <c r="B568" s="36"/>
      <c r="C568" s="233" t="s">
        <v>1238</v>
      </c>
      <c r="D568" s="233" t="s">
        <v>191</v>
      </c>
      <c r="E568" s="234" t="s">
        <v>1239</v>
      </c>
      <c r="F568" s="235" t="s">
        <v>1240</v>
      </c>
      <c r="G568" s="236" t="s">
        <v>199</v>
      </c>
      <c r="H568" s="237">
        <v>7</v>
      </c>
      <c r="I568" s="238"/>
      <c r="J568" s="239">
        <f>ROUND(I568*H568,2)</f>
        <v>0</v>
      </c>
      <c r="K568" s="235" t="s">
        <v>19</v>
      </c>
      <c r="L568" s="41"/>
      <c r="M568" s="240" t="s">
        <v>19</v>
      </c>
      <c r="N568" s="241" t="s">
        <v>44</v>
      </c>
      <c r="O568" s="81"/>
      <c r="P568" s="225">
        <f>O568*H568</f>
        <v>0</v>
      </c>
      <c r="Q568" s="225">
        <v>0</v>
      </c>
      <c r="R568" s="225">
        <f>Q568*H568</f>
        <v>0</v>
      </c>
      <c r="S568" s="225">
        <v>0</v>
      </c>
      <c r="T568" s="226">
        <f>S568*H568</f>
        <v>0</v>
      </c>
      <c r="U568" s="35"/>
      <c r="V568" s="35"/>
      <c r="W568" s="35"/>
      <c r="X568" s="35"/>
      <c r="Y568" s="35"/>
      <c r="Z568" s="35"/>
      <c r="AA568" s="35"/>
      <c r="AB568" s="35"/>
      <c r="AC568" s="35"/>
      <c r="AD568" s="35"/>
      <c r="AE568" s="35"/>
      <c r="AR568" s="227" t="s">
        <v>194</v>
      </c>
      <c r="AT568" s="227" t="s">
        <v>191</v>
      </c>
      <c r="AU568" s="227" t="s">
        <v>81</v>
      </c>
      <c r="AY568" s="14" t="s">
        <v>183</v>
      </c>
      <c r="BE568" s="228">
        <f>IF(N568="základní",J568,0)</f>
        <v>0</v>
      </c>
      <c r="BF568" s="228">
        <f>IF(N568="snížená",J568,0)</f>
        <v>0</v>
      </c>
      <c r="BG568" s="228">
        <f>IF(N568="zákl. přenesená",J568,0)</f>
        <v>0</v>
      </c>
      <c r="BH568" s="228">
        <f>IF(N568="sníž. přenesená",J568,0)</f>
        <v>0</v>
      </c>
      <c r="BI568" s="228">
        <f>IF(N568="nulová",J568,0)</f>
        <v>0</v>
      </c>
      <c r="BJ568" s="14" t="s">
        <v>81</v>
      </c>
      <c r="BK568" s="228">
        <f>ROUND(I568*H568,2)</f>
        <v>0</v>
      </c>
      <c r="BL568" s="14" t="s">
        <v>194</v>
      </c>
      <c r="BM568" s="227" t="s">
        <v>1241</v>
      </c>
    </row>
    <row r="569" s="2" customFormat="1">
      <c r="A569" s="35"/>
      <c r="B569" s="36"/>
      <c r="C569" s="37"/>
      <c r="D569" s="229" t="s">
        <v>190</v>
      </c>
      <c r="E569" s="37"/>
      <c r="F569" s="230" t="s">
        <v>1240</v>
      </c>
      <c r="G569" s="37"/>
      <c r="H569" s="37"/>
      <c r="I569" s="143"/>
      <c r="J569" s="37"/>
      <c r="K569" s="37"/>
      <c r="L569" s="41"/>
      <c r="M569" s="231"/>
      <c r="N569" s="232"/>
      <c r="O569" s="81"/>
      <c r="P569" s="81"/>
      <c r="Q569" s="81"/>
      <c r="R569" s="81"/>
      <c r="S569" s="81"/>
      <c r="T569" s="82"/>
      <c r="U569" s="35"/>
      <c r="V569" s="35"/>
      <c r="W569" s="35"/>
      <c r="X569" s="35"/>
      <c r="Y569" s="35"/>
      <c r="Z569" s="35"/>
      <c r="AA569" s="35"/>
      <c r="AB569" s="35"/>
      <c r="AC569" s="35"/>
      <c r="AD569" s="35"/>
      <c r="AE569" s="35"/>
      <c r="AT569" s="14" t="s">
        <v>190</v>
      </c>
      <c r="AU569" s="14" t="s">
        <v>81</v>
      </c>
    </row>
    <row r="570" s="2" customFormat="1" ht="21.75" customHeight="1">
      <c r="A570" s="35"/>
      <c r="B570" s="36"/>
      <c r="C570" s="233" t="s">
        <v>1242</v>
      </c>
      <c r="D570" s="233" t="s">
        <v>191</v>
      </c>
      <c r="E570" s="234" t="s">
        <v>1243</v>
      </c>
      <c r="F570" s="235" t="s">
        <v>1244</v>
      </c>
      <c r="G570" s="236" t="s">
        <v>199</v>
      </c>
      <c r="H570" s="237">
        <v>7</v>
      </c>
      <c r="I570" s="238"/>
      <c r="J570" s="239">
        <f>ROUND(I570*H570,2)</f>
        <v>0</v>
      </c>
      <c r="K570" s="235" t="s">
        <v>19</v>
      </c>
      <c r="L570" s="41"/>
      <c r="M570" s="240" t="s">
        <v>19</v>
      </c>
      <c r="N570" s="241" t="s">
        <v>44</v>
      </c>
      <c r="O570" s="81"/>
      <c r="P570" s="225">
        <f>O570*H570</f>
        <v>0</v>
      </c>
      <c r="Q570" s="225">
        <v>0</v>
      </c>
      <c r="R570" s="225">
        <f>Q570*H570</f>
        <v>0</v>
      </c>
      <c r="S570" s="225">
        <v>0</v>
      </c>
      <c r="T570" s="226">
        <f>S570*H570</f>
        <v>0</v>
      </c>
      <c r="U570" s="35"/>
      <c r="V570" s="35"/>
      <c r="W570" s="35"/>
      <c r="X570" s="35"/>
      <c r="Y570" s="35"/>
      <c r="Z570" s="35"/>
      <c r="AA570" s="35"/>
      <c r="AB570" s="35"/>
      <c r="AC570" s="35"/>
      <c r="AD570" s="35"/>
      <c r="AE570" s="35"/>
      <c r="AR570" s="227" t="s">
        <v>194</v>
      </c>
      <c r="AT570" s="227" t="s">
        <v>191</v>
      </c>
      <c r="AU570" s="227" t="s">
        <v>81</v>
      </c>
      <c r="AY570" s="14" t="s">
        <v>183</v>
      </c>
      <c r="BE570" s="228">
        <f>IF(N570="základní",J570,0)</f>
        <v>0</v>
      </c>
      <c r="BF570" s="228">
        <f>IF(N570="snížená",J570,0)</f>
        <v>0</v>
      </c>
      <c r="BG570" s="228">
        <f>IF(N570="zákl. přenesená",J570,0)</f>
        <v>0</v>
      </c>
      <c r="BH570" s="228">
        <f>IF(N570="sníž. přenesená",J570,0)</f>
        <v>0</v>
      </c>
      <c r="BI570" s="228">
        <f>IF(N570="nulová",J570,0)</f>
        <v>0</v>
      </c>
      <c r="BJ570" s="14" t="s">
        <v>81</v>
      </c>
      <c r="BK570" s="228">
        <f>ROUND(I570*H570,2)</f>
        <v>0</v>
      </c>
      <c r="BL570" s="14" t="s">
        <v>194</v>
      </c>
      <c r="BM570" s="227" t="s">
        <v>1245</v>
      </c>
    </row>
    <row r="571" s="2" customFormat="1">
      <c r="A571" s="35"/>
      <c r="B571" s="36"/>
      <c r="C571" s="37"/>
      <c r="D571" s="229" t="s">
        <v>190</v>
      </c>
      <c r="E571" s="37"/>
      <c r="F571" s="230" t="s">
        <v>1244</v>
      </c>
      <c r="G571" s="37"/>
      <c r="H571" s="37"/>
      <c r="I571" s="143"/>
      <c r="J571" s="37"/>
      <c r="K571" s="37"/>
      <c r="L571" s="41"/>
      <c r="M571" s="231"/>
      <c r="N571" s="232"/>
      <c r="O571" s="81"/>
      <c r="P571" s="81"/>
      <c r="Q571" s="81"/>
      <c r="R571" s="81"/>
      <c r="S571" s="81"/>
      <c r="T571" s="82"/>
      <c r="U571" s="35"/>
      <c r="V571" s="35"/>
      <c r="W571" s="35"/>
      <c r="X571" s="35"/>
      <c r="Y571" s="35"/>
      <c r="Z571" s="35"/>
      <c r="AA571" s="35"/>
      <c r="AB571" s="35"/>
      <c r="AC571" s="35"/>
      <c r="AD571" s="35"/>
      <c r="AE571" s="35"/>
      <c r="AT571" s="14" t="s">
        <v>190</v>
      </c>
      <c r="AU571" s="14" t="s">
        <v>81</v>
      </c>
    </row>
    <row r="572" s="2" customFormat="1" ht="21.75" customHeight="1">
      <c r="A572" s="35"/>
      <c r="B572" s="36"/>
      <c r="C572" s="233" t="s">
        <v>1246</v>
      </c>
      <c r="D572" s="233" t="s">
        <v>191</v>
      </c>
      <c r="E572" s="234" t="s">
        <v>1247</v>
      </c>
      <c r="F572" s="235" t="s">
        <v>1248</v>
      </c>
      <c r="G572" s="236" t="s">
        <v>199</v>
      </c>
      <c r="H572" s="237">
        <v>7</v>
      </c>
      <c r="I572" s="238"/>
      <c r="J572" s="239">
        <f>ROUND(I572*H572,2)</f>
        <v>0</v>
      </c>
      <c r="K572" s="235" t="s">
        <v>19</v>
      </c>
      <c r="L572" s="41"/>
      <c r="M572" s="240" t="s">
        <v>19</v>
      </c>
      <c r="N572" s="241" t="s">
        <v>44</v>
      </c>
      <c r="O572" s="81"/>
      <c r="P572" s="225">
        <f>O572*H572</f>
        <v>0</v>
      </c>
      <c r="Q572" s="225">
        <v>0</v>
      </c>
      <c r="R572" s="225">
        <f>Q572*H572</f>
        <v>0</v>
      </c>
      <c r="S572" s="225">
        <v>0</v>
      </c>
      <c r="T572" s="226">
        <f>S572*H572</f>
        <v>0</v>
      </c>
      <c r="U572" s="35"/>
      <c r="V572" s="35"/>
      <c r="W572" s="35"/>
      <c r="X572" s="35"/>
      <c r="Y572" s="35"/>
      <c r="Z572" s="35"/>
      <c r="AA572" s="35"/>
      <c r="AB572" s="35"/>
      <c r="AC572" s="35"/>
      <c r="AD572" s="35"/>
      <c r="AE572" s="35"/>
      <c r="AR572" s="227" t="s">
        <v>194</v>
      </c>
      <c r="AT572" s="227" t="s">
        <v>191</v>
      </c>
      <c r="AU572" s="227" t="s">
        <v>81</v>
      </c>
      <c r="AY572" s="14" t="s">
        <v>183</v>
      </c>
      <c r="BE572" s="228">
        <f>IF(N572="základní",J572,0)</f>
        <v>0</v>
      </c>
      <c r="BF572" s="228">
        <f>IF(N572="snížená",J572,0)</f>
        <v>0</v>
      </c>
      <c r="BG572" s="228">
        <f>IF(N572="zákl. přenesená",J572,0)</f>
        <v>0</v>
      </c>
      <c r="BH572" s="228">
        <f>IF(N572="sníž. přenesená",J572,0)</f>
        <v>0</v>
      </c>
      <c r="BI572" s="228">
        <f>IF(N572="nulová",J572,0)</f>
        <v>0</v>
      </c>
      <c r="BJ572" s="14" t="s">
        <v>81</v>
      </c>
      <c r="BK572" s="228">
        <f>ROUND(I572*H572,2)</f>
        <v>0</v>
      </c>
      <c r="BL572" s="14" t="s">
        <v>194</v>
      </c>
      <c r="BM572" s="227" t="s">
        <v>1249</v>
      </c>
    </row>
    <row r="573" s="2" customFormat="1">
      <c r="A573" s="35"/>
      <c r="B573" s="36"/>
      <c r="C573" s="37"/>
      <c r="D573" s="229" t="s">
        <v>190</v>
      </c>
      <c r="E573" s="37"/>
      <c r="F573" s="230" t="s">
        <v>1248</v>
      </c>
      <c r="G573" s="37"/>
      <c r="H573" s="37"/>
      <c r="I573" s="143"/>
      <c r="J573" s="37"/>
      <c r="K573" s="37"/>
      <c r="L573" s="41"/>
      <c r="M573" s="231"/>
      <c r="N573" s="232"/>
      <c r="O573" s="81"/>
      <c r="P573" s="81"/>
      <c r="Q573" s="81"/>
      <c r="R573" s="81"/>
      <c r="S573" s="81"/>
      <c r="T573" s="82"/>
      <c r="U573" s="35"/>
      <c r="V573" s="35"/>
      <c r="W573" s="35"/>
      <c r="X573" s="35"/>
      <c r="Y573" s="35"/>
      <c r="Z573" s="35"/>
      <c r="AA573" s="35"/>
      <c r="AB573" s="35"/>
      <c r="AC573" s="35"/>
      <c r="AD573" s="35"/>
      <c r="AE573" s="35"/>
      <c r="AT573" s="14" t="s">
        <v>190</v>
      </c>
      <c r="AU573" s="14" t="s">
        <v>81</v>
      </c>
    </row>
    <row r="574" s="2" customFormat="1" ht="16.5" customHeight="1">
      <c r="A574" s="35"/>
      <c r="B574" s="36"/>
      <c r="C574" s="233" t="s">
        <v>1250</v>
      </c>
      <c r="D574" s="233" t="s">
        <v>191</v>
      </c>
      <c r="E574" s="234" t="s">
        <v>1251</v>
      </c>
      <c r="F574" s="235" t="s">
        <v>1252</v>
      </c>
      <c r="G574" s="236" t="s">
        <v>199</v>
      </c>
      <c r="H574" s="237">
        <v>7</v>
      </c>
      <c r="I574" s="238"/>
      <c r="J574" s="239">
        <f>ROUND(I574*H574,2)</f>
        <v>0</v>
      </c>
      <c r="K574" s="235" t="s">
        <v>19</v>
      </c>
      <c r="L574" s="41"/>
      <c r="M574" s="240" t="s">
        <v>19</v>
      </c>
      <c r="N574" s="241" t="s">
        <v>44</v>
      </c>
      <c r="O574" s="81"/>
      <c r="P574" s="225">
        <f>O574*H574</f>
        <v>0</v>
      </c>
      <c r="Q574" s="225">
        <v>0</v>
      </c>
      <c r="R574" s="225">
        <f>Q574*H574</f>
        <v>0</v>
      </c>
      <c r="S574" s="225">
        <v>0</v>
      </c>
      <c r="T574" s="226">
        <f>S574*H574</f>
        <v>0</v>
      </c>
      <c r="U574" s="35"/>
      <c r="V574" s="35"/>
      <c r="W574" s="35"/>
      <c r="X574" s="35"/>
      <c r="Y574" s="35"/>
      <c r="Z574" s="35"/>
      <c r="AA574" s="35"/>
      <c r="AB574" s="35"/>
      <c r="AC574" s="35"/>
      <c r="AD574" s="35"/>
      <c r="AE574" s="35"/>
      <c r="AR574" s="227" t="s">
        <v>194</v>
      </c>
      <c r="AT574" s="227" t="s">
        <v>191</v>
      </c>
      <c r="AU574" s="227" t="s">
        <v>81</v>
      </c>
      <c r="AY574" s="14" t="s">
        <v>183</v>
      </c>
      <c r="BE574" s="228">
        <f>IF(N574="základní",J574,0)</f>
        <v>0</v>
      </c>
      <c r="BF574" s="228">
        <f>IF(N574="snížená",J574,0)</f>
        <v>0</v>
      </c>
      <c r="BG574" s="228">
        <f>IF(N574="zákl. přenesená",J574,0)</f>
        <v>0</v>
      </c>
      <c r="BH574" s="228">
        <f>IF(N574="sníž. přenesená",J574,0)</f>
        <v>0</v>
      </c>
      <c r="BI574" s="228">
        <f>IF(N574="nulová",J574,0)</f>
        <v>0</v>
      </c>
      <c r="BJ574" s="14" t="s">
        <v>81</v>
      </c>
      <c r="BK574" s="228">
        <f>ROUND(I574*H574,2)</f>
        <v>0</v>
      </c>
      <c r="BL574" s="14" t="s">
        <v>194</v>
      </c>
      <c r="BM574" s="227" t="s">
        <v>1253</v>
      </c>
    </row>
    <row r="575" s="2" customFormat="1">
      <c r="A575" s="35"/>
      <c r="B575" s="36"/>
      <c r="C575" s="37"/>
      <c r="D575" s="229" t="s">
        <v>190</v>
      </c>
      <c r="E575" s="37"/>
      <c r="F575" s="230" t="s">
        <v>1252</v>
      </c>
      <c r="G575" s="37"/>
      <c r="H575" s="37"/>
      <c r="I575" s="143"/>
      <c r="J575" s="37"/>
      <c r="K575" s="37"/>
      <c r="L575" s="41"/>
      <c r="M575" s="231"/>
      <c r="N575" s="232"/>
      <c r="O575" s="81"/>
      <c r="P575" s="81"/>
      <c r="Q575" s="81"/>
      <c r="R575" s="81"/>
      <c r="S575" s="81"/>
      <c r="T575" s="82"/>
      <c r="U575" s="35"/>
      <c r="V575" s="35"/>
      <c r="W575" s="35"/>
      <c r="X575" s="35"/>
      <c r="Y575" s="35"/>
      <c r="Z575" s="35"/>
      <c r="AA575" s="35"/>
      <c r="AB575" s="35"/>
      <c r="AC575" s="35"/>
      <c r="AD575" s="35"/>
      <c r="AE575" s="35"/>
      <c r="AT575" s="14" t="s">
        <v>190</v>
      </c>
      <c r="AU575" s="14" t="s">
        <v>81</v>
      </c>
    </row>
    <row r="576" s="2" customFormat="1" ht="16.5" customHeight="1">
      <c r="A576" s="35"/>
      <c r="B576" s="36"/>
      <c r="C576" s="233" t="s">
        <v>1254</v>
      </c>
      <c r="D576" s="233" t="s">
        <v>191</v>
      </c>
      <c r="E576" s="234" t="s">
        <v>1255</v>
      </c>
      <c r="F576" s="235" t="s">
        <v>1256</v>
      </c>
      <c r="G576" s="236" t="s">
        <v>199</v>
      </c>
      <c r="H576" s="237">
        <v>7</v>
      </c>
      <c r="I576" s="238"/>
      <c r="J576" s="239">
        <f>ROUND(I576*H576,2)</f>
        <v>0</v>
      </c>
      <c r="K576" s="235" t="s">
        <v>19</v>
      </c>
      <c r="L576" s="41"/>
      <c r="M576" s="240" t="s">
        <v>19</v>
      </c>
      <c r="N576" s="241" t="s">
        <v>44</v>
      </c>
      <c r="O576" s="81"/>
      <c r="P576" s="225">
        <f>O576*H576</f>
        <v>0</v>
      </c>
      <c r="Q576" s="225">
        <v>0</v>
      </c>
      <c r="R576" s="225">
        <f>Q576*H576</f>
        <v>0</v>
      </c>
      <c r="S576" s="225">
        <v>0</v>
      </c>
      <c r="T576" s="226">
        <f>S576*H576</f>
        <v>0</v>
      </c>
      <c r="U576" s="35"/>
      <c r="V576" s="35"/>
      <c r="W576" s="35"/>
      <c r="X576" s="35"/>
      <c r="Y576" s="35"/>
      <c r="Z576" s="35"/>
      <c r="AA576" s="35"/>
      <c r="AB576" s="35"/>
      <c r="AC576" s="35"/>
      <c r="AD576" s="35"/>
      <c r="AE576" s="35"/>
      <c r="AR576" s="227" t="s">
        <v>182</v>
      </c>
      <c r="AT576" s="227" t="s">
        <v>191</v>
      </c>
      <c r="AU576" s="227" t="s">
        <v>81</v>
      </c>
      <c r="AY576" s="14" t="s">
        <v>183</v>
      </c>
      <c r="BE576" s="228">
        <f>IF(N576="základní",J576,0)</f>
        <v>0</v>
      </c>
      <c r="BF576" s="228">
        <f>IF(N576="snížená",J576,0)</f>
        <v>0</v>
      </c>
      <c r="BG576" s="228">
        <f>IF(N576="zákl. přenesená",J576,0)</f>
        <v>0</v>
      </c>
      <c r="BH576" s="228">
        <f>IF(N576="sníž. přenesená",J576,0)</f>
        <v>0</v>
      </c>
      <c r="BI576" s="228">
        <f>IF(N576="nulová",J576,0)</f>
        <v>0</v>
      </c>
      <c r="BJ576" s="14" t="s">
        <v>81</v>
      </c>
      <c r="BK576" s="228">
        <f>ROUND(I576*H576,2)</f>
        <v>0</v>
      </c>
      <c r="BL576" s="14" t="s">
        <v>182</v>
      </c>
      <c r="BM576" s="227" t="s">
        <v>1257</v>
      </c>
    </row>
    <row r="577" s="2" customFormat="1">
      <c r="A577" s="35"/>
      <c r="B577" s="36"/>
      <c r="C577" s="37"/>
      <c r="D577" s="229" t="s">
        <v>190</v>
      </c>
      <c r="E577" s="37"/>
      <c r="F577" s="230" t="s">
        <v>1256</v>
      </c>
      <c r="G577" s="37"/>
      <c r="H577" s="37"/>
      <c r="I577" s="143"/>
      <c r="J577" s="37"/>
      <c r="K577" s="37"/>
      <c r="L577" s="41"/>
      <c r="M577" s="231"/>
      <c r="N577" s="232"/>
      <c r="O577" s="81"/>
      <c r="P577" s="81"/>
      <c r="Q577" s="81"/>
      <c r="R577" s="81"/>
      <c r="S577" s="81"/>
      <c r="T577" s="82"/>
      <c r="U577" s="35"/>
      <c r="V577" s="35"/>
      <c r="W577" s="35"/>
      <c r="X577" s="35"/>
      <c r="Y577" s="35"/>
      <c r="Z577" s="35"/>
      <c r="AA577" s="35"/>
      <c r="AB577" s="35"/>
      <c r="AC577" s="35"/>
      <c r="AD577" s="35"/>
      <c r="AE577" s="35"/>
      <c r="AT577" s="14" t="s">
        <v>190</v>
      </c>
      <c r="AU577" s="14" t="s">
        <v>81</v>
      </c>
    </row>
    <row r="578" s="2" customFormat="1" ht="33" customHeight="1">
      <c r="A578" s="35"/>
      <c r="B578" s="36"/>
      <c r="C578" s="233" t="s">
        <v>1258</v>
      </c>
      <c r="D578" s="233" t="s">
        <v>191</v>
      </c>
      <c r="E578" s="234" t="s">
        <v>1259</v>
      </c>
      <c r="F578" s="235" t="s">
        <v>1260</v>
      </c>
      <c r="G578" s="236" t="s">
        <v>199</v>
      </c>
      <c r="H578" s="237">
        <v>1</v>
      </c>
      <c r="I578" s="238"/>
      <c r="J578" s="239">
        <f>ROUND(I578*H578,2)</f>
        <v>0</v>
      </c>
      <c r="K578" s="235" t="s">
        <v>19</v>
      </c>
      <c r="L578" s="41"/>
      <c r="M578" s="240" t="s">
        <v>19</v>
      </c>
      <c r="N578" s="241" t="s">
        <v>44</v>
      </c>
      <c r="O578" s="81"/>
      <c r="P578" s="225">
        <f>O578*H578</f>
        <v>0</v>
      </c>
      <c r="Q578" s="225">
        <v>0</v>
      </c>
      <c r="R578" s="225">
        <f>Q578*H578</f>
        <v>0</v>
      </c>
      <c r="S578" s="225">
        <v>0</v>
      </c>
      <c r="T578" s="226">
        <f>S578*H578</f>
        <v>0</v>
      </c>
      <c r="U578" s="35"/>
      <c r="V578" s="35"/>
      <c r="W578" s="35"/>
      <c r="X578" s="35"/>
      <c r="Y578" s="35"/>
      <c r="Z578" s="35"/>
      <c r="AA578" s="35"/>
      <c r="AB578" s="35"/>
      <c r="AC578" s="35"/>
      <c r="AD578" s="35"/>
      <c r="AE578" s="35"/>
      <c r="AR578" s="227" t="s">
        <v>182</v>
      </c>
      <c r="AT578" s="227" t="s">
        <v>191</v>
      </c>
      <c r="AU578" s="227" t="s">
        <v>81</v>
      </c>
      <c r="AY578" s="14" t="s">
        <v>183</v>
      </c>
      <c r="BE578" s="228">
        <f>IF(N578="základní",J578,0)</f>
        <v>0</v>
      </c>
      <c r="BF578" s="228">
        <f>IF(N578="snížená",J578,0)</f>
        <v>0</v>
      </c>
      <c r="BG578" s="228">
        <f>IF(N578="zákl. přenesená",J578,0)</f>
        <v>0</v>
      </c>
      <c r="BH578" s="228">
        <f>IF(N578="sníž. přenesená",J578,0)</f>
        <v>0</v>
      </c>
      <c r="BI578" s="228">
        <f>IF(N578="nulová",J578,0)</f>
        <v>0</v>
      </c>
      <c r="BJ578" s="14" t="s">
        <v>81</v>
      </c>
      <c r="BK578" s="228">
        <f>ROUND(I578*H578,2)</f>
        <v>0</v>
      </c>
      <c r="BL578" s="14" t="s">
        <v>182</v>
      </c>
      <c r="BM578" s="227" t="s">
        <v>1261</v>
      </c>
    </row>
    <row r="579" s="2" customFormat="1">
      <c r="A579" s="35"/>
      <c r="B579" s="36"/>
      <c r="C579" s="37"/>
      <c r="D579" s="229" t="s">
        <v>190</v>
      </c>
      <c r="E579" s="37"/>
      <c r="F579" s="230" t="s">
        <v>1260</v>
      </c>
      <c r="G579" s="37"/>
      <c r="H579" s="37"/>
      <c r="I579" s="143"/>
      <c r="J579" s="37"/>
      <c r="K579" s="37"/>
      <c r="L579" s="41"/>
      <c r="M579" s="231"/>
      <c r="N579" s="232"/>
      <c r="O579" s="81"/>
      <c r="P579" s="81"/>
      <c r="Q579" s="81"/>
      <c r="R579" s="81"/>
      <c r="S579" s="81"/>
      <c r="T579" s="82"/>
      <c r="U579" s="35"/>
      <c r="V579" s="35"/>
      <c r="W579" s="35"/>
      <c r="X579" s="35"/>
      <c r="Y579" s="35"/>
      <c r="Z579" s="35"/>
      <c r="AA579" s="35"/>
      <c r="AB579" s="35"/>
      <c r="AC579" s="35"/>
      <c r="AD579" s="35"/>
      <c r="AE579" s="35"/>
      <c r="AT579" s="14" t="s">
        <v>190</v>
      </c>
      <c r="AU579" s="14" t="s">
        <v>81</v>
      </c>
    </row>
    <row r="580" s="2" customFormat="1" ht="44.25" customHeight="1">
      <c r="A580" s="35"/>
      <c r="B580" s="36"/>
      <c r="C580" s="233" t="s">
        <v>1262</v>
      </c>
      <c r="D580" s="233" t="s">
        <v>191</v>
      </c>
      <c r="E580" s="234" t="s">
        <v>1263</v>
      </c>
      <c r="F580" s="235" t="s">
        <v>1264</v>
      </c>
      <c r="G580" s="236" t="s">
        <v>199</v>
      </c>
      <c r="H580" s="237">
        <v>33</v>
      </c>
      <c r="I580" s="238"/>
      <c r="J580" s="239">
        <f>ROUND(I580*H580,2)</f>
        <v>0</v>
      </c>
      <c r="K580" s="235" t="s">
        <v>19</v>
      </c>
      <c r="L580" s="41"/>
      <c r="M580" s="240" t="s">
        <v>19</v>
      </c>
      <c r="N580" s="241" t="s">
        <v>44</v>
      </c>
      <c r="O580" s="81"/>
      <c r="P580" s="225">
        <f>O580*H580</f>
        <v>0</v>
      </c>
      <c r="Q580" s="225">
        <v>0</v>
      </c>
      <c r="R580" s="225">
        <f>Q580*H580</f>
        <v>0</v>
      </c>
      <c r="S580" s="225">
        <v>0</v>
      </c>
      <c r="T580" s="226">
        <f>S580*H580</f>
        <v>0</v>
      </c>
      <c r="U580" s="35"/>
      <c r="V580" s="35"/>
      <c r="W580" s="35"/>
      <c r="X580" s="35"/>
      <c r="Y580" s="35"/>
      <c r="Z580" s="35"/>
      <c r="AA580" s="35"/>
      <c r="AB580" s="35"/>
      <c r="AC580" s="35"/>
      <c r="AD580" s="35"/>
      <c r="AE580" s="35"/>
      <c r="AR580" s="227" t="s">
        <v>182</v>
      </c>
      <c r="AT580" s="227" t="s">
        <v>191</v>
      </c>
      <c r="AU580" s="227" t="s">
        <v>81</v>
      </c>
      <c r="AY580" s="14" t="s">
        <v>183</v>
      </c>
      <c r="BE580" s="228">
        <f>IF(N580="základní",J580,0)</f>
        <v>0</v>
      </c>
      <c r="BF580" s="228">
        <f>IF(N580="snížená",J580,0)</f>
        <v>0</v>
      </c>
      <c r="BG580" s="228">
        <f>IF(N580="zákl. přenesená",J580,0)</f>
        <v>0</v>
      </c>
      <c r="BH580" s="228">
        <f>IF(N580="sníž. přenesená",J580,0)</f>
        <v>0</v>
      </c>
      <c r="BI580" s="228">
        <f>IF(N580="nulová",J580,0)</f>
        <v>0</v>
      </c>
      <c r="BJ580" s="14" t="s">
        <v>81</v>
      </c>
      <c r="BK580" s="228">
        <f>ROUND(I580*H580,2)</f>
        <v>0</v>
      </c>
      <c r="BL580" s="14" t="s">
        <v>182</v>
      </c>
      <c r="BM580" s="227" t="s">
        <v>1265</v>
      </c>
    </row>
    <row r="581" s="2" customFormat="1">
      <c r="A581" s="35"/>
      <c r="B581" s="36"/>
      <c r="C581" s="37"/>
      <c r="D581" s="229" t="s">
        <v>190</v>
      </c>
      <c r="E581" s="37"/>
      <c r="F581" s="230" t="s">
        <v>1264</v>
      </c>
      <c r="G581" s="37"/>
      <c r="H581" s="37"/>
      <c r="I581" s="143"/>
      <c r="J581" s="37"/>
      <c r="K581" s="37"/>
      <c r="L581" s="41"/>
      <c r="M581" s="231"/>
      <c r="N581" s="232"/>
      <c r="O581" s="81"/>
      <c r="P581" s="81"/>
      <c r="Q581" s="81"/>
      <c r="R581" s="81"/>
      <c r="S581" s="81"/>
      <c r="T581" s="82"/>
      <c r="U581" s="35"/>
      <c r="V581" s="35"/>
      <c r="W581" s="35"/>
      <c r="X581" s="35"/>
      <c r="Y581" s="35"/>
      <c r="Z581" s="35"/>
      <c r="AA581" s="35"/>
      <c r="AB581" s="35"/>
      <c r="AC581" s="35"/>
      <c r="AD581" s="35"/>
      <c r="AE581" s="35"/>
      <c r="AT581" s="14" t="s">
        <v>190</v>
      </c>
      <c r="AU581" s="14" t="s">
        <v>81</v>
      </c>
    </row>
    <row r="582" s="2" customFormat="1" ht="44.25" customHeight="1">
      <c r="A582" s="35"/>
      <c r="B582" s="36"/>
      <c r="C582" s="233" t="s">
        <v>1266</v>
      </c>
      <c r="D582" s="233" t="s">
        <v>191</v>
      </c>
      <c r="E582" s="234" t="s">
        <v>1267</v>
      </c>
      <c r="F582" s="235" t="s">
        <v>1268</v>
      </c>
      <c r="G582" s="236" t="s">
        <v>199</v>
      </c>
      <c r="H582" s="237">
        <v>7</v>
      </c>
      <c r="I582" s="238"/>
      <c r="J582" s="239">
        <f>ROUND(I582*H582,2)</f>
        <v>0</v>
      </c>
      <c r="K582" s="235" t="s">
        <v>19</v>
      </c>
      <c r="L582" s="41"/>
      <c r="M582" s="240" t="s">
        <v>19</v>
      </c>
      <c r="N582" s="241" t="s">
        <v>44</v>
      </c>
      <c r="O582" s="81"/>
      <c r="P582" s="225">
        <f>O582*H582</f>
        <v>0</v>
      </c>
      <c r="Q582" s="225">
        <v>0</v>
      </c>
      <c r="R582" s="225">
        <f>Q582*H582</f>
        <v>0</v>
      </c>
      <c r="S582" s="225">
        <v>0</v>
      </c>
      <c r="T582" s="226">
        <f>S582*H582</f>
        <v>0</v>
      </c>
      <c r="U582" s="35"/>
      <c r="V582" s="35"/>
      <c r="W582" s="35"/>
      <c r="X582" s="35"/>
      <c r="Y582" s="35"/>
      <c r="Z582" s="35"/>
      <c r="AA582" s="35"/>
      <c r="AB582" s="35"/>
      <c r="AC582" s="35"/>
      <c r="AD582" s="35"/>
      <c r="AE582" s="35"/>
      <c r="AR582" s="227" t="s">
        <v>182</v>
      </c>
      <c r="AT582" s="227" t="s">
        <v>191</v>
      </c>
      <c r="AU582" s="227" t="s">
        <v>81</v>
      </c>
      <c r="AY582" s="14" t="s">
        <v>183</v>
      </c>
      <c r="BE582" s="228">
        <f>IF(N582="základní",J582,0)</f>
        <v>0</v>
      </c>
      <c r="BF582" s="228">
        <f>IF(N582="snížená",J582,0)</f>
        <v>0</v>
      </c>
      <c r="BG582" s="228">
        <f>IF(N582="zákl. přenesená",J582,0)</f>
        <v>0</v>
      </c>
      <c r="BH582" s="228">
        <f>IF(N582="sníž. přenesená",J582,0)</f>
        <v>0</v>
      </c>
      <c r="BI582" s="228">
        <f>IF(N582="nulová",J582,0)</f>
        <v>0</v>
      </c>
      <c r="BJ582" s="14" t="s">
        <v>81</v>
      </c>
      <c r="BK582" s="228">
        <f>ROUND(I582*H582,2)</f>
        <v>0</v>
      </c>
      <c r="BL582" s="14" t="s">
        <v>182</v>
      </c>
      <c r="BM582" s="227" t="s">
        <v>1269</v>
      </c>
    </row>
    <row r="583" s="2" customFormat="1">
      <c r="A583" s="35"/>
      <c r="B583" s="36"/>
      <c r="C583" s="37"/>
      <c r="D583" s="229" t="s">
        <v>190</v>
      </c>
      <c r="E583" s="37"/>
      <c r="F583" s="230" t="s">
        <v>1268</v>
      </c>
      <c r="G583" s="37"/>
      <c r="H583" s="37"/>
      <c r="I583" s="143"/>
      <c r="J583" s="37"/>
      <c r="K583" s="37"/>
      <c r="L583" s="41"/>
      <c r="M583" s="231"/>
      <c r="N583" s="232"/>
      <c r="O583" s="81"/>
      <c r="P583" s="81"/>
      <c r="Q583" s="81"/>
      <c r="R583" s="81"/>
      <c r="S583" s="81"/>
      <c r="T583" s="82"/>
      <c r="U583" s="35"/>
      <c r="V583" s="35"/>
      <c r="W583" s="35"/>
      <c r="X583" s="35"/>
      <c r="Y583" s="35"/>
      <c r="Z583" s="35"/>
      <c r="AA583" s="35"/>
      <c r="AB583" s="35"/>
      <c r="AC583" s="35"/>
      <c r="AD583" s="35"/>
      <c r="AE583" s="35"/>
      <c r="AT583" s="14" t="s">
        <v>190</v>
      </c>
      <c r="AU583" s="14" t="s">
        <v>81</v>
      </c>
    </row>
    <row r="584" s="11" customFormat="1" ht="25.92" customHeight="1">
      <c r="A584" s="11"/>
      <c r="B584" s="201"/>
      <c r="C584" s="202"/>
      <c r="D584" s="203" t="s">
        <v>72</v>
      </c>
      <c r="E584" s="204" t="s">
        <v>1270</v>
      </c>
      <c r="F584" s="204" t="s">
        <v>1271</v>
      </c>
      <c r="G584" s="202"/>
      <c r="H584" s="202"/>
      <c r="I584" s="205"/>
      <c r="J584" s="206">
        <f>BK584</f>
        <v>0</v>
      </c>
      <c r="K584" s="202"/>
      <c r="L584" s="207"/>
      <c r="M584" s="208"/>
      <c r="N584" s="209"/>
      <c r="O584" s="209"/>
      <c r="P584" s="210">
        <f>SUM(P585:P620)</f>
        <v>0</v>
      </c>
      <c r="Q584" s="209"/>
      <c r="R584" s="210">
        <f>SUM(R585:R620)</f>
        <v>0</v>
      </c>
      <c r="S584" s="209"/>
      <c r="T584" s="211">
        <f>SUM(T585:T620)</f>
        <v>0</v>
      </c>
      <c r="U584" s="11"/>
      <c r="V584" s="11"/>
      <c r="W584" s="11"/>
      <c r="X584" s="11"/>
      <c r="Y584" s="11"/>
      <c r="Z584" s="11"/>
      <c r="AA584" s="11"/>
      <c r="AB584" s="11"/>
      <c r="AC584" s="11"/>
      <c r="AD584" s="11"/>
      <c r="AE584" s="11"/>
      <c r="AR584" s="212" t="s">
        <v>81</v>
      </c>
      <c r="AT584" s="213" t="s">
        <v>72</v>
      </c>
      <c r="AU584" s="213" t="s">
        <v>73</v>
      </c>
      <c r="AY584" s="212" t="s">
        <v>183</v>
      </c>
      <c r="BK584" s="214">
        <f>SUM(BK585:BK620)</f>
        <v>0</v>
      </c>
    </row>
    <row r="585" s="2" customFormat="1" ht="21.75" customHeight="1">
      <c r="A585" s="35"/>
      <c r="B585" s="36"/>
      <c r="C585" s="233" t="s">
        <v>1272</v>
      </c>
      <c r="D585" s="233" t="s">
        <v>191</v>
      </c>
      <c r="E585" s="234" t="s">
        <v>1273</v>
      </c>
      <c r="F585" s="235" t="s">
        <v>1274</v>
      </c>
      <c r="G585" s="236" t="s">
        <v>199</v>
      </c>
      <c r="H585" s="237">
        <v>24</v>
      </c>
      <c r="I585" s="238"/>
      <c r="J585" s="239">
        <f>ROUND(I585*H585,2)</f>
        <v>0</v>
      </c>
      <c r="K585" s="235" t="s">
        <v>19</v>
      </c>
      <c r="L585" s="41"/>
      <c r="M585" s="240" t="s">
        <v>19</v>
      </c>
      <c r="N585" s="241" t="s">
        <v>44</v>
      </c>
      <c r="O585" s="81"/>
      <c r="P585" s="225">
        <f>O585*H585</f>
        <v>0</v>
      </c>
      <c r="Q585" s="225">
        <v>0</v>
      </c>
      <c r="R585" s="225">
        <f>Q585*H585</f>
        <v>0</v>
      </c>
      <c r="S585" s="225">
        <v>0</v>
      </c>
      <c r="T585" s="226">
        <f>S585*H585</f>
        <v>0</v>
      </c>
      <c r="U585" s="35"/>
      <c r="V585" s="35"/>
      <c r="W585" s="35"/>
      <c r="X585" s="35"/>
      <c r="Y585" s="35"/>
      <c r="Z585" s="35"/>
      <c r="AA585" s="35"/>
      <c r="AB585" s="35"/>
      <c r="AC585" s="35"/>
      <c r="AD585" s="35"/>
      <c r="AE585" s="35"/>
      <c r="AR585" s="227" t="s">
        <v>182</v>
      </c>
      <c r="AT585" s="227" t="s">
        <v>191</v>
      </c>
      <c r="AU585" s="227" t="s">
        <v>81</v>
      </c>
      <c r="AY585" s="14" t="s">
        <v>183</v>
      </c>
      <c r="BE585" s="228">
        <f>IF(N585="základní",J585,0)</f>
        <v>0</v>
      </c>
      <c r="BF585" s="228">
        <f>IF(N585="snížená",J585,0)</f>
        <v>0</v>
      </c>
      <c r="BG585" s="228">
        <f>IF(N585="zákl. přenesená",J585,0)</f>
        <v>0</v>
      </c>
      <c r="BH585" s="228">
        <f>IF(N585="sníž. přenesená",J585,0)</f>
        <v>0</v>
      </c>
      <c r="BI585" s="228">
        <f>IF(N585="nulová",J585,0)</f>
        <v>0</v>
      </c>
      <c r="BJ585" s="14" t="s">
        <v>81</v>
      </c>
      <c r="BK585" s="228">
        <f>ROUND(I585*H585,2)</f>
        <v>0</v>
      </c>
      <c r="BL585" s="14" t="s">
        <v>182</v>
      </c>
      <c r="BM585" s="227" t="s">
        <v>1275</v>
      </c>
    </row>
    <row r="586" s="2" customFormat="1">
      <c r="A586" s="35"/>
      <c r="B586" s="36"/>
      <c r="C586" s="37"/>
      <c r="D586" s="229" t="s">
        <v>190</v>
      </c>
      <c r="E586" s="37"/>
      <c r="F586" s="230" t="s">
        <v>1274</v>
      </c>
      <c r="G586" s="37"/>
      <c r="H586" s="37"/>
      <c r="I586" s="143"/>
      <c r="J586" s="37"/>
      <c r="K586" s="37"/>
      <c r="L586" s="41"/>
      <c r="M586" s="231"/>
      <c r="N586" s="232"/>
      <c r="O586" s="81"/>
      <c r="P586" s="81"/>
      <c r="Q586" s="81"/>
      <c r="R586" s="81"/>
      <c r="S586" s="81"/>
      <c r="T586" s="82"/>
      <c r="U586" s="35"/>
      <c r="V586" s="35"/>
      <c r="W586" s="35"/>
      <c r="X586" s="35"/>
      <c r="Y586" s="35"/>
      <c r="Z586" s="35"/>
      <c r="AA586" s="35"/>
      <c r="AB586" s="35"/>
      <c r="AC586" s="35"/>
      <c r="AD586" s="35"/>
      <c r="AE586" s="35"/>
      <c r="AT586" s="14" t="s">
        <v>190</v>
      </c>
      <c r="AU586" s="14" t="s">
        <v>81</v>
      </c>
    </row>
    <row r="587" s="2" customFormat="1" ht="21.75" customHeight="1">
      <c r="A587" s="35"/>
      <c r="B587" s="36"/>
      <c r="C587" s="233" t="s">
        <v>1276</v>
      </c>
      <c r="D587" s="233" t="s">
        <v>191</v>
      </c>
      <c r="E587" s="234" t="s">
        <v>1277</v>
      </c>
      <c r="F587" s="235" t="s">
        <v>1278</v>
      </c>
      <c r="G587" s="236" t="s">
        <v>199</v>
      </c>
      <c r="H587" s="237">
        <v>1</v>
      </c>
      <c r="I587" s="238"/>
      <c r="J587" s="239">
        <f>ROUND(I587*H587,2)</f>
        <v>0</v>
      </c>
      <c r="K587" s="235" t="s">
        <v>19</v>
      </c>
      <c r="L587" s="41"/>
      <c r="M587" s="240" t="s">
        <v>19</v>
      </c>
      <c r="N587" s="241" t="s">
        <v>44</v>
      </c>
      <c r="O587" s="81"/>
      <c r="P587" s="225">
        <f>O587*H587</f>
        <v>0</v>
      </c>
      <c r="Q587" s="225">
        <v>0</v>
      </c>
      <c r="R587" s="225">
        <f>Q587*H587</f>
        <v>0</v>
      </c>
      <c r="S587" s="225">
        <v>0</v>
      </c>
      <c r="T587" s="226">
        <f>S587*H587</f>
        <v>0</v>
      </c>
      <c r="U587" s="35"/>
      <c r="V587" s="35"/>
      <c r="W587" s="35"/>
      <c r="X587" s="35"/>
      <c r="Y587" s="35"/>
      <c r="Z587" s="35"/>
      <c r="AA587" s="35"/>
      <c r="AB587" s="35"/>
      <c r="AC587" s="35"/>
      <c r="AD587" s="35"/>
      <c r="AE587" s="35"/>
      <c r="AR587" s="227" t="s">
        <v>182</v>
      </c>
      <c r="AT587" s="227" t="s">
        <v>191</v>
      </c>
      <c r="AU587" s="227" t="s">
        <v>81</v>
      </c>
      <c r="AY587" s="14" t="s">
        <v>183</v>
      </c>
      <c r="BE587" s="228">
        <f>IF(N587="základní",J587,0)</f>
        <v>0</v>
      </c>
      <c r="BF587" s="228">
        <f>IF(N587="snížená",J587,0)</f>
        <v>0</v>
      </c>
      <c r="BG587" s="228">
        <f>IF(N587="zákl. přenesená",J587,0)</f>
        <v>0</v>
      </c>
      <c r="BH587" s="228">
        <f>IF(N587="sníž. přenesená",J587,0)</f>
        <v>0</v>
      </c>
      <c r="BI587" s="228">
        <f>IF(N587="nulová",J587,0)</f>
        <v>0</v>
      </c>
      <c r="BJ587" s="14" t="s">
        <v>81</v>
      </c>
      <c r="BK587" s="228">
        <f>ROUND(I587*H587,2)</f>
        <v>0</v>
      </c>
      <c r="BL587" s="14" t="s">
        <v>182</v>
      </c>
      <c r="BM587" s="227" t="s">
        <v>1279</v>
      </c>
    </row>
    <row r="588" s="2" customFormat="1">
      <c r="A588" s="35"/>
      <c r="B588" s="36"/>
      <c r="C588" s="37"/>
      <c r="D588" s="229" t="s">
        <v>190</v>
      </c>
      <c r="E588" s="37"/>
      <c r="F588" s="230" t="s">
        <v>1278</v>
      </c>
      <c r="G588" s="37"/>
      <c r="H588" s="37"/>
      <c r="I588" s="143"/>
      <c r="J588" s="37"/>
      <c r="K588" s="37"/>
      <c r="L588" s="41"/>
      <c r="M588" s="231"/>
      <c r="N588" s="232"/>
      <c r="O588" s="81"/>
      <c r="P588" s="81"/>
      <c r="Q588" s="81"/>
      <c r="R588" s="81"/>
      <c r="S588" s="81"/>
      <c r="T588" s="82"/>
      <c r="U588" s="35"/>
      <c r="V588" s="35"/>
      <c r="W588" s="35"/>
      <c r="X588" s="35"/>
      <c r="Y588" s="35"/>
      <c r="Z588" s="35"/>
      <c r="AA588" s="35"/>
      <c r="AB588" s="35"/>
      <c r="AC588" s="35"/>
      <c r="AD588" s="35"/>
      <c r="AE588" s="35"/>
      <c r="AT588" s="14" t="s">
        <v>190</v>
      </c>
      <c r="AU588" s="14" t="s">
        <v>81</v>
      </c>
    </row>
    <row r="589" s="2" customFormat="1" ht="21.75" customHeight="1">
      <c r="A589" s="35"/>
      <c r="B589" s="36"/>
      <c r="C589" s="233" t="s">
        <v>1280</v>
      </c>
      <c r="D589" s="233" t="s">
        <v>191</v>
      </c>
      <c r="E589" s="234" t="s">
        <v>1281</v>
      </c>
      <c r="F589" s="235" t="s">
        <v>1282</v>
      </c>
      <c r="G589" s="236" t="s">
        <v>199</v>
      </c>
      <c r="H589" s="237">
        <v>4</v>
      </c>
      <c r="I589" s="238"/>
      <c r="J589" s="239">
        <f>ROUND(I589*H589,2)</f>
        <v>0</v>
      </c>
      <c r="K589" s="235" t="s">
        <v>19</v>
      </c>
      <c r="L589" s="41"/>
      <c r="M589" s="240" t="s">
        <v>19</v>
      </c>
      <c r="N589" s="241" t="s">
        <v>44</v>
      </c>
      <c r="O589" s="81"/>
      <c r="P589" s="225">
        <f>O589*H589</f>
        <v>0</v>
      </c>
      <c r="Q589" s="225">
        <v>0</v>
      </c>
      <c r="R589" s="225">
        <f>Q589*H589</f>
        <v>0</v>
      </c>
      <c r="S589" s="225">
        <v>0</v>
      </c>
      <c r="T589" s="226">
        <f>S589*H589</f>
        <v>0</v>
      </c>
      <c r="U589" s="35"/>
      <c r="V589" s="35"/>
      <c r="W589" s="35"/>
      <c r="X589" s="35"/>
      <c r="Y589" s="35"/>
      <c r="Z589" s="35"/>
      <c r="AA589" s="35"/>
      <c r="AB589" s="35"/>
      <c r="AC589" s="35"/>
      <c r="AD589" s="35"/>
      <c r="AE589" s="35"/>
      <c r="AR589" s="227" t="s">
        <v>81</v>
      </c>
      <c r="AT589" s="227" t="s">
        <v>191</v>
      </c>
      <c r="AU589" s="227" t="s">
        <v>81</v>
      </c>
      <c r="AY589" s="14" t="s">
        <v>183</v>
      </c>
      <c r="BE589" s="228">
        <f>IF(N589="základní",J589,0)</f>
        <v>0</v>
      </c>
      <c r="BF589" s="228">
        <f>IF(N589="snížená",J589,0)</f>
        <v>0</v>
      </c>
      <c r="BG589" s="228">
        <f>IF(N589="zákl. přenesená",J589,0)</f>
        <v>0</v>
      </c>
      <c r="BH589" s="228">
        <f>IF(N589="sníž. přenesená",J589,0)</f>
        <v>0</v>
      </c>
      <c r="BI589" s="228">
        <f>IF(N589="nulová",J589,0)</f>
        <v>0</v>
      </c>
      <c r="BJ589" s="14" t="s">
        <v>81</v>
      </c>
      <c r="BK589" s="228">
        <f>ROUND(I589*H589,2)</f>
        <v>0</v>
      </c>
      <c r="BL589" s="14" t="s">
        <v>81</v>
      </c>
      <c r="BM589" s="227" t="s">
        <v>1283</v>
      </c>
    </row>
    <row r="590" s="2" customFormat="1">
      <c r="A590" s="35"/>
      <c r="B590" s="36"/>
      <c r="C590" s="37"/>
      <c r="D590" s="229" t="s">
        <v>190</v>
      </c>
      <c r="E590" s="37"/>
      <c r="F590" s="230" t="s">
        <v>1282</v>
      </c>
      <c r="G590" s="37"/>
      <c r="H590" s="37"/>
      <c r="I590" s="143"/>
      <c r="J590" s="37"/>
      <c r="K590" s="37"/>
      <c r="L590" s="41"/>
      <c r="M590" s="231"/>
      <c r="N590" s="232"/>
      <c r="O590" s="81"/>
      <c r="P590" s="81"/>
      <c r="Q590" s="81"/>
      <c r="R590" s="81"/>
      <c r="S590" s="81"/>
      <c r="T590" s="82"/>
      <c r="U590" s="35"/>
      <c r="V590" s="35"/>
      <c r="W590" s="35"/>
      <c r="X590" s="35"/>
      <c r="Y590" s="35"/>
      <c r="Z590" s="35"/>
      <c r="AA590" s="35"/>
      <c r="AB590" s="35"/>
      <c r="AC590" s="35"/>
      <c r="AD590" s="35"/>
      <c r="AE590" s="35"/>
      <c r="AT590" s="14" t="s">
        <v>190</v>
      </c>
      <c r="AU590" s="14" t="s">
        <v>81</v>
      </c>
    </row>
    <row r="591" s="2" customFormat="1" ht="16.5" customHeight="1">
      <c r="A591" s="35"/>
      <c r="B591" s="36"/>
      <c r="C591" s="233" t="s">
        <v>1284</v>
      </c>
      <c r="D591" s="233" t="s">
        <v>191</v>
      </c>
      <c r="E591" s="234" t="s">
        <v>1285</v>
      </c>
      <c r="F591" s="235" t="s">
        <v>1286</v>
      </c>
      <c r="G591" s="236" t="s">
        <v>199</v>
      </c>
      <c r="H591" s="237">
        <v>16</v>
      </c>
      <c r="I591" s="238"/>
      <c r="J591" s="239">
        <f>ROUND(I591*H591,2)</f>
        <v>0</v>
      </c>
      <c r="K591" s="235" t="s">
        <v>19</v>
      </c>
      <c r="L591" s="41"/>
      <c r="M591" s="240" t="s">
        <v>19</v>
      </c>
      <c r="N591" s="241" t="s">
        <v>44</v>
      </c>
      <c r="O591" s="81"/>
      <c r="P591" s="225">
        <f>O591*H591</f>
        <v>0</v>
      </c>
      <c r="Q591" s="225">
        <v>0</v>
      </c>
      <c r="R591" s="225">
        <f>Q591*H591</f>
        <v>0</v>
      </c>
      <c r="S591" s="225">
        <v>0</v>
      </c>
      <c r="T591" s="226">
        <f>S591*H591</f>
        <v>0</v>
      </c>
      <c r="U591" s="35"/>
      <c r="V591" s="35"/>
      <c r="W591" s="35"/>
      <c r="X591" s="35"/>
      <c r="Y591" s="35"/>
      <c r="Z591" s="35"/>
      <c r="AA591" s="35"/>
      <c r="AB591" s="35"/>
      <c r="AC591" s="35"/>
      <c r="AD591" s="35"/>
      <c r="AE591" s="35"/>
      <c r="AR591" s="227" t="s">
        <v>81</v>
      </c>
      <c r="AT591" s="227" t="s">
        <v>191</v>
      </c>
      <c r="AU591" s="227" t="s">
        <v>81</v>
      </c>
      <c r="AY591" s="14" t="s">
        <v>183</v>
      </c>
      <c r="BE591" s="228">
        <f>IF(N591="základní",J591,0)</f>
        <v>0</v>
      </c>
      <c r="BF591" s="228">
        <f>IF(N591="snížená",J591,0)</f>
        <v>0</v>
      </c>
      <c r="BG591" s="228">
        <f>IF(N591="zákl. přenesená",J591,0)</f>
        <v>0</v>
      </c>
      <c r="BH591" s="228">
        <f>IF(N591="sníž. přenesená",J591,0)</f>
        <v>0</v>
      </c>
      <c r="BI591" s="228">
        <f>IF(N591="nulová",J591,0)</f>
        <v>0</v>
      </c>
      <c r="BJ591" s="14" t="s">
        <v>81</v>
      </c>
      <c r="BK591" s="228">
        <f>ROUND(I591*H591,2)</f>
        <v>0</v>
      </c>
      <c r="BL591" s="14" t="s">
        <v>81</v>
      </c>
      <c r="BM591" s="227" t="s">
        <v>1287</v>
      </c>
    </row>
    <row r="592" s="2" customFormat="1">
      <c r="A592" s="35"/>
      <c r="B592" s="36"/>
      <c r="C592" s="37"/>
      <c r="D592" s="229" t="s">
        <v>190</v>
      </c>
      <c r="E592" s="37"/>
      <c r="F592" s="230" t="s">
        <v>1286</v>
      </c>
      <c r="G592" s="37"/>
      <c r="H592" s="37"/>
      <c r="I592" s="143"/>
      <c r="J592" s="37"/>
      <c r="K592" s="37"/>
      <c r="L592" s="41"/>
      <c r="M592" s="231"/>
      <c r="N592" s="232"/>
      <c r="O592" s="81"/>
      <c r="P592" s="81"/>
      <c r="Q592" s="81"/>
      <c r="R592" s="81"/>
      <c r="S592" s="81"/>
      <c r="T592" s="82"/>
      <c r="U592" s="35"/>
      <c r="V592" s="35"/>
      <c r="W592" s="35"/>
      <c r="X592" s="35"/>
      <c r="Y592" s="35"/>
      <c r="Z592" s="35"/>
      <c r="AA592" s="35"/>
      <c r="AB592" s="35"/>
      <c r="AC592" s="35"/>
      <c r="AD592" s="35"/>
      <c r="AE592" s="35"/>
      <c r="AT592" s="14" t="s">
        <v>190</v>
      </c>
      <c r="AU592" s="14" t="s">
        <v>81</v>
      </c>
    </row>
    <row r="593" s="2" customFormat="1" ht="16.5" customHeight="1">
      <c r="A593" s="35"/>
      <c r="B593" s="36"/>
      <c r="C593" s="233" t="s">
        <v>1288</v>
      </c>
      <c r="D593" s="233" t="s">
        <v>191</v>
      </c>
      <c r="E593" s="234" t="s">
        <v>1289</v>
      </c>
      <c r="F593" s="235" t="s">
        <v>1290</v>
      </c>
      <c r="G593" s="236" t="s">
        <v>199</v>
      </c>
      <c r="H593" s="237">
        <v>4</v>
      </c>
      <c r="I593" s="238"/>
      <c r="J593" s="239">
        <f>ROUND(I593*H593,2)</f>
        <v>0</v>
      </c>
      <c r="K593" s="235" t="s">
        <v>19</v>
      </c>
      <c r="L593" s="41"/>
      <c r="M593" s="240" t="s">
        <v>19</v>
      </c>
      <c r="N593" s="241" t="s">
        <v>44</v>
      </c>
      <c r="O593" s="81"/>
      <c r="P593" s="225">
        <f>O593*H593</f>
        <v>0</v>
      </c>
      <c r="Q593" s="225">
        <v>0</v>
      </c>
      <c r="R593" s="225">
        <f>Q593*H593</f>
        <v>0</v>
      </c>
      <c r="S593" s="225">
        <v>0</v>
      </c>
      <c r="T593" s="226">
        <f>S593*H593</f>
        <v>0</v>
      </c>
      <c r="U593" s="35"/>
      <c r="V593" s="35"/>
      <c r="W593" s="35"/>
      <c r="X593" s="35"/>
      <c r="Y593" s="35"/>
      <c r="Z593" s="35"/>
      <c r="AA593" s="35"/>
      <c r="AB593" s="35"/>
      <c r="AC593" s="35"/>
      <c r="AD593" s="35"/>
      <c r="AE593" s="35"/>
      <c r="AR593" s="227" t="s">
        <v>81</v>
      </c>
      <c r="AT593" s="227" t="s">
        <v>191</v>
      </c>
      <c r="AU593" s="227" t="s">
        <v>81</v>
      </c>
      <c r="AY593" s="14" t="s">
        <v>183</v>
      </c>
      <c r="BE593" s="228">
        <f>IF(N593="základní",J593,0)</f>
        <v>0</v>
      </c>
      <c r="BF593" s="228">
        <f>IF(N593="snížená",J593,0)</f>
        <v>0</v>
      </c>
      <c r="BG593" s="228">
        <f>IF(N593="zákl. přenesená",J593,0)</f>
        <v>0</v>
      </c>
      <c r="BH593" s="228">
        <f>IF(N593="sníž. přenesená",J593,0)</f>
        <v>0</v>
      </c>
      <c r="BI593" s="228">
        <f>IF(N593="nulová",J593,0)</f>
        <v>0</v>
      </c>
      <c r="BJ593" s="14" t="s">
        <v>81</v>
      </c>
      <c r="BK593" s="228">
        <f>ROUND(I593*H593,2)</f>
        <v>0</v>
      </c>
      <c r="BL593" s="14" t="s">
        <v>81</v>
      </c>
      <c r="BM593" s="227" t="s">
        <v>1291</v>
      </c>
    </row>
    <row r="594" s="2" customFormat="1">
      <c r="A594" s="35"/>
      <c r="B594" s="36"/>
      <c r="C594" s="37"/>
      <c r="D594" s="229" t="s">
        <v>190</v>
      </c>
      <c r="E594" s="37"/>
      <c r="F594" s="230" t="s">
        <v>1290</v>
      </c>
      <c r="G594" s="37"/>
      <c r="H594" s="37"/>
      <c r="I594" s="143"/>
      <c r="J594" s="37"/>
      <c r="K594" s="37"/>
      <c r="L594" s="41"/>
      <c r="M594" s="231"/>
      <c r="N594" s="232"/>
      <c r="O594" s="81"/>
      <c r="P594" s="81"/>
      <c r="Q594" s="81"/>
      <c r="R594" s="81"/>
      <c r="S594" s="81"/>
      <c r="T594" s="82"/>
      <c r="U594" s="35"/>
      <c r="V594" s="35"/>
      <c r="W594" s="35"/>
      <c r="X594" s="35"/>
      <c r="Y594" s="35"/>
      <c r="Z594" s="35"/>
      <c r="AA594" s="35"/>
      <c r="AB594" s="35"/>
      <c r="AC594" s="35"/>
      <c r="AD594" s="35"/>
      <c r="AE594" s="35"/>
      <c r="AT594" s="14" t="s">
        <v>190</v>
      </c>
      <c r="AU594" s="14" t="s">
        <v>81</v>
      </c>
    </row>
    <row r="595" s="2" customFormat="1" ht="16.5" customHeight="1">
      <c r="A595" s="35"/>
      <c r="B595" s="36"/>
      <c r="C595" s="233" t="s">
        <v>1292</v>
      </c>
      <c r="D595" s="233" t="s">
        <v>191</v>
      </c>
      <c r="E595" s="234" t="s">
        <v>1293</v>
      </c>
      <c r="F595" s="235" t="s">
        <v>1294</v>
      </c>
      <c r="G595" s="236" t="s">
        <v>199</v>
      </c>
      <c r="H595" s="237">
        <v>16</v>
      </c>
      <c r="I595" s="238"/>
      <c r="J595" s="239">
        <f>ROUND(I595*H595,2)</f>
        <v>0</v>
      </c>
      <c r="K595" s="235" t="s">
        <v>19</v>
      </c>
      <c r="L595" s="41"/>
      <c r="M595" s="240" t="s">
        <v>19</v>
      </c>
      <c r="N595" s="241" t="s">
        <v>44</v>
      </c>
      <c r="O595" s="81"/>
      <c r="P595" s="225">
        <f>O595*H595</f>
        <v>0</v>
      </c>
      <c r="Q595" s="225">
        <v>0</v>
      </c>
      <c r="R595" s="225">
        <f>Q595*H595</f>
        <v>0</v>
      </c>
      <c r="S595" s="225">
        <v>0</v>
      </c>
      <c r="T595" s="226">
        <f>S595*H595</f>
        <v>0</v>
      </c>
      <c r="U595" s="35"/>
      <c r="V595" s="35"/>
      <c r="W595" s="35"/>
      <c r="X595" s="35"/>
      <c r="Y595" s="35"/>
      <c r="Z595" s="35"/>
      <c r="AA595" s="35"/>
      <c r="AB595" s="35"/>
      <c r="AC595" s="35"/>
      <c r="AD595" s="35"/>
      <c r="AE595" s="35"/>
      <c r="AR595" s="227" t="s">
        <v>81</v>
      </c>
      <c r="AT595" s="227" t="s">
        <v>191</v>
      </c>
      <c r="AU595" s="227" t="s">
        <v>81</v>
      </c>
      <c r="AY595" s="14" t="s">
        <v>183</v>
      </c>
      <c r="BE595" s="228">
        <f>IF(N595="základní",J595,0)</f>
        <v>0</v>
      </c>
      <c r="BF595" s="228">
        <f>IF(N595="snížená",J595,0)</f>
        <v>0</v>
      </c>
      <c r="BG595" s="228">
        <f>IF(N595="zákl. přenesená",J595,0)</f>
        <v>0</v>
      </c>
      <c r="BH595" s="228">
        <f>IF(N595="sníž. přenesená",J595,0)</f>
        <v>0</v>
      </c>
      <c r="BI595" s="228">
        <f>IF(N595="nulová",J595,0)</f>
        <v>0</v>
      </c>
      <c r="BJ595" s="14" t="s">
        <v>81</v>
      </c>
      <c r="BK595" s="228">
        <f>ROUND(I595*H595,2)</f>
        <v>0</v>
      </c>
      <c r="BL595" s="14" t="s">
        <v>81</v>
      </c>
      <c r="BM595" s="227" t="s">
        <v>1295</v>
      </c>
    </row>
    <row r="596" s="2" customFormat="1">
      <c r="A596" s="35"/>
      <c r="B596" s="36"/>
      <c r="C596" s="37"/>
      <c r="D596" s="229" t="s">
        <v>190</v>
      </c>
      <c r="E596" s="37"/>
      <c r="F596" s="230" t="s">
        <v>1294</v>
      </c>
      <c r="G596" s="37"/>
      <c r="H596" s="37"/>
      <c r="I596" s="143"/>
      <c r="J596" s="37"/>
      <c r="K596" s="37"/>
      <c r="L596" s="41"/>
      <c r="M596" s="231"/>
      <c r="N596" s="232"/>
      <c r="O596" s="81"/>
      <c r="P596" s="81"/>
      <c r="Q596" s="81"/>
      <c r="R596" s="81"/>
      <c r="S596" s="81"/>
      <c r="T596" s="82"/>
      <c r="U596" s="35"/>
      <c r="V596" s="35"/>
      <c r="W596" s="35"/>
      <c r="X596" s="35"/>
      <c r="Y596" s="35"/>
      <c r="Z596" s="35"/>
      <c r="AA596" s="35"/>
      <c r="AB596" s="35"/>
      <c r="AC596" s="35"/>
      <c r="AD596" s="35"/>
      <c r="AE596" s="35"/>
      <c r="AT596" s="14" t="s">
        <v>190</v>
      </c>
      <c r="AU596" s="14" t="s">
        <v>81</v>
      </c>
    </row>
    <row r="597" s="2" customFormat="1" ht="16.5" customHeight="1">
      <c r="A597" s="35"/>
      <c r="B597" s="36"/>
      <c r="C597" s="233" t="s">
        <v>1296</v>
      </c>
      <c r="D597" s="233" t="s">
        <v>191</v>
      </c>
      <c r="E597" s="234" t="s">
        <v>1297</v>
      </c>
      <c r="F597" s="235" t="s">
        <v>1298</v>
      </c>
      <c r="G597" s="236" t="s">
        <v>199</v>
      </c>
      <c r="H597" s="237">
        <v>185</v>
      </c>
      <c r="I597" s="238"/>
      <c r="J597" s="239">
        <f>ROUND(I597*H597,2)</f>
        <v>0</v>
      </c>
      <c r="K597" s="235" t="s">
        <v>19</v>
      </c>
      <c r="L597" s="41"/>
      <c r="M597" s="240" t="s">
        <v>19</v>
      </c>
      <c r="N597" s="241" t="s">
        <v>44</v>
      </c>
      <c r="O597" s="81"/>
      <c r="P597" s="225">
        <f>O597*H597</f>
        <v>0</v>
      </c>
      <c r="Q597" s="225">
        <v>0</v>
      </c>
      <c r="R597" s="225">
        <f>Q597*H597</f>
        <v>0</v>
      </c>
      <c r="S597" s="225">
        <v>0</v>
      </c>
      <c r="T597" s="226">
        <f>S597*H597</f>
        <v>0</v>
      </c>
      <c r="U597" s="35"/>
      <c r="V597" s="35"/>
      <c r="W597" s="35"/>
      <c r="X597" s="35"/>
      <c r="Y597" s="35"/>
      <c r="Z597" s="35"/>
      <c r="AA597" s="35"/>
      <c r="AB597" s="35"/>
      <c r="AC597" s="35"/>
      <c r="AD597" s="35"/>
      <c r="AE597" s="35"/>
      <c r="AR597" s="227" t="s">
        <v>81</v>
      </c>
      <c r="AT597" s="227" t="s">
        <v>191</v>
      </c>
      <c r="AU597" s="227" t="s">
        <v>81</v>
      </c>
      <c r="AY597" s="14" t="s">
        <v>183</v>
      </c>
      <c r="BE597" s="228">
        <f>IF(N597="základní",J597,0)</f>
        <v>0</v>
      </c>
      <c r="BF597" s="228">
        <f>IF(N597="snížená",J597,0)</f>
        <v>0</v>
      </c>
      <c r="BG597" s="228">
        <f>IF(N597="zákl. přenesená",J597,0)</f>
        <v>0</v>
      </c>
      <c r="BH597" s="228">
        <f>IF(N597="sníž. přenesená",J597,0)</f>
        <v>0</v>
      </c>
      <c r="BI597" s="228">
        <f>IF(N597="nulová",J597,0)</f>
        <v>0</v>
      </c>
      <c r="BJ597" s="14" t="s">
        <v>81</v>
      </c>
      <c r="BK597" s="228">
        <f>ROUND(I597*H597,2)</f>
        <v>0</v>
      </c>
      <c r="BL597" s="14" t="s">
        <v>81</v>
      </c>
      <c r="BM597" s="227" t="s">
        <v>1299</v>
      </c>
    </row>
    <row r="598" s="2" customFormat="1">
      <c r="A598" s="35"/>
      <c r="B598" s="36"/>
      <c r="C598" s="37"/>
      <c r="D598" s="229" t="s">
        <v>190</v>
      </c>
      <c r="E598" s="37"/>
      <c r="F598" s="230" t="s">
        <v>1298</v>
      </c>
      <c r="G598" s="37"/>
      <c r="H598" s="37"/>
      <c r="I598" s="143"/>
      <c r="J598" s="37"/>
      <c r="K598" s="37"/>
      <c r="L598" s="41"/>
      <c r="M598" s="231"/>
      <c r="N598" s="232"/>
      <c r="O598" s="81"/>
      <c r="P598" s="81"/>
      <c r="Q598" s="81"/>
      <c r="R598" s="81"/>
      <c r="S598" s="81"/>
      <c r="T598" s="82"/>
      <c r="U598" s="35"/>
      <c r="V598" s="35"/>
      <c r="W598" s="35"/>
      <c r="X598" s="35"/>
      <c r="Y598" s="35"/>
      <c r="Z598" s="35"/>
      <c r="AA598" s="35"/>
      <c r="AB598" s="35"/>
      <c r="AC598" s="35"/>
      <c r="AD598" s="35"/>
      <c r="AE598" s="35"/>
      <c r="AT598" s="14" t="s">
        <v>190</v>
      </c>
      <c r="AU598" s="14" t="s">
        <v>81</v>
      </c>
    </row>
    <row r="599" s="2" customFormat="1" ht="16.5" customHeight="1">
      <c r="A599" s="35"/>
      <c r="B599" s="36"/>
      <c r="C599" s="233" t="s">
        <v>1300</v>
      </c>
      <c r="D599" s="233" t="s">
        <v>191</v>
      </c>
      <c r="E599" s="234" t="s">
        <v>1301</v>
      </c>
      <c r="F599" s="235" t="s">
        <v>1302</v>
      </c>
      <c r="G599" s="236" t="s">
        <v>199</v>
      </c>
      <c r="H599" s="237">
        <v>1</v>
      </c>
      <c r="I599" s="238"/>
      <c r="J599" s="239">
        <f>ROUND(I599*H599,2)</f>
        <v>0</v>
      </c>
      <c r="K599" s="235" t="s">
        <v>19</v>
      </c>
      <c r="L599" s="41"/>
      <c r="M599" s="240" t="s">
        <v>19</v>
      </c>
      <c r="N599" s="241" t="s">
        <v>44</v>
      </c>
      <c r="O599" s="81"/>
      <c r="P599" s="225">
        <f>O599*H599</f>
        <v>0</v>
      </c>
      <c r="Q599" s="225">
        <v>0</v>
      </c>
      <c r="R599" s="225">
        <f>Q599*H599</f>
        <v>0</v>
      </c>
      <c r="S599" s="225">
        <v>0</v>
      </c>
      <c r="T599" s="226">
        <f>S599*H599</f>
        <v>0</v>
      </c>
      <c r="U599" s="35"/>
      <c r="V599" s="35"/>
      <c r="W599" s="35"/>
      <c r="X599" s="35"/>
      <c r="Y599" s="35"/>
      <c r="Z599" s="35"/>
      <c r="AA599" s="35"/>
      <c r="AB599" s="35"/>
      <c r="AC599" s="35"/>
      <c r="AD599" s="35"/>
      <c r="AE599" s="35"/>
      <c r="AR599" s="227" t="s">
        <v>81</v>
      </c>
      <c r="AT599" s="227" t="s">
        <v>191</v>
      </c>
      <c r="AU599" s="227" t="s">
        <v>81</v>
      </c>
      <c r="AY599" s="14" t="s">
        <v>183</v>
      </c>
      <c r="BE599" s="228">
        <f>IF(N599="základní",J599,0)</f>
        <v>0</v>
      </c>
      <c r="BF599" s="228">
        <f>IF(N599="snížená",J599,0)</f>
        <v>0</v>
      </c>
      <c r="BG599" s="228">
        <f>IF(N599="zákl. přenesená",J599,0)</f>
        <v>0</v>
      </c>
      <c r="BH599" s="228">
        <f>IF(N599="sníž. přenesená",J599,0)</f>
        <v>0</v>
      </c>
      <c r="BI599" s="228">
        <f>IF(N599="nulová",J599,0)</f>
        <v>0</v>
      </c>
      <c r="BJ599" s="14" t="s">
        <v>81</v>
      </c>
      <c r="BK599" s="228">
        <f>ROUND(I599*H599,2)</f>
        <v>0</v>
      </c>
      <c r="BL599" s="14" t="s">
        <v>81</v>
      </c>
      <c r="BM599" s="227" t="s">
        <v>1303</v>
      </c>
    </row>
    <row r="600" s="2" customFormat="1">
      <c r="A600" s="35"/>
      <c r="B600" s="36"/>
      <c r="C600" s="37"/>
      <c r="D600" s="229" t="s">
        <v>190</v>
      </c>
      <c r="E600" s="37"/>
      <c r="F600" s="230" t="s">
        <v>1302</v>
      </c>
      <c r="G600" s="37"/>
      <c r="H600" s="37"/>
      <c r="I600" s="143"/>
      <c r="J600" s="37"/>
      <c r="K600" s="37"/>
      <c r="L600" s="41"/>
      <c r="M600" s="231"/>
      <c r="N600" s="232"/>
      <c r="O600" s="81"/>
      <c r="P600" s="81"/>
      <c r="Q600" s="81"/>
      <c r="R600" s="81"/>
      <c r="S600" s="81"/>
      <c r="T600" s="82"/>
      <c r="U600" s="35"/>
      <c r="V600" s="35"/>
      <c r="W600" s="35"/>
      <c r="X600" s="35"/>
      <c r="Y600" s="35"/>
      <c r="Z600" s="35"/>
      <c r="AA600" s="35"/>
      <c r="AB600" s="35"/>
      <c r="AC600" s="35"/>
      <c r="AD600" s="35"/>
      <c r="AE600" s="35"/>
      <c r="AT600" s="14" t="s">
        <v>190</v>
      </c>
      <c r="AU600" s="14" t="s">
        <v>81</v>
      </c>
    </row>
    <row r="601" s="2" customFormat="1" ht="16.5" customHeight="1">
      <c r="A601" s="35"/>
      <c r="B601" s="36"/>
      <c r="C601" s="233" t="s">
        <v>1304</v>
      </c>
      <c r="D601" s="233" t="s">
        <v>191</v>
      </c>
      <c r="E601" s="234" t="s">
        <v>1305</v>
      </c>
      <c r="F601" s="235" t="s">
        <v>1306</v>
      </c>
      <c r="G601" s="236" t="s">
        <v>199</v>
      </c>
      <c r="H601" s="237">
        <v>2</v>
      </c>
      <c r="I601" s="238"/>
      <c r="J601" s="239">
        <f>ROUND(I601*H601,2)</f>
        <v>0</v>
      </c>
      <c r="K601" s="235" t="s">
        <v>19</v>
      </c>
      <c r="L601" s="41"/>
      <c r="M601" s="240" t="s">
        <v>19</v>
      </c>
      <c r="N601" s="241" t="s">
        <v>44</v>
      </c>
      <c r="O601" s="81"/>
      <c r="P601" s="225">
        <f>O601*H601</f>
        <v>0</v>
      </c>
      <c r="Q601" s="225">
        <v>0</v>
      </c>
      <c r="R601" s="225">
        <f>Q601*H601</f>
        <v>0</v>
      </c>
      <c r="S601" s="225">
        <v>0</v>
      </c>
      <c r="T601" s="226">
        <f>S601*H601</f>
        <v>0</v>
      </c>
      <c r="U601" s="35"/>
      <c r="V601" s="35"/>
      <c r="W601" s="35"/>
      <c r="X601" s="35"/>
      <c r="Y601" s="35"/>
      <c r="Z601" s="35"/>
      <c r="AA601" s="35"/>
      <c r="AB601" s="35"/>
      <c r="AC601" s="35"/>
      <c r="AD601" s="35"/>
      <c r="AE601" s="35"/>
      <c r="AR601" s="227" t="s">
        <v>81</v>
      </c>
      <c r="AT601" s="227" t="s">
        <v>191</v>
      </c>
      <c r="AU601" s="227" t="s">
        <v>81</v>
      </c>
      <c r="AY601" s="14" t="s">
        <v>183</v>
      </c>
      <c r="BE601" s="228">
        <f>IF(N601="základní",J601,0)</f>
        <v>0</v>
      </c>
      <c r="BF601" s="228">
        <f>IF(N601="snížená",J601,0)</f>
        <v>0</v>
      </c>
      <c r="BG601" s="228">
        <f>IF(N601="zákl. přenesená",J601,0)</f>
        <v>0</v>
      </c>
      <c r="BH601" s="228">
        <f>IF(N601="sníž. přenesená",J601,0)</f>
        <v>0</v>
      </c>
      <c r="BI601" s="228">
        <f>IF(N601="nulová",J601,0)</f>
        <v>0</v>
      </c>
      <c r="BJ601" s="14" t="s">
        <v>81</v>
      </c>
      <c r="BK601" s="228">
        <f>ROUND(I601*H601,2)</f>
        <v>0</v>
      </c>
      <c r="BL601" s="14" t="s">
        <v>81</v>
      </c>
      <c r="BM601" s="227" t="s">
        <v>1307</v>
      </c>
    </row>
    <row r="602" s="2" customFormat="1">
      <c r="A602" s="35"/>
      <c r="B602" s="36"/>
      <c r="C602" s="37"/>
      <c r="D602" s="229" t="s">
        <v>190</v>
      </c>
      <c r="E602" s="37"/>
      <c r="F602" s="230" t="s">
        <v>1306</v>
      </c>
      <c r="G602" s="37"/>
      <c r="H602" s="37"/>
      <c r="I602" s="143"/>
      <c r="J602" s="37"/>
      <c r="K602" s="37"/>
      <c r="L602" s="41"/>
      <c r="M602" s="231"/>
      <c r="N602" s="232"/>
      <c r="O602" s="81"/>
      <c r="P602" s="81"/>
      <c r="Q602" s="81"/>
      <c r="R602" s="81"/>
      <c r="S602" s="81"/>
      <c r="T602" s="82"/>
      <c r="U602" s="35"/>
      <c r="V602" s="35"/>
      <c r="W602" s="35"/>
      <c r="X602" s="35"/>
      <c r="Y602" s="35"/>
      <c r="Z602" s="35"/>
      <c r="AA602" s="35"/>
      <c r="AB602" s="35"/>
      <c r="AC602" s="35"/>
      <c r="AD602" s="35"/>
      <c r="AE602" s="35"/>
      <c r="AT602" s="14" t="s">
        <v>190</v>
      </c>
      <c r="AU602" s="14" t="s">
        <v>81</v>
      </c>
    </row>
    <row r="603" s="2" customFormat="1" ht="16.5" customHeight="1">
      <c r="A603" s="35"/>
      <c r="B603" s="36"/>
      <c r="C603" s="233" t="s">
        <v>1308</v>
      </c>
      <c r="D603" s="233" t="s">
        <v>191</v>
      </c>
      <c r="E603" s="234" t="s">
        <v>1309</v>
      </c>
      <c r="F603" s="235" t="s">
        <v>1310</v>
      </c>
      <c r="G603" s="236" t="s">
        <v>199</v>
      </c>
      <c r="H603" s="237">
        <v>1</v>
      </c>
      <c r="I603" s="238"/>
      <c r="J603" s="239">
        <f>ROUND(I603*H603,2)</f>
        <v>0</v>
      </c>
      <c r="K603" s="235" t="s">
        <v>19</v>
      </c>
      <c r="L603" s="41"/>
      <c r="M603" s="240" t="s">
        <v>19</v>
      </c>
      <c r="N603" s="241" t="s">
        <v>44</v>
      </c>
      <c r="O603" s="81"/>
      <c r="P603" s="225">
        <f>O603*H603</f>
        <v>0</v>
      </c>
      <c r="Q603" s="225">
        <v>0</v>
      </c>
      <c r="R603" s="225">
        <f>Q603*H603</f>
        <v>0</v>
      </c>
      <c r="S603" s="225">
        <v>0</v>
      </c>
      <c r="T603" s="226">
        <f>S603*H603</f>
        <v>0</v>
      </c>
      <c r="U603" s="35"/>
      <c r="V603" s="35"/>
      <c r="W603" s="35"/>
      <c r="X603" s="35"/>
      <c r="Y603" s="35"/>
      <c r="Z603" s="35"/>
      <c r="AA603" s="35"/>
      <c r="AB603" s="35"/>
      <c r="AC603" s="35"/>
      <c r="AD603" s="35"/>
      <c r="AE603" s="35"/>
      <c r="AR603" s="227" t="s">
        <v>81</v>
      </c>
      <c r="AT603" s="227" t="s">
        <v>191</v>
      </c>
      <c r="AU603" s="227" t="s">
        <v>81</v>
      </c>
      <c r="AY603" s="14" t="s">
        <v>183</v>
      </c>
      <c r="BE603" s="228">
        <f>IF(N603="základní",J603,0)</f>
        <v>0</v>
      </c>
      <c r="BF603" s="228">
        <f>IF(N603="snížená",J603,0)</f>
        <v>0</v>
      </c>
      <c r="BG603" s="228">
        <f>IF(N603="zákl. přenesená",J603,0)</f>
        <v>0</v>
      </c>
      <c r="BH603" s="228">
        <f>IF(N603="sníž. přenesená",J603,0)</f>
        <v>0</v>
      </c>
      <c r="BI603" s="228">
        <f>IF(N603="nulová",J603,0)</f>
        <v>0</v>
      </c>
      <c r="BJ603" s="14" t="s">
        <v>81</v>
      </c>
      <c r="BK603" s="228">
        <f>ROUND(I603*H603,2)</f>
        <v>0</v>
      </c>
      <c r="BL603" s="14" t="s">
        <v>81</v>
      </c>
      <c r="BM603" s="227" t="s">
        <v>1311</v>
      </c>
    </row>
    <row r="604" s="2" customFormat="1">
      <c r="A604" s="35"/>
      <c r="B604" s="36"/>
      <c r="C604" s="37"/>
      <c r="D604" s="229" t="s">
        <v>190</v>
      </c>
      <c r="E604" s="37"/>
      <c r="F604" s="230" t="s">
        <v>1310</v>
      </c>
      <c r="G604" s="37"/>
      <c r="H604" s="37"/>
      <c r="I604" s="143"/>
      <c r="J604" s="37"/>
      <c r="K604" s="37"/>
      <c r="L604" s="41"/>
      <c r="M604" s="231"/>
      <c r="N604" s="232"/>
      <c r="O604" s="81"/>
      <c r="P604" s="81"/>
      <c r="Q604" s="81"/>
      <c r="R604" s="81"/>
      <c r="S604" s="81"/>
      <c r="T604" s="82"/>
      <c r="U604" s="35"/>
      <c r="V604" s="35"/>
      <c r="W604" s="35"/>
      <c r="X604" s="35"/>
      <c r="Y604" s="35"/>
      <c r="Z604" s="35"/>
      <c r="AA604" s="35"/>
      <c r="AB604" s="35"/>
      <c r="AC604" s="35"/>
      <c r="AD604" s="35"/>
      <c r="AE604" s="35"/>
      <c r="AT604" s="14" t="s">
        <v>190</v>
      </c>
      <c r="AU604" s="14" t="s">
        <v>81</v>
      </c>
    </row>
    <row r="605" s="2" customFormat="1" ht="16.5" customHeight="1">
      <c r="A605" s="35"/>
      <c r="B605" s="36"/>
      <c r="C605" s="233" t="s">
        <v>323</v>
      </c>
      <c r="D605" s="233" t="s">
        <v>191</v>
      </c>
      <c r="E605" s="234" t="s">
        <v>1312</v>
      </c>
      <c r="F605" s="235" t="s">
        <v>1313</v>
      </c>
      <c r="G605" s="236" t="s">
        <v>199</v>
      </c>
      <c r="H605" s="237">
        <v>4</v>
      </c>
      <c r="I605" s="238"/>
      <c r="J605" s="239">
        <f>ROUND(I605*H605,2)</f>
        <v>0</v>
      </c>
      <c r="K605" s="235" t="s">
        <v>19</v>
      </c>
      <c r="L605" s="41"/>
      <c r="M605" s="240" t="s">
        <v>19</v>
      </c>
      <c r="N605" s="241" t="s">
        <v>44</v>
      </c>
      <c r="O605" s="81"/>
      <c r="P605" s="225">
        <f>O605*H605</f>
        <v>0</v>
      </c>
      <c r="Q605" s="225">
        <v>0</v>
      </c>
      <c r="R605" s="225">
        <f>Q605*H605</f>
        <v>0</v>
      </c>
      <c r="S605" s="225">
        <v>0</v>
      </c>
      <c r="T605" s="226">
        <f>S605*H605</f>
        <v>0</v>
      </c>
      <c r="U605" s="35"/>
      <c r="V605" s="35"/>
      <c r="W605" s="35"/>
      <c r="X605" s="35"/>
      <c r="Y605" s="35"/>
      <c r="Z605" s="35"/>
      <c r="AA605" s="35"/>
      <c r="AB605" s="35"/>
      <c r="AC605" s="35"/>
      <c r="AD605" s="35"/>
      <c r="AE605" s="35"/>
      <c r="AR605" s="227" t="s">
        <v>81</v>
      </c>
      <c r="AT605" s="227" t="s">
        <v>191</v>
      </c>
      <c r="AU605" s="227" t="s">
        <v>81</v>
      </c>
      <c r="AY605" s="14" t="s">
        <v>183</v>
      </c>
      <c r="BE605" s="228">
        <f>IF(N605="základní",J605,0)</f>
        <v>0</v>
      </c>
      <c r="BF605" s="228">
        <f>IF(N605="snížená",J605,0)</f>
        <v>0</v>
      </c>
      <c r="BG605" s="228">
        <f>IF(N605="zákl. přenesená",J605,0)</f>
        <v>0</v>
      </c>
      <c r="BH605" s="228">
        <f>IF(N605="sníž. přenesená",J605,0)</f>
        <v>0</v>
      </c>
      <c r="BI605" s="228">
        <f>IF(N605="nulová",J605,0)</f>
        <v>0</v>
      </c>
      <c r="BJ605" s="14" t="s">
        <v>81</v>
      </c>
      <c r="BK605" s="228">
        <f>ROUND(I605*H605,2)</f>
        <v>0</v>
      </c>
      <c r="BL605" s="14" t="s">
        <v>81</v>
      </c>
      <c r="BM605" s="227" t="s">
        <v>1314</v>
      </c>
    </row>
    <row r="606" s="2" customFormat="1">
      <c r="A606" s="35"/>
      <c r="B606" s="36"/>
      <c r="C606" s="37"/>
      <c r="D606" s="229" t="s">
        <v>190</v>
      </c>
      <c r="E606" s="37"/>
      <c r="F606" s="230" t="s">
        <v>1313</v>
      </c>
      <c r="G606" s="37"/>
      <c r="H606" s="37"/>
      <c r="I606" s="143"/>
      <c r="J606" s="37"/>
      <c r="K606" s="37"/>
      <c r="L606" s="41"/>
      <c r="M606" s="231"/>
      <c r="N606" s="232"/>
      <c r="O606" s="81"/>
      <c r="P606" s="81"/>
      <c r="Q606" s="81"/>
      <c r="R606" s="81"/>
      <c r="S606" s="81"/>
      <c r="T606" s="82"/>
      <c r="U606" s="35"/>
      <c r="V606" s="35"/>
      <c r="W606" s="35"/>
      <c r="X606" s="35"/>
      <c r="Y606" s="35"/>
      <c r="Z606" s="35"/>
      <c r="AA606" s="35"/>
      <c r="AB606" s="35"/>
      <c r="AC606" s="35"/>
      <c r="AD606" s="35"/>
      <c r="AE606" s="35"/>
      <c r="AT606" s="14" t="s">
        <v>190</v>
      </c>
      <c r="AU606" s="14" t="s">
        <v>81</v>
      </c>
    </row>
    <row r="607" s="2" customFormat="1" ht="16.5" customHeight="1">
      <c r="A607" s="35"/>
      <c r="B607" s="36"/>
      <c r="C607" s="233" t="s">
        <v>1315</v>
      </c>
      <c r="D607" s="233" t="s">
        <v>191</v>
      </c>
      <c r="E607" s="234" t="s">
        <v>1316</v>
      </c>
      <c r="F607" s="235" t="s">
        <v>1317</v>
      </c>
      <c r="G607" s="236" t="s">
        <v>199</v>
      </c>
      <c r="H607" s="237">
        <v>24</v>
      </c>
      <c r="I607" s="238"/>
      <c r="J607" s="239">
        <f>ROUND(I607*H607,2)</f>
        <v>0</v>
      </c>
      <c r="K607" s="235" t="s">
        <v>19</v>
      </c>
      <c r="L607" s="41"/>
      <c r="M607" s="240" t="s">
        <v>19</v>
      </c>
      <c r="N607" s="241" t="s">
        <v>44</v>
      </c>
      <c r="O607" s="81"/>
      <c r="P607" s="225">
        <f>O607*H607</f>
        <v>0</v>
      </c>
      <c r="Q607" s="225">
        <v>0</v>
      </c>
      <c r="R607" s="225">
        <f>Q607*H607</f>
        <v>0</v>
      </c>
      <c r="S607" s="225">
        <v>0</v>
      </c>
      <c r="T607" s="226">
        <f>S607*H607</f>
        <v>0</v>
      </c>
      <c r="U607" s="35"/>
      <c r="V607" s="35"/>
      <c r="W607" s="35"/>
      <c r="X607" s="35"/>
      <c r="Y607" s="35"/>
      <c r="Z607" s="35"/>
      <c r="AA607" s="35"/>
      <c r="AB607" s="35"/>
      <c r="AC607" s="35"/>
      <c r="AD607" s="35"/>
      <c r="AE607" s="35"/>
      <c r="AR607" s="227" t="s">
        <v>81</v>
      </c>
      <c r="AT607" s="227" t="s">
        <v>191</v>
      </c>
      <c r="AU607" s="227" t="s">
        <v>81</v>
      </c>
      <c r="AY607" s="14" t="s">
        <v>183</v>
      </c>
      <c r="BE607" s="228">
        <f>IF(N607="základní",J607,0)</f>
        <v>0</v>
      </c>
      <c r="BF607" s="228">
        <f>IF(N607="snížená",J607,0)</f>
        <v>0</v>
      </c>
      <c r="BG607" s="228">
        <f>IF(N607="zákl. přenesená",J607,0)</f>
        <v>0</v>
      </c>
      <c r="BH607" s="228">
        <f>IF(N607="sníž. přenesená",J607,0)</f>
        <v>0</v>
      </c>
      <c r="BI607" s="228">
        <f>IF(N607="nulová",J607,0)</f>
        <v>0</v>
      </c>
      <c r="BJ607" s="14" t="s">
        <v>81</v>
      </c>
      <c r="BK607" s="228">
        <f>ROUND(I607*H607,2)</f>
        <v>0</v>
      </c>
      <c r="BL607" s="14" t="s">
        <v>81</v>
      </c>
      <c r="BM607" s="227" t="s">
        <v>1318</v>
      </c>
    </row>
    <row r="608" s="2" customFormat="1">
      <c r="A608" s="35"/>
      <c r="B608" s="36"/>
      <c r="C608" s="37"/>
      <c r="D608" s="229" t="s">
        <v>190</v>
      </c>
      <c r="E608" s="37"/>
      <c r="F608" s="230" t="s">
        <v>1317</v>
      </c>
      <c r="G608" s="37"/>
      <c r="H608" s="37"/>
      <c r="I608" s="143"/>
      <c r="J608" s="37"/>
      <c r="K608" s="37"/>
      <c r="L608" s="41"/>
      <c r="M608" s="231"/>
      <c r="N608" s="232"/>
      <c r="O608" s="81"/>
      <c r="P608" s="81"/>
      <c r="Q608" s="81"/>
      <c r="R608" s="81"/>
      <c r="S608" s="81"/>
      <c r="T608" s="82"/>
      <c r="U608" s="35"/>
      <c r="V608" s="35"/>
      <c r="W608" s="35"/>
      <c r="X608" s="35"/>
      <c r="Y608" s="35"/>
      <c r="Z608" s="35"/>
      <c r="AA608" s="35"/>
      <c r="AB608" s="35"/>
      <c r="AC608" s="35"/>
      <c r="AD608" s="35"/>
      <c r="AE608" s="35"/>
      <c r="AT608" s="14" t="s">
        <v>190</v>
      </c>
      <c r="AU608" s="14" t="s">
        <v>81</v>
      </c>
    </row>
    <row r="609" s="2" customFormat="1" ht="21.75" customHeight="1">
      <c r="A609" s="35"/>
      <c r="B609" s="36"/>
      <c r="C609" s="233" t="s">
        <v>1319</v>
      </c>
      <c r="D609" s="233" t="s">
        <v>191</v>
      </c>
      <c r="E609" s="234" t="s">
        <v>1320</v>
      </c>
      <c r="F609" s="235" t="s">
        <v>1321</v>
      </c>
      <c r="G609" s="236" t="s">
        <v>199</v>
      </c>
      <c r="H609" s="237">
        <v>2</v>
      </c>
      <c r="I609" s="238"/>
      <c r="J609" s="239">
        <f>ROUND(I609*H609,2)</f>
        <v>0</v>
      </c>
      <c r="K609" s="235" t="s">
        <v>19</v>
      </c>
      <c r="L609" s="41"/>
      <c r="M609" s="240" t="s">
        <v>19</v>
      </c>
      <c r="N609" s="241" t="s">
        <v>44</v>
      </c>
      <c r="O609" s="81"/>
      <c r="P609" s="225">
        <f>O609*H609</f>
        <v>0</v>
      </c>
      <c r="Q609" s="225">
        <v>0</v>
      </c>
      <c r="R609" s="225">
        <f>Q609*H609</f>
        <v>0</v>
      </c>
      <c r="S609" s="225">
        <v>0</v>
      </c>
      <c r="T609" s="226">
        <f>S609*H609</f>
        <v>0</v>
      </c>
      <c r="U609" s="35"/>
      <c r="V609" s="35"/>
      <c r="W609" s="35"/>
      <c r="X609" s="35"/>
      <c r="Y609" s="35"/>
      <c r="Z609" s="35"/>
      <c r="AA609" s="35"/>
      <c r="AB609" s="35"/>
      <c r="AC609" s="35"/>
      <c r="AD609" s="35"/>
      <c r="AE609" s="35"/>
      <c r="AR609" s="227" t="s">
        <v>81</v>
      </c>
      <c r="AT609" s="227" t="s">
        <v>191</v>
      </c>
      <c r="AU609" s="227" t="s">
        <v>81</v>
      </c>
      <c r="AY609" s="14" t="s">
        <v>183</v>
      </c>
      <c r="BE609" s="228">
        <f>IF(N609="základní",J609,0)</f>
        <v>0</v>
      </c>
      <c r="BF609" s="228">
        <f>IF(N609="snížená",J609,0)</f>
        <v>0</v>
      </c>
      <c r="BG609" s="228">
        <f>IF(N609="zákl. přenesená",J609,0)</f>
        <v>0</v>
      </c>
      <c r="BH609" s="228">
        <f>IF(N609="sníž. přenesená",J609,0)</f>
        <v>0</v>
      </c>
      <c r="BI609" s="228">
        <f>IF(N609="nulová",J609,0)</f>
        <v>0</v>
      </c>
      <c r="BJ609" s="14" t="s">
        <v>81</v>
      </c>
      <c r="BK609" s="228">
        <f>ROUND(I609*H609,2)</f>
        <v>0</v>
      </c>
      <c r="BL609" s="14" t="s">
        <v>81</v>
      </c>
      <c r="BM609" s="227" t="s">
        <v>1322</v>
      </c>
    </row>
    <row r="610" s="2" customFormat="1">
      <c r="A610" s="35"/>
      <c r="B610" s="36"/>
      <c r="C610" s="37"/>
      <c r="D610" s="229" t="s">
        <v>190</v>
      </c>
      <c r="E610" s="37"/>
      <c r="F610" s="230" t="s">
        <v>1321</v>
      </c>
      <c r="G610" s="37"/>
      <c r="H610" s="37"/>
      <c r="I610" s="143"/>
      <c r="J610" s="37"/>
      <c r="K610" s="37"/>
      <c r="L610" s="41"/>
      <c r="M610" s="231"/>
      <c r="N610" s="232"/>
      <c r="O610" s="81"/>
      <c r="P610" s="81"/>
      <c r="Q610" s="81"/>
      <c r="R610" s="81"/>
      <c r="S610" s="81"/>
      <c r="T610" s="82"/>
      <c r="U610" s="35"/>
      <c r="V610" s="35"/>
      <c r="W610" s="35"/>
      <c r="X610" s="35"/>
      <c r="Y610" s="35"/>
      <c r="Z610" s="35"/>
      <c r="AA610" s="35"/>
      <c r="AB610" s="35"/>
      <c r="AC610" s="35"/>
      <c r="AD610" s="35"/>
      <c r="AE610" s="35"/>
      <c r="AT610" s="14" t="s">
        <v>190</v>
      </c>
      <c r="AU610" s="14" t="s">
        <v>81</v>
      </c>
    </row>
    <row r="611" s="2" customFormat="1" ht="21.75" customHeight="1">
      <c r="A611" s="35"/>
      <c r="B611" s="36"/>
      <c r="C611" s="233" t="s">
        <v>1323</v>
      </c>
      <c r="D611" s="233" t="s">
        <v>191</v>
      </c>
      <c r="E611" s="234" t="s">
        <v>1324</v>
      </c>
      <c r="F611" s="235" t="s">
        <v>1325</v>
      </c>
      <c r="G611" s="236" t="s">
        <v>199</v>
      </c>
      <c r="H611" s="237">
        <v>1</v>
      </c>
      <c r="I611" s="238"/>
      <c r="J611" s="239">
        <f>ROUND(I611*H611,2)</f>
        <v>0</v>
      </c>
      <c r="K611" s="235" t="s">
        <v>19</v>
      </c>
      <c r="L611" s="41"/>
      <c r="M611" s="240" t="s">
        <v>19</v>
      </c>
      <c r="N611" s="241" t="s">
        <v>44</v>
      </c>
      <c r="O611" s="81"/>
      <c r="P611" s="225">
        <f>O611*H611</f>
        <v>0</v>
      </c>
      <c r="Q611" s="225">
        <v>0</v>
      </c>
      <c r="R611" s="225">
        <f>Q611*H611</f>
        <v>0</v>
      </c>
      <c r="S611" s="225">
        <v>0</v>
      </c>
      <c r="T611" s="226">
        <f>S611*H611</f>
        <v>0</v>
      </c>
      <c r="U611" s="35"/>
      <c r="V611" s="35"/>
      <c r="W611" s="35"/>
      <c r="X611" s="35"/>
      <c r="Y611" s="35"/>
      <c r="Z611" s="35"/>
      <c r="AA611" s="35"/>
      <c r="AB611" s="35"/>
      <c r="AC611" s="35"/>
      <c r="AD611" s="35"/>
      <c r="AE611" s="35"/>
      <c r="AR611" s="227" t="s">
        <v>81</v>
      </c>
      <c r="AT611" s="227" t="s">
        <v>191</v>
      </c>
      <c r="AU611" s="227" t="s">
        <v>81</v>
      </c>
      <c r="AY611" s="14" t="s">
        <v>183</v>
      </c>
      <c r="BE611" s="228">
        <f>IF(N611="základní",J611,0)</f>
        <v>0</v>
      </c>
      <c r="BF611" s="228">
        <f>IF(N611="snížená",J611,0)</f>
        <v>0</v>
      </c>
      <c r="BG611" s="228">
        <f>IF(N611="zákl. přenesená",J611,0)</f>
        <v>0</v>
      </c>
      <c r="BH611" s="228">
        <f>IF(N611="sníž. přenesená",J611,0)</f>
        <v>0</v>
      </c>
      <c r="BI611" s="228">
        <f>IF(N611="nulová",J611,0)</f>
        <v>0</v>
      </c>
      <c r="BJ611" s="14" t="s">
        <v>81</v>
      </c>
      <c r="BK611" s="228">
        <f>ROUND(I611*H611,2)</f>
        <v>0</v>
      </c>
      <c r="BL611" s="14" t="s">
        <v>81</v>
      </c>
      <c r="BM611" s="227" t="s">
        <v>1326</v>
      </c>
    </row>
    <row r="612" s="2" customFormat="1">
      <c r="A612" s="35"/>
      <c r="B612" s="36"/>
      <c r="C612" s="37"/>
      <c r="D612" s="229" t="s">
        <v>190</v>
      </c>
      <c r="E612" s="37"/>
      <c r="F612" s="230" t="s">
        <v>1325</v>
      </c>
      <c r="G612" s="37"/>
      <c r="H612" s="37"/>
      <c r="I612" s="143"/>
      <c r="J612" s="37"/>
      <c r="K612" s="37"/>
      <c r="L612" s="41"/>
      <c r="M612" s="231"/>
      <c r="N612" s="232"/>
      <c r="O612" s="81"/>
      <c r="P612" s="81"/>
      <c r="Q612" s="81"/>
      <c r="R612" s="81"/>
      <c r="S612" s="81"/>
      <c r="T612" s="82"/>
      <c r="U612" s="35"/>
      <c r="V612" s="35"/>
      <c r="W612" s="35"/>
      <c r="X612" s="35"/>
      <c r="Y612" s="35"/>
      <c r="Z612" s="35"/>
      <c r="AA612" s="35"/>
      <c r="AB612" s="35"/>
      <c r="AC612" s="35"/>
      <c r="AD612" s="35"/>
      <c r="AE612" s="35"/>
      <c r="AT612" s="14" t="s">
        <v>190</v>
      </c>
      <c r="AU612" s="14" t="s">
        <v>81</v>
      </c>
    </row>
    <row r="613" s="2" customFormat="1" ht="21.75" customHeight="1">
      <c r="A613" s="35"/>
      <c r="B613" s="36"/>
      <c r="C613" s="233" t="s">
        <v>1327</v>
      </c>
      <c r="D613" s="233" t="s">
        <v>191</v>
      </c>
      <c r="E613" s="234" t="s">
        <v>1328</v>
      </c>
      <c r="F613" s="235" t="s">
        <v>1329</v>
      </c>
      <c r="G613" s="236" t="s">
        <v>199</v>
      </c>
      <c r="H613" s="237">
        <v>6</v>
      </c>
      <c r="I613" s="238"/>
      <c r="J613" s="239">
        <f>ROUND(I613*H613,2)</f>
        <v>0</v>
      </c>
      <c r="K613" s="235" t="s">
        <v>19</v>
      </c>
      <c r="L613" s="41"/>
      <c r="M613" s="240" t="s">
        <v>19</v>
      </c>
      <c r="N613" s="241" t="s">
        <v>44</v>
      </c>
      <c r="O613" s="81"/>
      <c r="P613" s="225">
        <f>O613*H613</f>
        <v>0</v>
      </c>
      <c r="Q613" s="225">
        <v>0</v>
      </c>
      <c r="R613" s="225">
        <f>Q613*H613</f>
        <v>0</v>
      </c>
      <c r="S613" s="225">
        <v>0</v>
      </c>
      <c r="T613" s="226">
        <f>S613*H613</f>
        <v>0</v>
      </c>
      <c r="U613" s="35"/>
      <c r="V613" s="35"/>
      <c r="W613" s="35"/>
      <c r="X613" s="35"/>
      <c r="Y613" s="35"/>
      <c r="Z613" s="35"/>
      <c r="AA613" s="35"/>
      <c r="AB613" s="35"/>
      <c r="AC613" s="35"/>
      <c r="AD613" s="35"/>
      <c r="AE613" s="35"/>
      <c r="AR613" s="227" t="s">
        <v>81</v>
      </c>
      <c r="AT613" s="227" t="s">
        <v>191</v>
      </c>
      <c r="AU613" s="227" t="s">
        <v>81</v>
      </c>
      <c r="AY613" s="14" t="s">
        <v>183</v>
      </c>
      <c r="BE613" s="228">
        <f>IF(N613="základní",J613,0)</f>
        <v>0</v>
      </c>
      <c r="BF613" s="228">
        <f>IF(N613="snížená",J613,0)</f>
        <v>0</v>
      </c>
      <c r="BG613" s="228">
        <f>IF(N613="zákl. přenesená",J613,0)</f>
        <v>0</v>
      </c>
      <c r="BH613" s="228">
        <f>IF(N613="sníž. přenesená",J613,0)</f>
        <v>0</v>
      </c>
      <c r="BI613" s="228">
        <f>IF(N613="nulová",J613,0)</f>
        <v>0</v>
      </c>
      <c r="BJ613" s="14" t="s">
        <v>81</v>
      </c>
      <c r="BK613" s="228">
        <f>ROUND(I613*H613,2)</f>
        <v>0</v>
      </c>
      <c r="BL613" s="14" t="s">
        <v>81</v>
      </c>
      <c r="BM613" s="227" t="s">
        <v>1330</v>
      </c>
    </row>
    <row r="614" s="2" customFormat="1">
      <c r="A614" s="35"/>
      <c r="B614" s="36"/>
      <c r="C614" s="37"/>
      <c r="D614" s="229" t="s">
        <v>190</v>
      </c>
      <c r="E614" s="37"/>
      <c r="F614" s="230" t="s">
        <v>1329</v>
      </c>
      <c r="G614" s="37"/>
      <c r="H614" s="37"/>
      <c r="I614" s="143"/>
      <c r="J614" s="37"/>
      <c r="K614" s="37"/>
      <c r="L614" s="41"/>
      <c r="M614" s="231"/>
      <c r="N614" s="232"/>
      <c r="O614" s="81"/>
      <c r="P614" s="81"/>
      <c r="Q614" s="81"/>
      <c r="R614" s="81"/>
      <c r="S614" s="81"/>
      <c r="T614" s="82"/>
      <c r="U614" s="35"/>
      <c r="V614" s="35"/>
      <c r="W614" s="35"/>
      <c r="X614" s="35"/>
      <c r="Y614" s="35"/>
      <c r="Z614" s="35"/>
      <c r="AA614" s="35"/>
      <c r="AB614" s="35"/>
      <c r="AC614" s="35"/>
      <c r="AD614" s="35"/>
      <c r="AE614" s="35"/>
      <c r="AT614" s="14" t="s">
        <v>190</v>
      </c>
      <c r="AU614" s="14" t="s">
        <v>81</v>
      </c>
    </row>
    <row r="615" s="2" customFormat="1" ht="16.5" customHeight="1">
      <c r="A615" s="35"/>
      <c r="B615" s="36"/>
      <c r="C615" s="233" t="s">
        <v>1331</v>
      </c>
      <c r="D615" s="233" t="s">
        <v>191</v>
      </c>
      <c r="E615" s="234" t="s">
        <v>1332</v>
      </c>
      <c r="F615" s="235" t="s">
        <v>1333</v>
      </c>
      <c r="G615" s="236" t="s">
        <v>199</v>
      </c>
      <c r="H615" s="237">
        <v>6</v>
      </c>
      <c r="I615" s="238"/>
      <c r="J615" s="239">
        <f>ROUND(I615*H615,2)</f>
        <v>0</v>
      </c>
      <c r="K615" s="235" t="s">
        <v>19</v>
      </c>
      <c r="L615" s="41"/>
      <c r="M615" s="240" t="s">
        <v>19</v>
      </c>
      <c r="N615" s="241" t="s">
        <v>44</v>
      </c>
      <c r="O615" s="81"/>
      <c r="P615" s="225">
        <f>O615*H615</f>
        <v>0</v>
      </c>
      <c r="Q615" s="225">
        <v>0</v>
      </c>
      <c r="R615" s="225">
        <f>Q615*H615</f>
        <v>0</v>
      </c>
      <c r="S615" s="225">
        <v>0</v>
      </c>
      <c r="T615" s="226">
        <f>S615*H615</f>
        <v>0</v>
      </c>
      <c r="U615" s="35"/>
      <c r="V615" s="35"/>
      <c r="W615" s="35"/>
      <c r="X615" s="35"/>
      <c r="Y615" s="35"/>
      <c r="Z615" s="35"/>
      <c r="AA615" s="35"/>
      <c r="AB615" s="35"/>
      <c r="AC615" s="35"/>
      <c r="AD615" s="35"/>
      <c r="AE615" s="35"/>
      <c r="AR615" s="227" t="s">
        <v>81</v>
      </c>
      <c r="AT615" s="227" t="s">
        <v>191</v>
      </c>
      <c r="AU615" s="227" t="s">
        <v>81</v>
      </c>
      <c r="AY615" s="14" t="s">
        <v>183</v>
      </c>
      <c r="BE615" s="228">
        <f>IF(N615="základní",J615,0)</f>
        <v>0</v>
      </c>
      <c r="BF615" s="228">
        <f>IF(N615="snížená",J615,0)</f>
        <v>0</v>
      </c>
      <c r="BG615" s="228">
        <f>IF(N615="zákl. přenesená",J615,0)</f>
        <v>0</v>
      </c>
      <c r="BH615" s="228">
        <f>IF(N615="sníž. přenesená",J615,0)</f>
        <v>0</v>
      </c>
      <c r="BI615" s="228">
        <f>IF(N615="nulová",J615,0)</f>
        <v>0</v>
      </c>
      <c r="BJ615" s="14" t="s">
        <v>81</v>
      </c>
      <c r="BK615" s="228">
        <f>ROUND(I615*H615,2)</f>
        <v>0</v>
      </c>
      <c r="BL615" s="14" t="s">
        <v>81</v>
      </c>
      <c r="BM615" s="227" t="s">
        <v>1334</v>
      </c>
    </row>
    <row r="616" s="2" customFormat="1">
      <c r="A616" s="35"/>
      <c r="B616" s="36"/>
      <c r="C616" s="37"/>
      <c r="D616" s="229" t="s">
        <v>190</v>
      </c>
      <c r="E616" s="37"/>
      <c r="F616" s="230" t="s">
        <v>1333</v>
      </c>
      <c r="G616" s="37"/>
      <c r="H616" s="37"/>
      <c r="I616" s="143"/>
      <c r="J616" s="37"/>
      <c r="K616" s="37"/>
      <c r="L616" s="41"/>
      <c r="M616" s="231"/>
      <c r="N616" s="232"/>
      <c r="O616" s="81"/>
      <c r="P616" s="81"/>
      <c r="Q616" s="81"/>
      <c r="R616" s="81"/>
      <c r="S616" s="81"/>
      <c r="T616" s="82"/>
      <c r="U616" s="35"/>
      <c r="V616" s="35"/>
      <c r="W616" s="35"/>
      <c r="X616" s="35"/>
      <c r="Y616" s="35"/>
      <c r="Z616" s="35"/>
      <c r="AA616" s="35"/>
      <c r="AB616" s="35"/>
      <c r="AC616" s="35"/>
      <c r="AD616" s="35"/>
      <c r="AE616" s="35"/>
      <c r="AT616" s="14" t="s">
        <v>190</v>
      </c>
      <c r="AU616" s="14" t="s">
        <v>81</v>
      </c>
    </row>
    <row r="617" s="2" customFormat="1" ht="16.5" customHeight="1">
      <c r="A617" s="35"/>
      <c r="B617" s="36"/>
      <c r="C617" s="233" t="s">
        <v>1335</v>
      </c>
      <c r="D617" s="233" t="s">
        <v>191</v>
      </c>
      <c r="E617" s="234" t="s">
        <v>1336</v>
      </c>
      <c r="F617" s="235" t="s">
        <v>1337</v>
      </c>
      <c r="G617" s="236" t="s">
        <v>199</v>
      </c>
      <c r="H617" s="237">
        <v>1</v>
      </c>
      <c r="I617" s="238"/>
      <c r="J617" s="239">
        <f>ROUND(I617*H617,2)</f>
        <v>0</v>
      </c>
      <c r="K617" s="235" t="s">
        <v>19</v>
      </c>
      <c r="L617" s="41"/>
      <c r="M617" s="240" t="s">
        <v>19</v>
      </c>
      <c r="N617" s="241" t="s">
        <v>44</v>
      </c>
      <c r="O617" s="81"/>
      <c r="P617" s="225">
        <f>O617*H617</f>
        <v>0</v>
      </c>
      <c r="Q617" s="225">
        <v>0</v>
      </c>
      <c r="R617" s="225">
        <f>Q617*H617</f>
        <v>0</v>
      </c>
      <c r="S617" s="225">
        <v>0</v>
      </c>
      <c r="T617" s="226">
        <f>S617*H617</f>
        <v>0</v>
      </c>
      <c r="U617" s="35"/>
      <c r="V617" s="35"/>
      <c r="W617" s="35"/>
      <c r="X617" s="35"/>
      <c r="Y617" s="35"/>
      <c r="Z617" s="35"/>
      <c r="AA617" s="35"/>
      <c r="AB617" s="35"/>
      <c r="AC617" s="35"/>
      <c r="AD617" s="35"/>
      <c r="AE617" s="35"/>
      <c r="AR617" s="227" t="s">
        <v>81</v>
      </c>
      <c r="AT617" s="227" t="s">
        <v>191</v>
      </c>
      <c r="AU617" s="227" t="s">
        <v>81</v>
      </c>
      <c r="AY617" s="14" t="s">
        <v>183</v>
      </c>
      <c r="BE617" s="228">
        <f>IF(N617="základní",J617,0)</f>
        <v>0</v>
      </c>
      <c r="BF617" s="228">
        <f>IF(N617="snížená",J617,0)</f>
        <v>0</v>
      </c>
      <c r="BG617" s="228">
        <f>IF(N617="zákl. přenesená",J617,0)</f>
        <v>0</v>
      </c>
      <c r="BH617" s="228">
        <f>IF(N617="sníž. přenesená",J617,0)</f>
        <v>0</v>
      </c>
      <c r="BI617" s="228">
        <f>IF(N617="nulová",J617,0)</f>
        <v>0</v>
      </c>
      <c r="BJ617" s="14" t="s">
        <v>81</v>
      </c>
      <c r="BK617" s="228">
        <f>ROUND(I617*H617,2)</f>
        <v>0</v>
      </c>
      <c r="BL617" s="14" t="s">
        <v>81</v>
      </c>
      <c r="BM617" s="227" t="s">
        <v>1338</v>
      </c>
    </row>
    <row r="618" s="2" customFormat="1">
      <c r="A618" s="35"/>
      <c r="B618" s="36"/>
      <c r="C618" s="37"/>
      <c r="D618" s="229" t="s">
        <v>190</v>
      </c>
      <c r="E618" s="37"/>
      <c r="F618" s="230" t="s">
        <v>1337</v>
      </c>
      <c r="G618" s="37"/>
      <c r="H618" s="37"/>
      <c r="I618" s="143"/>
      <c r="J618" s="37"/>
      <c r="K618" s="37"/>
      <c r="L618" s="41"/>
      <c r="M618" s="231"/>
      <c r="N618" s="232"/>
      <c r="O618" s="81"/>
      <c r="P618" s="81"/>
      <c r="Q618" s="81"/>
      <c r="R618" s="81"/>
      <c r="S618" s="81"/>
      <c r="T618" s="82"/>
      <c r="U618" s="35"/>
      <c r="V618" s="35"/>
      <c r="W618" s="35"/>
      <c r="X618" s="35"/>
      <c r="Y618" s="35"/>
      <c r="Z618" s="35"/>
      <c r="AA618" s="35"/>
      <c r="AB618" s="35"/>
      <c r="AC618" s="35"/>
      <c r="AD618" s="35"/>
      <c r="AE618" s="35"/>
      <c r="AT618" s="14" t="s">
        <v>190</v>
      </c>
      <c r="AU618" s="14" t="s">
        <v>81</v>
      </c>
    </row>
    <row r="619" s="2" customFormat="1" ht="21.75" customHeight="1">
      <c r="A619" s="35"/>
      <c r="B619" s="36"/>
      <c r="C619" s="233" t="s">
        <v>1339</v>
      </c>
      <c r="D619" s="233" t="s">
        <v>191</v>
      </c>
      <c r="E619" s="234" t="s">
        <v>1340</v>
      </c>
      <c r="F619" s="235" t="s">
        <v>1341</v>
      </c>
      <c r="G619" s="236" t="s">
        <v>199</v>
      </c>
      <c r="H619" s="237">
        <v>1</v>
      </c>
      <c r="I619" s="238"/>
      <c r="J619" s="239">
        <f>ROUND(I619*H619,2)</f>
        <v>0</v>
      </c>
      <c r="K619" s="235" t="s">
        <v>19</v>
      </c>
      <c r="L619" s="41"/>
      <c r="M619" s="240" t="s">
        <v>19</v>
      </c>
      <c r="N619" s="241" t="s">
        <v>44</v>
      </c>
      <c r="O619" s="81"/>
      <c r="P619" s="225">
        <f>O619*H619</f>
        <v>0</v>
      </c>
      <c r="Q619" s="225">
        <v>0</v>
      </c>
      <c r="R619" s="225">
        <f>Q619*H619</f>
        <v>0</v>
      </c>
      <c r="S619" s="225">
        <v>0</v>
      </c>
      <c r="T619" s="226">
        <f>S619*H619</f>
        <v>0</v>
      </c>
      <c r="U619" s="35"/>
      <c r="V619" s="35"/>
      <c r="W619" s="35"/>
      <c r="X619" s="35"/>
      <c r="Y619" s="35"/>
      <c r="Z619" s="35"/>
      <c r="AA619" s="35"/>
      <c r="AB619" s="35"/>
      <c r="AC619" s="35"/>
      <c r="AD619" s="35"/>
      <c r="AE619" s="35"/>
      <c r="AR619" s="227" t="s">
        <v>81</v>
      </c>
      <c r="AT619" s="227" t="s">
        <v>191</v>
      </c>
      <c r="AU619" s="227" t="s">
        <v>81</v>
      </c>
      <c r="AY619" s="14" t="s">
        <v>183</v>
      </c>
      <c r="BE619" s="228">
        <f>IF(N619="základní",J619,0)</f>
        <v>0</v>
      </c>
      <c r="BF619" s="228">
        <f>IF(N619="snížená",J619,0)</f>
        <v>0</v>
      </c>
      <c r="BG619" s="228">
        <f>IF(N619="zákl. přenesená",J619,0)</f>
        <v>0</v>
      </c>
      <c r="BH619" s="228">
        <f>IF(N619="sníž. přenesená",J619,0)</f>
        <v>0</v>
      </c>
      <c r="BI619" s="228">
        <f>IF(N619="nulová",J619,0)</f>
        <v>0</v>
      </c>
      <c r="BJ619" s="14" t="s">
        <v>81</v>
      </c>
      <c r="BK619" s="228">
        <f>ROUND(I619*H619,2)</f>
        <v>0</v>
      </c>
      <c r="BL619" s="14" t="s">
        <v>81</v>
      </c>
      <c r="BM619" s="227" t="s">
        <v>1342</v>
      </c>
    </row>
    <row r="620" s="2" customFormat="1">
      <c r="A620" s="35"/>
      <c r="B620" s="36"/>
      <c r="C620" s="37"/>
      <c r="D620" s="229" t="s">
        <v>190</v>
      </c>
      <c r="E620" s="37"/>
      <c r="F620" s="230" t="s">
        <v>1341</v>
      </c>
      <c r="G620" s="37"/>
      <c r="H620" s="37"/>
      <c r="I620" s="143"/>
      <c r="J620" s="37"/>
      <c r="K620" s="37"/>
      <c r="L620" s="41"/>
      <c r="M620" s="231"/>
      <c r="N620" s="232"/>
      <c r="O620" s="81"/>
      <c r="P620" s="81"/>
      <c r="Q620" s="81"/>
      <c r="R620" s="81"/>
      <c r="S620" s="81"/>
      <c r="T620" s="82"/>
      <c r="U620" s="35"/>
      <c r="V620" s="35"/>
      <c r="W620" s="35"/>
      <c r="X620" s="35"/>
      <c r="Y620" s="35"/>
      <c r="Z620" s="35"/>
      <c r="AA620" s="35"/>
      <c r="AB620" s="35"/>
      <c r="AC620" s="35"/>
      <c r="AD620" s="35"/>
      <c r="AE620" s="35"/>
      <c r="AT620" s="14" t="s">
        <v>190</v>
      </c>
      <c r="AU620" s="14" t="s">
        <v>81</v>
      </c>
    </row>
    <row r="621" s="11" customFormat="1" ht="25.92" customHeight="1">
      <c r="A621" s="11"/>
      <c r="B621" s="201"/>
      <c r="C621" s="202"/>
      <c r="D621" s="203" t="s">
        <v>72</v>
      </c>
      <c r="E621" s="204" t="s">
        <v>181</v>
      </c>
      <c r="F621" s="204" t="s">
        <v>1343</v>
      </c>
      <c r="G621" s="202"/>
      <c r="H621" s="202"/>
      <c r="I621" s="205"/>
      <c r="J621" s="206">
        <f>BK621</f>
        <v>0</v>
      </c>
      <c r="K621" s="202"/>
      <c r="L621" s="207"/>
      <c r="M621" s="208"/>
      <c r="N621" s="209"/>
      <c r="O621" s="209"/>
      <c r="P621" s="210">
        <f>SUM(P622:P623)</f>
        <v>0</v>
      </c>
      <c r="Q621" s="209"/>
      <c r="R621" s="210">
        <f>SUM(R622:R623)</f>
        <v>0</v>
      </c>
      <c r="S621" s="209"/>
      <c r="T621" s="211">
        <f>SUM(T622:T623)</f>
        <v>0</v>
      </c>
      <c r="U621" s="11"/>
      <c r="V621" s="11"/>
      <c r="W621" s="11"/>
      <c r="X621" s="11"/>
      <c r="Y621" s="11"/>
      <c r="Z621" s="11"/>
      <c r="AA621" s="11"/>
      <c r="AB621" s="11"/>
      <c r="AC621" s="11"/>
      <c r="AD621" s="11"/>
      <c r="AE621" s="11"/>
      <c r="AR621" s="212" t="s">
        <v>182</v>
      </c>
      <c r="AT621" s="213" t="s">
        <v>72</v>
      </c>
      <c r="AU621" s="213" t="s">
        <v>73</v>
      </c>
      <c r="AY621" s="212" t="s">
        <v>183</v>
      </c>
      <c r="BK621" s="214">
        <f>SUM(BK622:BK623)</f>
        <v>0</v>
      </c>
    </row>
    <row r="622" s="2" customFormat="1" ht="33" customHeight="1">
      <c r="A622" s="35"/>
      <c r="B622" s="36"/>
      <c r="C622" s="233" t="s">
        <v>1344</v>
      </c>
      <c r="D622" s="233" t="s">
        <v>191</v>
      </c>
      <c r="E622" s="234" t="s">
        <v>1345</v>
      </c>
      <c r="F622" s="235" t="s">
        <v>1346</v>
      </c>
      <c r="G622" s="236" t="s">
        <v>199</v>
      </c>
      <c r="H622" s="237">
        <v>48</v>
      </c>
      <c r="I622" s="238"/>
      <c r="J622" s="239">
        <f>ROUND(I622*H622,2)</f>
        <v>0</v>
      </c>
      <c r="K622" s="235" t="s">
        <v>19</v>
      </c>
      <c r="L622" s="41"/>
      <c r="M622" s="240" t="s">
        <v>19</v>
      </c>
      <c r="N622" s="241" t="s">
        <v>44</v>
      </c>
      <c r="O622" s="81"/>
      <c r="P622" s="225">
        <f>O622*H622</f>
        <v>0</v>
      </c>
      <c r="Q622" s="225">
        <v>0</v>
      </c>
      <c r="R622" s="225">
        <f>Q622*H622</f>
        <v>0</v>
      </c>
      <c r="S622" s="225">
        <v>0</v>
      </c>
      <c r="T622" s="226">
        <f>S622*H622</f>
        <v>0</v>
      </c>
      <c r="U622" s="35"/>
      <c r="V622" s="35"/>
      <c r="W622" s="35"/>
      <c r="X622" s="35"/>
      <c r="Y622" s="35"/>
      <c r="Z622" s="35"/>
      <c r="AA622" s="35"/>
      <c r="AB622" s="35"/>
      <c r="AC622" s="35"/>
      <c r="AD622" s="35"/>
      <c r="AE622" s="35"/>
      <c r="AR622" s="227" t="s">
        <v>81</v>
      </c>
      <c r="AT622" s="227" t="s">
        <v>191</v>
      </c>
      <c r="AU622" s="227" t="s">
        <v>81</v>
      </c>
      <c r="AY622" s="14" t="s">
        <v>183</v>
      </c>
      <c r="BE622" s="228">
        <f>IF(N622="základní",J622,0)</f>
        <v>0</v>
      </c>
      <c r="BF622" s="228">
        <f>IF(N622="snížená",J622,0)</f>
        <v>0</v>
      </c>
      <c r="BG622" s="228">
        <f>IF(N622="zákl. přenesená",J622,0)</f>
        <v>0</v>
      </c>
      <c r="BH622" s="228">
        <f>IF(N622="sníž. přenesená",J622,0)</f>
        <v>0</v>
      </c>
      <c r="BI622" s="228">
        <f>IF(N622="nulová",J622,0)</f>
        <v>0</v>
      </c>
      <c r="BJ622" s="14" t="s">
        <v>81</v>
      </c>
      <c r="BK622" s="228">
        <f>ROUND(I622*H622,2)</f>
        <v>0</v>
      </c>
      <c r="BL622" s="14" t="s">
        <v>81</v>
      </c>
      <c r="BM622" s="227" t="s">
        <v>1347</v>
      </c>
    </row>
    <row r="623" s="2" customFormat="1">
      <c r="A623" s="35"/>
      <c r="B623" s="36"/>
      <c r="C623" s="37"/>
      <c r="D623" s="229" t="s">
        <v>190</v>
      </c>
      <c r="E623" s="37"/>
      <c r="F623" s="230" t="s">
        <v>1346</v>
      </c>
      <c r="G623" s="37"/>
      <c r="H623" s="37"/>
      <c r="I623" s="143"/>
      <c r="J623" s="37"/>
      <c r="K623" s="37"/>
      <c r="L623" s="41"/>
      <c r="M623" s="242"/>
      <c r="N623" s="243"/>
      <c r="O623" s="244"/>
      <c r="P623" s="244"/>
      <c r="Q623" s="244"/>
      <c r="R623" s="244"/>
      <c r="S623" s="244"/>
      <c r="T623" s="245"/>
      <c r="U623" s="35"/>
      <c r="V623" s="35"/>
      <c r="W623" s="35"/>
      <c r="X623" s="35"/>
      <c r="Y623" s="35"/>
      <c r="Z623" s="35"/>
      <c r="AA623" s="35"/>
      <c r="AB623" s="35"/>
      <c r="AC623" s="35"/>
      <c r="AD623" s="35"/>
      <c r="AE623" s="35"/>
      <c r="AT623" s="14" t="s">
        <v>190</v>
      </c>
      <c r="AU623" s="14" t="s">
        <v>81</v>
      </c>
    </row>
    <row r="624" s="2" customFormat="1" ht="6.96" customHeight="1">
      <c r="A624" s="35"/>
      <c r="B624" s="56"/>
      <c r="C624" s="57"/>
      <c r="D624" s="57"/>
      <c r="E624" s="57"/>
      <c r="F624" s="57"/>
      <c r="G624" s="57"/>
      <c r="H624" s="57"/>
      <c r="I624" s="172"/>
      <c r="J624" s="57"/>
      <c r="K624" s="57"/>
      <c r="L624" s="41"/>
      <c r="M624" s="35"/>
      <c r="O624" s="35"/>
      <c r="P624" s="35"/>
      <c r="Q624" s="35"/>
      <c r="R624" s="35"/>
      <c r="S624" s="35"/>
      <c r="T624" s="35"/>
      <c r="U624" s="35"/>
      <c r="V624" s="35"/>
      <c r="W624" s="35"/>
      <c r="X624" s="35"/>
      <c r="Y624" s="35"/>
      <c r="Z624" s="35"/>
      <c r="AA624" s="35"/>
      <c r="AB624" s="35"/>
      <c r="AC624" s="35"/>
      <c r="AD624" s="35"/>
      <c r="AE624" s="35"/>
    </row>
  </sheetData>
  <sheetProtection sheet="1" autoFilter="0" formatColumns="0" formatRows="0" objects="1" scenarios="1" spinCount="100000" saltValue="TQlWks/OcwhIer49pPsCZ90jKwVq37tI7taBV2x03cNlpYDtsF3CxpQwhyaGUwoEhRWatBllsb/cfd4N/j9VWw==" hashValue="4PQYa2pWU769pTXu/CBQSmbv6mVtBhLUyGqdYryfkLoFXjfkfKryFJkZgeZTLI0MIBi54Q/f52R3Y8akf3s7rQ==" algorithmName="SHA-512" password="CC35"/>
  <autoFilter ref="C89:K623"/>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94</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1" customFormat="1" ht="12" customHeight="1">
      <c r="B8" s="17"/>
      <c r="D8" s="141" t="s">
        <v>160</v>
      </c>
      <c r="I8" s="135"/>
      <c r="L8" s="17"/>
    </row>
    <row r="9" hidden="1" s="2" customFormat="1" ht="16.5" customHeight="1">
      <c r="A9" s="35"/>
      <c r="B9" s="41"/>
      <c r="C9" s="35"/>
      <c r="D9" s="35"/>
      <c r="E9" s="142" t="s">
        <v>308</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309</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16.5" customHeight="1">
      <c r="A11" s="35"/>
      <c r="B11" s="41"/>
      <c r="C11" s="35"/>
      <c r="D11" s="35"/>
      <c r="E11" s="145" t="s">
        <v>1348</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11. 2. 2020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34</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37</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38</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39</v>
      </c>
      <c r="E32" s="35"/>
      <c r="F32" s="35"/>
      <c r="G32" s="35"/>
      <c r="H32" s="35"/>
      <c r="I32" s="143"/>
      <c r="J32" s="156">
        <f>ROUND(J85,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41</v>
      </c>
      <c r="G34" s="35"/>
      <c r="H34" s="35"/>
      <c r="I34" s="158" t="s">
        <v>40</v>
      </c>
      <c r="J34" s="157" t="s">
        <v>42</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43</v>
      </c>
      <c r="E35" s="141" t="s">
        <v>44</v>
      </c>
      <c r="F35" s="160">
        <f>ROUND((SUM(BE85:BE121)),  2)</f>
        <v>0</v>
      </c>
      <c r="G35" s="35"/>
      <c r="H35" s="35"/>
      <c r="I35" s="161">
        <v>0.20999999999999999</v>
      </c>
      <c r="J35" s="160">
        <f>ROUND(((SUM(BE85:BE121))*I35),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45</v>
      </c>
      <c r="F36" s="160">
        <f>ROUND((SUM(BF85:BF121)),  2)</f>
        <v>0</v>
      </c>
      <c r="G36" s="35"/>
      <c r="H36" s="35"/>
      <c r="I36" s="161">
        <v>0.14999999999999999</v>
      </c>
      <c r="J36" s="160">
        <f>ROUND(((SUM(BF85:BF121))*I36),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46</v>
      </c>
      <c r="F37" s="160">
        <f>ROUND((SUM(BG85:BG121)),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47</v>
      </c>
      <c r="F38" s="160">
        <f>ROUND((SUM(BH85:BH121)),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48</v>
      </c>
      <c r="F39" s="160">
        <f>ROUND((SUM(BI85:BI121)),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49</v>
      </c>
      <c r="E41" s="164"/>
      <c r="F41" s="164"/>
      <c r="G41" s="165" t="s">
        <v>50</v>
      </c>
      <c r="H41" s="166" t="s">
        <v>51</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162</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23.25" customHeight="1">
      <c r="A50" s="35"/>
      <c r="B50" s="36"/>
      <c r="C50" s="37"/>
      <c r="D50" s="37"/>
      <c r="E50" s="176" t="str">
        <f>E7</f>
        <v xml:space="preserve">Oprava staničních kolejí 1 - 8  a výhybek v žst. Bečov nad Teplou (2. část)</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160</v>
      </c>
      <c r="D51" s="19"/>
      <c r="E51" s="19"/>
      <c r="F51" s="19"/>
      <c r="G51" s="19"/>
      <c r="H51" s="19"/>
      <c r="I51" s="135"/>
      <c r="J51" s="19"/>
      <c r="K51" s="19"/>
      <c r="L51" s="17"/>
    </row>
    <row r="52" hidden="1" s="2" customFormat="1" ht="16.5" customHeight="1">
      <c r="A52" s="35"/>
      <c r="B52" s="36"/>
      <c r="C52" s="37"/>
      <c r="D52" s="37"/>
      <c r="E52" s="176" t="s">
        <v>308</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309</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6.5" customHeight="1">
      <c r="A54" s="35"/>
      <c r="B54" s="36"/>
      <c r="C54" s="37"/>
      <c r="D54" s="37"/>
      <c r="E54" s="66" t="str">
        <f>E11</f>
        <v>01.2 - Zemní práce</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žst. Bečov nad Teplou</v>
      </c>
      <c r="G56" s="37"/>
      <c r="H56" s="37"/>
      <c r="I56" s="146" t="s">
        <v>23</v>
      </c>
      <c r="J56" s="69" t="str">
        <f>IF(J14="","",J14)</f>
        <v>11. 2. 2020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 xml:space="preserve"> Správa železnic, OŘ ÚNL</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 xml:space="preserve"> </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163</v>
      </c>
      <c r="D61" s="178"/>
      <c r="E61" s="178"/>
      <c r="F61" s="178"/>
      <c r="G61" s="178"/>
      <c r="H61" s="178"/>
      <c r="I61" s="179"/>
      <c r="J61" s="180" t="s">
        <v>164</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71</v>
      </c>
      <c r="D63" s="37"/>
      <c r="E63" s="37"/>
      <c r="F63" s="37"/>
      <c r="G63" s="37"/>
      <c r="H63" s="37"/>
      <c r="I63" s="143"/>
      <c r="J63" s="99">
        <f>J85</f>
        <v>0</v>
      </c>
      <c r="K63" s="37"/>
      <c r="L63" s="144"/>
      <c r="S63" s="35"/>
      <c r="T63" s="35"/>
      <c r="U63" s="35"/>
      <c r="V63" s="35"/>
      <c r="W63" s="35"/>
      <c r="X63" s="35"/>
      <c r="Y63" s="35"/>
      <c r="Z63" s="35"/>
      <c r="AA63" s="35"/>
      <c r="AB63" s="35"/>
      <c r="AC63" s="35"/>
      <c r="AD63" s="35"/>
      <c r="AE63" s="35"/>
      <c r="AU63" s="14" t="s">
        <v>165</v>
      </c>
    </row>
    <row r="64" hidden="1" s="2" customFormat="1" ht="21.84" customHeight="1">
      <c r="A64" s="35"/>
      <c r="B64" s="36"/>
      <c r="C64" s="37"/>
      <c r="D64" s="37"/>
      <c r="E64" s="37"/>
      <c r="F64" s="37"/>
      <c r="G64" s="37"/>
      <c r="H64" s="37"/>
      <c r="I64" s="143"/>
      <c r="J64" s="37"/>
      <c r="K64" s="37"/>
      <c r="L64" s="144"/>
      <c r="S64" s="35"/>
      <c r="T64" s="35"/>
      <c r="U64" s="35"/>
      <c r="V64" s="35"/>
      <c r="W64" s="35"/>
      <c r="X64" s="35"/>
      <c r="Y64" s="35"/>
      <c r="Z64" s="35"/>
      <c r="AA64" s="35"/>
      <c r="AB64" s="35"/>
      <c r="AC64" s="35"/>
      <c r="AD64" s="35"/>
      <c r="AE64" s="35"/>
    </row>
    <row r="65" hidden="1" s="2" customFormat="1" ht="6.96" customHeight="1">
      <c r="A65" s="35"/>
      <c r="B65" s="56"/>
      <c r="C65" s="57"/>
      <c r="D65" s="57"/>
      <c r="E65" s="57"/>
      <c r="F65" s="57"/>
      <c r="G65" s="57"/>
      <c r="H65" s="57"/>
      <c r="I65" s="172"/>
      <c r="J65" s="57"/>
      <c r="K65" s="57"/>
      <c r="L65" s="144"/>
      <c r="S65" s="35"/>
      <c r="T65" s="35"/>
      <c r="U65" s="35"/>
      <c r="V65" s="35"/>
      <c r="W65" s="35"/>
      <c r="X65" s="35"/>
      <c r="Y65" s="35"/>
      <c r="Z65" s="35"/>
      <c r="AA65" s="35"/>
      <c r="AB65" s="35"/>
      <c r="AC65" s="35"/>
      <c r="AD65" s="35"/>
      <c r="AE65" s="35"/>
    </row>
    <row r="66" hidden="1"/>
    <row r="67" hidden="1"/>
    <row r="68" hidden="1"/>
    <row r="69" s="2" customFormat="1" ht="6.96" customHeight="1">
      <c r="A69" s="35"/>
      <c r="B69" s="58"/>
      <c r="C69" s="59"/>
      <c r="D69" s="59"/>
      <c r="E69" s="59"/>
      <c r="F69" s="59"/>
      <c r="G69" s="59"/>
      <c r="H69" s="59"/>
      <c r="I69" s="175"/>
      <c r="J69" s="59"/>
      <c r="K69" s="59"/>
      <c r="L69" s="144"/>
      <c r="S69" s="35"/>
      <c r="T69" s="35"/>
      <c r="U69" s="35"/>
      <c r="V69" s="35"/>
      <c r="W69" s="35"/>
      <c r="X69" s="35"/>
      <c r="Y69" s="35"/>
      <c r="Z69" s="35"/>
      <c r="AA69" s="35"/>
      <c r="AB69" s="35"/>
      <c r="AC69" s="35"/>
      <c r="AD69" s="35"/>
      <c r="AE69" s="35"/>
    </row>
    <row r="70" s="2" customFormat="1" ht="24.96" customHeight="1">
      <c r="A70" s="35"/>
      <c r="B70" s="36"/>
      <c r="C70" s="20" t="s">
        <v>168</v>
      </c>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143"/>
      <c r="J71" s="37"/>
      <c r="K71" s="37"/>
      <c r="L71" s="144"/>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23.25" customHeight="1">
      <c r="A73" s="35"/>
      <c r="B73" s="36"/>
      <c r="C73" s="37"/>
      <c r="D73" s="37"/>
      <c r="E73" s="176" t="str">
        <f>E7</f>
        <v xml:space="preserve">Oprava staničních kolejí 1 - 8  a výhybek v žst. Bečov nad Teplou (2. část)</v>
      </c>
      <c r="F73" s="29"/>
      <c r="G73" s="29"/>
      <c r="H73" s="29"/>
      <c r="I73" s="143"/>
      <c r="J73" s="37"/>
      <c r="K73" s="37"/>
      <c r="L73" s="144"/>
      <c r="S73" s="35"/>
      <c r="T73" s="35"/>
      <c r="U73" s="35"/>
      <c r="V73" s="35"/>
      <c r="W73" s="35"/>
      <c r="X73" s="35"/>
      <c r="Y73" s="35"/>
      <c r="Z73" s="35"/>
      <c r="AA73" s="35"/>
      <c r="AB73" s="35"/>
      <c r="AC73" s="35"/>
      <c r="AD73" s="35"/>
      <c r="AE73" s="35"/>
    </row>
    <row r="74" s="1" customFormat="1" ht="12" customHeight="1">
      <c r="B74" s="18"/>
      <c r="C74" s="29" t="s">
        <v>160</v>
      </c>
      <c r="D74" s="19"/>
      <c r="E74" s="19"/>
      <c r="F74" s="19"/>
      <c r="G74" s="19"/>
      <c r="H74" s="19"/>
      <c r="I74" s="135"/>
      <c r="J74" s="19"/>
      <c r="K74" s="19"/>
      <c r="L74" s="17"/>
    </row>
    <row r="75" s="2" customFormat="1" ht="16.5" customHeight="1">
      <c r="A75" s="35"/>
      <c r="B75" s="36"/>
      <c r="C75" s="37"/>
      <c r="D75" s="37"/>
      <c r="E75" s="176" t="s">
        <v>308</v>
      </c>
      <c r="F75" s="37"/>
      <c r="G75" s="37"/>
      <c r="H75" s="37"/>
      <c r="I75" s="143"/>
      <c r="J75" s="37"/>
      <c r="K75" s="37"/>
      <c r="L75" s="144"/>
      <c r="S75" s="35"/>
      <c r="T75" s="35"/>
      <c r="U75" s="35"/>
      <c r="V75" s="35"/>
      <c r="W75" s="35"/>
      <c r="X75" s="35"/>
      <c r="Y75" s="35"/>
      <c r="Z75" s="35"/>
      <c r="AA75" s="35"/>
      <c r="AB75" s="35"/>
      <c r="AC75" s="35"/>
      <c r="AD75" s="35"/>
      <c r="AE75" s="35"/>
    </row>
    <row r="76" s="2" customFormat="1" ht="12" customHeight="1">
      <c r="A76" s="35"/>
      <c r="B76" s="36"/>
      <c r="C76" s="29" t="s">
        <v>309</v>
      </c>
      <c r="D76" s="37"/>
      <c r="E76" s="37"/>
      <c r="F76" s="37"/>
      <c r="G76" s="37"/>
      <c r="H76" s="37"/>
      <c r="I76" s="143"/>
      <c r="J76" s="37"/>
      <c r="K76" s="37"/>
      <c r="L76" s="144"/>
      <c r="S76" s="35"/>
      <c r="T76" s="35"/>
      <c r="U76" s="35"/>
      <c r="V76" s="35"/>
      <c r="W76" s="35"/>
      <c r="X76" s="35"/>
      <c r="Y76" s="35"/>
      <c r="Z76" s="35"/>
      <c r="AA76" s="35"/>
      <c r="AB76" s="35"/>
      <c r="AC76" s="35"/>
      <c r="AD76" s="35"/>
      <c r="AE76" s="35"/>
    </row>
    <row r="77" s="2" customFormat="1" ht="16.5" customHeight="1">
      <c r="A77" s="35"/>
      <c r="B77" s="36"/>
      <c r="C77" s="37"/>
      <c r="D77" s="37"/>
      <c r="E77" s="66" t="str">
        <f>E11</f>
        <v>01.2 - Zemní práce</v>
      </c>
      <c r="F77" s="37"/>
      <c r="G77" s="37"/>
      <c r="H77" s="37"/>
      <c r="I77" s="143"/>
      <c r="J77" s="37"/>
      <c r="K77" s="37"/>
      <c r="L77" s="144"/>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143"/>
      <c r="J78" s="37"/>
      <c r="K78" s="37"/>
      <c r="L78" s="144"/>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žst. Bečov nad Teplou</v>
      </c>
      <c r="G79" s="37"/>
      <c r="H79" s="37"/>
      <c r="I79" s="146" t="s">
        <v>23</v>
      </c>
      <c r="J79" s="69" t="str">
        <f>IF(J14="","",J14)</f>
        <v>11. 2. 2020</v>
      </c>
      <c r="K79" s="37"/>
      <c r="L79" s="144"/>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 xml:space="preserve"> Správa železnic, OŘ ÚNL</v>
      </c>
      <c r="G81" s="37"/>
      <c r="H81" s="37"/>
      <c r="I81" s="146" t="s">
        <v>33</v>
      </c>
      <c r="J81" s="33" t="str">
        <f>E23</f>
        <v xml:space="preserve"> </v>
      </c>
      <c r="K81" s="37"/>
      <c r="L81" s="144"/>
      <c r="S81" s="35"/>
      <c r="T81" s="35"/>
      <c r="U81" s="35"/>
      <c r="V81" s="35"/>
      <c r="W81" s="35"/>
      <c r="X81" s="35"/>
      <c r="Y81" s="35"/>
      <c r="Z81" s="35"/>
      <c r="AA81" s="35"/>
      <c r="AB81" s="35"/>
      <c r="AC81" s="35"/>
      <c r="AD81" s="35"/>
      <c r="AE81" s="35"/>
    </row>
    <row r="82" s="2" customFormat="1" ht="15.15" customHeight="1">
      <c r="A82" s="35"/>
      <c r="B82" s="36"/>
      <c r="C82" s="29" t="s">
        <v>31</v>
      </c>
      <c r="D82" s="37"/>
      <c r="E82" s="37"/>
      <c r="F82" s="24" t="str">
        <f>IF(E20="","",E20)</f>
        <v>Vyplň údaj</v>
      </c>
      <c r="G82" s="37"/>
      <c r="H82" s="37"/>
      <c r="I82" s="146" t="s">
        <v>36</v>
      </c>
      <c r="J82" s="33" t="str">
        <f>E26</f>
        <v xml:space="preserve"> </v>
      </c>
      <c r="K82" s="37"/>
      <c r="L82" s="144"/>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143"/>
      <c r="J83" s="37"/>
      <c r="K83" s="37"/>
      <c r="L83" s="144"/>
      <c r="S83" s="35"/>
      <c r="T83" s="35"/>
      <c r="U83" s="35"/>
      <c r="V83" s="35"/>
      <c r="W83" s="35"/>
      <c r="X83" s="35"/>
      <c r="Y83" s="35"/>
      <c r="Z83" s="35"/>
      <c r="AA83" s="35"/>
      <c r="AB83" s="35"/>
      <c r="AC83" s="35"/>
      <c r="AD83" s="35"/>
      <c r="AE83" s="35"/>
    </row>
    <row r="84" s="10" customFormat="1" ht="29.28" customHeight="1">
      <c r="A84" s="189"/>
      <c r="B84" s="190"/>
      <c r="C84" s="191" t="s">
        <v>169</v>
      </c>
      <c r="D84" s="192" t="s">
        <v>58</v>
      </c>
      <c r="E84" s="192" t="s">
        <v>54</v>
      </c>
      <c r="F84" s="192" t="s">
        <v>55</v>
      </c>
      <c r="G84" s="192" t="s">
        <v>170</v>
      </c>
      <c r="H84" s="192" t="s">
        <v>171</v>
      </c>
      <c r="I84" s="193" t="s">
        <v>172</v>
      </c>
      <c r="J84" s="192" t="s">
        <v>164</v>
      </c>
      <c r="K84" s="194" t="s">
        <v>173</v>
      </c>
      <c r="L84" s="195"/>
      <c r="M84" s="89" t="s">
        <v>19</v>
      </c>
      <c r="N84" s="90" t="s">
        <v>43</v>
      </c>
      <c r="O84" s="90" t="s">
        <v>174</v>
      </c>
      <c r="P84" s="90" t="s">
        <v>175</v>
      </c>
      <c r="Q84" s="90" t="s">
        <v>176</v>
      </c>
      <c r="R84" s="90" t="s">
        <v>177</v>
      </c>
      <c r="S84" s="90" t="s">
        <v>178</v>
      </c>
      <c r="T84" s="91" t="s">
        <v>179</v>
      </c>
      <c r="U84" s="189"/>
      <c r="V84" s="189"/>
      <c r="W84" s="189"/>
      <c r="X84" s="189"/>
      <c r="Y84" s="189"/>
      <c r="Z84" s="189"/>
      <c r="AA84" s="189"/>
      <c r="AB84" s="189"/>
      <c r="AC84" s="189"/>
      <c r="AD84" s="189"/>
      <c r="AE84" s="189"/>
    </row>
    <row r="85" s="2" customFormat="1" ht="22.8" customHeight="1">
      <c r="A85" s="35"/>
      <c r="B85" s="36"/>
      <c r="C85" s="96" t="s">
        <v>180</v>
      </c>
      <c r="D85" s="37"/>
      <c r="E85" s="37"/>
      <c r="F85" s="37"/>
      <c r="G85" s="37"/>
      <c r="H85" s="37"/>
      <c r="I85" s="143"/>
      <c r="J85" s="196">
        <f>BK85</f>
        <v>0</v>
      </c>
      <c r="K85" s="37"/>
      <c r="L85" s="41"/>
      <c r="M85" s="92"/>
      <c r="N85" s="197"/>
      <c r="O85" s="93"/>
      <c r="P85" s="198">
        <f>SUM(P86:P121)</f>
        <v>0</v>
      </c>
      <c r="Q85" s="93"/>
      <c r="R85" s="198">
        <f>SUM(R86:R121)</f>
        <v>205.25667999999999</v>
      </c>
      <c r="S85" s="93"/>
      <c r="T85" s="199">
        <f>SUM(T86:T121)</f>
        <v>0</v>
      </c>
      <c r="U85" s="35"/>
      <c r="V85" s="35"/>
      <c r="W85" s="35"/>
      <c r="X85" s="35"/>
      <c r="Y85" s="35"/>
      <c r="Z85" s="35"/>
      <c r="AA85" s="35"/>
      <c r="AB85" s="35"/>
      <c r="AC85" s="35"/>
      <c r="AD85" s="35"/>
      <c r="AE85" s="35"/>
      <c r="AT85" s="14" t="s">
        <v>72</v>
      </c>
      <c r="AU85" s="14" t="s">
        <v>165</v>
      </c>
      <c r="BK85" s="200">
        <f>SUM(BK86:BK121)</f>
        <v>0</v>
      </c>
    </row>
    <row r="86" s="2" customFormat="1" ht="21.75" customHeight="1">
      <c r="A86" s="35"/>
      <c r="B86" s="36"/>
      <c r="C86" s="233" t="s">
        <v>81</v>
      </c>
      <c r="D86" s="233" t="s">
        <v>191</v>
      </c>
      <c r="E86" s="234" t="s">
        <v>1349</v>
      </c>
      <c r="F86" s="235" t="s">
        <v>1350</v>
      </c>
      <c r="G86" s="236" t="s">
        <v>1351</v>
      </c>
      <c r="H86" s="237">
        <v>1</v>
      </c>
      <c r="I86" s="238"/>
      <c r="J86" s="239">
        <f>ROUND(I86*H86,2)</f>
        <v>0</v>
      </c>
      <c r="K86" s="235" t="s">
        <v>19</v>
      </c>
      <c r="L86" s="41"/>
      <c r="M86" s="240" t="s">
        <v>19</v>
      </c>
      <c r="N86" s="241" t="s">
        <v>44</v>
      </c>
      <c r="O86" s="81"/>
      <c r="P86" s="225">
        <f>O86*H86</f>
        <v>0</v>
      </c>
      <c r="Q86" s="225">
        <v>0.0088000000000000005</v>
      </c>
      <c r="R86" s="225">
        <f>Q86*H86</f>
        <v>0.0088000000000000005</v>
      </c>
      <c r="S86" s="225">
        <v>0</v>
      </c>
      <c r="T86" s="226">
        <f>S86*H86</f>
        <v>0</v>
      </c>
      <c r="U86" s="35"/>
      <c r="V86" s="35"/>
      <c r="W86" s="35"/>
      <c r="X86" s="35"/>
      <c r="Y86" s="35"/>
      <c r="Z86" s="35"/>
      <c r="AA86" s="35"/>
      <c r="AB86" s="35"/>
      <c r="AC86" s="35"/>
      <c r="AD86" s="35"/>
      <c r="AE86" s="35"/>
      <c r="AR86" s="227" t="s">
        <v>182</v>
      </c>
      <c r="AT86" s="227" t="s">
        <v>191</v>
      </c>
      <c r="AU86" s="227" t="s">
        <v>73</v>
      </c>
      <c r="AY86" s="14" t="s">
        <v>183</v>
      </c>
      <c r="BE86" s="228">
        <f>IF(N86="základní",J86,0)</f>
        <v>0</v>
      </c>
      <c r="BF86" s="228">
        <f>IF(N86="snížená",J86,0)</f>
        <v>0</v>
      </c>
      <c r="BG86" s="228">
        <f>IF(N86="zákl. přenesená",J86,0)</f>
        <v>0</v>
      </c>
      <c r="BH86" s="228">
        <f>IF(N86="sníž. přenesená",J86,0)</f>
        <v>0</v>
      </c>
      <c r="BI86" s="228">
        <f>IF(N86="nulová",J86,0)</f>
        <v>0</v>
      </c>
      <c r="BJ86" s="14" t="s">
        <v>81</v>
      </c>
      <c r="BK86" s="228">
        <f>ROUND(I86*H86,2)</f>
        <v>0</v>
      </c>
      <c r="BL86" s="14" t="s">
        <v>182</v>
      </c>
      <c r="BM86" s="227" t="s">
        <v>1352</v>
      </c>
    </row>
    <row r="87" s="2" customFormat="1">
      <c r="A87" s="35"/>
      <c r="B87" s="36"/>
      <c r="C87" s="37"/>
      <c r="D87" s="229" t="s">
        <v>190</v>
      </c>
      <c r="E87" s="37"/>
      <c r="F87" s="230" t="s">
        <v>1350</v>
      </c>
      <c r="G87" s="37"/>
      <c r="H87" s="37"/>
      <c r="I87" s="143"/>
      <c r="J87" s="37"/>
      <c r="K87" s="37"/>
      <c r="L87" s="41"/>
      <c r="M87" s="231"/>
      <c r="N87" s="232"/>
      <c r="O87" s="81"/>
      <c r="P87" s="81"/>
      <c r="Q87" s="81"/>
      <c r="R87" s="81"/>
      <c r="S87" s="81"/>
      <c r="T87" s="82"/>
      <c r="U87" s="35"/>
      <c r="V87" s="35"/>
      <c r="W87" s="35"/>
      <c r="X87" s="35"/>
      <c r="Y87" s="35"/>
      <c r="Z87" s="35"/>
      <c r="AA87" s="35"/>
      <c r="AB87" s="35"/>
      <c r="AC87" s="35"/>
      <c r="AD87" s="35"/>
      <c r="AE87" s="35"/>
      <c r="AT87" s="14" t="s">
        <v>190</v>
      </c>
      <c r="AU87" s="14" t="s">
        <v>73</v>
      </c>
    </row>
    <row r="88" s="2" customFormat="1" ht="33" customHeight="1">
      <c r="A88" s="35"/>
      <c r="B88" s="36"/>
      <c r="C88" s="233" t="s">
        <v>83</v>
      </c>
      <c r="D88" s="233" t="s">
        <v>191</v>
      </c>
      <c r="E88" s="234" t="s">
        <v>1353</v>
      </c>
      <c r="F88" s="235" t="s">
        <v>1354</v>
      </c>
      <c r="G88" s="236" t="s">
        <v>187</v>
      </c>
      <c r="H88" s="237">
        <v>1000</v>
      </c>
      <c r="I88" s="238"/>
      <c r="J88" s="239">
        <f>ROUND(I88*H88,2)</f>
        <v>0</v>
      </c>
      <c r="K88" s="235" t="s">
        <v>19</v>
      </c>
      <c r="L88" s="41"/>
      <c r="M88" s="240" t="s">
        <v>19</v>
      </c>
      <c r="N88" s="241" t="s">
        <v>44</v>
      </c>
      <c r="O88" s="81"/>
      <c r="P88" s="225">
        <f>O88*H88</f>
        <v>0</v>
      </c>
      <c r="Q88" s="225">
        <v>0.20300000000000001</v>
      </c>
      <c r="R88" s="225">
        <f>Q88*H88</f>
        <v>203</v>
      </c>
      <c r="S88" s="225">
        <v>0</v>
      </c>
      <c r="T88" s="226">
        <f>S88*H88</f>
        <v>0</v>
      </c>
      <c r="U88" s="35"/>
      <c r="V88" s="35"/>
      <c r="W88" s="35"/>
      <c r="X88" s="35"/>
      <c r="Y88" s="35"/>
      <c r="Z88" s="35"/>
      <c r="AA88" s="35"/>
      <c r="AB88" s="35"/>
      <c r="AC88" s="35"/>
      <c r="AD88" s="35"/>
      <c r="AE88" s="35"/>
      <c r="AR88" s="227" t="s">
        <v>182</v>
      </c>
      <c r="AT88" s="227" t="s">
        <v>191</v>
      </c>
      <c r="AU88" s="227" t="s">
        <v>73</v>
      </c>
      <c r="AY88" s="14" t="s">
        <v>183</v>
      </c>
      <c r="BE88" s="228">
        <f>IF(N88="základní",J88,0)</f>
        <v>0</v>
      </c>
      <c r="BF88" s="228">
        <f>IF(N88="snížená",J88,0)</f>
        <v>0</v>
      </c>
      <c r="BG88" s="228">
        <f>IF(N88="zákl. přenesená",J88,0)</f>
        <v>0</v>
      </c>
      <c r="BH88" s="228">
        <f>IF(N88="sníž. přenesená",J88,0)</f>
        <v>0</v>
      </c>
      <c r="BI88" s="228">
        <f>IF(N88="nulová",J88,0)</f>
        <v>0</v>
      </c>
      <c r="BJ88" s="14" t="s">
        <v>81</v>
      </c>
      <c r="BK88" s="228">
        <f>ROUND(I88*H88,2)</f>
        <v>0</v>
      </c>
      <c r="BL88" s="14" t="s">
        <v>182</v>
      </c>
      <c r="BM88" s="227" t="s">
        <v>1355</v>
      </c>
    </row>
    <row r="89" s="2" customFormat="1">
      <c r="A89" s="35"/>
      <c r="B89" s="36"/>
      <c r="C89" s="37"/>
      <c r="D89" s="229" t="s">
        <v>190</v>
      </c>
      <c r="E89" s="37"/>
      <c r="F89" s="230" t="s">
        <v>1354</v>
      </c>
      <c r="G89" s="37"/>
      <c r="H89" s="37"/>
      <c r="I89" s="143"/>
      <c r="J89" s="37"/>
      <c r="K89" s="37"/>
      <c r="L89" s="41"/>
      <c r="M89" s="231"/>
      <c r="N89" s="232"/>
      <c r="O89" s="81"/>
      <c r="P89" s="81"/>
      <c r="Q89" s="81"/>
      <c r="R89" s="81"/>
      <c r="S89" s="81"/>
      <c r="T89" s="82"/>
      <c r="U89" s="35"/>
      <c r="V89" s="35"/>
      <c r="W89" s="35"/>
      <c r="X89" s="35"/>
      <c r="Y89" s="35"/>
      <c r="Z89" s="35"/>
      <c r="AA89" s="35"/>
      <c r="AB89" s="35"/>
      <c r="AC89" s="35"/>
      <c r="AD89" s="35"/>
      <c r="AE89" s="35"/>
      <c r="AT89" s="14" t="s">
        <v>190</v>
      </c>
      <c r="AU89" s="14" t="s">
        <v>73</v>
      </c>
    </row>
    <row r="90" s="2" customFormat="1" ht="66.75" customHeight="1">
      <c r="A90" s="35"/>
      <c r="B90" s="36"/>
      <c r="C90" s="233" t="s">
        <v>196</v>
      </c>
      <c r="D90" s="233" t="s">
        <v>191</v>
      </c>
      <c r="E90" s="234" t="s">
        <v>1356</v>
      </c>
      <c r="F90" s="235" t="s">
        <v>1357</v>
      </c>
      <c r="G90" s="236" t="s">
        <v>263</v>
      </c>
      <c r="H90" s="237">
        <v>200</v>
      </c>
      <c r="I90" s="238"/>
      <c r="J90" s="239">
        <f>ROUND(I90*H90,2)</f>
        <v>0</v>
      </c>
      <c r="K90" s="235" t="s">
        <v>19</v>
      </c>
      <c r="L90" s="41"/>
      <c r="M90" s="240" t="s">
        <v>19</v>
      </c>
      <c r="N90" s="241" t="s">
        <v>44</v>
      </c>
      <c r="O90" s="81"/>
      <c r="P90" s="225">
        <f>O90*H90</f>
        <v>0</v>
      </c>
      <c r="Q90" s="225">
        <v>0</v>
      </c>
      <c r="R90" s="225">
        <f>Q90*H90</f>
        <v>0</v>
      </c>
      <c r="S90" s="225">
        <v>0</v>
      </c>
      <c r="T90" s="226">
        <f>S90*H90</f>
        <v>0</v>
      </c>
      <c r="U90" s="35"/>
      <c r="V90" s="35"/>
      <c r="W90" s="35"/>
      <c r="X90" s="35"/>
      <c r="Y90" s="35"/>
      <c r="Z90" s="35"/>
      <c r="AA90" s="35"/>
      <c r="AB90" s="35"/>
      <c r="AC90" s="35"/>
      <c r="AD90" s="35"/>
      <c r="AE90" s="35"/>
      <c r="AR90" s="227" t="s">
        <v>182</v>
      </c>
      <c r="AT90" s="227" t="s">
        <v>191</v>
      </c>
      <c r="AU90" s="227" t="s">
        <v>73</v>
      </c>
      <c r="AY90" s="14" t="s">
        <v>183</v>
      </c>
      <c r="BE90" s="228">
        <f>IF(N90="základní",J90,0)</f>
        <v>0</v>
      </c>
      <c r="BF90" s="228">
        <f>IF(N90="snížená",J90,0)</f>
        <v>0</v>
      </c>
      <c r="BG90" s="228">
        <f>IF(N90="zákl. přenesená",J90,0)</f>
        <v>0</v>
      </c>
      <c r="BH90" s="228">
        <f>IF(N90="sníž. přenesená",J90,0)</f>
        <v>0</v>
      </c>
      <c r="BI90" s="228">
        <f>IF(N90="nulová",J90,0)</f>
        <v>0</v>
      </c>
      <c r="BJ90" s="14" t="s">
        <v>81</v>
      </c>
      <c r="BK90" s="228">
        <f>ROUND(I90*H90,2)</f>
        <v>0</v>
      </c>
      <c r="BL90" s="14" t="s">
        <v>182</v>
      </c>
      <c r="BM90" s="227" t="s">
        <v>1358</v>
      </c>
    </row>
    <row r="91" s="2" customFormat="1">
      <c r="A91" s="35"/>
      <c r="B91" s="36"/>
      <c r="C91" s="37"/>
      <c r="D91" s="229" t="s">
        <v>190</v>
      </c>
      <c r="E91" s="37"/>
      <c r="F91" s="230" t="s">
        <v>1357</v>
      </c>
      <c r="G91" s="37"/>
      <c r="H91" s="37"/>
      <c r="I91" s="143"/>
      <c r="J91" s="37"/>
      <c r="K91" s="37"/>
      <c r="L91" s="41"/>
      <c r="M91" s="231"/>
      <c r="N91" s="232"/>
      <c r="O91" s="81"/>
      <c r="P91" s="81"/>
      <c r="Q91" s="81"/>
      <c r="R91" s="81"/>
      <c r="S91" s="81"/>
      <c r="T91" s="82"/>
      <c r="U91" s="35"/>
      <c r="V91" s="35"/>
      <c r="W91" s="35"/>
      <c r="X91" s="35"/>
      <c r="Y91" s="35"/>
      <c r="Z91" s="35"/>
      <c r="AA91" s="35"/>
      <c r="AB91" s="35"/>
      <c r="AC91" s="35"/>
      <c r="AD91" s="35"/>
      <c r="AE91" s="35"/>
      <c r="AT91" s="14" t="s">
        <v>190</v>
      </c>
      <c r="AU91" s="14" t="s">
        <v>73</v>
      </c>
    </row>
    <row r="92" s="2" customFormat="1" ht="16.5" customHeight="1">
      <c r="A92" s="35"/>
      <c r="B92" s="36"/>
      <c r="C92" s="215" t="s">
        <v>182</v>
      </c>
      <c r="D92" s="215" t="s">
        <v>184</v>
      </c>
      <c r="E92" s="216" t="s">
        <v>1359</v>
      </c>
      <c r="F92" s="217" t="s">
        <v>1360</v>
      </c>
      <c r="G92" s="218" t="s">
        <v>187</v>
      </c>
      <c r="H92" s="219">
        <v>250</v>
      </c>
      <c r="I92" s="220"/>
      <c r="J92" s="221">
        <f>ROUND(I92*H92,2)</f>
        <v>0</v>
      </c>
      <c r="K92" s="217" t="s">
        <v>19</v>
      </c>
      <c r="L92" s="222"/>
      <c r="M92" s="223" t="s">
        <v>19</v>
      </c>
      <c r="N92" s="224" t="s">
        <v>44</v>
      </c>
      <c r="O92" s="81"/>
      <c r="P92" s="225">
        <f>O92*H92</f>
        <v>0</v>
      </c>
      <c r="Q92" s="225">
        <v>0.0037000000000000002</v>
      </c>
      <c r="R92" s="225">
        <f>Q92*H92</f>
        <v>0.92500000000000004</v>
      </c>
      <c r="S92" s="225">
        <v>0</v>
      </c>
      <c r="T92" s="226">
        <f>S92*H92</f>
        <v>0</v>
      </c>
      <c r="U92" s="35"/>
      <c r="V92" s="35"/>
      <c r="W92" s="35"/>
      <c r="X92" s="35"/>
      <c r="Y92" s="35"/>
      <c r="Z92" s="35"/>
      <c r="AA92" s="35"/>
      <c r="AB92" s="35"/>
      <c r="AC92" s="35"/>
      <c r="AD92" s="35"/>
      <c r="AE92" s="35"/>
      <c r="AR92" s="227" t="s">
        <v>216</v>
      </c>
      <c r="AT92" s="227" t="s">
        <v>184</v>
      </c>
      <c r="AU92" s="227" t="s">
        <v>73</v>
      </c>
      <c r="AY92" s="14" t="s">
        <v>183</v>
      </c>
      <c r="BE92" s="228">
        <f>IF(N92="základní",J92,0)</f>
        <v>0</v>
      </c>
      <c r="BF92" s="228">
        <f>IF(N92="snížená",J92,0)</f>
        <v>0</v>
      </c>
      <c r="BG92" s="228">
        <f>IF(N92="zákl. přenesená",J92,0)</f>
        <v>0</v>
      </c>
      <c r="BH92" s="228">
        <f>IF(N92="sníž. přenesená",J92,0)</f>
        <v>0</v>
      </c>
      <c r="BI92" s="228">
        <f>IF(N92="nulová",J92,0)</f>
        <v>0</v>
      </c>
      <c r="BJ92" s="14" t="s">
        <v>81</v>
      </c>
      <c r="BK92" s="228">
        <f>ROUND(I92*H92,2)</f>
        <v>0</v>
      </c>
      <c r="BL92" s="14" t="s">
        <v>182</v>
      </c>
      <c r="BM92" s="227" t="s">
        <v>1361</v>
      </c>
    </row>
    <row r="93" s="2" customFormat="1">
      <c r="A93" s="35"/>
      <c r="B93" s="36"/>
      <c r="C93" s="37"/>
      <c r="D93" s="229" t="s">
        <v>190</v>
      </c>
      <c r="E93" s="37"/>
      <c r="F93" s="230" t="s">
        <v>1360</v>
      </c>
      <c r="G93" s="37"/>
      <c r="H93" s="37"/>
      <c r="I93" s="143"/>
      <c r="J93" s="37"/>
      <c r="K93" s="37"/>
      <c r="L93" s="41"/>
      <c r="M93" s="231"/>
      <c r="N93" s="232"/>
      <c r="O93" s="81"/>
      <c r="P93" s="81"/>
      <c r="Q93" s="81"/>
      <c r="R93" s="81"/>
      <c r="S93" s="81"/>
      <c r="T93" s="82"/>
      <c r="U93" s="35"/>
      <c r="V93" s="35"/>
      <c r="W93" s="35"/>
      <c r="X93" s="35"/>
      <c r="Y93" s="35"/>
      <c r="Z93" s="35"/>
      <c r="AA93" s="35"/>
      <c r="AB93" s="35"/>
      <c r="AC93" s="35"/>
      <c r="AD93" s="35"/>
      <c r="AE93" s="35"/>
      <c r="AT93" s="14" t="s">
        <v>190</v>
      </c>
      <c r="AU93" s="14" t="s">
        <v>73</v>
      </c>
    </row>
    <row r="94" s="2" customFormat="1" ht="44.25" customHeight="1">
      <c r="A94" s="35"/>
      <c r="B94" s="36"/>
      <c r="C94" s="233" t="s">
        <v>204</v>
      </c>
      <c r="D94" s="233" t="s">
        <v>191</v>
      </c>
      <c r="E94" s="234" t="s">
        <v>1362</v>
      </c>
      <c r="F94" s="235" t="s">
        <v>1363</v>
      </c>
      <c r="G94" s="236" t="s">
        <v>263</v>
      </c>
      <c r="H94" s="237">
        <v>20</v>
      </c>
      <c r="I94" s="238"/>
      <c r="J94" s="239">
        <f>ROUND(I94*H94,2)</f>
        <v>0</v>
      </c>
      <c r="K94" s="235" t="s">
        <v>19</v>
      </c>
      <c r="L94" s="41"/>
      <c r="M94" s="240" t="s">
        <v>19</v>
      </c>
      <c r="N94" s="241" t="s">
        <v>44</v>
      </c>
      <c r="O94" s="81"/>
      <c r="P94" s="225">
        <f>O94*H94</f>
        <v>0</v>
      </c>
      <c r="Q94" s="225">
        <v>0</v>
      </c>
      <c r="R94" s="225">
        <f>Q94*H94</f>
        <v>0</v>
      </c>
      <c r="S94" s="225">
        <v>0</v>
      </c>
      <c r="T94" s="226">
        <f>S94*H94</f>
        <v>0</v>
      </c>
      <c r="U94" s="35"/>
      <c r="V94" s="35"/>
      <c r="W94" s="35"/>
      <c r="X94" s="35"/>
      <c r="Y94" s="35"/>
      <c r="Z94" s="35"/>
      <c r="AA94" s="35"/>
      <c r="AB94" s="35"/>
      <c r="AC94" s="35"/>
      <c r="AD94" s="35"/>
      <c r="AE94" s="35"/>
      <c r="AR94" s="227" t="s">
        <v>182</v>
      </c>
      <c r="AT94" s="227" t="s">
        <v>191</v>
      </c>
      <c r="AU94" s="227" t="s">
        <v>73</v>
      </c>
      <c r="AY94" s="14" t="s">
        <v>183</v>
      </c>
      <c r="BE94" s="228">
        <f>IF(N94="základní",J94,0)</f>
        <v>0</v>
      </c>
      <c r="BF94" s="228">
        <f>IF(N94="snížená",J94,0)</f>
        <v>0</v>
      </c>
      <c r="BG94" s="228">
        <f>IF(N94="zákl. přenesená",J94,0)</f>
        <v>0</v>
      </c>
      <c r="BH94" s="228">
        <f>IF(N94="sníž. přenesená",J94,0)</f>
        <v>0</v>
      </c>
      <c r="BI94" s="228">
        <f>IF(N94="nulová",J94,0)</f>
        <v>0</v>
      </c>
      <c r="BJ94" s="14" t="s">
        <v>81</v>
      </c>
      <c r="BK94" s="228">
        <f>ROUND(I94*H94,2)</f>
        <v>0</v>
      </c>
      <c r="BL94" s="14" t="s">
        <v>182</v>
      </c>
      <c r="BM94" s="227" t="s">
        <v>1364</v>
      </c>
    </row>
    <row r="95" s="2" customFormat="1">
      <c r="A95" s="35"/>
      <c r="B95" s="36"/>
      <c r="C95" s="37"/>
      <c r="D95" s="229" t="s">
        <v>190</v>
      </c>
      <c r="E95" s="37"/>
      <c r="F95" s="230" t="s">
        <v>1363</v>
      </c>
      <c r="G95" s="37"/>
      <c r="H95" s="37"/>
      <c r="I95" s="143"/>
      <c r="J95" s="37"/>
      <c r="K95" s="37"/>
      <c r="L95" s="41"/>
      <c r="M95" s="231"/>
      <c r="N95" s="232"/>
      <c r="O95" s="81"/>
      <c r="P95" s="81"/>
      <c r="Q95" s="81"/>
      <c r="R95" s="81"/>
      <c r="S95" s="81"/>
      <c r="T95" s="82"/>
      <c r="U95" s="35"/>
      <c r="V95" s="35"/>
      <c r="W95" s="35"/>
      <c r="X95" s="35"/>
      <c r="Y95" s="35"/>
      <c r="Z95" s="35"/>
      <c r="AA95" s="35"/>
      <c r="AB95" s="35"/>
      <c r="AC95" s="35"/>
      <c r="AD95" s="35"/>
      <c r="AE95" s="35"/>
      <c r="AT95" s="14" t="s">
        <v>190</v>
      </c>
      <c r="AU95" s="14" t="s">
        <v>73</v>
      </c>
    </row>
    <row r="96" s="2" customFormat="1" ht="21.75" customHeight="1">
      <c r="A96" s="35"/>
      <c r="B96" s="36"/>
      <c r="C96" s="233" t="s">
        <v>208</v>
      </c>
      <c r="D96" s="233" t="s">
        <v>191</v>
      </c>
      <c r="E96" s="234" t="s">
        <v>1365</v>
      </c>
      <c r="F96" s="235" t="s">
        <v>1366</v>
      </c>
      <c r="G96" s="236" t="s">
        <v>263</v>
      </c>
      <c r="H96" s="237">
        <v>200</v>
      </c>
      <c r="I96" s="238"/>
      <c r="J96" s="239">
        <f>ROUND(I96*H96,2)</f>
        <v>0</v>
      </c>
      <c r="K96" s="235" t="s">
        <v>19</v>
      </c>
      <c r="L96" s="41"/>
      <c r="M96" s="240" t="s">
        <v>19</v>
      </c>
      <c r="N96" s="241" t="s">
        <v>44</v>
      </c>
      <c r="O96" s="81"/>
      <c r="P96" s="225">
        <f>O96*H96</f>
        <v>0</v>
      </c>
      <c r="Q96" s="225">
        <v>0</v>
      </c>
      <c r="R96" s="225">
        <f>Q96*H96</f>
        <v>0</v>
      </c>
      <c r="S96" s="225">
        <v>0</v>
      </c>
      <c r="T96" s="226">
        <f>S96*H96</f>
        <v>0</v>
      </c>
      <c r="U96" s="35"/>
      <c r="V96" s="35"/>
      <c r="W96" s="35"/>
      <c r="X96" s="35"/>
      <c r="Y96" s="35"/>
      <c r="Z96" s="35"/>
      <c r="AA96" s="35"/>
      <c r="AB96" s="35"/>
      <c r="AC96" s="35"/>
      <c r="AD96" s="35"/>
      <c r="AE96" s="35"/>
      <c r="AR96" s="227" t="s">
        <v>182</v>
      </c>
      <c r="AT96" s="227" t="s">
        <v>191</v>
      </c>
      <c r="AU96" s="227" t="s">
        <v>73</v>
      </c>
      <c r="AY96" s="14" t="s">
        <v>183</v>
      </c>
      <c r="BE96" s="228">
        <f>IF(N96="základní",J96,0)</f>
        <v>0</v>
      </c>
      <c r="BF96" s="228">
        <f>IF(N96="snížená",J96,0)</f>
        <v>0</v>
      </c>
      <c r="BG96" s="228">
        <f>IF(N96="zákl. přenesená",J96,0)</f>
        <v>0</v>
      </c>
      <c r="BH96" s="228">
        <f>IF(N96="sníž. přenesená",J96,0)</f>
        <v>0</v>
      </c>
      <c r="BI96" s="228">
        <f>IF(N96="nulová",J96,0)</f>
        <v>0</v>
      </c>
      <c r="BJ96" s="14" t="s">
        <v>81</v>
      </c>
      <c r="BK96" s="228">
        <f>ROUND(I96*H96,2)</f>
        <v>0</v>
      </c>
      <c r="BL96" s="14" t="s">
        <v>182</v>
      </c>
      <c r="BM96" s="227" t="s">
        <v>1367</v>
      </c>
    </row>
    <row r="97" s="2" customFormat="1">
      <c r="A97" s="35"/>
      <c r="B97" s="36"/>
      <c r="C97" s="37"/>
      <c r="D97" s="229" t="s">
        <v>190</v>
      </c>
      <c r="E97" s="37"/>
      <c r="F97" s="230" t="s">
        <v>1366</v>
      </c>
      <c r="G97" s="37"/>
      <c r="H97" s="37"/>
      <c r="I97" s="143"/>
      <c r="J97" s="37"/>
      <c r="K97" s="37"/>
      <c r="L97" s="41"/>
      <c r="M97" s="231"/>
      <c r="N97" s="232"/>
      <c r="O97" s="81"/>
      <c r="P97" s="81"/>
      <c r="Q97" s="81"/>
      <c r="R97" s="81"/>
      <c r="S97" s="81"/>
      <c r="T97" s="82"/>
      <c r="U97" s="35"/>
      <c r="V97" s="35"/>
      <c r="W97" s="35"/>
      <c r="X97" s="35"/>
      <c r="Y97" s="35"/>
      <c r="Z97" s="35"/>
      <c r="AA97" s="35"/>
      <c r="AB97" s="35"/>
      <c r="AC97" s="35"/>
      <c r="AD97" s="35"/>
      <c r="AE97" s="35"/>
      <c r="AT97" s="14" t="s">
        <v>190</v>
      </c>
      <c r="AU97" s="14" t="s">
        <v>73</v>
      </c>
    </row>
    <row r="98" s="2" customFormat="1" ht="16.5" customHeight="1">
      <c r="A98" s="35"/>
      <c r="B98" s="36"/>
      <c r="C98" s="215" t="s">
        <v>212</v>
      </c>
      <c r="D98" s="215" t="s">
        <v>184</v>
      </c>
      <c r="E98" s="216" t="s">
        <v>1368</v>
      </c>
      <c r="F98" s="217" t="s">
        <v>1369</v>
      </c>
      <c r="G98" s="218" t="s">
        <v>187</v>
      </c>
      <c r="H98" s="219">
        <v>144</v>
      </c>
      <c r="I98" s="220"/>
      <c r="J98" s="221">
        <f>ROUND(I98*H98,2)</f>
        <v>0</v>
      </c>
      <c r="K98" s="217" t="s">
        <v>19</v>
      </c>
      <c r="L98" s="222"/>
      <c r="M98" s="223" t="s">
        <v>19</v>
      </c>
      <c r="N98" s="224" t="s">
        <v>44</v>
      </c>
      <c r="O98" s="81"/>
      <c r="P98" s="225">
        <f>O98*H98</f>
        <v>0</v>
      </c>
      <c r="Q98" s="225">
        <v>0.0087500000000000008</v>
      </c>
      <c r="R98" s="225">
        <f>Q98*H98</f>
        <v>1.2600000000000002</v>
      </c>
      <c r="S98" s="225">
        <v>0</v>
      </c>
      <c r="T98" s="226">
        <f>S98*H98</f>
        <v>0</v>
      </c>
      <c r="U98" s="35"/>
      <c r="V98" s="35"/>
      <c r="W98" s="35"/>
      <c r="X98" s="35"/>
      <c r="Y98" s="35"/>
      <c r="Z98" s="35"/>
      <c r="AA98" s="35"/>
      <c r="AB98" s="35"/>
      <c r="AC98" s="35"/>
      <c r="AD98" s="35"/>
      <c r="AE98" s="35"/>
      <c r="AR98" s="227" t="s">
        <v>216</v>
      </c>
      <c r="AT98" s="227" t="s">
        <v>184</v>
      </c>
      <c r="AU98" s="227" t="s">
        <v>73</v>
      </c>
      <c r="AY98" s="14" t="s">
        <v>183</v>
      </c>
      <c r="BE98" s="228">
        <f>IF(N98="základní",J98,0)</f>
        <v>0</v>
      </c>
      <c r="BF98" s="228">
        <f>IF(N98="snížená",J98,0)</f>
        <v>0</v>
      </c>
      <c r="BG98" s="228">
        <f>IF(N98="zákl. přenesená",J98,0)</f>
        <v>0</v>
      </c>
      <c r="BH98" s="228">
        <f>IF(N98="sníž. přenesená",J98,0)</f>
        <v>0</v>
      </c>
      <c r="BI98" s="228">
        <f>IF(N98="nulová",J98,0)</f>
        <v>0</v>
      </c>
      <c r="BJ98" s="14" t="s">
        <v>81</v>
      </c>
      <c r="BK98" s="228">
        <f>ROUND(I98*H98,2)</f>
        <v>0</v>
      </c>
      <c r="BL98" s="14" t="s">
        <v>182</v>
      </c>
      <c r="BM98" s="227" t="s">
        <v>1370</v>
      </c>
    </row>
    <row r="99" s="2" customFormat="1">
      <c r="A99" s="35"/>
      <c r="B99" s="36"/>
      <c r="C99" s="37"/>
      <c r="D99" s="229" t="s">
        <v>190</v>
      </c>
      <c r="E99" s="37"/>
      <c r="F99" s="230" t="s">
        <v>1369</v>
      </c>
      <c r="G99" s="37"/>
      <c r="H99" s="37"/>
      <c r="I99" s="143"/>
      <c r="J99" s="37"/>
      <c r="K99" s="37"/>
      <c r="L99" s="41"/>
      <c r="M99" s="231"/>
      <c r="N99" s="232"/>
      <c r="O99" s="81"/>
      <c r="P99" s="81"/>
      <c r="Q99" s="81"/>
      <c r="R99" s="81"/>
      <c r="S99" s="81"/>
      <c r="T99" s="82"/>
      <c r="U99" s="35"/>
      <c r="V99" s="35"/>
      <c r="W99" s="35"/>
      <c r="X99" s="35"/>
      <c r="Y99" s="35"/>
      <c r="Z99" s="35"/>
      <c r="AA99" s="35"/>
      <c r="AB99" s="35"/>
      <c r="AC99" s="35"/>
      <c r="AD99" s="35"/>
      <c r="AE99" s="35"/>
      <c r="AT99" s="14" t="s">
        <v>190</v>
      </c>
      <c r="AU99" s="14" t="s">
        <v>73</v>
      </c>
    </row>
    <row r="100" s="2" customFormat="1" ht="21.75" customHeight="1">
      <c r="A100" s="35"/>
      <c r="B100" s="36"/>
      <c r="C100" s="233" t="s">
        <v>216</v>
      </c>
      <c r="D100" s="233" t="s">
        <v>191</v>
      </c>
      <c r="E100" s="234" t="s">
        <v>1371</v>
      </c>
      <c r="F100" s="235" t="s">
        <v>1372</v>
      </c>
      <c r="G100" s="236" t="s">
        <v>263</v>
      </c>
      <c r="H100" s="237">
        <v>50</v>
      </c>
      <c r="I100" s="238"/>
      <c r="J100" s="239">
        <f>ROUND(I100*H100,2)</f>
        <v>0</v>
      </c>
      <c r="K100" s="235" t="s">
        <v>19</v>
      </c>
      <c r="L100" s="41"/>
      <c r="M100" s="240" t="s">
        <v>19</v>
      </c>
      <c r="N100" s="241" t="s">
        <v>44</v>
      </c>
      <c r="O100" s="81"/>
      <c r="P100" s="225">
        <f>O100*H100</f>
        <v>0</v>
      </c>
      <c r="Q100" s="225">
        <v>0</v>
      </c>
      <c r="R100" s="225">
        <f>Q100*H100</f>
        <v>0</v>
      </c>
      <c r="S100" s="225">
        <v>0</v>
      </c>
      <c r="T100" s="226">
        <f>S100*H100</f>
        <v>0</v>
      </c>
      <c r="U100" s="35"/>
      <c r="V100" s="35"/>
      <c r="W100" s="35"/>
      <c r="X100" s="35"/>
      <c r="Y100" s="35"/>
      <c r="Z100" s="35"/>
      <c r="AA100" s="35"/>
      <c r="AB100" s="35"/>
      <c r="AC100" s="35"/>
      <c r="AD100" s="35"/>
      <c r="AE100" s="35"/>
      <c r="AR100" s="227" t="s">
        <v>182</v>
      </c>
      <c r="AT100" s="227" t="s">
        <v>191</v>
      </c>
      <c r="AU100" s="227" t="s">
        <v>73</v>
      </c>
      <c r="AY100" s="14" t="s">
        <v>183</v>
      </c>
      <c r="BE100" s="228">
        <f>IF(N100="základní",J100,0)</f>
        <v>0</v>
      </c>
      <c r="BF100" s="228">
        <f>IF(N100="snížená",J100,0)</f>
        <v>0</v>
      </c>
      <c r="BG100" s="228">
        <f>IF(N100="zákl. přenesená",J100,0)</f>
        <v>0</v>
      </c>
      <c r="BH100" s="228">
        <f>IF(N100="sníž. přenesená",J100,0)</f>
        <v>0</v>
      </c>
      <c r="BI100" s="228">
        <f>IF(N100="nulová",J100,0)</f>
        <v>0</v>
      </c>
      <c r="BJ100" s="14" t="s">
        <v>81</v>
      </c>
      <c r="BK100" s="228">
        <f>ROUND(I100*H100,2)</f>
        <v>0</v>
      </c>
      <c r="BL100" s="14" t="s">
        <v>182</v>
      </c>
      <c r="BM100" s="227" t="s">
        <v>1373</v>
      </c>
    </row>
    <row r="101" s="2" customFormat="1">
      <c r="A101" s="35"/>
      <c r="B101" s="36"/>
      <c r="C101" s="37"/>
      <c r="D101" s="229" t="s">
        <v>190</v>
      </c>
      <c r="E101" s="37"/>
      <c r="F101" s="230" t="s">
        <v>1372</v>
      </c>
      <c r="G101" s="37"/>
      <c r="H101" s="37"/>
      <c r="I101" s="143"/>
      <c r="J101" s="37"/>
      <c r="K101" s="37"/>
      <c r="L101" s="41"/>
      <c r="M101" s="231"/>
      <c r="N101" s="232"/>
      <c r="O101" s="81"/>
      <c r="P101" s="81"/>
      <c r="Q101" s="81"/>
      <c r="R101" s="81"/>
      <c r="S101" s="81"/>
      <c r="T101" s="82"/>
      <c r="U101" s="35"/>
      <c r="V101" s="35"/>
      <c r="W101" s="35"/>
      <c r="X101" s="35"/>
      <c r="Y101" s="35"/>
      <c r="Z101" s="35"/>
      <c r="AA101" s="35"/>
      <c r="AB101" s="35"/>
      <c r="AC101" s="35"/>
      <c r="AD101" s="35"/>
      <c r="AE101" s="35"/>
      <c r="AT101" s="14" t="s">
        <v>190</v>
      </c>
      <c r="AU101" s="14" t="s">
        <v>73</v>
      </c>
    </row>
    <row r="102" s="2" customFormat="1" ht="21.75" customHeight="1">
      <c r="A102" s="35"/>
      <c r="B102" s="36"/>
      <c r="C102" s="233" t="s">
        <v>220</v>
      </c>
      <c r="D102" s="233" t="s">
        <v>191</v>
      </c>
      <c r="E102" s="234" t="s">
        <v>1374</v>
      </c>
      <c r="F102" s="235" t="s">
        <v>1375</v>
      </c>
      <c r="G102" s="236" t="s">
        <v>263</v>
      </c>
      <c r="H102" s="237">
        <v>2</v>
      </c>
      <c r="I102" s="238"/>
      <c r="J102" s="239">
        <f>ROUND(I102*H102,2)</f>
        <v>0</v>
      </c>
      <c r="K102" s="235" t="s">
        <v>19</v>
      </c>
      <c r="L102" s="41"/>
      <c r="M102" s="240" t="s">
        <v>19</v>
      </c>
      <c r="N102" s="241" t="s">
        <v>44</v>
      </c>
      <c r="O102" s="81"/>
      <c r="P102" s="225">
        <f>O102*H102</f>
        <v>0</v>
      </c>
      <c r="Q102" s="225">
        <v>0</v>
      </c>
      <c r="R102" s="225">
        <f>Q102*H102</f>
        <v>0</v>
      </c>
      <c r="S102" s="225">
        <v>0</v>
      </c>
      <c r="T102" s="226">
        <f>S102*H102</f>
        <v>0</v>
      </c>
      <c r="U102" s="35"/>
      <c r="V102" s="35"/>
      <c r="W102" s="35"/>
      <c r="X102" s="35"/>
      <c r="Y102" s="35"/>
      <c r="Z102" s="35"/>
      <c r="AA102" s="35"/>
      <c r="AB102" s="35"/>
      <c r="AC102" s="35"/>
      <c r="AD102" s="35"/>
      <c r="AE102" s="35"/>
      <c r="AR102" s="227" t="s">
        <v>182</v>
      </c>
      <c r="AT102" s="227" t="s">
        <v>191</v>
      </c>
      <c r="AU102" s="227" t="s">
        <v>73</v>
      </c>
      <c r="AY102" s="14" t="s">
        <v>183</v>
      </c>
      <c r="BE102" s="228">
        <f>IF(N102="základní",J102,0)</f>
        <v>0</v>
      </c>
      <c r="BF102" s="228">
        <f>IF(N102="snížená",J102,0)</f>
        <v>0</v>
      </c>
      <c r="BG102" s="228">
        <f>IF(N102="zákl. přenesená",J102,0)</f>
        <v>0</v>
      </c>
      <c r="BH102" s="228">
        <f>IF(N102="sníž. přenesená",J102,0)</f>
        <v>0</v>
      </c>
      <c r="BI102" s="228">
        <f>IF(N102="nulová",J102,0)</f>
        <v>0</v>
      </c>
      <c r="BJ102" s="14" t="s">
        <v>81</v>
      </c>
      <c r="BK102" s="228">
        <f>ROUND(I102*H102,2)</f>
        <v>0</v>
      </c>
      <c r="BL102" s="14" t="s">
        <v>182</v>
      </c>
      <c r="BM102" s="227" t="s">
        <v>1376</v>
      </c>
    </row>
    <row r="103" s="2" customFormat="1">
      <c r="A103" s="35"/>
      <c r="B103" s="36"/>
      <c r="C103" s="37"/>
      <c r="D103" s="229" t="s">
        <v>190</v>
      </c>
      <c r="E103" s="37"/>
      <c r="F103" s="230" t="s">
        <v>1377</v>
      </c>
      <c r="G103" s="37"/>
      <c r="H103" s="37"/>
      <c r="I103" s="143"/>
      <c r="J103" s="37"/>
      <c r="K103" s="37"/>
      <c r="L103" s="41"/>
      <c r="M103" s="231"/>
      <c r="N103" s="232"/>
      <c r="O103" s="81"/>
      <c r="P103" s="81"/>
      <c r="Q103" s="81"/>
      <c r="R103" s="81"/>
      <c r="S103" s="81"/>
      <c r="T103" s="82"/>
      <c r="U103" s="35"/>
      <c r="V103" s="35"/>
      <c r="W103" s="35"/>
      <c r="X103" s="35"/>
      <c r="Y103" s="35"/>
      <c r="Z103" s="35"/>
      <c r="AA103" s="35"/>
      <c r="AB103" s="35"/>
      <c r="AC103" s="35"/>
      <c r="AD103" s="35"/>
      <c r="AE103" s="35"/>
      <c r="AT103" s="14" t="s">
        <v>190</v>
      </c>
      <c r="AU103" s="14" t="s">
        <v>73</v>
      </c>
    </row>
    <row r="104" s="2" customFormat="1" ht="21.75" customHeight="1">
      <c r="A104" s="35"/>
      <c r="B104" s="36"/>
      <c r="C104" s="233" t="s">
        <v>224</v>
      </c>
      <c r="D104" s="233" t="s">
        <v>191</v>
      </c>
      <c r="E104" s="234" t="s">
        <v>1378</v>
      </c>
      <c r="F104" s="235" t="s">
        <v>1379</v>
      </c>
      <c r="G104" s="236" t="s">
        <v>1380</v>
      </c>
      <c r="H104" s="237">
        <v>24</v>
      </c>
      <c r="I104" s="238"/>
      <c r="J104" s="239">
        <f>ROUND(I104*H104,2)</f>
        <v>0</v>
      </c>
      <c r="K104" s="235" t="s">
        <v>19</v>
      </c>
      <c r="L104" s="41"/>
      <c r="M104" s="240" t="s">
        <v>19</v>
      </c>
      <c r="N104" s="241" t="s">
        <v>44</v>
      </c>
      <c r="O104" s="81"/>
      <c r="P104" s="225">
        <f>O104*H104</f>
        <v>0</v>
      </c>
      <c r="Q104" s="225">
        <v>0.002</v>
      </c>
      <c r="R104" s="225">
        <f>Q104*H104</f>
        <v>0.048000000000000001</v>
      </c>
      <c r="S104" s="225">
        <v>0</v>
      </c>
      <c r="T104" s="226">
        <f>S104*H104</f>
        <v>0</v>
      </c>
      <c r="U104" s="35"/>
      <c r="V104" s="35"/>
      <c r="W104" s="35"/>
      <c r="X104" s="35"/>
      <c r="Y104" s="35"/>
      <c r="Z104" s="35"/>
      <c r="AA104" s="35"/>
      <c r="AB104" s="35"/>
      <c r="AC104" s="35"/>
      <c r="AD104" s="35"/>
      <c r="AE104" s="35"/>
      <c r="AR104" s="227" t="s">
        <v>182</v>
      </c>
      <c r="AT104" s="227" t="s">
        <v>191</v>
      </c>
      <c r="AU104" s="227" t="s">
        <v>73</v>
      </c>
      <c r="AY104" s="14" t="s">
        <v>183</v>
      </c>
      <c r="BE104" s="228">
        <f>IF(N104="základní",J104,0)</f>
        <v>0</v>
      </c>
      <c r="BF104" s="228">
        <f>IF(N104="snížená",J104,0)</f>
        <v>0</v>
      </c>
      <c r="BG104" s="228">
        <f>IF(N104="zákl. přenesená",J104,0)</f>
        <v>0</v>
      </c>
      <c r="BH104" s="228">
        <f>IF(N104="sníž. přenesená",J104,0)</f>
        <v>0</v>
      </c>
      <c r="BI104" s="228">
        <f>IF(N104="nulová",J104,0)</f>
        <v>0</v>
      </c>
      <c r="BJ104" s="14" t="s">
        <v>81</v>
      </c>
      <c r="BK104" s="228">
        <f>ROUND(I104*H104,2)</f>
        <v>0</v>
      </c>
      <c r="BL104" s="14" t="s">
        <v>182</v>
      </c>
      <c r="BM104" s="227" t="s">
        <v>1381</v>
      </c>
    </row>
    <row r="105" s="2" customFormat="1">
      <c r="A105" s="35"/>
      <c r="B105" s="36"/>
      <c r="C105" s="37"/>
      <c r="D105" s="229" t="s">
        <v>190</v>
      </c>
      <c r="E105" s="37"/>
      <c r="F105" s="230" t="s">
        <v>1379</v>
      </c>
      <c r="G105" s="37"/>
      <c r="H105" s="37"/>
      <c r="I105" s="143"/>
      <c r="J105" s="37"/>
      <c r="K105" s="37"/>
      <c r="L105" s="41"/>
      <c r="M105" s="231"/>
      <c r="N105" s="232"/>
      <c r="O105" s="81"/>
      <c r="P105" s="81"/>
      <c r="Q105" s="81"/>
      <c r="R105" s="81"/>
      <c r="S105" s="81"/>
      <c r="T105" s="82"/>
      <c r="U105" s="35"/>
      <c r="V105" s="35"/>
      <c r="W105" s="35"/>
      <c r="X105" s="35"/>
      <c r="Y105" s="35"/>
      <c r="Z105" s="35"/>
      <c r="AA105" s="35"/>
      <c r="AB105" s="35"/>
      <c r="AC105" s="35"/>
      <c r="AD105" s="35"/>
      <c r="AE105" s="35"/>
      <c r="AT105" s="14" t="s">
        <v>190</v>
      </c>
      <c r="AU105" s="14" t="s">
        <v>73</v>
      </c>
    </row>
    <row r="106" s="2" customFormat="1" ht="21.75" customHeight="1">
      <c r="A106" s="35"/>
      <c r="B106" s="36"/>
      <c r="C106" s="233" t="s">
        <v>228</v>
      </c>
      <c r="D106" s="233" t="s">
        <v>191</v>
      </c>
      <c r="E106" s="234" t="s">
        <v>1382</v>
      </c>
      <c r="F106" s="235" t="s">
        <v>1383</v>
      </c>
      <c r="G106" s="236" t="s">
        <v>1380</v>
      </c>
      <c r="H106" s="237">
        <v>24</v>
      </c>
      <c r="I106" s="238"/>
      <c r="J106" s="239">
        <f>ROUND(I106*H106,2)</f>
        <v>0</v>
      </c>
      <c r="K106" s="235" t="s">
        <v>19</v>
      </c>
      <c r="L106" s="41"/>
      <c r="M106" s="240" t="s">
        <v>19</v>
      </c>
      <c r="N106" s="241" t="s">
        <v>44</v>
      </c>
      <c r="O106" s="81"/>
      <c r="P106" s="225">
        <f>O106*H106</f>
        <v>0</v>
      </c>
      <c r="Q106" s="225">
        <v>0</v>
      </c>
      <c r="R106" s="225">
        <f>Q106*H106</f>
        <v>0</v>
      </c>
      <c r="S106" s="225">
        <v>0</v>
      </c>
      <c r="T106" s="226">
        <f>S106*H106</f>
        <v>0</v>
      </c>
      <c r="U106" s="35"/>
      <c r="V106" s="35"/>
      <c r="W106" s="35"/>
      <c r="X106" s="35"/>
      <c r="Y106" s="35"/>
      <c r="Z106" s="35"/>
      <c r="AA106" s="35"/>
      <c r="AB106" s="35"/>
      <c r="AC106" s="35"/>
      <c r="AD106" s="35"/>
      <c r="AE106" s="35"/>
      <c r="AR106" s="227" t="s">
        <v>182</v>
      </c>
      <c r="AT106" s="227" t="s">
        <v>191</v>
      </c>
      <c r="AU106" s="227" t="s">
        <v>73</v>
      </c>
      <c r="AY106" s="14" t="s">
        <v>183</v>
      </c>
      <c r="BE106" s="228">
        <f>IF(N106="základní",J106,0)</f>
        <v>0</v>
      </c>
      <c r="BF106" s="228">
        <f>IF(N106="snížená",J106,0)</f>
        <v>0</v>
      </c>
      <c r="BG106" s="228">
        <f>IF(N106="zákl. přenesená",J106,0)</f>
        <v>0</v>
      </c>
      <c r="BH106" s="228">
        <f>IF(N106="sníž. přenesená",J106,0)</f>
        <v>0</v>
      </c>
      <c r="BI106" s="228">
        <f>IF(N106="nulová",J106,0)</f>
        <v>0</v>
      </c>
      <c r="BJ106" s="14" t="s">
        <v>81</v>
      </c>
      <c r="BK106" s="228">
        <f>ROUND(I106*H106,2)</f>
        <v>0</v>
      </c>
      <c r="BL106" s="14" t="s">
        <v>182</v>
      </c>
      <c r="BM106" s="227" t="s">
        <v>1384</v>
      </c>
    </row>
    <row r="107" s="2" customFormat="1">
      <c r="A107" s="35"/>
      <c r="B107" s="36"/>
      <c r="C107" s="37"/>
      <c r="D107" s="229" t="s">
        <v>190</v>
      </c>
      <c r="E107" s="37"/>
      <c r="F107" s="230" t="s">
        <v>1383</v>
      </c>
      <c r="G107" s="37"/>
      <c r="H107" s="37"/>
      <c r="I107" s="143"/>
      <c r="J107" s="37"/>
      <c r="K107" s="37"/>
      <c r="L107" s="41"/>
      <c r="M107" s="231"/>
      <c r="N107" s="232"/>
      <c r="O107" s="81"/>
      <c r="P107" s="81"/>
      <c r="Q107" s="81"/>
      <c r="R107" s="81"/>
      <c r="S107" s="81"/>
      <c r="T107" s="82"/>
      <c r="U107" s="35"/>
      <c r="V107" s="35"/>
      <c r="W107" s="35"/>
      <c r="X107" s="35"/>
      <c r="Y107" s="35"/>
      <c r="Z107" s="35"/>
      <c r="AA107" s="35"/>
      <c r="AB107" s="35"/>
      <c r="AC107" s="35"/>
      <c r="AD107" s="35"/>
      <c r="AE107" s="35"/>
      <c r="AT107" s="14" t="s">
        <v>190</v>
      </c>
      <c r="AU107" s="14" t="s">
        <v>73</v>
      </c>
    </row>
    <row r="108" s="2" customFormat="1" ht="16.5" customHeight="1">
      <c r="A108" s="35"/>
      <c r="B108" s="36"/>
      <c r="C108" s="233" t="s">
        <v>232</v>
      </c>
      <c r="D108" s="233" t="s">
        <v>191</v>
      </c>
      <c r="E108" s="234" t="s">
        <v>1385</v>
      </c>
      <c r="F108" s="235" t="s">
        <v>1386</v>
      </c>
      <c r="G108" s="236" t="s">
        <v>1380</v>
      </c>
      <c r="H108" s="237">
        <v>200</v>
      </c>
      <c r="I108" s="238"/>
      <c r="J108" s="239">
        <f>ROUND(I108*H108,2)</f>
        <v>0</v>
      </c>
      <c r="K108" s="235" t="s">
        <v>19</v>
      </c>
      <c r="L108" s="41"/>
      <c r="M108" s="240" t="s">
        <v>19</v>
      </c>
      <c r="N108" s="241" t="s">
        <v>44</v>
      </c>
      <c r="O108" s="81"/>
      <c r="P108" s="225">
        <f>O108*H108</f>
        <v>0</v>
      </c>
      <c r="Q108" s="225">
        <v>0</v>
      </c>
      <c r="R108" s="225">
        <f>Q108*H108</f>
        <v>0</v>
      </c>
      <c r="S108" s="225">
        <v>0</v>
      </c>
      <c r="T108" s="226">
        <f>S108*H108</f>
        <v>0</v>
      </c>
      <c r="U108" s="35"/>
      <c r="V108" s="35"/>
      <c r="W108" s="35"/>
      <c r="X108" s="35"/>
      <c r="Y108" s="35"/>
      <c r="Z108" s="35"/>
      <c r="AA108" s="35"/>
      <c r="AB108" s="35"/>
      <c r="AC108" s="35"/>
      <c r="AD108" s="35"/>
      <c r="AE108" s="35"/>
      <c r="AR108" s="227" t="s">
        <v>182</v>
      </c>
      <c r="AT108" s="227" t="s">
        <v>191</v>
      </c>
      <c r="AU108" s="227" t="s">
        <v>73</v>
      </c>
      <c r="AY108" s="14" t="s">
        <v>183</v>
      </c>
      <c r="BE108" s="228">
        <f>IF(N108="základní",J108,0)</f>
        <v>0</v>
      </c>
      <c r="BF108" s="228">
        <f>IF(N108="snížená",J108,0)</f>
        <v>0</v>
      </c>
      <c r="BG108" s="228">
        <f>IF(N108="zákl. přenesená",J108,0)</f>
        <v>0</v>
      </c>
      <c r="BH108" s="228">
        <f>IF(N108="sníž. přenesená",J108,0)</f>
        <v>0</v>
      </c>
      <c r="BI108" s="228">
        <f>IF(N108="nulová",J108,0)</f>
        <v>0</v>
      </c>
      <c r="BJ108" s="14" t="s">
        <v>81</v>
      </c>
      <c r="BK108" s="228">
        <f>ROUND(I108*H108,2)</f>
        <v>0</v>
      </c>
      <c r="BL108" s="14" t="s">
        <v>182</v>
      </c>
      <c r="BM108" s="227" t="s">
        <v>1387</v>
      </c>
    </row>
    <row r="109" s="2" customFormat="1">
      <c r="A109" s="35"/>
      <c r="B109" s="36"/>
      <c r="C109" s="37"/>
      <c r="D109" s="229" t="s">
        <v>190</v>
      </c>
      <c r="E109" s="37"/>
      <c r="F109" s="230" t="s">
        <v>1386</v>
      </c>
      <c r="G109" s="37"/>
      <c r="H109" s="37"/>
      <c r="I109" s="143"/>
      <c r="J109" s="37"/>
      <c r="K109" s="37"/>
      <c r="L109" s="41"/>
      <c r="M109" s="231"/>
      <c r="N109" s="232"/>
      <c r="O109" s="81"/>
      <c r="P109" s="81"/>
      <c r="Q109" s="81"/>
      <c r="R109" s="81"/>
      <c r="S109" s="81"/>
      <c r="T109" s="82"/>
      <c r="U109" s="35"/>
      <c r="V109" s="35"/>
      <c r="W109" s="35"/>
      <c r="X109" s="35"/>
      <c r="Y109" s="35"/>
      <c r="Z109" s="35"/>
      <c r="AA109" s="35"/>
      <c r="AB109" s="35"/>
      <c r="AC109" s="35"/>
      <c r="AD109" s="35"/>
      <c r="AE109" s="35"/>
      <c r="AT109" s="14" t="s">
        <v>190</v>
      </c>
      <c r="AU109" s="14" t="s">
        <v>73</v>
      </c>
    </row>
    <row r="110" s="2" customFormat="1" ht="21.75" customHeight="1">
      <c r="A110" s="35"/>
      <c r="B110" s="36"/>
      <c r="C110" s="233" t="s">
        <v>237</v>
      </c>
      <c r="D110" s="233" t="s">
        <v>191</v>
      </c>
      <c r="E110" s="234" t="s">
        <v>1388</v>
      </c>
      <c r="F110" s="235" t="s">
        <v>1389</v>
      </c>
      <c r="G110" s="236" t="s">
        <v>1380</v>
      </c>
      <c r="H110" s="237">
        <v>100</v>
      </c>
      <c r="I110" s="238"/>
      <c r="J110" s="239">
        <f>ROUND(I110*H110,2)</f>
        <v>0</v>
      </c>
      <c r="K110" s="235" t="s">
        <v>19</v>
      </c>
      <c r="L110" s="41"/>
      <c r="M110" s="240" t="s">
        <v>19</v>
      </c>
      <c r="N110" s="241" t="s">
        <v>44</v>
      </c>
      <c r="O110" s="81"/>
      <c r="P110" s="225">
        <f>O110*H110</f>
        <v>0</v>
      </c>
      <c r="Q110" s="225">
        <v>0</v>
      </c>
      <c r="R110" s="225">
        <f>Q110*H110</f>
        <v>0</v>
      </c>
      <c r="S110" s="225">
        <v>0</v>
      </c>
      <c r="T110" s="226">
        <f>S110*H110</f>
        <v>0</v>
      </c>
      <c r="U110" s="35"/>
      <c r="V110" s="35"/>
      <c r="W110" s="35"/>
      <c r="X110" s="35"/>
      <c r="Y110" s="35"/>
      <c r="Z110" s="35"/>
      <c r="AA110" s="35"/>
      <c r="AB110" s="35"/>
      <c r="AC110" s="35"/>
      <c r="AD110" s="35"/>
      <c r="AE110" s="35"/>
      <c r="AR110" s="227" t="s">
        <v>182</v>
      </c>
      <c r="AT110" s="227" t="s">
        <v>191</v>
      </c>
      <c r="AU110" s="227" t="s">
        <v>73</v>
      </c>
      <c r="AY110" s="14" t="s">
        <v>183</v>
      </c>
      <c r="BE110" s="228">
        <f>IF(N110="základní",J110,0)</f>
        <v>0</v>
      </c>
      <c r="BF110" s="228">
        <f>IF(N110="snížená",J110,0)</f>
        <v>0</v>
      </c>
      <c r="BG110" s="228">
        <f>IF(N110="zákl. přenesená",J110,0)</f>
        <v>0</v>
      </c>
      <c r="BH110" s="228">
        <f>IF(N110="sníž. přenesená",J110,0)</f>
        <v>0</v>
      </c>
      <c r="BI110" s="228">
        <f>IF(N110="nulová",J110,0)</f>
        <v>0</v>
      </c>
      <c r="BJ110" s="14" t="s">
        <v>81</v>
      </c>
      <c r="BK110" s="228">
        <f>ROUND(I110*H110,2)</f>
        <v>0</v>
      </c>
      <c r="BL110" s="14" t="s">
        <v>182</v>
      </c>
      <c r="BM110" s="227" t="s">
        <v>1390</v>
      </c>
    </row>
    <row r="111" s="2" customFormat="1">
      <c r="A111" s="35"/>
      <c r="B111" s="36"/>
      <c r="C111" s="37"/>
      <c r="D111" s="229" t="s">
        <v>190</v>
      </c>
      <c r="E111" s="37"/>
      <c r="F111" s="230" t="s">
        <v>1389</v>
      </c>
      <c r="G111" s="37"/>
      <c r="H111" s="37"/>
      <c r="I111" s="143"/>
      <c r="J111" s="37"/>
      <c r="K111" s="37"/>
      <c r="L111" s="41"/>
      <c r="M111" s="231"/>
      <c r="N111" s="232"/>
      <c r="O111" s="81"/>
      <c r="P111" s="81"/>
      <c r="Q111" s="81"/>
      <c r="R111" s="81"/>
      <c r="S111" s="81"/>
      <c r="T111" s="82"/>
      <c r="U111" s="35"/>
      <c r="V111" s="35"/>
      <c r="W111" s="35"/>
      <c r="X111" s="35"/>
      <c r="Y111" s="35"/>
      <c r="Z111" s="35"/>
      <c r="AA111" s="35"/>
      <c r="AB111" s="35"/>
      <c r="AC111" s="35"/>
      <c r="AD111" s="35"/>
      <c r="AE111" s="35"/>
      <c r="AT111" s="14" t="s">
        <v>190</v>
      </c>
      <c r="AU111" s="14" t="s">
        <v>73</v>
      </c>
    </row>
    <row r="112" s="2" customFormat="1" ht="16.5" customHeight="1">
      <c r="A112" s="35"/>
      <c r="B112" s="36"/>
      <c r="C112" s="233" t="s">
        <v>242</v>
      </c>
      <c r="D112" s="233" t="s">
        <v>191</v>
      </c>
      <c r="E112" s="234" t="s">
        <v>1391</v>
      </c>
      <c r="F112" s="235" t="s">
        <v>1392</v>
      </c>
      <c r="G112" s="236" t="s">
        <v>187</v>
      </c>
      <c r="H112" s="237">
        <v>250</v>
      </c>
      <c r="I112" s="238"/>
      <c r="J112" s="239">
        <f>ROUND(I112*H112,2)</f>
        <v>0</v>
      </c>
      <c r="K112" s="235" t="s">
        <v>19</v>
      </c>
      <c r="L112" s="41"/>
      <c r="M112" s="240" t="s">
        <v>19</v>
      </c>
      <c r="N112" s="241" t="s">
        <v>44</v>
      </c>
      <c r="O112" s="81"/>
      <c r="P112" s="225">
        <f>O112*H112</f>
        <v>0</v>
      </c>
      <c r="Q112" s="225">
        <v>0</v>
      </c>
      <c r="R112" s="225">
        <f>Q112*H112</f>
        <v>0</v>
      </c>
      <c r="S112" s="225">
        <v>0</v>
      </c>
      <c r="T112" s="226">
        <f>S112*H112</f>
        <v>0</v>
      </c>
      <c r="U112" s="35"/>
      <c r="V112" s="35"/>
      <c r="W112" s="35"/>
      <c r="X112" s="35"/>
      <c r="Y112" s="35"/>
      <c r="Z112" s="35"/>
      <c r="AA112" s="35"/>
      <c r="AB112" s="35"/>
      <c r="AC112" s="35"/>
      <c r="AD112" s="35"/>
      <c r="AE112" s="35"/>
      <c r="AR112" s="227" t="s">
        <v>182</v>
      </c>
      <c r="AT112" s="227" t="s">
        <v>191</v>
      </c>
      <c r="AU112" s="227" t="s">
        <v>73</v>
      </c>
      <c r="AY112" s="14" t="s">
        <v>183</v>
      </c>
      <c r="BE112" s="228">
        <f>IF(N112="základní",J112,0)</f>
        <v>0</v>
      </c>
      <c r="BF112" s="228">
        <f>IF(N112="snížená",J112,0)</f>
        <v>0</v>
      </c>
      <c r="BG112" s="228">
        <f>IF(N112="zákl. přenesená",J112,0)</f>
        <v>0</v>
      </c>
      <c r="BH112" s="228">
        <f>IF(N112="sníž. přenesená",J112,0)</f>
        <v>0</v>
      </c>
      <c r="BI112" s="228">
        <f>IF(N112="nulová",J112,0)</f>
        <v>0</v>
      </c>
      <c r="BJ112" s="14" t="s">
        <v>81</v>
      </c>
      <c r="BK112" s="228">
        <f>ROUND(I112*H112,2)</f>
        <v>0</v>
      </c>
      <c r="BL112" s="14" t="s">
        <v>182</v>
      </c>
      <c r="BM112" s="227" t="s">
        <v>1393</v>
      </c>
    </row>
    <row r="113" s="2" customFormat="1">
      <c r="A113" s="35"/>
      <c r="B113" s="36"/>
      <c r="C113" s="37"/>
      <c r="D113" s="229" t="s">
        <v>190</v>
      </c>
      <c r="E113" s="37"/>
      <c r="F113" s="230" t="s">
        <v>1392</v>
      </c>
      <c r="G113" s="37"/>
      <c r="H113" s="37"/>
      <c r="I113" s="143"/>
      <c r="J113" s="37"/>
      <c r="K113" s="37"/>
      <c r="L113" s="41"/>
      <c r="M113" s="231"/>
      <c r="N113" s="232"/>
      <c r="O113" s="81"/>
      <c r="P113" s="81"/>
      <c r="Q113" s="81"/>
      <c r="R113" s="81"/>
      <c r="S113" s="81"/>
      <c r="T113" s="82"/>
      <c r="U113" s="35"/>
      <c r="V113" s="35"/>
      <c r="W113" s="35"/>
      <c r="X113" s="35"/>
      <c r="Y113" s="35"/>
      <c r="Z113" s="35"/>
      <c r="AA113" s="35"/>
      <c r="AB113" s="35"/>
      <c r="AC113" s="35"/>
      <c r="AD113" s="35"/>
      <c r="AE113" s="35"/>
      <c r="AT113" s="14" t="s">
        <v>190</v>
      </c>
      <c r="AU113" s="14" t="s">
        <v>73</v>
      </c>
    </row>
    <row r="114" s="2" customFormat="1" ht="16.5" customHeight="1">
      <c r="A114" s="35"/>
      <c r="B114" s="36"/>
      <c r="C114" s="233" t="s">
        <v>8</v>
      </c>
      <c r="D114" s="233" t="s">
        <v>191</v>
      </c>
      <c r="E114" s="234" t="s">
        <v>1394</v>
      </c>
      <c r="F114" s="235" t="s">
        <v>1395</v>
      </c>
      <c r="G114" s="236" t="s">
        <v>199</v>
      </c>
      <c r="H114" s="237">
        <v>120</v>
      </c>
      <c r="I114" s="238"/>
      <c r="J114" s="239">
        <f>ROUND(I114*H114,2)</f>
        <v>0</v>
      </c>
      <c r="K114" s="235" t="s">
        <v>19</v>
      </c>
      <c r="L114" s="41"/>
      <c r="M114" s="240" t="s">
        <v>19</v>
      </c>
      <c r="N114" s="241" t="s">
        <v>44</v>
      </c>
      <c r="O114" s="81"/>
      <c r="P114" s="225">
        <f>O114*H114</f>
        <v>0</v>
      </c>
      <c r="Q114" s="225">
        <v>0</v>
      </c>
      <c r="R114" s="225">
        <f>Q114*H114</f>
        <v>0</v>
      </c>
      <c r="S114" s="225">
        <v>0</v>
      </c>
      <c r="T114" s="226">
        <f>S114*H114</f>
        <v>0</v>
      </c>
      <c r="U114" s="35"/>
      <c r="V114" s="35"/>
      <c r="W114" s="35"/>
      <c r="X114" s="35"/>
      <c r="Y114" s="35"/>
      <c r="Z114" s="35"/>
      <c r="AA114" s="35"/>
      <c r="AB114" s="35"/>
      <c r="AC114" s="35"/>
      <c r="AD114" s="35"/>
      <c r="AE114" s="35"/>
      <c r="AR114" s="227" t="s">
        <v>182</v>
      </c>
      <c r="AT114" s="227" t="s">
        <v>191</v>
      </c>
      <c r="AU114" s="227" t="s">
        <v>73</v>
      </c>
      <c r="AY114" s="14" t="s">
        <v>183</v>
      </c>
      <c r="BE114" s="228">
        <f>IF(N114="základní",J114,0)</f>
        <v>0</v>
      </c>
      <c r="BF114" s="228">
        <f>IF(N114="snížená",J114,0)</f>
        <v>0</v>
      </c>
      <c r="BG114" s="228">
        <f>IF(N114="zákl. přenesená",J114,0)</f>
        <v>0</v>
      </c>
      <c r="BH114" s="228">
        <f>IF(N114="sníž. přenesená",J114,0)</f>
        <v>0</v>
      </c>
      <c r="BI114" s="228">
        <f>IF(N114="nulová",J114,0)</f>
        <v>0</v>
      </c>
      <c r="BJ114" s="14" t="s">
        <v>81</v>
      </c>
      <c r="BK114" s="228">
        <f>ROUND(I114*H114,2)</f>
        <v>0</v>
      </c>
      <c r="BL114" s="14" t="s">
        <v>182</v>
      </c>
      <c r="BM114" s="227" t="s">
        <v>1396</v>
      </c>
    </row>
    <row r="115" s="2" customFormat="1">
      <c r="A115" s="35"/>
      <c r="B115" s="36"/>
      <c r="C115" s="37"/>
      <c r="D115" s="229" t="s">
        <v>190</v>
      </c>
      <c r="E115" s="37"/>
      <c r="F115" s="230" t="s">
        <v>1395</v>
      </c>
      <c r="G115" s="37"/>
      <c r="H115" s="37"/>
      <c r="I115" s="143"/>
      <c r="J115" s="37"/>
      <c r="K115" s="37"/>
      <c r="L115" s="41"/>
      <c r="M115" s="231"/>
      <c r="N115" s="232"/>
      <c r="O115" s="81"/>
      <c r="P115" s="81"/>
      <c r="Q115" s="81"/>
      <c r="R115" s="81"/>
      <c r="S115" s="81"/>
      <c r="T115" s="82"/>
      <c r="U115" s="35"/>
      <c r="V115" s="35"/>
      <c r="W115" s="35"/>
      <c r="X115" s="35"/>
      <c r="Y115" s="35"/>
      <c r="Z115" s="35"/>
      <c r="AA115" s="35"/>
      <c r="AB115" s="35"/>
      <c r="AC115" s="35"/>
      <c r="AD115" s="35"/>
      <c r="AE115" s="35"/>
      <c r="AT115" s="14" t="s">
        <v>190</v>
      </c>
      <c r="AU115" s="14" t="s">
        <v>73</v>
      </c>
    </row>
    <row r="116" s="2" customFormat="1" ht="16.5" customHeight="1">
      <c r="A116" s="35"/>
      <c r="B116" s="36"/>
      <c r="C116" s="233" t="s">
        <v>249</v>
      </c>
      <c r="D116" s="233" t="s">
        <v>191</v>
      </c>
      <c r="E116" s="234" t="s">
        <v>1397</v>
      </c>
      <c r="F116" s="235" t="s">
        <v>1398</v>
      </c>
      <c r="G116" s="236" t="s">
        <v>199</v>
      </c>
      <c r="H116" s="237">
        <v>120</v>
      </c>
      <c r="I116" s="238"/>
      <c r="J116" s="239">
        <f>ROUND(I116*H116,2)</f>
        <v>0</v>
      </c>
      <c r="K116" s="235" t="s">
        <v>19</v>
      </c>
      <c r="L116" s="41"/>
      <c r="M116" s="240" t="s">
        <v>19</v>
      </c>
      <c r="N116" s="241" t="s">
        <v>44</v>
      </c>
      <c r="O116" s="81"/>
      <c r="P116" s="225">
        <f>O116*H116</f>
        <v>0</v>
      </c>
      <c r="Q116" s="225">
        <v>0</v>
      </c>
      <c r="R116" s="225">
        <f>Q116*H116</f>
        <v>0</v>
      </c>
      <c r="S116" s="225">
        <v>0</v>
      </c>
      <c r="T116" s="226">
        <f>S116*H116</f>
        <v>0</v>
      </c>
      <c r="U116" s="35"/>
      <c r="V116" s="35"/>
      <c r="W116" s="35"/>
      <c r="X116" s="35"/>
      <c r="Y116" s="35"/>
      <c r="Z116" s="35"/>
      <c r="AA116" s="35"/>
      <c r="AB116" s="35"/>
      <c r="AC116" s="35"/>
      <c r="AD116" s="35"/>
      <c r="AE116" s="35"/>
      <c r="AR116" s="227" t="s">
        <v>182</v>
      </c>
      <c r="AT116" s="227" t="s">
        <v>191</v>
      </c>
      <c r="AU116" s="227" t="s">
        <v>73</v>
      </c>
      <c r="AY116" s="14" t="s">
        <v>183</v>
      </c>
      <c r="BE116" s="228">
        <f>IF(N116="základní",J116,0)</f>
        <v>0</v>
      </c>
      <c r="BF116" s="228">
        <f>IF(N116="snížená",J116,0)</f>
        <v>0</v>
      </c>
      <c r="BG116" s="228">
        <f>IF(N116="zákl. přenesená",J116,0)</f>
        <v>0</v>
      </c>
      <c r="BH116" s="228">
        <f>IF(N116="sníž. přenesená",J116,0)</f>
        <v>0</v>
      </c>
      <c r="BI116" s="228">
        <f>IF(N116="nulová",J116,0)</f>
        <v>0</v>
      </c>
      <c r="BJ116" s="14" t="s">
        <v>81</v>
      </c>
      <c r="BK116" s="228">
        <f>ROUND(I116*H116,2)</f>
        <v>0</v>
      </c>
      <c r="BL116" s="14" t="s">
        <v>182</v>
      </c>
      <c r="BM116" s="227" t="s">
        <v>1399</v>
      </c>
    </row>
    <row r="117" s="2" customFormat="1">
      <c r="A117" s="35"/>
      <c r="B117" s="36"/>
      <c r="C117" s="37"/>
      <c r="D117" s="229" t="s">
        <v>190</v>
      </c>
      <c r="E117" s="37"/>
      <c r="F117" s="230" t="s">
        <v>1398</v>
      </c>
      <c r="G117" s="37"/>
      <c r="H117" s="37"/>
      <c r="I117" s="143"/>
      <c r="J117" s="37"/>
      <c r="K117" s="37"/>
      <c r="L117" s="41"/>
      <c r="M117" s="231"/>
      <c r="N117" s="232"/>
      <c r="O117" s="81"/>
      <c r="P117" s="81"/>
      <c r="Q117" s="81"/>
      <c r="R117" s="81"/>
      <c r="S117" s="81"/>
      <c r="T117" s="82"/>
      <c r="U117" s="35"/>
      <c r="V117" s="35"/>
      <c r="W117" s="35"/>
      <c r="X117" s="35"/>
      <c r="Y117" s="35"/>
      <c r="Z117" s="35"/>
      <c r="AA117" s="35"/>
      <c r="AB117" s="35"/>
      <c r="AC117" s="35"/>
      <c r="AD117" s="35"/>
      <c r="AE117" s="35"/>
      <c r="AT117" s="14" t="s">
        <v>190</v>
      </c>
      <c r="AU117" s="14" t="s">
        <v>73</v>
      </c>
    </row>
    <row r="118" s="2" customFormat="1" ht="16.5" customHeight="1">
      <c r="A118" s="35"/>
      <c r="B118" s="36"/>
      <c r="C118" s="233" t="s">
        <v>254</v>
      </c>
      <c r="D118" s="233" t="s">
        <v>191</v>
      </c>
      <c r="E118" s="234" t="s">
        <v>1400</v>
      </c>
      <c r="F118" s="235" t="s">
        <v>1401</v>
      </c>
      <c r="G118" s="236" t="s">
        <v>199</v>
      </c>
      <c r="H118" s="237">
        <v>16</v>
      </c>
      <c r="I118" s="238"/>
      <c r="J118" s="239">
        <f>ROUND(I118*H118,2)</f>
        <v>0</v>
      </c>
      <c r="K118" s="235" t="s">
        <v>19</v>
      </c>
      <c r="L118" s="41"/>
      <c r="M118" s="240" t="s">
        <v>19</v>
      </c>
      <c r="N118" s="241" t="s">
        <v>44</v>
      </c>
      <c r="O118" s="81"/>
      <c r="P118" s="225">
        <f>O118*H118</f>
        <v>0</v>
      </c>
      <c r="Q118" s="225">
        <v>0.00093000000000000005</v>
      </c>
      <c r="R118" s="225">
        <f>Q118*H118</f>
        <v>0.014880000000000001</v>
      </c>
      <c r="S118" s="225">
        <v>0</v>
      </c>
      <c r="T118" s="226">
        <f>S118*H118</f>
        <v>0</v>
      </c>
      <c r="U118" s="35"/>
      <c r="V118" s="35"/>
      <c r="W118" s="35"/>
      <c r="X118" s="35"/>
      <c r="Y118" s="35"/>
      <c r="Z118" s="35"/>
      <c r="AA118" s="35"/>
      <c r="AB118" s="35"/>
      <c r="AC118" s="35"/>
      <c r="AD118" s="35"/>
      <c r="AE118" s="35"/>
      <c r="AR118" s="227" t="s">
        <v>182</v>
      </c>
      <c r="AT118" s="227" t="s">
        <v>191</v>
      </c>
      <c r="AU118" s="227" t="s">
        <v>73</v>
      </c>
      <c r="AY118" s="14" t="s">
        <v>183</v>
      </c>
      <c r="BE118" s="228">
        <f>IF(N118="základní",J118,0)</f>
        <v>0</v>
      </c>
      <c r="BF118" s="228">
        <f>IF(N118="snížená",J118,0)</f>
        <v>0</v>
      </c>
      <c r="BG118" s="228">
        <f>IF(N118="zákl. přenesená",J118,0)</f>
        <v>0</v>
      </c>
      <c r="BH118" s="228">
        <f>IF(N118="sníž. přenesená",J118,0)</f>
        <v>0</v>
      </c>
      <c r="BI118" s="228">
        <f>IF(N118="nulová",J118,0)</f>
        <v>0</v>
      </c>
      <c r="BJ118" s="14" t="s">
        <v>81</v>
      </c>
      <c r="BK118" s="228">
        <f>ROUND(I118*H118,2)</f>
        <v>0</v>
      </c>
      <c r="BL118" s="14" t="s">
        <v>182</v>
      </c>
      <c r="BM118" s="227" t="s">
        <v>1402</v>
      </c>
    </row>
    <row r="119" s="2" customFormat="1">
      <c r="A119" s="35"/>
      <c r="B119" s="36"/>
      <c r="C119" s="37"/>
      <c r="D119" s="229" t="s">
        <v>190</v>
      </c>
      <c r="E119" s="37"/>
      <c r="F119" s="230" t="s">
        <v>1401</v>
      </c>
      <c r="G119" s="37"/>
      <c r="H119" s="37"/>
      <c r="I119" s="143"/>
      <c r="J119" s="37"/>
      <c r="K119" s="37"/>
      <c r="L119" s="41"/>
      <c r="M119" s="231"/>
      <c r="N119" s="232"/>
      <c r="O119" s="81"/>
      <c r="P119" s="81"/>
      <c r="Q119" s="81"/>
      <c r="R119" s="81"/>
      <c r="S119" s="81"/>
      <c r="T119" s="82"/>
      <c r="U119" s="35"/>
      <c r="V119" s="35"/>
      <c r="W119" s="35"/>
      <c r="X119" s="35"/>
      <c r="Y119" s="35"/>
      <c r="Z119" s="35"/>
      <c r="AA119" s="35"/>
      <c r="AB119" s="35"/>
      <c r="AC119" s="35"/>
      <c r="AD119" s="35"/>
      <c r="AE119" s="35"/>
      <c r="AT119" s="14" t="s">
        <v>190</v>
      </c>
      <c r="AU119" s="14" t="s">
        <v>73</v>
      </c>
    </row>
    <row r="120" s="2" customFormat="1" ht="21.75" customHeight="1">
      <c r="A120" s="35"/>
      <c r="B120" s="36"/>
      <c r="C120" s="233" t="s">
        <v>260</v>
      </c>
      <c r="D120" s="233" t="s">
        <v>191</v>
      </c>
      <c r="E120" s="234" t="s">
        <v>1403</v>
      </c>
      <c r="F120" s="235" t="s">
        <v>1404</v>
      </c>
      <c r="G120" s="236" t="s">
        <v>199</v>
      </c>
      <c r="H120" s="237">
        <v>9</v>
      </c>
      <c r="I120" s="238"/>
      <c r="J120" s="239">
        <f>ROUND(I120*H120,2)</f>
        <v>0</v>
      </c>
      <c r="K120" s="235" t="s">
        <v>19</v>
      </c>
      <c r="L120" s="41"/>
      <c r="M120" s="240" t="s">
        <v>19</v>
      </c>
      <c r="N120" s="241" t="s">
        <v>44</v>
      </c>
      <c r="O120" s="81"/>
      <c r="P120" s="225">
        <f>O120*H120</f>
        <v>0</v>
      </c>
      <c r="Q120" s="225">
        <v>0</v>
      </c>
      <c r="R120" s="225">
        <f>Q120*H120</f>
        <v>0</v>
      </c>
      <c r="S120" s="225">
        <v>0</v>
      </c>
      <c r="T120" s="226">
        <f>S120*H120</f>
        <v>0</v>
      </c>
      <c r="U120" s="35"/>
      <c r="V120" s="35"/>
      <c r="W120" s="35"/>
      <c r="X120" s="35"/>
      <c r="Y120" s="35"/>
      <c r="Z120" s="35"/>
      <c r="AA120" s="35"/>
      <c r="AB120" s="35"/>
      <c r="AC120" s="35"/>
      <c r="AD120" s="35"/>
      <c r="AE120" s="35"/>
      <c r="AR120" s="227" t="s">
        <v>182</v>
      </c>
      <c r="AT120" s="227" t="s">
        <v>191</v>
      </c>
      <c r="AU120" s="227" t="s">
        <v>73</v>
      </c>
      <c r="AY120" s="14" t="s">
        <v>183</v>
      </c>
      <c r="BE120" s="228">
        <f>IF(N120="základní",J120,0)</f>
        <v>0</v>
      </c>
      <c r="BF120" s="228">
        <f>IF(N120="snížená",J120,0)</f>
        <v>0</v>
      </c>
      <c r="BG120" s="228">
        <f>IF(N120="zákl. přenesená",J120,0)</f>
        <v>0</v>
      </c>
      <c r="BH120" s="228">
        <f>IF(N120="sníž. přenesená",J120,0)</f>
        <v>0</v>
      </c>
      <c r="BI120" s="228">
        <f>IF(N120="nulová",J120,0)</f>
        <v>0</v>
      </c>
      <c r="BJ120" s="14" t="s">
        <v>81</v>
      </c>
      <c r="BK120" s="228">
        <f>ROUND(I120*H120,2)</f>
        <v>0</v>
      </c>
      <c r="BL120" s="14" t="s">
        <v>182</v>
      </c>
      <c r="BM120" s="227" t="s">
        <v>1405</v>
      </c>
    </row>
    <row r="121" s="2" customFormat="1">
      <c r="A121" s="35"/>
      <c r="B121" s="36"/>
      <c r="C121" s="37"/>
      <c r="D121" s="229" t="s">
        <v>190</v>
      </c>
      <c r="E121" s="37"/>
      <c r="F121" s="230" t="s">
        <v>1404</v>
      </c>
      <c r="G121" s="37"/>
      <c r="H121" s="37"/>
      <c r="I121" s="143"/>
      <c r="J121" s="37"/>
      <c r="K121" s="37"/>
      <c r="L121" s="41"/>
      <c r="M121" s="242"/>
      <c r="N121" s="243"/>
      <c r="O121" s="244"/>
      <c r="P121" s="244"/>
      <c r="Q121" s="244"/>
      <c r="R121" s="244"/>
      <c r="S121" s="244"/>
      <c r="T121" s="245"/>
      <c r="U121" s="35"/>
      <c r="V121" s="35"/>
      <c r="W121" s="35"/>
      <c r="X121" s="35"/>
      <c r="Y121" s="35"/>
      <c r="Z121" s="35"/>
      <c r="AA121" s="35"/>
      <c r="AB121" s="35"/>
      <c r="AC121" s="35"/>
      <c r="AD121" s="35"/>
      <c r="AE121" s="35"/>
      <c r="AT121" s="14" t="s">
        <v>190</v>
      </c>
      <c r="AU121" s="14" t="s">
        <v>73</v>
      </c>
    </row>
    <row r="122" s="2" customFormat="1" ht="6.96" customHeight="1">
      <c r="A122" s="35"/>
      <c r="B122" s="56"/>
      <c r="C122" s="57"/>
      <c r="D122" s="57"/>
      <c r="E122" s="57"/>
      <c r="F122" s="57"/>
      <c r="G122" s="57"/>
      <c r="H122" s="57"/>
      <c r="I122" s="172"/>
      <c r="J122" s="57"/>
      <c r="K122" s="57"/>
      <c r="L122" s="41"/>
      <c r="M122" s="35"/>
      <c r="O122" s="35"/>
      <c r="P122" s="35"/>
      <c r="Q122" s="35"/>
      <c r="R122" s="35"/>
      <c r="S122" s="35"/>
      <c r="T122" s="35"/>
      <c r="U122" s="35"/>
      <c r="V122" s="35"/>
      <c r="W122" s="35"/>
      <c r="X122" s="35"/>
      <c r="Y122" s="35"/>
      <c r="Z122" s="35"/>
      <c r="AA122" s="35"/>
      <c r="AB122" s="35"/>
      <c r="AC122" s="35"/>
      <c r="AD122" s="35"/>
      <c r="AE122" s="35"/>
    </row>
  </sheetData>
  <sheetProtection sheet="1" autoFilter="0" formatColumns="0" formatRows="0" objects="1" scenarios="1" spinCount="100000" saltValue="dLI678GAbZ1TFPmkC63t45NLv1i4IYsDwO3luVXghQr30ipH3fhRfz3cZXl0QzqLi/XyQ9eIKKzDuxGL+DCWtQ==" hashValue="ePGICBFpMB8+xBvePCAQHxG6sxAbAuPJO2u9f9XhDmRolUin+irh07UJsc7G3NwKm1CEWPCPDK67UYTBgoE9Pw==" algorithmName="SHA-512" password="CC35"/>
  <autoFilter ref="C84:K12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97</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1" customFormat="1" ht="12" customHeight="1">
      <c r="B8" s="17"/>
      <c r="D8" s="141" t="s">
        <v>160</v>
      </c>
      <c r="I8" s="135"/>
      <c r="L8" s="17"/>
    </row>
    <row r="9" hidden="1" s="2" customFormat="1" ht="16.5" customHeight="1">
      <c r="A9" s="35"/>
      <c r="B9" s="41"/>
      <c r="C9" s="35"/>
      <c r="D9" s="35"/>
      <c r="E9" s="142" t="s">
        <v>308</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309</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16.5" customHeight="1">
      <c r="A11" s="35"/>
      <c r="B11" s="41"/>
      <c r="C11" s="35"/>
      <c r="D11" s="35"/>
      <c r="E11" s="145" t="s">
        <v>1406</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11. 2. 2020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34</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37</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38</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39</v>
      </c>
      <c r="E32" s="35"/>
      <c r="F32" s="35"/>
      <c r="G32" s="35"/>
      <c r="H32" s="35"/>
      <c r="I32" s="143"/>
      <c r="J32" s="156">
        <f>ROUND(J85,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41</v>
      </c>
      <c r="G34" s="35"/>
      <c r="H34" s="35"/>
      <c r="I34" s="158" t="s">
        <v>40</v>
      </c>
      <c r="J34" s="157" t="s">
        <v>42</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43</v>
      </c>
      <c r="E35" s="141" t="s">
        <v>44</v>
      </c>
      <c r="F35" s="160">
        <f>ROUND((SUM(BE85:BE113)),  2)</f>
        <v>0</v>
      </c>
      <c r="G35" s="35"/>
      <c r="H35" s="35"/>
      <c r="I35" s="161">
        <v>0.20999999999999999</v>
      </c>
      <c r="J35" s="160">
        <f>ROUND(((SUM(BE85:BE113))*I35),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45</v>
      </c>
      <c r="F36" s="160">
        <f>ROUND((SUM(BF85:BF113)),  2)</f>
        <v>0</v>
      </c>
      <c r="G36" s="35"/>
      <c r="H36" s="35"/>
      <c r="I36" s="161">
        <v>0.14999999999999999</v>
      </c>
      <c r="J36" s="160">
        <f>ROUND(((SUM(BF85:BF113))*I36),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46</v>
      </c>
      <c r="F37" s="160">
        <f>ROUND((SUM(BG85:BG113)),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47</v>
      </c>
      <c r="F38" s="160">
        <f>ROUND((SUM(BH85:BH113)),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48</v>
      </c>
      <c r="F39" s="160">
        <f>ROUND((SUM(BI85:BI113)),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49</v>
      </c>
      <c r="E41" s="164"/>
      <c r="F41" s="164"/>
      <c r="G41" s="165" t="s">
        <v>50</v>
      </c>
      <c r="H41" s="166" t="s">
        <v>51</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162</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23.25" customHeight="1">
      <c r="A50" s="35"/>
      <c r="B50" s="36"/>
      <c r="C50" s="37"/>
      <c r="D50" s="37"/>
      <c r="E50" s="176" t="str">
        <f>E7</f>
        <v xml:space="preserve">Oprava staničních kolejí 1 - 8  a výhybek v žst. Bečov nad Teplou (2. část)</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160</v>
      </c>
      <c r="D51" s="19"/>
      <c r="E51" s="19"/>
      <c r="F51" s="19"/>
      <c r="G51" s="19"/>
      <c r="H51" s="19"/>
      <c r="I51" s="135"/>
      <c r="J51" s="19"/>
      <c r="K51" s="19"/>
      <c r="L51" s="17"/>
    </row>
    <row r="52" hidden="1" s="2" customFormat="1" ht="16.5" customHeight="1">
      <c r="A52" s="35"/>
      <c r="B52" s="36"/>
      <c r="C52" s="37"/>
      <c r="D52" s="37"/>
      <c r="E52" s="176" t="s">
        <v>308</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309</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6.5" customHeight="1">
      <c r="A54" s="35"/>
      <c r="B54" s="36"/>
      <c r="C54" s="37"/>
      <c r="D54" s="37"/>
      <c r="E54" s="66" t="str">
        <f>E11</f>
        <v>01.3 - Materiál objednatele - NEOCEŇOVAT</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žst. Bečov nad Teplou</v>
      </c>
      <c r="G56" s="37"/>
      <c r="H56" s="37"/>
      <c r="I56" s="146" t="s">
        <v>23</v>
      </c>
      <c r="J56" s="69" t="str">
        <f>IF(J14="","",J14)</f>
        <v>11. 2. 2020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 xml:space="preserve"> Správa železnic, OŘ ÚNL</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 xml:space="preserve"> </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163</v>
      </c>
      <c r="D61" s="178"/>
      <c r="E61" s="178"/>
      <c r="F61" s="178"/>
      <c r="G61" s="178"/>
      <c r="H61" s="178"/>
      <c r="I61" s="179"/>
      <c r="J61" s="180" t="s">
        <v>164</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71</v>
      </c>
      <c r="D63" s="37"/>
      <c r="E63" s="37"/>
      <c r="F63" s="37"/>
      <c r="G63" s="37"/>
      <c r="H63" s="37"/>
      <c r="I63" s="143"/>
      <c r="J63" s="99">
        <f>J85</f>
        <v>0</v>
      </c>
      <c r="K63" s="37"/>
      <c r="L63" s="144"/>
      <c r="S63" s="35"/>
      <c r="T63" s="35"/>
      <c r="U63" s="35"/>
      <c r="V63" s="35"/>
      <c r="W63" s="35"/>
      <c r="X63" s="35"/>
      <c r="Y63" s="35"/>
      <c r="Z63" s="35"/>
      <c r="AA63" s="35"/>
      <c r="AB63" s="35"/>
      <c r="AC63" s="35"/>
      <c r="AD63" s="35"/>
      <c r="AE63" s="35"/>
      <c r="AU63" s="14" t="s">
        <v>165</v>
      </c>
    </row>
    <row r="64" hidden="1" s="2" customFormat="1" ht="21.84" customHeight="1">
      <c r="A64" s="35"/>
      <c r="B64" s="36"/>
      <c r="C64" s="37"/>
      <c r="D64" s="37"/>
      <c r="E64" s="37"/>
      <c r="F64" s="37"/>
      <c r="G64" s="37"/>
      <c r="H64" s="37"/>
      <c r="I64" s="143"/>
      <c r="J64" s="37"/>
      <c r="K64" s="37"/>
      <c r="L64" s="144"/>
      <c r="S64" s="35"/>
      <c r="T64" s="35"/>
      <c r="U64" s="35"/>
      <c r="V64" s="35"/>
      <c r="W64" s="35"/>
      <c r="X64" s="35"/>
      <c r="Y64" s="35"/>
      <c r="Z64" s="35"/>
      <c r="AA64" s="35"/>
      <c r="AB64" s="35"/>
      <c r="AC64" s="35"/>
      <c r="AD64" s="35"/>
      <c r="AE64" s="35"/>
    </row>
    <row r="65" hidden="1" s="2" customFormat="1" ht="6.96" customHeight="1">
      <c r="A65" s="35"/>
      <c r="B65" s="56"/>
      <c r="C65" s="57"/>
      <c r="D65" s="57"/>
      <c r="E65" s="57"/>
      <c r="F65" s="57"/>
      <c r="G65" s="57"/>
      <c r="H65" s="57"/>
      <c r="I65" s="172"/>
      <c r="J65" s="57"/>
      <c r="K65" s="57"/>
      <c r="L65" s="144"/>
      <c r="S65" s="35"/>
      <c r="T65" s="35"/>
      <c r="U65" s="35"/>
      <c r="V65" s="35"/>
      <c r="W65" s="35"/>
      <c r="X65" s="35"/>
      <c r="Y65" s="35"/>
      <c r="Z65" s="35"/>
      <c r="AA65" s="35"/>
      <c r="AB65" s="35"/>
      <c r="AC65" s="35"/>
      <c r="AD65" s="35"/>
      <c r="AE65" s="35"/>
    </row>
    <row r="66" hidden="1"/>
    <row r="67" hidden="1"/>
    <row r="68" hidden="1"/>
    <row r="69" s="2" customFormat="1" ht="6.96" customHeight="1">
      <c r="A69" s="35"/>
      <c r="B69" s="58"/>
      <c r="C69" s="59"/>
      <c r="D69" s="59"/>
      <c r="E69" s="59"/>
      <c r="F69" s="59"/>
      <c r="G69" s="59"/>
      <c r="H69" s="59"/>
      <c r="I69" s="175"/>
      <c r="J69" s="59"/>
      <c r="K69" s="59"/>
      <c r="L69" s="144"/>
      <c r="S69" s="35"/>
      <c r="T69" s="35"/>
      <c r="U69" s="35"/>
      <c r="V69" s="35"/>
      <c r="W69" s="35"/>
      <c r="X69" s="35"/>
      <c r="Y69" s="35"/>
      <c r="Z69" s="35"/>
      <c r="AA69" s="35"/>
      <c r="AB69" s="35"/>
      <c r="AC69" s="35"/>
      <c r="AD69" s="35"/>
      <c r="AE69" s="35"/>
    </row>
    <row r="70" s="2" customFormat="1" ht="24.96" customHeight="1">
      <c r="A70" s="35"/>
      <c r="B70" s="36"/>
      <c r="C70" s="20" t="s">
        <v>168</v>
      </c>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143"/>
      <c r="J71" s="37"/>
      <c r="K71" s="37"/>
      <c r="L71" s="144"/>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23.25" customHeight="1">
      <c r="A73" s="35"/>
      <c r="B73" s="36"/>
      <c r="C73" s="37"/>
      <c r="D73" s="37"/>
      <c r="E73" s="176" t="str">
        <f>E7</f>
        <v xml:space="preserve">Oprava staničních kolejí 1 - 8  a výhybek v žst. Bečov nad Teplou (2. část)</v>
      </c>
      <c r="F73" s="29"/>
      <c r="G73" s="29"/>
      <c r="H73" s="29"/>
      <c r="I73" s="143"/>
      <c r="J73" s="37"/>
      <c r="K73" s="37"/>
      <c r="L73" s="144"/>
      <c r="S73" s="35"/>
      <c r="T73" s="35"/>
      <c r="U73" s="35"/>
      <c r="V73" s="35"/>
      <c r="W73" s="35"/>
      <c r="X73" s="35"/>
      <c r="Y73" s="35"/>
      <c r="Z73" s="35"/>
      <c r="AA73" s="35"/>
      <c r="AB73" s="35"/>
      <c r="AC73" s="35"/>
      <c r="AD73" s="35"/>
      <c r="AE73" s="35"/>
    </row>
    <row r="74" s="1" customFormat="1" ht="12" customHeight="1">
      <c r="B74" s="18"/>
      <c r="C74" s="29" t="s">
        <v>160</v>
      </c>
      <c r="D74" s="19"/>
      <c r="E74" s="19"/>
      <c r="F74" s="19"/>
      <c r="G74" s="19"/>
      <c r="H74" s="19"/>
      <c r="I74" s="135"/>
      <c r="J74" s="19"/>
      <c r="K74" s="19"/>
      <c r="L74" s="17"/>
    </row>
    <row r="75" s="2" customFormat="1" ht="16.5" customHeight="1">
      <c r="A75" s="35"/>
      <c r="B75" s="36"/>
      <c r="C75" s="37"/>
      <c r="D75" s="37"/>
      <c r="E75" s="176" t="s">
        <v>308</v>
      </c>
      <c r="F75" s="37"/>
      <c r="G75" s="37"/>
      <c r="H75" s="37"/>
      <c r="I75" s="143"/>
      <c r="J75" s="37"/>
      <c r="K75" s="37"/>
      <c r="L75" s="144"/>
      <c r="S75" s="35"/>
      <c r="T75" s="35"/>
      <c r="U75" s="35"/>
      <c r="V75" s="35"/>
      <c r="W75" s="35"/>
      <c r="X75" s="35"/>
      <c r="Y75" s="35"/>
      <c r="Z75" s="35"/>
      <c r="AA75" s="35"/>
      <c r="AB75" s="35"/>
      <c r="AC75" s="35"/>
      <c r="AD75" s="35"/>
      <c r="AE75" s="35"/>
    </row>
    <row r="76" s="2" customFormat="1" ht="12" customHeight="1">
      <c r="A76" s="35"/>
      <c r="B76" s="36"/>
      <c r="C76" s="29" t="s">
        <v>309</v>
      </c>
      <c r="D76" s="37"/>
      <c r="E76" s="37"/>
      <c r="F76" s="37"/>
      <c r="G76" s="37"/>
      <c r="H76" s="37"/>
      <c r="I76" s="143"/>
      <c r="J76" s="37"/>
      <c r="K76" s="37"/>
      <c r="L76" s="144"/>
      <c r="S76" s="35"/>
      <c r="T76" s="35"/>
      <c r="U76" s="35"/>
      <c r="V76" s="35"/>
      <c r="W76" s="35"/>
      <c r="X76" s="35"/>
      <c r="Y76" s="35"/>
      <c r="Z76" s="35"/>
      <c r="AA76" s="35"/>
      <c r="AB76" s="35"/>
      <c r="AC76" s="35"/>
      <c r="AD76" s="35"/>
      <c r="AE76" s="35"/>
    </row>
    <row r="77" s="2" customFormat="1" ht="16.5" customHeight="1">
      <c r="A77" s="35"/>
      <c r="B77" s="36"/>
      <c r="C77" s="37"/>
      <c r="D77" s="37"/>
      <c r="E77" s="66" t="str">
        <f>E11</f>
        <v>01.3 - Materiál objednatele - NEOCEŇOVAT</v>
      </c>
      <c r="F77" s="37"/>
      <c r="G77" s="37"/>
      <c r="H77" s="37"/>
      <c r="I77" s="143"/>
      <c r="J77" s="37"/>
      <c r="K77" s="37"/>
      <c r="L77" s="144"/>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143"/>
      <c r="J78" s="37"/>
      <c r="K78" s="37"/>
      <c r="L78" s="144"/>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žst. Bečov nad Teplou</v>
      </c>
      <c r="G79" s="37"/>
      <c r="H79" s="37"/>
      <c r="I79" s="146" t="s">
        <v>23</v>
      </c>
      <c r="J79" s="69" t="str">
        <f>IF(J14="","",J14)</f>
        <v>11. 2. 2020</v>
      </c>
      <c r="K79" s="37"/>
      <c r="L79" s="144"/>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 xml:space="preserve"> Správa železnic, OŘ ÚNL</v>
      </c>
      <c r="G81" s="37"/>
      <c r="H81" s="37"/>
      <c r="I81" s="146" t="s">
        <v>33</v>
      </c>
      <c r="J81" s="33" t="str">
        <f>E23</f>
        <v xml:space="preserve"> </v>
      </c>
      <c r="K81" s="37"/>
      <c r="L81" s="144"/>
      <c r="S81" s="35"/>
      <c r="T81" s="35"/>
      <c r="U81" s="35"/>
      <c r="V81" s="35"/>
      <c r="W81" s="35"/>
      <c r="X81" s="35"/>
      <c r="Y81" s="35"/>
      <c r="Z81" s="35"/>
      <c r="AA81" s="35"/>
      <c r="AB81" s="35"/>
      <c r="AC81" s="35"/>
      <c r="AD81" s="35"/>
      <c r="AE81" s="35"/>
    </row>
    <row r="82" s="2" customFormat="1" ht="15.15" customHeight="1">
      <c r="A82" s="35"/>
      <c r="B82" s="36"/>
      <c r="C82" s="29" t="s">
        <v>31</v>
      </c>
      <c r="D82" s="37"/>
      <c r="E82" s="37"/>
      <c r="F82" s="24" t="str">
        <f>IF(E20="","",E20)</f>
        <v>Vyplň údaj</v>
      </c>
      <c r="G82" s="37"/>
      <c r="H82" s="37"/>
      <c r="I82" s="146" t="s">
        <v>36</v>
      </c>
      <c r="J82" s="33" t="str">
        <f>E26</f>
        <v xml:space="preserve"> </v>
      </c>
      <c r="K82" s="37"/>
      <c r="L82" s="144"/>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143"/>
      <c r="J83" s="37"/>
      <c r="K83" s="37"/>
      <c r="L83" s="144"/>
      <c r="S83" s="35"/>
      <c r="T83" s="35"/>
      <c r="U83" s="35"/>
      <c r="V83" s="35"/>
      <c r="W83" s="35"/>
      <c r="X83" s="35"/>
      <c r="Y83" s="35"/>
      <c r="Z83" s="35"/>
      <c r="AA83" s="35"/>
      <c r="AB83" s="35"/>
      <c r="AC83" s="35"/>
      <c r="AD83" s="35"/>
      <c r="AE83" s="35"/>
    </row>
    <row r="84" s="10" customFormat="1" ht="29.28" customHeight="1">
      <c r="A84" s="189"/>
      <c r="B84" s="190"/>
      <c r="C84" s="191" t="s">
        <v>169</v>
      </c>
      <c r="D84" s="192" t="s">
        <v>58</v>
      </c>
      <c r="E84" s="192" t="s">
        <v>54</v>
      </c>
      <c r="F84" s="192" t="s">
        <v>55</v>
      </c>
      <c r="G84" s="192" t="s">
        <v>170</v>
      </c>
      <c r="H84" s="192" t="s">
        <v>171</v>
      </c>
      <c r="I84" s="193" t="s">
        <v>172</v>
      </c>
      <c r="J84" s="192" t="s">
        <v>164</v>
      </c>
      <c r="K84" s="194" t="s">
        <v>173</v>
      </c>
      <c r="L84" s="195"/>
      <c r="M84" s="89" t="s">
        <v>19</v>
      </c>
      <c r="N84" s="90" t="s">
        <v>43</v>
      </c>
      <c r="O84" s="90" t="s">
        <v>174</v>
      </c>
      <c r="P84" s="90" t="s">
        <v>175</v>
      </c>
      <c r="Q84" s="90" t="s">
        <v>176</v>
      </c>
      <c r="R84" s="90" t="s">
        <v>177</v>
      </c>
      <c r="S84" s="90" t="s">
        <v>178</v>
      </c>
      <c r="T84" s="91" t="s">
        <v>179</v>
      </c>
      <c r="U84" s="189"/>
      <c r="V84" s="189"/>
      <c r="W84" s="189"/>
      <c r="X84" s="189"/>
      <c r="Y84" s="189"/>
      <c r="Z84" s="189"/>
      <c r="AA84" s="189"/>
      <c r="AB84" s="189"/>
      <c r="AC84" s="189"/>
      <c r="AD84" s="189"/>
      <c r="AE84" s="189"/>
    </row>
    <row r="85" s="2" customFormat="1" ht="22.8" customHeight="1">
      <c r="A85" s="35"/>
      <c r="B85" s="36"/>
      <c r="C85" s="96" t="s">
        <v>180</v>
      </c>
      <c r="D85" s="37"/>
      <c r="E85" s="37"/>
      <c r="F85" s="37"/>
      <c r="G85" s="37"/>
      <c r="H85" s="37"/>
      <c r="I85" s="143"/>
      <c r="J85" s="196">
        <f>BK85</f>
        <v>0</v>
      </c>
      <c r="K85" s="37"/>
      <c r="L85" s="41"/>
      <c r="M85" s="92"/>
      <c r="N85" s="197"/>
      <c r="O85" s="93"/>
      <c r="P85" s="198">
        <f>SUM(P86:P113)</f>
        <v>0</v>
      </c>
      <c r="Q85" s="93"/>
      <c r="R85" s="198">
        <f>SUM(R86:R113)</f>
        <v>0</v>
      </c>
      <c r="S85" s="93"/>
      <c r="T85" s="199">
        <f>SUM(T86:T113)</f>
        <v>0</v>
      </c>
      <c r="U85" s="35"/>
      <c r="V85" s="35"/>
      <c r="W85" s="35"/>
      <c r="X85" s="35"/>
      <c r="Y85" s="35"/>
      <c r="Z85" s="35"/>
      <c r="AA85" s="35"/>
      <c r="AB85" s="35"/>
      <c r="AC85" s="35"/>
      <c r="AD85" s="35"/>
      <c r="AE85" s="35"/>
      <c r="AT85" s="14" t="s">
        <v>72</v>
      </c>
      <c r="AU85" s="14" t="s">
        <v>165</v>
      </c>
      <c r="BK85" s="200">
        <f>SUM(BK86:BK113)</f>
        <v>0</v>
      </c>
    </row>
    <row r="86" s="2" customFormat="1" ht="21.75" customHeight="1">
      <c r="A86" s="35"/>
      <c r="B86" s="36"/>
      <c r="C86" s="215" t="s">
        <v>81</v>
      </c>
      <c r="D86" s="215" t="s">
        <v>184</v>
      </c>
      <c r="E86" s="216" t="s">
        <v>1407</v>
      </c>
      <c r="F86" s="217" t="s">
        <v>1408</v>
      </c>
      <c r="G86" s="218" t="s">
        <v>199</v>
      </c>
      <c r="H86" s="219">
        <v>2</v>
      </c>
      <c r="I86" s="220"/>
      <c r="J86" s="221">
        <f>ROUND(I86*H86,2)</f>
        <v>0</v>
      </c>
      <c r="K86" s="217" t="s">
        <v>19</v>
      </c>
      <c r="L86" s="222"/>
      <c r="M86" s="223" t="s">
        <v>19</v>
      </c>
      <c r="N86" s="224" t="s">
        <v>44</v>
      </c>
      <c r="O86" s="81"/>
      <c r="P86" s="225">
        <f>O86*H86</f>
        <v>0</v>
      </c>
      <c r="Q86" s="225">
        <v>0</v>
      </c>
      <c r="R86" s="225">
        <f>Q86*H86</f>
        <v>0</v>
      </c>
      <c r="S86" s="225">
        <v>0</v>
      </c>
      <c r="T86" s="226">
        <f>S86*H86</f>
        <v>0</v>
      </c>
      <c r="U86" s="35"/>
      <c r="V86" s="35"/>
      <c r="W86" s="35"/>
      <c r="X86" s="35"/>
      <c r="Y86" s="35"/>
      <c r="Z86" s="35"/>
      <c r="AA86" s="35"/>
      <c r="AB86" s="35"/>
      <c r="AC86" s="35"/>
      <c r="AD86" s="35"/>
      <c r="AE86" s="35"/>
      <c r="AR86" s="227" t="s">
        <v>323</v>
      </c>
      <c r="AT86" s="227" t="s">
        <v>184</v>
      </c>
      <c r="AU86" s="227" t="s">
        <v>73</v>
      </c>
      <c r="AY86" s="14" t="s">
        <v>183</v>
      </c>
      <c r="BE86" s="228">
        <f>IF(N86="základní",J86,0)</f>
        <v>0</v>
      </c>
      <c r="BF86" s="228">
        <f>IF(N86="snížená",J86,0)</f>
        <v>0</v>
      </c>
      <c r="BG86" s="228">
        <f>IF(N86="zákl. přenesená",J86,0)</f>
        <v>0</v>
      </c>
      <c r="BH86" s="228">
        <f>IF(N86="sníž. přenesená",J86,0)</f>
        <v>0</v>
      </c>
      <c r="BI86" s="228">
        <f>IF(N86="nulová",J86,0)</f>
        <v>0</v>
      </c>
      <c r="BJ86" s="14" t="s">
        <v>81</v>
      </c>
      <c r="BK86" s="228">
        <f>ROUND(I86*H86,2)</f>
        <v>0</v>
      </c>
      <c r="BL86" s="14" t="s">
        <v>252</v>
      </c>
      <c r="BM86" s="227" t="s">
        <v>1409</v>
      </c>
    </row>
    <row r="87" s="2" customFormat="1">
      <c r="A87" s="35"/>
      <c r="B87" s="36"/>
      <c r="C87" s="37"/>
      <c r="D87" s="229" t="s">
        <v>190</v>
      </c>
      <c r="E87" s="37"/>
      <c r="F87" s="230" t="s">
        <v>1408</v>
      </c>
      <c r="G87" s="37"/>
      <c r="H87" s="37"/>
      <c r="I87" s="143"/>
      <c r="J87" s="37"/>
      <c r="K87" s="37"/>
      <c r="L87" s="41"/>
      <c r="M87" s="231"/>
      <c r="N87" s="232"/>
      <c r="O87" s="81"/>
      <c r="P87" s="81"/>
      <c r="Q87" s="81"/>
      <c r="R87" s="81"/>
      <c r="S87" s="81"/>
      <c r="T87" s="82"/>
      <c r="U87" s="35"/>
      <c r="V87" s="35"/>
      <c r="W87" s="35"/>
      <c r="X87" s="35"/>
      <c r="Y87" s="35"/>
      <c r="Z87" s="35"/>
      <c r="AA87" s="35"/>
      <c r="AB87" s="35"/>
      <c r="AC87" s="35"/>
      <c r="AD87" s="35"/>
      <c r="AE87" s="35"/>
      <c r="AT87" s="14" t="s">
        <v>190</v>
      </c>
      <c r="AU87" s="14" t="s">
        <v>73</v>
      </c>
    </row>
    <row r="88" s="2" customFormat="1" ht="21.75" customHeight="1">
      <c r="A88" s="35"/>
      <c r="B88" s="36"/>
      <c r="C88" s="215" t="s">
        <v>83</v>
      </c>
      <c r="D88" s="215" t="s">
        <v>184</v>
      </c>
      <c r="E88" s="216" t="s">
        <v>1410</v>
      </c>
      <c r="F88" s="217" t="s">
        <v>1411</v>
      </c>
      <c r="G88" s="218" t="s">
        <v>199</v>
      </c>
      <c r="H88" s="219">
        <v>1</v>
      </c>
      <c r="I88" s="220"/>
      <c r="J88" s="221">
        <f>ROUND(I88*H88,2)</f>
        <v>0</v>
      </c>
      <c r="K88" s="217" t="s">
        <v>19</v>
      </c>
      <c r="L88" s="222"/>
      <c r="M88" s="223" t="s">
        <v>19</v>
      </c>
      <c r="N88" s="224" t="s">
        <v>44</v>
      </c>
      <c r="O88" s="81"/>
      <c r="P88" s="225">
        <f>O88*H88</f>
        <v>0</v>
      </c>
      <c r="Q88" s="225">
        <v>0</v>
      </c>
      <c r="R88" s="225">
        <f>Q88*H88</f>
        <v>0</v>
      </c>
      <c r="S88" s="225">
        <v>0</v>
      </c>
      <c r="T88" s="226">
        <f>S88*H88</f>
        <v>0</v>
      </c>
      <c r="U88" s="35"/>
      <c r="V88" s="35"/>
      <c r="W88" s="35"/>
      <c r="X88" s="35"/>
      <c r="Y88" s="35"/>
      <c r="Z88" s="35"/>
      <c r="AA88" s="35"/>
      <c r="AB88" s="35"/>
      <c r="AC88" s="35"/>
      <c r="AD88" s="35"/>
      <c r="AE88" s="35"/>
      <c r="AR88" s="227" t="s">
        <v>323</v>
      </c>
      <c r="AT88" s="227" t="s">
        <v>184</v>
      </c>
      <c r="AU88" s="227" t="s">
        <v>73</v>
      </c>
      <c r="AY88" s="14" t="s">
        <v>183</v>
      </c>
      <c r="BE88" s="228">
        <f>IF(N88="základní",J88,0)</f>
        <v>0</v>
      </c>
      <c r="BF88" s="228">
        <f>IF(N88="snížená",J88,0)</f>
        <v>0</v>
      </c>
      <c r="BG88" s="228">
        <f>IF(N88="zákl. přenesená",J88,0)</f>
        <v>0</v>
      </c>
      <c r="BH88" s="228">
        <f>IF(N88="sníž. přenesená",J88,0)</f>
        <v>0</v>
      </c>
      <c r="BI88" s="228">
        <f>IF(N88="nulová",J88,0)</f>
        <v>0</v>
      </c>
      <c r="BJ88" s="14" t="s">
        <v>81</v>
      </c>
      <c r="BK88" s="228">
        <f>ROUND(I88*H88,2)</f>
        <v>0</v>
      </c>
      <c r="BL88" s="14" t="s">
        <v>252</v>
      </c>
      <c r="BM88" s="227" t="s">
        <v>1412</v>
      </c>
    </row>
    <row r="89" s="2" customFormat="1">
      <c r="A89" s="35"/>
      <c r="B89" s="36"/>
      <c r="C89" s="37"/>
      <c r="D89" s="229" t="s">
        <v>190</v>
      </c>
      <c r="E89" s="37"/>
      <c r="F89" s="230" t="s">
        <v>1411</v>
      </c>
      <c r="G89" s="37"/>
      <c r="H89" s="37"/>
      <c r="I89" s="143"/>
      <c r="J89" s="37"/>
      <c r="K89" s="37"/>
      <c r="L89" s="41"/>
      <c r="M89" s="231"/>
      <c r="N89" s="232"/>
      <c r="O89" s="81"/>
      <c r="P89" s="81"/>
      <c r="Q89" s="81"/>
      <c r="R89" s="81"/>
      <c r="S89" s="81"/>
      <c r="T89" s="82"/>
      <c r="U89" s="35"/>
      <c r="V89" s="35"/>
      <c r="W89" s="35"/>
      <c r="X89" s="35"/>
      <c r="Y89" s="35"/>
      <c r="Z89" s="35"/>
      <c r="AA89" s="35"/>
      <c r="AB89" s="35"/>
      <c r="AC89" s="35"/>
      <c r="AD89" s="35"/>
      <c r="AE89" s="35"/>
      <c r="AT89" s="14" t="s">
        <v>190</v>
      </c>
      <c r="AU89" s="14" t="s">
        <v>73</v>
      </c>
    </row>
    <row r="90" s="2" customFormat="1" ht="21.75" customHeight="1">
      <c r="A90" s="35"/>
      <c r="B90" s="36"/>
      <c r="C90" s="215" t="s">
        <v>196</v>
      </c>
      <c r="D90" s="215" t="s">
        <v>184</v>
      </c>
      <c r="E90" s="216" t="s">
        <v>1413</v>
      </c>
      <c r="F90" s="217" t="s">
        <v>1414</v>
      </c>
      <c r="G90" s="218" t="s">
        <v>199</v>
      </c>
      <c r="H90" s="219">
        <v>3</v>
      </c>
      <c r="I90" s="220"/>
      <c r="J90" s="221">
        <f>ROUND(I90*H90,2)</f>
        <v>0</v>
      </c>
      <c r="K90" s="217" t="s">
        <v>19</v>
      </c>
      <c r="L90" s="222"/>
      <c r="M90" s="223" t="s">
        <v>19</v>
      </c>
      <c r="N90" s="224" t="s">
        <v>44</v>
      </c>
      <c r="O90" s="81"/>
      <c r="P90" s="225">
        <f>O90*H90</f>
        <v>0</v>
      </c>
      <c r="Q90" s="225">
        <v>0</v>
      </c>
      <c r="R90" s="225">
        <f>Q90*H90</f>
        <v>0</v>
      </c>
      <c r="S90" s="225">
        <v>0</v>
      </c>
      <c r="T90" s="226">
        <f>S90*H90</f>
        <v>0</v>
      </c>
      <c r="U90" s="35"/>
      <c r="V90" s="35"/>
      <c r="W90" s="35"/>
      <c r="X90" s="35"/>
      <c r="Y90" s="35"/>
      <c r="Z90" s="35"/>
      <c r="AA90" s="35"/>
      <c r="AB90" s="35"/>
      <c r="AC90" s="35"/>
      <c r="AD90" s="35"/>
      <c r="AE90" s="35"/>
      <c r="AR90" s="227" t="s">
        <v>83</v>
      </c>
      <c r="AT90" s="227" t="s">
        <v>184</v>
      </c>
      <c r="AU90" s="227" t="s">
        <v>73</v>
      </c>
      <c r="AY90" s="14" t="s">
        <v>183</v>
      </c>
      <c r="BE90" s="228">
        <f>IF(N90="základní",J90,0)</f>
        <v>0</v>
      </c>
      <c r="BF90" s="228">
        <f>IF(N90="snížená",J90,0)</f>
        <v>0</v>
      </c>
      <c r="BG90" s="228">
        <f>IF(N90="zákl. přenesená",J90,0)</f>
        <v>0</v>
      </c>
      <c r="BH90" s="228">
        <f>IF(N90="sníž. přenesená",J90,0)</f>
        <v>0</v>
      </c>
      <c r="BI90" s="228">
        <f>IF(N90="nulová",J90,0)</f>
        <v>0</v>
      </c>
      <c r="BJ90" s="14" t="s">
        <v>81</v>
      </c>
      <c r="BK90" s="228">
        <f>ROUND(I90*H90,2)</f>
        <v>0</v>
      </c>
      <c r="BL90" s="14" t="s">
        <v>81</v>
      </c>
      <c r="BM90" s="227" t="s">
        <v>1415</v>
      </c>
    </row>
    <row r="91" s="2" customFormat="1">
      <c r="A91" s="35"/>
      <c r="B91" s="36"/>
      <c r="C91" s="37"/>
      <c r="D91" s="229" t="s">
        <v>190</v>
      </c>
      <c r="E91" s="37"/>
      <c r="F91" s="230" t="s">
        <v>1414</v>
      </c>
      <c r="G91" s="37"/>
      <c r="H91" s="37"/>
      <c r="I91" s="143"/>
      <c r="J91" s="37"/>
      <c r="K91" s="37"/>
      <c r="L91" s="41"/>
      <c r="M91" s="231"/>
      <c r="N91" s="232"/>
      <c r="O91" s="81"/>
      <c r="P91" s="81"/>
      <c r="Q91" s="81"/>
      <c r="R91" s="81"/>
      <c r="S91" s="81"/>
      <c r="T91" s="82"/>
      <c r="U91" s="35"/>
      <c r="V91" s="35"/>
      <c r="W91" s="35"/>
      <c r="X91" s="35"/>
      <c r="Y91" s="35"/>
      <c r="Z91" s="35"/>
      <c r="AA91" s="35"/>
      <c r="AB91" s="35"/>
      <c r="AC91" s="35"/>
      <c r="AD91" s="35"/>
      <c r="AE91" s="35"/>
      <c r="AT91" s="14" t="s">
        <v>190</v>
      </c>
      <c r="AU91" s="14" t="s">
        <v>73</v>
      </c>
    </row>
    <row r="92" s="2" customFormat="1" ht="21.75" customHeight="1">
      <c r="A92" s="35"/>
      <c r="B92" s="36"/>
      <c r="C92" s="215" t="s">
        <v>182</v>
      </c>
      <c r="D92" s="215" t="s">
        <v>184</v>
      </c>
      <c r="E92" s="216" t="s">
        <v>1416</v>
      </c>
      <c r="F92" s="217" t="s">
        <v>1417</v>
      </c>
      <c r="G92" s="218" t="s">
        <v>199</v>
      </c>
      <c r="H92" s="219">
        <v>15</v>
      </c>
      <c r="I92" s="220"/>
      <c r="J92" s="221">
        <f>ROUND(I92*H92,2)</f>
        <v>0</v>
      </c>
      <c r="K92" s="217" t="s">
        <v>19</v>
      </c>
      <c r="L92" s="222"/>
      <c r="M92" s="223" t="s">
        <v>19</v>
      </c>
      <c r="N92" s="224" t="s">
        <v>44</v>
      </c>
      <c r="O92" s="81"/>
      <c r="P92" s="225">
        <f>O92*H92</f>
        <v>0</v>
      </c>
      <c r="Q92" s="225">
        <v>0</v>
      </c>
      <c r="R92" s="225">
        <f>Q92*H92</f>
        <v>0</v>
      </c>
      <c r="S92" s="225">
        <v>0</v>
      </c>
      <c r="T92" s="226">
        <f>S92*H92</f>
        <v>0</v>
      </c>
      <c r="U92" s="35"/>
      <c r="V92" s="35"/>
      <c r="W92" s="35"/>
      <c r="X92" s="35"/>
      <c r="Y92" s="35"/>
      <c r="Z92" s="35"/>
      <c r="AA92" s="35"/>
      <c r="AB92" s="35"/>
      <c r="AC92" s="35"/>
      <c r="AD92" s="35"/>
      <c r="AE92" s="35"/>
      <c r="AR92" s="227" t="s">
        <v>83</v>
      </c>
      <c r="AT92" s="227" t="s">
        <v>184</v>
      </c>
      <c r="AU92" s="227" t="s">
        <v>73</v>
      </c>
      <c r="AY92" s="14" t="s">
        <v>183</v>
      </c>
      <c r="BE92" s="228">
        <f>IF(N92="základní",J92,0)</f>
        <v>0</v>
      </c>
      <c r="BF92" s="228">
        <f>IF(N92="snížená",J92,0)</f>
        <v>0</v>
      </c>
      <c r="BG92" s="228">
        <f>IF(N92="zákl. přenesená",J92,0)</f>
        <v>0</v>
      </c>
      <c r="BH92" s="228">
        <f>IF(N92="sníž. přenesená",J92,0)</f>
        <v>0</v>
      </c>
      <c r="BI92" s="228">
        <f>IF(N92="nulová",J92,0)</f>
        <v>0</v>
      </c>
      <c r="BJ92" s="14" t="s">
        <v>81</v>
      </c>
      <c r="BK92" s="228">
        <f>ROUND(I92*H92,2)</f>
        <v>0</v>
      </c>
      <c r="BL92" s="14" t="s">
        <v>81</v>
      </c>
      <c r="BM92" s="227" t="s">
        <v>1418</v>
      </c>
    </row>
    <row r="93" s="2" customFormat="1">
      <c r="A93" s="35"/>
      <c r="B93" s="36"/>
      <c r="C93" s="37"/>
      <c r="D93" s="229" t="s">
        <v>190</v>
      </c>
      <c r="E93" s="37"/>
      <c r="F93" s="230" t="s">
        <v>1417</v>
      </c>
      <c r="G93" s="37"/>
      <c r="H93" s="37"/>
      <c r="I93" s="143"/>
      <c r="J93" s="37"/>
      <c r="K93" s="37"/>
      <c r="L93" s="41"/>
      <c r="M93" s="231"/>
      <c r="N93" s="232"/>
      <c r="O93" s="81"/>
      <c r="P93" s="81"/>
      <c r="Q93" s="81"/>
      <c r="R93" s="81"/>
      <c r="S93" s="81"/>
      <c r="T93" s="82"/>
      <c r="U93" s="35"/>
      <c r="V93" s="35"/>
      <c r="W93" s="35"/>
      <c r="X93" s="35"/>
      <c r="Y93" s="35"/>
      <c r="Z93" s="35"/>
      <c r="AA93" s="35"/>
      <c r="AB93" s="35"/>
      <c r="AC93" s="35"/>
      <c r="AD93" s="35"/>
      <c r="AE93" s="35"/>
      <c r="AT93" s="14" t="s">
        <v>190</v>
      </c>
      <c r="AU93" s="14" t="s">
        <v>73</v>
      </c>
    </row>
    <row r="94" s="2" customFormat="1" ht="21.75" customHeight="1">
      <c r="A94" s="35"/>
      <c r="B94" s="36"/>
      <c r="C94" s="215" t="s">
        <v>204</v>
      </c>
      <c r="D94" s="215" t="s">
        <v>184</v>
      </c>
      <c r="E94" s="216" t="s">
        <v>1419</v>
      </c>
      <c r="F94" s="217" t="s">
        <v>1420</v>
      </c>
      <c r="G94" s="218" t="s">
        <v>199</v>
      </c>
      <c r="H94" s="219">
        <v>15</v>
      </c>
      <c r="I94" s="220"/>
      <c r="J94" s="221">
        <f>ROUND(I94*H94,2)</f>
        <v>0</v>
      </c>
      <c r="K94" s="217" t="s">
        <v>19</v>
      </c>
      <c r="L94" s="222"/>
      <c r="M94" s="223" t="s">
        <v>19</v>
      </c>
      <c r="N94" s="224" t="s">
        <v>44</v>
      </c>
      <c r="O94" s="81"/>
      <c r="P94" s="225">
        <f>O94*H94</f>
        <v>0</v>
      </c>
      <c r="Q94" s="225">
        <v>0</v>
      </c>
      <c r="R94" s="225">
        <f>Q94*H94</f>
        <v>0</v>
      </c>
      <c r="S94" s="225">
        <v>0</v>
      </c>
      <c r="T94" s="226">
        <f>S94*H94</f>
        <v>0</v>
      </c>
      <c r="U94" s="35"/>
      <c r="V94" s="35"/>
      <c r="W94" s="35"/>
      <c r="X94" s="35"/>
      <c r="Y94" s="35"/>
      <c r="Z94" s="35"/>
      <c r="AA94" s="35"/>
      <c r="AB94" s="35"/>
      <c r="AC94" s="35"/>
      <c r="AD94" s="35"/>
      <c r="AE94" s="35"/>
      <c r="AR94" s="227" t="s">
        <v>83</v>
      </c>
      <c r="AT94" s="227" t="s">
        <v>184</v>
      </c>
      <c r="AU94" s="227" t="s">
        <v>73</v>
      </c>
      <c r="AY94" s="14" t="s">
        <v>183</v>
      </c>
      <c r="BE94" s="228">
        <f>IF(N94="základní",J94,0)</f>
        <v>0</v>
      </c>
      <c r="BF94" s="228">
        <f>IF(N94="snížená",J94,0)</f>
        <v>0</v>
      </c>
      <c r="BG94" s="228">
        <f>IF(N94="zákl. přenesená",J94,0)</f>
        <v>0</v>
      </c>
      <c r="BH94" s="228">
        <f>IF(N94="sníž. přenesená",J94,0)</f>
        <v>0</v>
      </c>
      <c r="BI94" s="228">
        <f>IF(N94="nulová",J94,0)</f>
        <v>0</v>
      </c>
      <c r="BJ94" s="14" t="s">
        <v>81</v>
      </c>
      <c r="BK94" s="228">
        <f>ROUND(I94*H94,2)</f>
        <v>0</v>
      </c>
      <c r="BL94" s="14" t="s">
        <v>81</v>
      </c>
      <c r="BM94" s="227" t="s">
        <v>1421</v>
      </c>
    </row>
    <row r="95" s="2" customFormat="1">
      <c r="A95" s="35"/>
      <c r="B95" s="36"/>
      <c r="C95" s="37"/>
      <c r="D95" s="229" t="s">
        <v>190</v>
      </c>
      <c r="E95" s="37"/>
      <c r="F95" s="230" t="s">
        <v>1420</v>
      </c>
      <c r="G95" s="37"/>
      <c r="H95" s="37"/>
      <c r="I95" s="143"/>
      <c r="J95" s="37"/>
      <c r="K95" s="37"/>
      <c r="L95" s="41"/>
      <c r="M95" s="231"/>
      <c r="N95" s="232"/>
      <c r="O95" s="81"/>
      <c r="P95" s="81"/>
      <c r="Q95" s="81"/>
      <c r="R95" s="81"/>
      <c r="S95" s="81"/>
      <c r="T95" s="82"/>
      <c r="U95" s="35"/>
      <c r="V95" s="35"/>
      <c r="W95" s="35"/>
      <c r="X95" s="35"/>
      <c r="Y95" s="35"/>
      <c r="Z95" s="35"/>
      <c r="AA95" s="35"/>
      <c r="AB95" s="35"/>
      <c r="AC95" s="35"/>
      <c r="AD95" s="35"/>
      <c r="AE95" s="35"/>
      <c r="AT95" s="14" t="s">
        <v>190</v>
      </c>
      <c r="AU95" s="14" t="s">
        <v>73</v>
      </c>
    </row>
    <row r="96" s="2" customFormat="1" ht="21.75" customHeight="1">
      <c r="A96" s="35"/>
      <c r="B96" s="36"/>
      <c r="C96" s="215" t="s">
        <v>208</v>
      </c>
      <c r="D96" s="215" t="s">
        <v>184</v>
      </c>
      <c r="E96" s="216" t="s">
        <v>1422</v>
      </c>
      <c r="F96" s="217" t="s">
        <v>1423</v>
      </c>
      <c r="G96" s="218" t="s">
        <v>199</v>
      </c>
      <c r="H96" s="219">
        <v>15</v>
      </c>
      <c r="I96" s="220"/>
      <c r="J96" s="221">
        <f>ROUND(I96*H96,2)</f>
        <v>0</v>
      </c>
      <c r="K96" s="217" t="s">
        <v>19</v>
      </c>
      <c r="L96" s="222"/>
      <c r="M96" s="223" t="s">
        <v>19</v>
      </c>
      <c r="N96" s="224" t="s">
        <v>44</v>
      </c>
      <c r="O96" s="81"/>
      <c r="P96" s="225">
        <f>O96*H96</f>
        <v>0</v>
      </c>
      <c r="Q96" s="225">
        <v>0</v>
      </c>
      <c r="R96" s="225">
        <f>Q96*H96</f>
        <v>0</v>
      </c>
      <c r="S96" s="225">
        <v>0</v>
      </c>
      <c r="T96" s="226">
        <f>S96*H96</f>
        <v>0</v>
      </c>
      <c r="U96" s="35"/>
      <c r="V96" s="35"/>
      <c r="W96" s="35"/>
      <c r="X96" s="35"/>
      <c r="Y96" s="35"/>
      <c r="Z96" s="35"/>
      <c r="AA96" s="35"/>
      <c r="AB96" s="35"/>
      <c r="AC96" s="35"/>
      <c r="AD96" s="35"/>
      <c r="AE96" s="35"/>
      <c r="AR96" s="227" t="s">
        <v>83</v>
      </c>
      <c r="AT96" s="227" t="s">
        <v>184</v>
      </c>
      <c r="AU96" s="227" t="s">
        <v>73</v>
      </c>
      <c r="AY96" s="14" t="s">
        <v>183</v>
      </c>
      <c r="BE96" s="228">
        <f>IF(N96="základní",J96,0)</f>
        <v>0</v>
      </c>
      <c r="BF96" s="228">
        <f>IF(N96="snížená",J96,0)</f>
        <v>0</v>
      </c>
      <c r="BG96" s="228">
        <f>IF(N96="zákl. přenesená",J96,0)</f>
        <v>0</v>
      </c>
      <c r="BH96" s="228">
        <f>IF(N96="sníž. přenesená",J96,0)</f>
        <v>0</v>
      </c>
      <c r="BI96" s="228">
        <f>IF(N96="nulová",J96,0)</f>
        <v>0</v>
      </c>
      <c r="BJ96" s="14" t="s">
        <v>81</v>
      </c>
      <c r="BK96" s="228">
        <f>ROUND(I96*H96,2)</f>
        <v>0</v>
      </c>
      <c r="BL96" s="14" t="s">
        <v>81</v>
      </c>
      <c r="BM96" s="227" t="s">
        <v>1424</v>
      </c>
    </row>
    <row r="97" s="2" customFormat="1">
      <c r="A97" s="35"/>
      <c r="B97" s="36"/>
      <c r="C97" s="37"/>
      <c r="D97" s="229" t="s">
        <v>190</v>
      </c>
      <c r="E97" s="37"/>
      <c r="F97" s="230" t="s">
        <v>1423</v>
      </c>
      <c r="G97" s="37"/>
      <c r="H97" s="37"/>
      <c r="I97" s="143"/>
      <c r="J97" s="37"/>
      <c r="K97" s="37"/>
      <c r="L97" s="41"/>
      <c r="M97" s="231"/>
      <c r="N97" s="232"/>
      <c r="O97" s="81"/>
      <c r="P97" s="81"/>
      <c r="Q97" s="81"/>
      <c r="R97" s="81"/>
      <c r="S97" s="81"/>
      <c r="T97" s="82"/>
      <c r="U97" s="35"/>
      <c r="V97" s="35"/>
      <c r="W97" s="35"/>
      <c r="X97" s="35"/>
      <c r="Y97" s="35"/>
      <c r="Z97" s="35"/>
      <c r="AA97" s="35"/>
      <c r="AB97" s="35"/>
      <c r="AC97" s="35"/>
      <c r="AD97" s="35"/>
      <c r="AE97" s="35"/>
      <c r="AT97" s="14" t="s">
        <v>190</v>
      </c>
      <c r="AU97" s="14" t="s">
        <v>73</v>
      </c>
    </row>
    <row r="98" s="2" customFormat="1" ht="21.75" customHeight="1">
      <c r="A98" s="35"/>
      <c r="B98" s="36"/>
      <c r="C98" s="215" t="s">
        <v>212</v>
      </c>
      <c r="D98" s="215" t="s">
        <v>184</v>
      </c>
      <c r="E98" s="216" t="s">
        <v>1425</v>
      </c>
      <c r="F98" s="217" t="s">
        <v>1426</v>
      </c>
      <c r="G98" s="218" t="s">
        <v>199</v>
      </c>
      <c r="H98" s="219">
        <v>3</v>
      </c>
      <c r="I98" s="220"/>
      <c r="J98" s="221">
        <f>ROUND(I98*H98,2)</f>
        <v>0</v>
      </c>
      <c r="K98" s="217" t="s">
        <v>19</v>
      </c>
      <c r="L98" s="222"/>
      <c r="M98" s="223" t="s">
        <v>19</v>
      </c>
      <c r="N98" s="224" t="s">
        <v>44</v>
      </c>
      <c r="O98" s="81"/>
      <c r="P98" s="225">
        <f>O98*H98</f>
        <v>0</v>
      </c>
      <c r="Q98" s="225">
        <v>0</v>
      </c>
      <c r="R98" s="225">
        <f>Q98*H98</f>
        <v>0</v>
      </c>
      <c r="S98" s="225">
        <v>0</v>
      </c>
      <c r="T98" s="226">
        <f>S98*H98</f>
        <v>0</v>
      </c>
      <c r="U98" s="35"/>
      <c r="V98" s="35"/>
      <c r="W98" s="35"/>
      <c r="X98" s="35"/>
      <c r="Y98" s="35"/>
      <c r="Z98" s="35"/>
      <c r="AA98" s="35"/>
      <c r="AB98" s="35"/>
      <c r="AC98" s="35"/>
      <c r="AD98" s="35"/>
      <c r="AE98" s="35"/>
      <c r="AR98" s="227" t="s">
        <v>83</v>
      </c>
      <c r="AT98" s="227" t="s">
        <v>184</v>
      </c>
      <c r="AU98" s="227" t="s">
        <v>73</v>
      </c>
      <c r="AY98" s="14" t="s">
        <v>183</v>
      </c>
      <c r="BE98" s="228">
        <f>IF(N98="základní",J98,0)</f>
        <v>0</v>
      </c>
      <c r="BF98" s="228">
        <f>IF(N98="snížená",J98,0)</f>
        <v>0</v>
      </c>
      <c r="BG98" s="228">
        <f>IF(N98="zákl. přenesená",J98,0)</f>
        <v>0</v>
      </c>
      <c r="BH98" s="228">
        <f>IF(N98="sníž. přenesená",J98,0)</f>
        <v>0</v>
      </c>
      <c r="BI98" s="228">
        <f>IF(N98="nulová",J98,0)</f>
        <v>0</v>
      </c>
      <c r="BJ98" s="14" t="s">
        <v>81</v>
      </c>
      <c r="BK98" s="228">
        <f>ROUND(I98*H98,2)</f>
        <v>0</v>
      </c>
      <c r="BL98" s="14" t="s">
        <v>81</v>
      </c>
      <c r="BM98" s="227" t="s">
        <v>1427</v>
      </c>
    </row>
    <row r="99" s="2" customFormat="1">
      <c r="A99" s="35"/>
      <c r="B99" s="36"/>
      <c r="C99" s="37"/>
      <c r="D99" s="229" t="s">
        <v>190</v>
      </c>
      <c r="E99" s="37"/>
      <c r="F99" s="230" t="s">
        <v>1426</v>
      </c>
      <c r="G99" s="37"/>
      <c r="H99" s="37"/>
      <c r="I99" s="143"/>
      <c r="J99" s="37"/>
      <c r="K99" s="37"/>
      <c r="L99" s="41"/>
      <c r="M99" s="231"/>
      <c r="N99" s="232"/>
      <c r="O99" s="81"/>
      <c r="P99" s="81"/>
      <c r="Q99" s="81"/>
      <c r="R99" s="81"/>
      <c r="S99" s="81"/>
      <c r="T99" s="82"/>
      <c r="U99" s="35"/>
      <c r="V99" s="35"/>
      <c r="W99" s="35"/>
      <c r="X99" s="35"/>
      <c r="Y99" s="35"/>
      <c r="Z99" s="35"/>
      <c r="AA99" s="35"/>
      <c r="AB99" s="35"/>
      <c r="AC99" s="35"/>
      <c r="AD99" s="35"/>
      <c r="AE99" s="35"/>
      <c r="AT99" s="14" t="s">
        <v>190</v>
      </c>
      <c r="AU99" s="14" t="s">
        <v>73</v>
      </c>
    </row>
    <row r="100" s="2" customFormat="1" ht="21.75" customHeight="1">
      <c r="A100" s="35"/>
      <c r="B100" s="36"/>
      <c r="C100" s="215" t="s">
        <v>216</v>
      </c>
      <c r="D100" s="215" t="s">
        <v>184</v>
      </c>
      <c r="E100" s="216" t="s">
        <v>1428</v>
      </c>
      <c r="F100" s="217" t="s">
        <v>1429</v>
      </c>
      <c r="G100" s="218" t="s">
        <v>199</v>
      </c>
      <c r="H100" s="219">
        <v>2</v>
      </c>
      <c r="I100" s="220"/>
      <c r="J100" s="221">
        <f>ROUND(I100*H100,2)</f>
        <v>0</v>
      </c>
      <c r="K100" s="217" t="s">
        <v>19</v>
      </c>
      <c r="L100" s="222"/>
      <c r="M100" s="223" t="s">
        <v>19</v>
      </c>
      <c r="N100" s="224" t="s">
        <v>44</v>
      </c>
      <c r="O100" s="81"/>
      <c r="P100" s="225">
        <f>O100*H100</f>
        <v>0</v>
      </c>
      <c r="Q100" s="225">
        <v>0</v>
      </c>
      <c r="R100" s="225">
        <f>Q100*H100</f>
        <v>0</v>
      </c>
      <c r="S100" s="225">
        <v>0</v>
      </c>
      <c r="T100" s="226">
        <f>S100*H100</f>
        <v>0</v>
      </c>
      <c r="U100" s="35"/>
      <c r="V100" s="35"/>
      <c r="W100" s="35"/>
      <c r="X100" s="35"/>
      <c r="Y100" s="35"/>
      <c r="Z100" s="35"/>
      <c r="AA100" s="35"/>
      <c r="AB100" s="35"/>
      <c r="AC100" s="35"/>
      <c r="AD100" s="35"/>
      <c r="AE100" s="35"/>
      <c r="AR100" s="227" t="s">
        <v>83</v>
      </c>
      <c r="AT100" s="227" t="s">
        <v>184</v>
      </c>
      <c r="AU100" s="227" t="s">
        <v>73</v>
      </c>
      <c r="AY100" s="14" t="s">
        <v>183</v>
      </c>
      <c r="BE100" s="228">
        <f>IF(N100="základní",J100,0)</f>
        <v>0</v>
      </c>
      <c r="BF100" s="228">
        <f>IF(N100="snížená",J100,0)</f>
        <v>0</v>
      </c>
      <c r="BG100" s="228">
        <f>IF(N100="zákl. přenesená",J100,0)</f>
        <v>0</v>
      </c>
      <c r="BH100" s="228">
        <f>IF(N100="sníž. přenesená",J100,0)</f>
        <v>0</v>
      </c>
      <c r="BI100" s="228">
        <f>IF(N100="nulová",J100,0)</f>
        <v>0</v>
      </c>
      <c r="BJ100" s="14" t="s">
        <v>81</v>
      </c>
      <c r="BK100" s="228">
        <f>ROUND(I100*H100,2)</f>
        <v>0</v>
      </c>
      <c r="BL100" s="14" t="s">
        <v>81</v>
      </c>
      <c r="BM100" s="227" t="s">
        <v>1430</v>
      </c>
    </row>
    <row r="101" s="2" customFormat="1">
      <c r="A101" s="35"/>
      <c r="B101" s="36"/>
      <c r="C101" s="37"/>
      <c r="D101" s="229" t="s">
        <v>190</v>
      </c>
      <c r="E101" s="37"/>
      <c r="F101" s="230" t="s">
        <v>1429</v>
      </c>
      <c r="G101" s="37"/>
      <c r="H101" s="37"/>
      <c r="I101" s="143"/>
      <c r="J101" s="37"/>
      <c r="K101" s="37"/>
      <c r="L101" s="41"/>
      <c r="M101" s="231"/>
      <c r="N101" s="232"/>
      <c r="O101" s="81"/>
      <c r="P101" s="81"/>
      <c r="Q101" s="81"/>
      <c r="R101" s="81"/>
      <c r="S101" s="81"/>
      <c r="T101" s="82"/>
      <c r="U101" s="35"/>
      <c r="V101" s="35"/>
      <c r="W101" s="35"/>
      <c r="X101" s="35"/>
      <c r="Y101" s="35"/>
      <c r="Z101" s="35"/>
      <c r="AA101" s="35"/>
      <c r="AB101" s="35"/>
      <c r="AC101" s="35"/>
      <c r="AD101" s="35"/>
      <c r="AE101" s="35"/>
      <c r="AT101" s="14" t="s">
        <v>190</v>
      </c>
      <c r="AU101" s="14" t="s">
        <v>73</v>
      </c>
    </row>
    <row r="102" s="2" customFormat="1" ht="33" customHeight="1">
      <c r="A102" s="35"/>
      <c r="B102" s="36"/>
      <c r="C102" s="215" t="s">
        <v>220</v>
      </c>
      <c r="D102" s="215" t="s">
        <v>184</v>
      </c>
      <c r="E102" s="216" t="s">
        <v>1431</v>
      </c>
      <c r="F102" s="217" t="s">
        <v>1432</v>
      </c>
      <c r="G102" s="218" t="s">
        <v>199</v>
      </c>
      <c r="H102" s="219">
        <v>2</v>
      </c>
      <c r="I102" s="220"/>
      <c r="J102" s="221">
        <f>ROUND(I102*H102,2)</f>
        <v>0</v>
      </c>
      <c r="K102" s="217" t="s">
        <v>19</v>
      </c>
      <c r="L102" s="222"/>
      <c r="M102" s="223" t="s">
        <v>19</v>
      </c>
      <c r="N102" s="224" t="s">
        <v>44</v>
      </c>
      <c r="O102" s="81"/>
      <c r="P102" s="225">
        <f>O102*H102</f>
        <v>0</v>
      </c>
      <c r="Q102" s="225">
        <v>0</v>
      </c>
      <c r="R102" s="225">
        <f>Q102*H102</f>
        <v>0</v>
      </c>
      <c r="S102" s="225">
        <v>0</v>
      </c>
      <c r="T102" s="226">
        <f>S102*H102</f>
        <v>0</v>
      </c>
      <c r="U102" s="35"/>
      <c r="V102" s="35"/>
      <c r="W102" s="35"/>
      <c r="X102" s="35"/>
      <c r="Y102" s="35"/>
      <c r="Z102" s="35"/>
      <c r="AA102" s="35"/>
      <c r="AB102" s="35"/>
      <c r="AC102" s="35"/>
      <c r="AD102" s="35"/>
      <c r="AE102" s="35"/>
      <c r="AR102" s="227" t="s">
        <v>216</v>
      </c>
      <c r="AT102" s="227" t="s">
        <v>184</v>
      </c>
      <c r="AU102" s="227" t="s">
        <v>73</v>
      </c>
      <c r="AY102" s="14" t="s">
        <v>183</v>
      </c>
      <c r="BE102" s="228">
        <f>IF(N102="základní",J102,0)</f>
        <v>0</v>
      </c>
      <c r="BF102" s="228">
        <f>IF(N102="snížená",J102,0)</f>
        <v>0</v>
      </c>
      <c r="BG102" s="228">
        <f>IF(N102="zákl. přenesená",J102,0)</f>
        <v>0</v>
      </c>
      <c r="BH102" s="228">
        <f>IF(N102="sníž. přenesená",J102,0)</f>
        <v>0</v>
      </c>
      <c r="BI102" s="228">
        <f>IF(N102="nulová",J102,0)</f>
        <v>0</v>
      </c>
      <c r="BJ102" s="14" t="s">
        <v>81</v>
      </c>
      <c r="BK102" s="228">
        <f>ROUND(I102*H102,2)</f>
        <v>0</v>
      </c>
      <c r="BL102" s="14" t="s">
        <v>182</v>
      </c>
      <c r="BM102" s="227" t="s">
        <v>1433</v>
      </c>
    </row>
    <row r="103" s="2" customFormat="1">
      <c r="A103" s="35"/>
      <c r="B103" s="36"/>
      <c r="C103" s="37"/>
      <c r="D103" s="229" t="s">
        <v>190</v>
      </c>
      <c r="E103" s="37"/>
      <c r="F103" s="230" t="s">
        <v>1432</v>
      </c>
      <c r="G103" s="37"/>
      <c r="H103" s="37"/>
      <c r="I103" s="143"/>
      <c r="J103" s="37"/>
      <c r="K103" s="37"/>
      <c r="L103" s="41"/>
      <c r="M103" s="231"/>
      <c r="N103" s="232"/>
      <c r="O103" s="81"/>
      <c r="P103" s="81"/>
      <c r="Q103" s="81"/>
      <c r="R103" s="81"/>
      <c r="S103" s="81"/>
      <c r="T103" s="82"/>
      <c r="U103" s="35"/>
      <c r="V103" s="35"/>
      <c r="W103" s="35"/>
      <c r="X103" s="35"/>
      <c r="Y103" s="35"/>
      <c r="Z103" s="35"/>
      <c r="AA103" s="35"/>
      <c r="AB103" s="35"/>
      <c r="AC103" s="35"/>
      <c r="AD103" s="35"/>
      <c r="AE103" s="35"/>
      <c r="AT103" s="14" t="s">
        <v>190</v>
      </c>
      <c r="AU103" s="14" t="s">
        <v>73</v>
      </c>
    </row>
    <row r="104" s="2" customFormat="1" ht="33" customHeight="1">
      <c r="A104" s="35"/>
      <c r="B104" s="36"/>
      <c r="C104" s="215" t="s">
        <v>224</v>
      </c>
      <c r="D104" s="215" t="s">
        <v>184</v>
      </c>
      <c r="E104" s="216" t="s">
        <v>1434</v>
      </c>
      <c r="F104" s="217" t="s">
        <v>1435</v>
      </c>
      <c r="G104" s="218" t="s">
        <v>199</v>
      </c>
      <c r="H104" s="219">
        <v>2</v>
      </c>
      <c r="I104" s="220"/>
      <c r="J104" s="221">
        <f>ROUND(I104*H104,2)</f>
        <v>0</v>
      </c>
      <c r="K104" s="217" t="s">
        <v>19</v>
      </c>
      <c r="L104" s="222"/>
      <c r="M104" s="223" t="s">
        <v>19</v>
      </c>
      <c r="N104" s="224" t="s">
        <v>44</v>
      </c>
      <c r="O104" s="81"/>
      <c r="P104" s="225">
        <f>O104*H104</f>
        <v>0</v>
      </c>
      <c r="Q104" s="225">
        <v>0</v>
      </c>
      <c r="R104" s="225">
        <f>Q104*H104</f>
        <v>0</v>
      </c>
      <c r="S104" s="225">
        <v>0</v>
      </c>
      <c r="T104" s="226">
        <f>S104*H104</f>
        <v>0</v>
      </c>
      <c r="U104" s="35"/>
      <c r="V104" s="35"/>
      <c r="W104" s="35"/>
      <c r="X104" s="35"/>
      <c r="Y104" s="35"/>
      <c r="Z104" s="35"/>
      <c r="AA104" s="35"/>
      <c r="AB104" s="35"/>
      <c r="AC104" s="35"/>
      <c r="AD104" s="35"/>
      <c r="AE104" s="35"/>
      <c r="AR104" s="227" t="s">
        <v>216</v>
      </c>
      <c r="AT104" s="227" t="s">
        <v>184</v>
      </c>
      <c r="AU104" s="227" t="s">
        <v>73</v>
      </c>
      <c r="AY104" s="14" t="s">
        <v>183</v>
      </c>
      <c r="BE104" s="228">
        <f>IF(N104="základní",J104,0)</f>
        <v>0</v>
      </c>
      <c r="BF104" s="228">
        <f>IF(N104="snížená",J104,0)</f>
        <v>0</v>
      </c>
      <c r="BG104" s="228">
        <f>IF(N104="zákl. přenesená",J104,0)</f>
        <v>0</v>
      </c>
      <c r="BH104" s="228">
        <f>IF(N104="sníž. přenesená",J104,0)</f>
        <v>0</v>
      </c>
      <c r="BI104" s="228">
        <f>IF(N104="nulová",J104,0)</f>
        <v>0</v>
      </c>
      <c r="BJ104" s="14" t="s">
        <v>81</v>
      </c>
      <c r="BK104" s="228">
        <f>ROUND(I104*H104,2)</f>
        <v>0</v>
      </c>
      <c r="BL104" s="14" t="s">
        <v>182</v>
      </c>
      <c r="BM104" s="227" t="s">
        <v>1436</v>
      </c>
    </row>
    <row r="105" s="2" customFormat="1">
      <c r="A105" s="35"/>
      <c r="B105" s="36"/>
      <c r="C105" s="37"/>
      <c r="D105" s="229" t="s">
        <v>190</v>
      </c>
      <c r="E105" s="37"/>
      <c r="F105" s="230" t="s">
        <v>1435</v>
      </c>
      <c r="G105" s="37"/>
      <c r="H105" s="37"/>
      <c r="I105" s="143"/>
      <c r="J105" s="37"/>
      <c r="K105" s="37"/>
      <c r="L105" s="41"/>
      <c r="M105" s="231"/>
      <c r="N105" s="232"/>
      <c r="O105" s="81"/>
      <c r="P105" s="81"/>
      <c r="Q105" s="81"/>
      <c r="R105" s="81"/>
      <c r="S105" s="81"/>
      <c r="T105" s="82"/>
      <c r="U105" s="35"/>
      <c r="V105" s="35"/>
      <c r="W105" s="35"/>
      <c r="X105" s="35"/>
      <c r="Y105" s="35"/>
      <c r="Z105" s="35"/>
      <c r="AA105" s="35"/>
      <c r="AB105" s="35"/>
      <c r="AC105" s="35"/>
      <c r="AD105" s="35"/>
      <c r="AE105" s="35"/>
      <c r="AT105" s="14" t="s">
        <v>190</v>
      </c>
      <c r="AU105" s="14" t="s">
        <v>73</v>
      </c>
    </row>
    <row r="106" s="2" customFormat="1" ht="16.5" customHeight="1">
      <c r="A106" s="35"/>
      <c r="B106" s="36"/>
      <c r="C106" s="215" t="s">
        <v>249</v>
      </c>
      <c r="D106" s="215" t="s">
        <v>184</v>
      </c>
      <c r="E106" s="216" t="s">
        <v>1437</v>
      </c>
      <c r="F106" s="217" t="s">
        <v>1438</v>
      </c>
      <c r="G106" s="218" t="s">
        <v>199</v>
      </c>
      <c r="H106" s="219">
        <v>5</v>
      </c>
      <c r="I106" s="220"/>
      <c r="J106" s="221">
        <f>ROUND(I106*H106,2)</f>
        <v>0</v>
      </c>
      <c r="K106" s="217" t="s">
        <v>19</v>
      </c>
      <c r="L106" s="222"/>
      <c r="M106" s="223" t="s">
        <v>19</v>
      </c>
      <c r="N106" s="224" t="s">
        <v>44</v>
      </c>
      <c r="O106" s="81"/>
      <c r="P106" s="225">
        <f>O106*H106</f>
        <v>0</v>
      </c>
      <c r="Q106" s="225">
        <v>0</v>
      </c>
      <c r="R106" s="225">
        <f>Q106*H106</f>
        <v>0</v>
      </c>
      <c r="S106" s="225">
        <v>0</v>
      </c>
      <c r="T106" s="226">
        <f>S106*H106</f>
        <v>0</v>
      </c>
      <c r="U106" s="35"/>
      <c r="V106" s="35"/>
      <c r="W106" s="35"/>
      <c r="X106" s="35"/>
      <c r="Y106" s="35"/>
      <c r="Z106" s="35"/>
      <c r="AA106" s="35"/>
      <c r="AB106" s="35"/>
      <c r="AC106" s="35"/>
      <c r="AD106" s="35"/>
      <c r="AE106" s="35"/>
      <c r="AR106" s="227" t="s">
        <v>83</v>
      </c>
      <c r="AT106" s="227" t="s">
        <v>184</v>
      </c>
      <c r="AU106" s="227" t="s">
        <v>73</v>
      </c>
      <c r="AY106" s="14" t="s">
        <v>183</v>
      </c>
      <c r="BE106" s="228">
        <f>IF(N106="základní",J106,0)</f>
        <v>0</v>
      </c>
      <c r="BF106" s="228">
        <f>IF(N106="snížená",J106,0)</f>
        <v>0</v>
      </c>
      <c r="BG106" s="228">
        <f>IF(N106="zákl. přenesená",J106,0)</f>
        <v>0</v>
      </c>
      <c r="BH106" s="228">
        <f>IF(N106="sníž. přenesená",J106,0)</f>
        <v>0</v>
      </c>
      <c r="BI106" s="228">
        <f>IF(N106="nulová",J106,0)</f>
        <v>0</v>
      </c>
      <c r="BJ106" s="14" t="s">
        <v>81</v>
      </c>
      <c r="BK106" s="228">
        <f>ROUND(I106*H106,2)</f>
        <v>0</v>
      </c>
      <c r="BL106" s="14" t="s">
        <v>81</v>
      </c>
      <c r="BM106" s="227" t="s">
        <v>1439</v>
      </c>
    </row>
    <row r="107" s="2" customFormat="1">
      <c r="A107" s="35"/>
      <c r="B107" s="36"/>
      <c r="C107" s="37"/>
      <c r="D107" s="229" t="s">
        <v>190</v>
      </c>
      <c r="E107" s="37"/>
      <c r="F107" s="230" t="s">
        <v>1438</v>
      </c>
      <c r="G107" s="37"/>
      <c r="H107" s="37"/>
      <c r="I107" s="143"/>
      <c r="J107" s="37"/>
      <c r="K107" s="37"/>
      <c r="L107" s="41"/>
      <c r="M107" s="231"/>
      <c r="N107" s="232"/>
      <c r="O107" s="81"/>
      <c r="P107" s="81"/>
      <c r="Q107" s="81"/>
      <c r="R107" s="81"/>
      <c r="S107" s="81"/>
      <c r="T107" s="82"/>
      <c r="U107" s="35"/>
      <c r="V107" s="35"/>
      <c r="W107" s="35"/>
      <c r="X107" s="35"/>
      <c r="Y107" s="35"/>
      <c r="Z107" s="35"/>
      <c r="AA107" s="35"/>
      <c r="AB107" s="35"/>
      <c r="AC107" s="35"/>
      <c r="AD107" s="35"/>
      <c r="AE107" s="35"/>
      <c r="AT107" s="14" t="s">
        <v>190</v>
      </c>
      <c r="AU107" s="14" t="s">
        <v>73</v>
      </c>
    </row>
    <row r="108" s="2" customFormat="1" ht="21.75" customHeight="1">
      <c r="A108" s="35"/>
      <c r="B108" s="36"/>
      <c r="C108" s="215" t="s">
        <v>228</v>
      </c>
      <c r="D108" s="215" t="s">
        <v>184</v>
      </c>
      <c r="E108" s="216" t="s">
        <v>1440</v>
      </c>
      <c r="F108" s="217" t="s">
        <v>1441</v>
      </c>
      <c r="G108" s="218" t="s">
        <v>199</v>
      </c>
      <c r="H108" s="219">
        <v>2</v>
      </c>
      <c r="I108" s="220"/>
      <c r="J108" s="221">
        <f>ROUND(I108*H108,2)</f>
        <v>0</v>
      </c>
      <c r="K108" s="217" t="s">
        <v>19</v>
      </c>
      <c r="L108" s="222"/>
      <c r="M108" s="223" t="s">
        <v>19</v>
      </c>
      <c r="N108" s="224" t="s">
        <v>44</v>
      </c>
      <c r="O108" s="81"/>
      <c r="P108" s="225">
        <f>O108*H108</f>
        <v>0</v>
      </c>
      <c r="Q108" s="225">
        <v>0</v>
      </c>
      <c r="R108" s="225">
        <f>Q108*H108</f>
        <v>0</v>
      </c>
      <c r="S108" s="225">
        <v>0</v>
      </c>
      <c r="T108" s="226">
        <f>S108*H108</f>
        <v>0</v>
      </c>
      <c r="U108" s="35"/>
      <c r="V108" s="35"/>
      <c r="W108" s="35"/>
      <c r="X108" s="35"/>
      <c r="Y108" s="35"/>
      <c r="Z108" s="35"/>
      <c r="AA108" s="35"/>
      <c r="AB108" s="35"/>
      <c r="AC108" s="35"/>
      <c r="AD108" s="35"/>
      <c r="AE108" s="35"/>
      <c r="AR108" s="227" t="s">
        <v>216</v>
      </c>
      <c r="AT108" s="227" t="s">
        <v>184</v>
      </c>
      <c r="AU108" s="227" t="s">
        <v>73</v>
      </c>
      <c r="AY108" s="14" t="s">
        <v>183</v>
      </c>
      <c r="BE108" s="228">
        <f>IF(N108="základní",J108,0)</f>
        <v>0</v>
      </c>
      <c r="BF108" s="228">
        <f>IF(N108="snížená",J108,0)</f>
        <v>0</v>
      </c>
      <c r="BG108" s="228">
        <f>IF(N108="zákl. přenesená",J108,0)</f>
        <v>0</v>
      </c>
      <c r="BH108" s="228">
        <f>IF(N108="sníž. přenesená",J108,0)</f>
        <v>0</v>
      </c>
      <c r="BI108" s="228">
        <f>IF(N108="nulová",J108,0)</f>
        <v>0</v>
      </c>
      <c r="BJ108" s="14" t="s">
        <v>81</v>
      </c>
      <c r="BK108" s="228">
        <f>ROUND(I108*H108,2)</f>
        <v>0</v>
      </c>
      <c r="BL108" s="14" t="s">
        <v>182</v>
      </c>
      <c r="BM108" s="227" t="s">
        <v>1442</v>
      </c>
    </row>
    <row r="109" s="2" customFormat="1">
      <c r="A109" s="35"/>
      <c r="B109" s="36"/>
      <c r="C109" s="37"/>
      <c r="D109" s="229" t="s">
        <v>190</v>
      </c>
      <c r="E109" s="37"/>
      <c r="F109" s="230" t="s">
        <v>1441</v>
      </c>
      <c r="G109" s="37"/>
      <c r="H109" s="37"/>
      <c r="I109" s="143"/>
      <c r="J109" s="37"/>
      <c r="K109" s="37"/>
      <c r="L109" s="41"/>
      <c r="M109" s="231"/>
      <c r="N109" s="232"/>
      <c r="O109" s="81"/>
      <c r="P109" s="81"/>
      <c r="Q109" s="81"/>
      <c r="R109" s="81"/>
      <c r="S109" s="81"/>
      <c r="T109" s="82"/>
      <c r="U109" s="35"/>
      <c r="V109" s="35"/>
      <c r="W109" s="35"/>
      <c r="X109" s="35"/>
      <c r="Y109" s="35"/>
      <c r="Z109" s="35"/>
      <c r="AA109" s="35"/>
      <c r="AB109" s="35"/>
      <c r="AC109" s="35"/>
      <c r="AD109" s="35"/>
      <c r="AE109" s="35"/>
      <c r="AT109" s="14" t="s">
        <v>190</v>
      </c>
      <c r="AU109" s="14" t="s">
        <v>73</v>
      </c>
    </row>
    <row r="110" s="2" customFormat="1" ht="21.75" customHeight="1">
      <c r="A110" s="35"/>
      <c r="B110" s="36"/>
      <c r="C110" s="215" t="s">
        <v>254</v>
      </c>
      <c r="D110" s="215" t="s">
        <v>184</v>
      </c>
      <c r="E110" s="216" t="s">
        <v>1443</v>
      </c>
      <c r="F110" s="217" t="s">
        <v>1444</v>
      </c>
      <c r="G110" s="218" t="s">
        <v>199</v>
      </c>
      <c r="H110" s="219">
        <v>1</v>
      </c>
      <c r="I110" s="220"/>
      <c r="J110" s="221">
        <f>ROUND(I110*H110,2)</f>
        <v>0</v>
      </c>
      <c r="K110" s="217" t="s">
        <v>19</v>
      </c>
      <c r="L110" s="222"/>
      <c r="M110" s="223" t="s">
        <v>19</v>
      </c>
      <c r="N110" s="224" t="s">
        <v>44</v>
      </c>
      <c r="O110" s="81"/>
      <c r="P110" s="225">
        <f>O110*H110</f>
        <v>0</v>
      </c>
      <c r="Q110" s="225">
        <v>0</v>
      </c>
      <c r="R110" s="225">
        <f>Q110*H110</f>
        <v>0</v>
      </c>
      <c r="S110" s="225">
        <v>0</v>
      </c>
      <c r="T110" s="226">
        <f>S110*H110</f>
        <v>0</v>
      </c>
      <c r="U110" s="35"/>
      <c r="V110" s="35"/>
      <c r="W110" s="35"/>
      <c r="X110" s="35"/>
      <c r="Y110" s="35"/>
      <c r="Z110" s="35"/>
      <c r="AA110" s="35"/>
      <c r="AB110" s="35"/>
      <c r="AC110" s="35"/>
      <c r="AD110" s="35"/>
      <c r="AE110" s="35"/>
      <c r="AR110" s="227" t="s">
        <v>83</v>
      </c>
      <c r="AT110" s="227" t="s">
        <v>184</v>
      </c>
      <c r="AU110" s="227" t="s">
        <v>73</v>
      </c>
      <c r="AY110" s="14" t="s">
        <v>183</v>
      </c>
      <c r="BE110" s="228">
        <f>IF(N110="základní",J110,0)</f>
        <v>0</v>
      </c>
      <c r="BF110" s="228">
        <f>IF(N110="snížená",J110,0)</f>
        <v>0</v>
      </c>
      <c r="BG110" s="228">
        <f>IF(N110="zákl. přenesená",J110,0)</f>
        <v>0</v>
      </c>
      <c r="BH110" s="228">
        <f>IF(N110="sníž. přenesená",J110,0)</f>
        <v>0</v>
      </c>
      <c r="BI110" s="228">
        <f>IF(N110="nulová",J110,0)</f>
        <v>0</v>
      </c>
      <c r="BJ110" s="14" t="s">
        <v>81</v>
      </c>
      <c r="BK110" s="228">
        <f>ROUND(I110*H110,2)</f>
        <v>0</v>
      </c>
      <c r="BL110" s="14" t="s">
        <v>81</v>
      </c>
      <c r="BM110" s="227" t="s">
        <v>1445</v>
      </c>
    </row>
    <row r="111" s="2" customFormat="1">
      <c r="A111" s="35"/>
      <c r="B111" s="36"/>
      <c r="C111" s="37"/>
      <c r="D111" s="229" t="s">
        <v>190</v>
      </c>
      <c r="E111" s="37"/>
      <c r="F111" s="230" t="s">
        <v>1444</v>
      </c>
      <c r="G111" s="37"/>
      <c r="H111" s="37"/>
      <c r="I111" s="143"/>
      <c r="J111" s="37"/>
      <c r="K111" s="37"/>
      <c r="L111" s="41"/>
      <c r="M111" s="231"/>
      <c r="N111" s="232"/>
      <c r="O111" s="81"/>
      <c r="P111" s="81"/>
      <c r="Q111" s="81"/>
      <c r="R111" s="81"/>
      <c r="S111" s="81"/>
      <c r="T111" s="82"/>
      <c r="U111" s="35"/>
      <c r="V111" s="35"/>
      <c r="W111" s="35"/>
      <c r="X111" s="35"/>
      <c r="Y111" s="35"/>
      <c r="Z111" s="35"/>
      <c r="AA111" s="35"/>
      <c r="AB111" s="35"/>
      <c r="AC111" s="35"/>
      <c r="AD111" s="35"/>
      <c r="AE111" s="35"/>
      <c r="AT111" s="14" t="s">
        <v>190</v>
      </c>
      <c r="AU111" s="14" t="s">
        <v>73</v>
      </c>
    </row>
    <row r="112" s="2" customFormat="1" ht="21.75" customHeight="1">
      <c r="A112" s="35"/>
      <c r="B112" s="36"/>
      <c r="C112" s="215" t="s">
        <v>260</v>
      </c>
      <c r="D112" s="215" t="s">
        <v>184</v>
      </c>
      <c r="E112" s="216" t="s">
        <v>1446</v>
      </c>
      <c r="F112" s="217" t="s">
        <v>1447</v>
      </c>
      <c r="G112" s="218" t="s">
        <v>199</v>
      </c>
      <c r="H112" s="219">
        <v>2</v>
      </c>
      <c r="I112" s="220"/>
      <c r="J112" s="221">
        <f>ROUND(I112*H112,2)</f>
        <v>0</v>
      </c>
      <c r="K112" s="217" t="s">
        <v>19</v>
      </c>
      <c r="L112" s="222"/>
      <c r="M112" s="223" t="s">
        <v>19</v>
      </c>
      <c r="N112" s="224" t="s">
        <v>44</v>
      </c>
      <c r="O112" s="81"/>
      <c r="P112" s="225">
        <f>O112*H112</f>
        <v>0</v>
      </c>
      <c r="Q112" s="225">
        <v>0</v>
      </c>
      <c r="R112" s="225">
        <f>Q112*H112</f>
        <v>0</v>
      </c>
      <c r="S112" s="225">
        <v>0</v>
      </c>
      <c r="T112" s="226">
        <f>S112*H112</f>
        <v>0</v>
      </c>
      <c r="U112" s="35"/>
      <c r="V112" s="35"/>
      <c r="W112" s="35"/>
      <c r="X112" s="35"/>
      <c r="Y112" s="35"/>
      <c r="Z112" s="35"/>
      <c r="AA112" s="35"/>
      <c r="AB112" s="35"/>
      <c r="AC112" s="35"/>
      <c r="AD112" s="35"/>
      <c r="AE112" s="35"/>
      <c r="AR112" s="227" t="s">
        <v>83</v>
      </c>
      <c r="AT112" s="227" t="s">
        <v>184</v>
      </c>
      <c r="AU112" s="227" t="s">
        <v>73</v>
      </c>
      <c r="AY112" s="14" t="s">
        <v>183</v>
      </c>
      <c r="BE112" s="228">
        <f>IF(N112="základní",J112,0)</f>
        <v>0</v>
      </c>
      <c r="BF112" s="228">
        <f>IF(N112="snížená",J112,0)</f>
        <v>0</v>
      </c>
      <c r="BG112" s="228">
        <f>IF(N112="zákl. přenesená",J112,0)</f>
        <v>0</v>
      </c>
      <c r="BH112" s="228">
        <f>IF(N112="sníž. přenesená",J112,0)</f>
        <v>0</v>
      </c>
      <c r="BI112" s="228">
        <f>IF(N112="nulová",J112,0)</f>
        <v>0</v>
      </c>
      <c r="BJ112" s="14" t="s">
        <v>81</v>
      </c>
      <c r="BK112" s="228">
        <f>ROUND(I112*H112,2)</f>
        <v>0</v>
      </c>
      <c r="BL112" s="14" t="s">
        <v>81</v>
      </c>
      <c r="BM112" s="227" t="s">
        <v>1448</v>
      </c>
    </row>
    <row r="113" s="2" customFormat="1">
      <c r="A113" s="35"/>
      <c r="B113" s="36"/>
      <c r="C113" s="37"/>
      <c r="D113" s="229" t="s">
        <v>190</v>
      </c>
      <c r="E113" s="37"/>
      <c r="F113" s="230" t="s">
        <v>1447</v>
      </c>
      <c r="G113" s="37"/>
      <c r="H113" s="37"/>
      <c r="I113" s="143"/>
      <c r="J113" s="37"/>
      <c r="K113" s="37"/>
      <c r="L113" s="41"/>
      <c r="M113" s="242"/>
      <c r="N113" s="243"/>
      <c r="O113" s="244"/>
      <c r="P113" s="244"/>
      <c r="Q113" s="244"/>
      <c r="R113" s="244"/>
      <c r="S113" s="244"/>
      <c r="T113" s="245"/>
      <c r="U113" s="35"/>
      <c r="V113" s="35"/>
      <c r="W113" s="35"/>
      <c r="X113" s="35"/>
      <c r="Y113" s="35"/>
      <c r="Z113" s="35"/>
      <c r="AA113" s="35"/>
      <c r="AB113" s="35"/>
      <c r="AC113" s="35"/>
      <c r="AD113" s="35"/>
      <c r="AE113" s="35"/>
      <c r="AT113" s="14" t="s">
        <v>190</v>
      </c>
      <c r="AU113" s="14" t="s">
        <v>73</v>
      </c>
    </row>
    <row r="114" s="2" customFormat="1" ht="6.96" customHeight="1">
      <c r="A114" s="35"/>
      <c r="B114" s="56"/>
      <c r="C114" s="57"/>
      <c r="D114" s="57"/>
      <c r="E114" s="57"/>
      <c r="F114" s="57"/>
      <c r="G114" s="57"/>
      <c r="H114" s="57"/>
      <c r="I114" s="172"/>
      <c r="J114" s="57"/>
      <c r="K114" s="57"/>
      <c r="L114" s="41"/>
      <c r="M114" s="35"/>
      <c r="O114" s="35"/>
      <c r="P114" s="35"/>
      <c r="Q114" s="35"/>
      <c r="R114" s="35"/>
      <c r="S114" s="35"/>
      <c r="T114" s="35"/>
      <c r="U114" s="35"/>
      <c r="V114" s="35"/>
      <c r="W114" s="35"/>
      <c r="X114" s="35"/>
      <c r="Y114" s="35"/>
      <c r="Z114" s="35"/>
      <c r="AA114" s="35"/>
      <c r="AB114" s="35"/>
      <c r="AC114" s="35"/>
      <c r="AD114" s="35"/>
      <c r="AE114" s="35"/>
    </row>
  </sheetData>
  <sheetProtection sheet="1" autoFilter="0" formatColumns="0" formatRows="0" objects="1" scenarios="1" spinCount="100000" saltValue="b6SDGF/u/YkLJcOUnoIRh6mbyk3OOfbxr8vzheJeZIy8W9375Q3YM1I0mi07GVf/RMsSdC466c3csIsi2fkhCw==" hashValue="CrGytVd88hkCQgv8WcwvnRKIqZKAq1P47g9HlbkpV9eiEVpW2eUslGwmbKT6zqJYiDW8ms6mE2Xyy3ozVxagow==" algorithmName="SHA-512" password="CC35"/>
  <autoFilter ref="C84:K113"/>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100</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1" customFormat="1" ht="12" customHeight="1">
      <c r="B8" s="17"/>
      <c r="D8" s="141" t="s">
        <v>160</v>
      </c>
      <c r="I8" s="135"/>
      <c r="L8" s="17"/>
    </row>
    <row r="9" hidden="1" s="2" customFormat="1" ht="16.5" customHeight="1">
      <c r="A9" s="35"/>
      <c r="B9" s="41"/>
      <c r="C9" s="35"/>
      <c r="D9" s="35"/>
      <c r="E9" s="142" t="s">
        <v>308</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309</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16.5" customHeight="1">
      <c r="A11" s="35"/>
      <c r="B11" s="41"/>
      <c r="C11" s="35"/>
      <c r="D11" s="35"/>
      <c r="E11" s="145" t="s">
        <v>1449</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11. 2. 2020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34</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37</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38</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39</v>
      </c>
      <c r="E32" s="35"/>
      <c r="F32" s="35"/>
      <c r="G32" s="35"/>
      <c r="H32" s="35"/>
      <c r="I32" s="143"/>
      <c r="J32" s="156">
        <f>ROUND(J85,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41</v>
      </c>
      <c r="G34" s="35"/>
      <c r="H34" s="35"/>
      <c r="I34" s="158" t="s">
        <v>40</v>
      </c>
      <c r="J34" s="157" t="s">
        <v>42</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43</v>
      </c>
      <c r="E35" s="141" t="s">
        <v>44</v>
      </c>
      <c r="F35" s="160">
        <f>ROUND((SUM(BE85:BE221)),  2)</f>
        <v>0</v>
      </c>
      <c r="G35" s="35"/>
      <c r="H35" s="35"/>
      <c r="I35" s="161">
        <v>0.20999999999999999</v>
      </c>
      <c r="J35" s="160">
        <f>ROUND(((SUM(BE85:BE221))*I35),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45</v>
      </c>
      <c r="F36" s="160">
        <f>ROUND((SUM(BF85:BF221)),  2)</f>
        <v>0</v>
      </c>
      <c r="G36" s="35"/>
      <c r="H36" s="35"/>
      <c r="I36" s="161">
        <v>0.14999999999999999</v>
      </c>
      <c r="J36" s="160">
        <f>ROUND(((SUM(BF85:BF221))*I36),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46</v>
      </c>
      <c r="F37" s="160">
        <f>ROUND((SUM(BG85:BG221)),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47</v>
      </c>
      <c r="F38" s="160">
        <f>ROUND((SUM(BH85:BH221)),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48</v>
      </c>
      <c r="F39" s="160">
        <f>ROUND((SUM(BI85:BI221)),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49</v>
      </c>
      <c r="E41" s="164"/>
      <c r="F41" s="164"/>
      <c r="G41" s="165" t="s">
        <v>50</v>
      </c>
      <c r="H41" s="166" t="s">
        <v>51</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162</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23.25" customHeight="1">
      <c r="A50" s="35"/>
      <c r="B50" s="36"/>
      <c r="C50" s="37"/>
      <c r="D50" s="37"/>
      <c r="E50" s="176" t="str">
        <f>E7</f>
        <v xml:space="preserve">Oprava staničních kolejí 1 - 8  a výhybek v žst. Bečov nad Teplou (2. část)</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160</v>
      </c>
      <c r="D51" s="19"/>
      <c r="E51" s="19"/>
      <c r="F51" s="19"/>
      <c r="G51" s="19"/>
      <c r="H51" s="19"/>
      <c r="I51" s="135"/>
      <c r="J51" s="19"/>
      <c r="K51" s="19"/>
      <c r="L51" s="17"/>
    </row>
    <row r="52" hidden="1" s="2" customFormat="1" ht="16.5" customHeight="1">
      <c r="A52" s="35"/>
      <c r="B52" s="36"/>
      <c r="C52" s="37"/>
      <c r="D52" s="37"/>
      <c r="E52" s="176" t="s">
        <v>308</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309</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6.5" customHeight="1">
      <c r="A54" s="35"/>
      <c r="B54" s="36"/>
      <c r="C54" s="37"/>
      <c r="D54" s="37"/>
      <c r="E54" s="66" t="str">
        <f>E11</f>
        <v>01.4 - Kabelizace</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žst. Bečov nad Teplou</v>
      </c>
      <c r="G56" s="37"/>
      <c r="H56" s="37"/>
      <c r="I56" s="146" t="s">
        <v>23</v>
      </c>
      <c r="J56" s="69" t="str">
        <f>IF(J14="","",J14)</f>
        <v>11. 2. 2020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 xml:space="preserve"> Správa železnic, OŘ ÚNL</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 xml:space="preserve"> </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163</v>
      </c>
      <c r="D61" s="178"/>
      <c r="E61" s="178"/>
      <c r="F61" s="178"/>
      <c r="G61" s="178"/>
      <c r="H61" s="178"/>
      <c r="I61" s="179"/>
      <c r="J61" s="180" t="s">
        <v>164</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71</v>
      </c>
      <c r="D63" s="37"/>
      <c r="E63" s="37"/>
      <c r="F63" s="37"/>
      <c r="G63" s="37"/>
      <c r="H63" s="37"/>
      <c r="I63" s="143"/>
      <c r="J63" s="99">
        <f>J85</f>
        <v>0</v>
      </c>
      <c r="K63" s="37"/>
      <c r="L63" s="144"/>
      <c r="S63" s="35"/>
      <c r="T63" s="35"/>
      <c r="U63" s="35"/>
      <c r="V63" s="35"/>
      <c r="W63" s="35"/>
      <c r="X63" s="35"/>
      <c r="Y63" s="35"/>
      <c r="Z63" s="35"/>
      <c r="AA63" s="35"/>
      <c r="AB63" s="35"/>
      <c r="AC63" s="35"/>
      <c r="AD63" s="35"/>
      <c r="AE63" s="35"/>
      <c r="AU63" s="14" t="s">
        <v>165</v>
      </c>
    </row>
    <row r="64" hidden="1" s="2" customFormat="1" ht="21.84" customHeight="1">
      <c r="A64" s="35"/>
      <c r="B64" s="36"/>
      <c r="C64" s="37"/>
      <c r="D64" s="37"/>
      <c r="E64" s="37"/>
      <c r="F64" s="37"/>
      <c r="G64" s="37"/>
      <c r="H64" s="37"/>
      <c r="I64" s="143"/>
      <c r="J64" s="37"/>
      <c r="K64" s="37"/>
      <c r="L64" s="144"/>
      <c r="S64" s="35"/>
      <c r="T64" s="35"/>
      <c r="U64" s="35"/>
      <c r="V64" s="35"/>
      <c r="W64" s="35"/>
      <c r="X64" s="35"/>
      <c r="Y64" s="35"/>
      <c r="Z64" s="35"/>
      <c r="AA64" s="35"/>
      <c r="AB64" s="35"/>
      <c r="AC64" s="35"/>
      <c r="AD64" s="35"/>
      <c r="AE64" s="35"/>
    </row>
    <row r="65" hidden="1" s="2" customFormat="1" ht="6.96" customHeight="1">
      <c r="A65" s="35"/>
      <c r="B65" s="56"/>
      <c r="C65" s="57"/>
      <c r="D65" s="57"/>
      <c r="E65" s="57"/>
      <c r="F65" s="57"/>
      <c r="G65" s="57"/>
      <c r="H65" s="57"/>
      <c r="I65" s="172"/>
      <c r="J65" s="57"/>
      <c r="K65" s="57"/>
      <c r="L65" s="144"/>
      <c r="S65" s="35"/>
      <c r="T65" s="35"/>
      <c r="U65" s="35"/>
      <c r="V65" s="35"/>
      <c r="W65" s="35"/>
      <c r="X65" s="35"/>
      <c r="Y65" s="35"/>
      <c r="Z65" s="35"/>
      <c r="AA65" s="35"/>
      <c r="AB65" s="35"/>
      <c r="AC65" s="35"/>
      <c r="AD65" s="35"/>
      <c r="AE65" s="35"/>
    </row>
    <row r="66" hidden="1"/>
    <row r="67" hidden="1"/>
    <row r="68" hidden="1"/>
    <row r="69" s="2" customFormat="1" ht="6.96" customHeight="1">
      <c r="A69" s="35"/>
      <c r="B69" s="58"/>
      <c r="C69" s="59"/>
      <c r="D69" s="59"/>
      <c r="E69" s="59"/>
      <c r="F69" s="59"/>
      <c r="G69" s="59"/>
      <c r="H69" s="59"/>
      <c r="I69" s="175"/>
      <c r="J69" s="59"/>
      <c r="K69" s="59"/>
      <c r="L69" s="144"/>
      <c r="S69" s="35"/>
      <c r="T69" s="35"/>
      <c r="U69" s="35"/>
      <c r="V69" s="35"/>
      <c r="W69" s="35"/>
      <c r="X69" s="35"/>
      <c r="Y69" s="35"/>
      <c r="Z69" s="35"/>
      <c r="AA69" s="35"/>
      <c r="AB69" s="35"/>
      <c r="AC69" s="35"/>
      <c r="AD69" s="35"/>
      <c r="AE69" s="35"/>
    </row>
    <row r="70" s="2" customFormat="1" ht="24.96" customHeight="1">
      <c r="A70" s="35"/>
      <c r="B70" s="36"/>
      <c r="C70" s="20" t="s">
        <v>168</v>
      </c>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143"/>
      <c r="J71" s="37"/>
      <c r="K71" s="37"/>
      <c r="L71" s="144"/>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23.25" customHeight="1">
      <c r="A73" s="35"/>
      <c r="B73" s="36"/>
      <c r="C73" s="37"/>
      <c r="D73" s="37"/>
      <c r="E73" s="176" t="str">
        <f>E7</f>
        <v xml:space="preserve">Oprava staničních kolejí 1 - 8  a výhybek v žst. Bečov nad Teplou (2. část)</v>
      </c>
      <c r="F73" s="29"/>
      <c r="G73" s="29"/>
      <c r="H73" s="29"/>
      <c r="I73" s="143"/>
      <c r="J73" s="37"/>
      <c r="K73" s="37"/>
      <c r="L73" s="144"/>
      <c r="S73" s="35"/>
      <c r="T73" s="35"/>
      <c r="U73" s="35"/>
      <c r="V73" s="35"/>
      <c r="W73" s="35"/>
      <c r="X73" s="35"/>
      <c r="Y73" s="35"/>
      <c r="Z73" s="35"/>
      <c r="AA73" s="35"/>
      <c r="AB73" s="35"/>
      <c r="AC73" s="35"/>
      <c r="AD73" s="35"/>
      <c r="AE73" s="35"/>
    </row>
    <row r="74" s="1" customFormat="1" ht="12" customHeight="1">
      <c r="B74" s="18"/>
      <c r="C74" s="29" t="s">
        <v>160</v>
      </c>
      <c r="D74" s="19"/>
      <c r="E74" s="19"/>
      <c r="F74" s="19"/>
      <c r="G74" s="19"/>
      <c r="H74" s="19"/>
      <c r="I74" s="135"/>
      <c r="J74" s="19"/>
      <c r="K74" s="19"/>
      <c r="L74" s="17"/>
    </row>
    <row r="75" s="2" customFormat="1" ht="16.5" customHeight="1">
      <c r="A75" s="35"/>
      <c r="B75" s="36"/>
      <c r="C75" s="37"/>
      <c r="D75" s="37"/>
      <c r="E75" s="176" t="s">
        <v>308</v>
      </c>
      <c r="F75" s="37"/>
      <c r="G75" s="37"/>
      <c r="H75" s="37"/>
      <c r="I75" s="143"/>
      <c r="J75" s="37"/>
      <c r="K75" s="37"/>
      <c r="L75" s="144"/>
      <c r="S75" s="35"/>
      <c r="T75" s="35"/>
      <c r="U75" s="35"/>
      <c r="V75" s="35"/>
      <c r="W75" s="35"/>
      <c r="X75" s="35"/>
      <c r="Y75" s="35"/>
      <c r="Z75" s="35"/>
      <c r="AA75" s="35"/>
      <c r="AB75" s="35"/>
      <c r="AC75" s="35"/>
      <c r="AD75" s="35"/>
      <c r="AE75" s="35"/>
    </row>
    <row r="76" s="2" customFormat="1" ht="12" customHeight="1">
      <c r="A76" s="35"/>
      <c r="B76" s="36"/>
      <c r="C76" s="29" t="s">
        <v>309</v>
      </c>
      <c r="D76" s="37"/>
      <c r="E76" s="37"/>
      <c r="F76" s="37"/>
      <c r="G76" s="37"/>
      <c r="H76" s="37"/>
      <c r="I76" s="143"/>
      <c r="J76" s="37"/>
      <c r="K76" s="37"/>
      <c r="L76" s="144"/>
      <c r="S76" s="35"/>
      <c r="T76" s="35"/>
      <c r="U76" s="35"/>
      <c r="V76" s="35"/>
      <c r="W76" s="35"/>
      <c r="X76" s="35"/>
      <c r="Y76" s="35"/>
      <c r="Z76" s="35"/>
      <c r="AA76" s="35"/>
      <c r="AB76" s="35"/>
      <c r="AC76" s="35"/>
      <c r="AD76" s="35"/>
      <c r="AE76" s="35"/>
    </row>
    <row r="77" s="2" customFormat="1" ht="16.5" customHeight="1">
      <c r="A77" s="35"/>
      <c r="B77" s="36"/>
      <c r="C77" s="37"/>
      <c r="D77" s="37"/>
      <c r="E77" s="66" t="str">
        <f>E11</f>
        <v>01.4 - Kabelizace</v>
      </c>
      <c r="F77" s="37"/>
      <c r="G77" s="37"/>
      <c r="H77" s="37"/>
      <c r="I77" s="143"/>
      <c r="J77" s="37"/>
      <c r="K77" s="37"/>
      <c r="L77" s="144"/>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143"/>
      <c r="J78" s="37"/>
      <c r="K78" s="37"/>
      <c r="L78" s="144"/>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žst. Bečov nad Teplou</v>
      </c>
      <c r="G79" s="37"/>
      <c r="H79" s="37"/>
      <c r="I79" s="146" t="s">
        <v>23</v>
      </c>
      <c r="J79" s="69" t="str">
        <f>IF(J14="","",J14)</f>
        <v>11. 2. 2020</v>
      </c>
      <c r="K79" s="37"/>
      <c r="L79" s="144"/>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 xml:space="preserve"> Správa železnic, OŘ ÚNL</v>
      </c>
      <c r="G81" s="37"/>
      <c r="H81" s="37"/>
      <c r="I81" s="146" t="s">
        <v>33</v>
      </c>
      <c r="J81" s="33" t="str">
        <f>E23</f>
        <v xml:space="preserve"> </v>
      </c>
      <c r="K81" s="37"/>
      <c r="L81" s="144"/>
      <c r="S81" s="35"/>
      <c r="T81" s="35"/>
      <c r="U81" s="35"/>
      <c r="V81" s="35"/>
      <c r="W81" s="35"/>
      <c r="X81" s="35"/>
      <c r="Y81" s="35"/>
      <c r="Z81" s="35"/>
      <c r="AA81" s="35"/>
      <c r="AB81" s="35"/>
      <c r="AC81" s="35"/>
      <c r="AD81" s="35"/>
      <c r="AE81" s="35"/>
    </row>
    <row r="82" s="2" customFormat="1" ht="15.15" customHeight="1">
      <c r="A82" s="35"/>
      <c r="B82" s="36"/>
      <c r="C82" s="29" t="s">
        <v>31</v>
      </c>
      <c r="D82" s="37"/>
      <c r="E82" s="37"/>
      <c r="F82" s="24" t="str">
        <f>IF(E20="","",E20)</f>
        <v>Vyplň údaj</v>
      </c>
      <c r="G82" s="37"/>
      <c r="H82" s="37"/>
      <c r="I82" s="146" t="s">
        <v>36</v>
      </c>
      <c r="J82" s="33" t="str">
        <f>E26</f>
        <v xml:space="preserve"> </v>
      </c>
      <c r="K82" s="37"/>
      <c r="L82" s="144"/>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143"/>
      <c r="J83" s="37"/>
      <c r="K83" s="37"/>
      <c r="L83" s="144"/>
      <c r="S83" s="35"/>
      <c r="T83" s="35"/>
      <c r="U83" s="35"/>
      <c r="V83" s="35"/>
      <c r="W83" s="35"/>
      <c r="X83" s="35"/>
      <c r="Y83" s="35"/>
      <c r="Z83" s="35"/>
      <c r="AA83" s="35"/>
      <c r="AB83" s="35"/>
      <c r="AC83" s="35"/>
      <c r="AD83" s="35"/>
      <c r="AE83" s="35"/>
    </row>
    <row r="84" s="10" customFormat="1" ht="29.28" customHeight="1">
      <c r="A84" s="189"/>
      <c r="B84" s="190"/>
      <c r="C84" s="191" t="s">
        <v>169</v>
      </c>
      <c r="D84" s="192" t="s">
        <v>58</v>
      </c>
      <c r="E84" s="192" t="s">
        <v>54</v>
      </c>
      <c r="F84" s="192" t="s">
        <v>55</v>
      </c>
      <c r="G84" s="192" t="s">
        <v>170</v>
      </c>
      <c r="H84" s="192" t="s">
        <v>171</v>
      </c>
      <c r="I84" s="193" t="s">
        <v>172</v>
      </c>
      <c r="J84" s="192" t="s">
        <v>164</v>
      </c>
      <c r="K84" s="194" t="s">
        <v>173</v>
      </c>
      <c r="L84" s="195"/>
      <c r="M84" s="89" t="s">
        <v>19</v>
      </c>
      <c r="N84" s="90" t="s">
        <v>43</v>
      </c>
      <c r="O84" s="90" t="s">
        <v>174</v>
      </c>
      <c r="P84" s="90" t="s">
        <v>175</v>
      </c>
      <c r="Q84" s="90" t="s">
        <v>176</v>
      </c>
      <c r="R84" s="90" t="s">
        <v>177</v>
      </c>
      <c r="S84" s="90" t="s">
        <v>178</v>
      </c>
      <c r="T84" s="91" t="s">
        <v>179</v>
      </c>
      <c r="U84" s="189"/>
      <c r="V84" s="189"/>
      <c r="W84" s="189"/>
      <c r="X84" s="189"/>
      <c r="Y84" s="189"/>
      <c r="Z84" s="189"/>
      <c r="AA84" s="189"/>
      <c r="AB84" s="189"/>
      <c r="AC84" s="189"/>
      <c r="AD84" s="189"/>
      <c r="AE84" s="189"/>
    </row>
    <row r="85" s="2" customFormat="1" ht="22.8" customHeight="1">
      <c r="A85" s="35"/>
      <c r="B85" s="36"/>
      <c r="C85" s="96" t="s">
        <v>180</v>
      </c>
      <c r="D85" s="37"/>
      <c r="E85" s="37"/>
      <c r="F85" s="37"/>
      <c r="G85" s="37"/>
      <c r="H85" s="37"/>
      <c r="I85" s="143"/>
      <c r="J85" s="196">
        <f>BK85</f>
        <v>0</v>
      </c>
      <c r="K85" s="37"/>
      <c r="L85" s="41"/>
      <c r="M85" s="92"/>
      <c r="N85" s="197"/>
      <c r="O85" s="93"/>
      <c r="P85" s="198">
        <f>SUM(P86:P221)</f>
        <v>0</v>
      </c>
      <c r="Q85" s="93"/>
      <c r="R85" s="198">
        <f>SUM(R86:R221)</f>
        <v>0</v>
      </c>
      <c r="S85" s="93"/>
      <c r="T85" s="199">
        <f>SUM(T86:T221)</f>
        <v>0</v>
      </c>
      <c r="U85" s="35"/>
      <c r="V85" s="35"/>
      <c r="W85" s="35"/>
      <c r="X85" s="35"/>
      <c r="Y85" s="35"/>
      <c r="Z85" s="35"/>
      <c r="AA85" s="35"/>
      <c r="AB85" s="35"/>
      <c r="AC85" s="35"/>
      <c r="AD85" s="35"/>
      <c r="AE85" s="35"/>
      <c r="AT85" s="14" t="s">
        <v>72</v>
      </c>
      <c r="AU85" s="14" t="s">
        <v>165</v>
      </c>
      <c r="BK85" s="200">
        <f>SUM(BK86:BK221)</f>
        <v>0</v>
      </c>
    </row>
    <row r="86" s="2" customFormat="1" ht="55.5" customHeight="1">
      <c r="A86" s="35"/>
      <c r="B86" s="36"/>
      <c r="C86" s="233" t="s">
        <v>81</v>
      </c>
      <c r="D86" s="233" t="s">
        <v>191</v>
      </c>
      <c r="E86" s="234" t="s">
        <v>1450</v>
      </c>
      <c r="F86" s="235" t="s">
        <v>1451</v>
      </c>
      <c r="G86" s="236" t="s">
        <v>199</v>
      </c>
      <c r="H86" s="237">
        <v>4</v>
      </c>
      <c r="I86" s="238"/>
      <c r="J86" s="239">
        <f>ROUND(I86*H86,2)</f>
        <v>0</v>
      </c>
      <c r="K86" s="235" t="s">
        <v>19</v>
      </c>
      <c r="L86" s="41"/>
      <c r="M86" s="240" t="s">
        <v>19</v>
      </c>
      <c r="N86" s="241" t="s">
        <v>44</v>
      </c>
      <c r="O86" s="81"/>
      <c r="P86" s="225">
        <f>O86*H86</f>
        <v>0</v>
      </c>
      <c r="Q86" s="225">
        <v>0</v>
      </c>
      <c r="R86" s="225">
        <f>Q86*H86</f>
        <v>0</v>
      </c>
      <c r="S86" s="225">
        <v>0</v>
      </c>
      <c r="T86" s="226">
        <f>S86*H86</f>
        <v>0</v>
      </c>
      <c r="U86" s="35"/>
      <c r="V86" s="35"/>
      <c r="W86" s="35"/>
      <c r="X86" s="35"/>
      <c r="Y86" s="35"/>
      <c r="Z86" s="35"/>
      <c r="AA86" s="35"/>
      <c r="AB86" s="35"/>
      <c r="AC86" s="35"/>
      <c r="AD86" s="35"/>
      <c r="AE86" s="35"/>
      <c r="AR86" s="227" t="s">
        <v>81</v>
      </c>
      <c r="AT86" s="227" t="s">
        <v>191</v>
      </c>
      <c r="AU86" s="227" t="s">
        <v>73</v>
      </c>
      <c r="AY86" s="14" t="s">
        <v>183</v>
      </c>
      <c r="BE86" s="228">
        <f>IF(N86="základní",J86,0)</f>
        <v>0</v>
      </c>
      <c r="BF86" s="228">
        <f>IF(N86="snížená",J86,0)</f>
        <v>0</v>
      </c>
      <c r="BG86" s="228">
        <f>IF(N86="zákl. přenesená",J86,0)</f>
        <v>0</v>
      </c>
      <c r="BH86" s="228">
        <f>IF(N86="sníž. přenesená",J86,0)</f>
        <v>0</v>
      </c>
      <c r="BI86" s="228">
        <f>IF(N86="nulová",J86,0)</f>
        <v>0</v>
      </c>
      <c r="BJ86" s="14" t="s">
        <v>81</v>
      </c>
      <c r="BK86" s="228">
        <f>ROUND(I86*H86,2)</f>
        <v>0</v>
      </c>
      <c r="BL86" s="14" t="s">
        <v>81</v>
      </c>
      <c r="BM86" s="227" t="s">
        <v>1452</v>
      </c>
    </row>
    <row r="87" s="2" customFormat="1">
      <c r="A87" s="35"/>
      <c r="B87" s="36"/>
      <c r="C87" s="37"/>
      <c r="D87" s="229" t="s">
        <v>190</v>
      </c>
      <c r="E87" s="37"/>
      <c r="F87" s="230" t="s">
        <v>1451</v>
      </c>
      <c r="G87" s="37"/>
      <c r="H87" s="37"/>
      <c r="I87" s="143"/>
      <c r="J87" s="37"/>
      <c r="K87" s="37"/>
      <c r="L87" s="41"/>
      <c r="M87" s="231"/>
      <c r="N87" s="232"/>
      <c r="O87" s="81"/>
      <c r="P87" s="81"/>
      <c r="Q87" s="81"/>
      <c r="R87" s="81"/>
      <c r="S87" s="81"/>
      <c r="T87" s="82"/>
      <c r="U87" s="35"/>
      <c r="V87" s="35"/>
      <c r="W87" s="35"/>
      <c r="X87" s="35"/>
      <c r="Y87" s="35"/>
      <c r="Z87" s="35"/>
      <c r="AA87" s="35"/>
      <c r="AB87" s="35"/>
      <c r="AC87" s="35"/>
      <c r="AD87" s="35"/>
      <c r="AE87" s="35"/>
      <c r="AT87" s="14" t="s">
        <v>190</v>
      </c>
      <c r="AU87" s="14" t="s">
        <v>73</v>
      </c>
    </row>
    <row r="88" s="2" customFormat="1" ht="21.75" customHeight="1">
      <c r="A88" s="35"/>
      <c r="B88" s="36"/>
      <c r="C88" s="233" t="s">
        <v>83</v>
      </c>
      <c r="D88" s="233" t="s">
        <v>191</v>
      </c>
      <c r="E88" s="234" t="s">
        <v>1453</v>
      </c>
      <c r="F88" s="235" t="s">
        <v>1454</v>
      </c>
      <c r="G88" s="236" t="s">
        <v>199</v>
      </c>
      <c r="H88" s="237">
        <v>16</v>
      </c>
      <c r="I88" s="238"/>
      <c r="J88" s="239">
        <f>ROUND(I88*H88,2)</f>
        <v>0</v>
      </c>
      <c r="K88" s="235" t="s">
        <v>19</v>
      </c>
      <c r="L88" s="41"/>
      <c r="M88" s="240" t="s">
        <v>19</v>
      </c>
      <c r="N88" s="241" t="s">
        <v>44</v>
      </c>
      <c r="O88" s="81"/>
      <c r="P88" s="225">
        <f>O88*H88</f>
        <v>0</v>
      </c>
      <c r="Q88" s="225">
        <v>0</v>
      </c>
      <c r="R88" s="225">
        <f>Q88*H88</f>
        <v>0</v>
      </c>
      <c r="S88" s="225">
        <v>0</v>
      </c>
      <c r="T88" s="226">
        <f>S88*H88</f>
        <v>0</v>
      </c>
      <c r="U88" s="35"/>
      <c r="V88" s="35"/>
      <c r="W88" s="35"/>
      <c r="X88" s="35"/>
      <c r="Y88" s="35"/>
      <c r="Z88" s="35"/>
      <c r="AA88" s="35"/>
      <c r="AB88" s="35"/>
      <c r="AC88" s="35"/>
      <c r="AD88" s="35"/>
      <c r="AE88" s="35"/>
      <c r="AR88" s="227" t="s">
        <v>182</v>
      </c>
      <c r="AT88" s="227" t="s">
        <v>191</v>
      </c>
      <c r="AU88" s="227" t="s">
        <v>73</v>
      </c>
      <c r="AY88" s="14" t="s">
        <v>183</v>
      </c>
      <c r="BE88" s="228">
        <f>IF(N88="základní",J88,0)</f>
        <v>0</v>
      </c>
      <c r="BF88" s="228">
        <f>IF(N88="snížená",J88,0)</f>
        <v>0</v>
      </c>
      <c r="BG88" s="228">
        <f>IF(N88="zákl. přenesená",J88,0)</f>
        <v>0</v>
      </c>
      <c r="BH88" s="228">
        <f>IF(N88="sníž. přenesená",J88,0)</f>
        <v>0</v>
      </c>
      <c r="BI88" s="228">
        <f>IF(N88="nulová",J88,0)</f>
        <v>0</v>
      </c>
      <c r="BJ88" s="14" t="s">
        <v>81</v>
      </c>
      <c r="BK88" s="228">
        <f>ROUND(I88*H88,2)</f>
        <v>0</v>
      </c>
      <c r="BL88" s="14" t="s">
        <v>182</v>
      </c>
      <c r="BM88" s="227" t="s">
        <v>1455</v>
      </c>
    </row>
    <row r="89" s="2" customFormat="1">
      <c r="A89" s="35"/>
      <c r="B89" s="36"/>
      <c r="C89" s="37"/>
      <c r="D89" s="229" t="s">
        <v>190</v>
      </c>
      <c r="E89" s="37"/>
      <c r="F89" s="230" t="s">
        <v>1454</v>
      </c>
      <c r="G89" s="37"/>
      <c r="H89" s="37"/>
      <c r="I89" s="143"/>
      <c r="J89" s="37"/>
      <c r="K89" s="37"/>
      <c r="L89" s="41"/>
      <c r="M89" s="231"/>
      <c r="N89" s="232"/>
      <c r="O89" s="81"/>
      <c r="P89" s="81"/>
      <c r="Q89" s="81"/>
      <c r="R89" s="81"/>
      <c r="S89" s="81"/>
      <c r="T89" s="82"/>
      <c r="U89" s="35"/>
      <c r="V89" s="35"/>
      <c r="W89" s="35"/>
      <c r="X89" s="35"/>
      <c r="Y89" s="35"/>
      <c r="Z89" s="35"/>
      <c r="AA89" s="35"/>
      <c r="AB89" s="35"/>
      <c r="AC89" s="35"/>
      <c r="AD89" s="35"/>
      <c r="AE89" s="35"/>
      <c r="AT89" s="14" t="s">
        <v>190</v>
      </c>
      <c r="AU89" s="14" t="s">
        <v>73</v>
      </c>
    </row>
    <row r="90" s="2" customFormat="1" ht="21.75" customHeight="1">
      <c r="A90" s="35"/>
      <c r="B90" s="36"/>
      <c r="C90" s="215" t="s">
        <v>196</v>
      </c>
      <c r="D90" s="215" t="s">
        <v>184</v>
      </c>
      <c r="E90" s="216" t="s">
        <v>1456</v>
      </c>
      <c r="F90" s="217" t="s">
        <v>1457</v>
      </c>
      <c r="G90" s="218" t="s">
        <v>199</v>
      </c>
      <c r="H90" s="219">
        <v>4</v>
      </c>
      <c r="I90" s="220"/>
      <c r="J90" s="221">
        <f>ROUND(I90*H90,2)</f>
        <v>0</v>
      </c>
      <c r="K90" s="217" t="s">
        <v>19</v>
      </c>
      <c r="L90" s="222"/>
      <c r="M90" s="223" t="s">
        <v>19</v>
      </c>
      <c r="N90" s="224" t="s">
        <v>44</v>
      </c>
      <c r="O90" s="81"/>
      <c r="P90" s="225">
        <f>O90*H90</f>
        <v>0</v>
      </c>
      <c r="Q90" s="225">
        <v>0</v>
      </c>
      <c r="R90" s="225">
        <f>Q90*H90</f>
        <v>0</v>
      </c>
      <c r="S90" s="225">
        <v>0</v>
      </c>
      <c r="T90" s="226">
        <f>S90*H90</f>
        <v>0</v>
      </c>
      <c r="U90" s="35"/>
      <c r="V90" s="35"/>
      <c r="W90" s="35"/>
      <c r="X90" s="35"/>
      <c r="Y90" s="35"/>
      <c r="Z90" s="35"/>
      <c r="AA90" s="35"/>
      <c r="AB90" s="35"/>
      <c r="AC90" s="35"/>
      <c r="AD90" s="35"/>
      <c r="AE90" s="35"/>
      <c r="AR90" s="227" t="s">
        <v>323</v>
      </c>
      <c r="AT90" s="227" t="s">
        <v>184</v>
      </c>
      <c r="AU90" s="227" t="s">
        <v>73</v>
      </c>
      <c r="AY90" s="14" t="s">
        <v>183</v>
      </c>
      <c r="BE90" s="228">
        <f>IF(N90="základní",J90,0)</f>
        <v>0</v>
      </c>
      <c r="BF90" s="228">
        <f>IF(N90="snížená",J90,0)</f>
        <v>0</v>
      </c>
      <c r="BG90" s="228">
        <f>IF(N90="zákl. přenesená",J90,0)</f>
        <v>0</v>
      </c>
      <c r="BH90" s="228">
        <f>IF(N90="sníž. přenesená",J90,0)</f>
        <v>0</v>
      </c>
      <c r="BI90" s="228">
        <f>IF(N90="nulová",J90,0)</f>
        <v>0</v>
      </c>
      <c r="BJ90" s="14" t="s">
        <v>81</v>
      </c>
      <c r="BK90" s="228">
        <f>ROUND(I90*H90,2)</f>
        <v>0</v>
      </c>
      <c r="BL90" s="14" t="s">
        <v>252</v>
      </c>
      <c r="BM90" s="227" t="s">
        <v>1458</v>
      </c>
    </row>
    <row r="91" s="2" customFormat="1">
      <c r="A91" s="35"/>
      <c r="B91" s="36"/>
      <c r="C91" s="37"/>
      <c r="D91" s="229" t="s">
        <v>190</v>
      </c>
      <c r="E91" s="37"/>
      <c r="F91" s="230" t="s">
        <v>1457</v>
      </c>
      <c r="G91" s="37"/>
      <c r="H91" s="37"/>
      <c r="I91" s="143"/>
      <c r="J91" s="37"/>
      <c r="K91" s="37"/>
      <c r="L91" s="41"/>
      <c r="M91" s="231"/>
      <c r="N91" s="232"/>
      <c r="O91" s="81"/>
      <c r="P91" s="81"/>
      <c r="Q91" s="81"/>
      <c r="R91" s="81"/>
      <c r="S91" s="81"/>
      <c r="T91" s="82"/>
      <c r="U91" s="35"/>
      <c r="V91" s="35"/>
      <c r="W91" s="35"/>
      <c r="X91" s="35"/>
      <c r="Y91" s="35"/>
      <c r="Z91" s="35"/>
      <c r="AA91" s="35"/>
      <c r="AB91" s="35"/>
      <c r="AC91" s="35"/>
      <c r="AD91" s="35"/>
      <c r="AE91" s="35"/>
      <c r="AT91" s="14" t="s">
        <v>190</v>
      </c>
      <c r="AU91" s="14" t="s">
        <v>73</v>
      </c>
    </row>
    <row r="92" s="2" customFormat="1" ht="33" customHeight="1">
      <c r="A92" s="35"/>
      <c r="B92" s="36"/>
      <c r="C92" s="215" t="s">
        <v>182</v>
      </c>
      <c r="D92" s="215" t="s">
        <v>184</v>
      </c>
      <c r="E92" s="216" t="s">
        <v>1459</v>
      </c>
      <c r="F92" s="217" t="s">
        <v>1460</v>
      </c>
      <c r="G92" s="218" t="s">
        <v>187</v>
      </c>
      <c r="H92" s="219">
        <v>600</v>
      </c>
      <c r="I92" s="220"/>
      <c r="J92" s="221">
        <f>ROUND(I92*H92,2)</f>
        <v>0</v>
      </c>
      <c r="K92" s="217" t="s">
        <v>19</v>
      </c>
      <c r="L92" s="222"/>
      <c r="M92" s="223" t="s">
        <v>19</v>
      </c>
      <c r="N92" s="224" t="s">
        <v>44</v>
      </c>
      <c r="O92" s="81"/>
      <c r="P92" s="225">
        <f>O92*H92</f>
        <v>0</v>
      </c>
      <c r="Q92" s="225">
        <v>0</v>
      </c>
      <c r="R92" s="225">
        <f>Q92*H92</f>
        <v>0</v>
      </c>
      <c r="S92" s="225">
        <v>0</v>
      </c>
      <c r="T92" s="226">
        <f>S92*H92</f>
        <v>0</v>
      </c>
      <c r="U92" s="35"/>
      <c r="V92" s="35"/>
      <c r="W92" s="35"/>
      <c r="X92" s="35"/>
      <c r="Y92" s="35"/>
      <c r="Z92" s="35"/>
      <c r="AA92" s="35"/>
      <c r="AB92" s="35"/>
      <c r="AC92" s="35"/>
      <c r="AD92" s="35"/>
      <c r="AE92" s="35"/>
      <c r="AR92" s="227" t="s">
        <v>188</v>
      </c>
      <c r="AT92" s="227" t="s">
        <v>184</v>
      </c>
      <c r="AU92" s="227" t="s">
        <v>73</v>
      </c>
      <c r="AY92" s="14" t="s">
        <v>183</v>
      </c>
      <c r="BE92" s="228">
        <f>IF(N92="základní",J92,0)</f>
        <v>0</v>
      </c>
      <c r="BF92" s="228">
        <f>IF(N92="snížená",J92,0)</f>
        <v>0</v>
      </c>
      <c r="BG92" s="228">
        <f>IF(N92="zákl. přenesená",J92,0)</f>
        <v>0</v>
      </c>
      <c r="BH92" s="228">
        <f>IF(N92="sníž. přenesená",J92,0)</f>
        <v>0</v>
      </c>
      <c r="BI92" s="228">
        <f>IF(N92="nulová",J92,0)</f>
        <v>0</v>
      </c>
      <c r="BJ92" s="14" t="s">
        <v>81</v>
      </c>
      <c r="BK92" s="228">
        <f>ROUND(I92*H92,2)</f>
        <v>0</v>
      </c>
      <c r="BL92" s="14" t="s">
        <v>188</v>
      </c>
      <c r="BM92" s="227" t="s">
        <v>1461</v>
      </c>
    </row>
    <row r="93" s="2" customFormat="1">
      <c r="A93" s="35"/>
      <c r="B93" s="36"/>
      <c r="C93" s="37"/>
      <c r="D93" s="229" t="s">
        <v>190</v>
      </c>
      <c r="E93" s="37"/>
      <c r="F93" s="230" t="s">
        <v>1460</v>
      </c>
      <c r="G93" s="37"/>
      <c r="H93" s="37"/>
      <c r="I93" s="143"/>
      <c r="J93" s="37"/>
      <c r="K93" s="37"/>
      <c r="L93" s="41"/>
      <c r="M93" s="231"/>
      <c r="N93" s="232"/>
      <c r="O93" s="81"/>
      <c r="P93" s="81"/>
      <c r="Q93" s="81"/>
      <c r="R93" s="81"/>
      <c r="S93" s="81"/>
      <c r="T93" s="82"/>
      <c r="U93" s="35"/>
      <c r="V93" s="35"/>
      <c r="W93" s="35"/>
      <c r="X93" s="35"/>
      <c r="Y93" s="35"/>
      <c r="Z93" s="35"/>
      <c r="AA93" s="35"/>
      <c r="AB93" s="35"/>
      <c r="AC93" s="35"/>
      <c r="AD93" s="35"/>
      <c r="AE93" s="35"/>
      <c r="AT93" s="14" t="s">
        <v>190</v>
      </c>
      <c r="AU93" s="14" t="s">
        <v>73</v>
      </c>
    </row>
    <row r="94" s="2" customFormat="1" ht="33" customHeight="1">
      <c r="A94" s="35"/>
      <c r="B94" s="36"/>
      <c r="C94" s="215" t="s">
        <v>204</v>
      </c>
      <c r="D94" s="215" t="s">
        <v>184</v>
      </c>
      <c r="E94" s="216" t="s">
        <v>1462</v>
      </c>
      <c r="F94" s="217" t="s">
        <v>1463</v>
      </c>
      <c r="G94" s="218" t="s">
        <v>187</v>
      </c>
      <c r="H94" s="219">
        <v>650</v>
      </c>
      <c r="I94" s="220"/>
      <c r="J94" s="221">
        <f>ROUND(I94*H94,2)</f>
        <v>0</v>
      </c>
      <c r="K94" s="217" t="s">
        <v>19</v>
      </c>
      <c r="L94" s="222"/>
      <c r="M94" s="223" t="s">
        <v>19</v>
      </c>
      <c r="N94" s="224" t="s">
        <v>44</v>
      </c>
      <c r="O94" s="81"/>
      <c r="P94" s="225">
        <f>O94*H94</f>
        <v>0</v>
      </c>
      <c r="Q94" s="225">
        <v>0</v>
      </c>
      <c r="R94" s="225">
        <f>Q94*H94</f>
        <v>0</v>
      </c>
      <c r="S94" s="225">
        <v>0</v>
      </c>
      <c r="T94" s="226">
        <f>S94*H94</f>
        <v>0</v>
      </c>
      <c r="U94" s="35"/>
      <c r="V94" s="35"/>
      <c r="W94" s="35"/>
      <c r="X94" s="35"/>
      <c r="Y94" s="35"/>
      <c r="Z94" s="35"/>
      <c r="AA94" s="35"/>
      <c r="AB94" s="35"/>
      <c r="AC94" s="35"/>
      <c r="AD94" s="35"/>
      <c r="AE94" s="35"/>
      <c r="AR94" s="227" t="s">
        <v>323</v>
      </c>
      <c r="AT94" s="227" t="s">
        <v>184</v>
      </c>
      <c r="AU94" s="227" t="s">
        <v>73</v>
      </c>
      <c r="AY94" s="14" t="s">
        <v>183</v>
      </c>
      <c r="BE94" s="228">
        <f>IF(N94="základní",J94,0)</f>
        <v>0</v>
      </c>
      <c r="BF94" s="228">
        <f>IF(N94="snížená",J94,0)</f>
        <v>0</v>
      </c>
      <c r="BG94" s="228">
        <f>IF(N94="zákl. přenesená",J94,0)</f>
        <v>0</v>
      </c>
      <c r="BH94" s="228">
        <f>IF(N94="sníž. přenesená",J94,0)</f>
        <v>0</v>
      </c>
      <c r="BI94" s="228">
        <f>IF(N94="nulová",J94,0)</f>
        <v>0</v>
      </c>
      <c r="BJ94" s="14" t="s">
        <v>81</v>
      </c>
      <c r="BK94" s="228">
        <f>ROUND(I94*H94,2)</f>
        <v>0</v>
      </c>
      <c r="BL94" s="14" t="s">
        <v>252</v>
      </c>
      <c r="BM94" s="227" t="s">
        <v>1464</v>
      </c>
    </row>
    <row r="95" s="2" customFormat="1">
      <c r="A95" s="35"/>
      <c r="B95" s="36"/>
      <c r="C95" s="37"/>
      <c r="D95" s="229" t="s">
        <v>190</v>
      </c>
      <c r="E95" s="37"/>
      <c r="F95" s="230" t="s">
        <v>1463</v>
      </c>
      <c r="G95" s="37"/>
      <c r="H95" s="37"/>
      <c r="I95" s="143"/>
      <c r="J95" s="37"/>
      <c r="K95" s="37"/>
      <c r="L95" s="41"/>
      <c r="M95" s="231"/>
      <c r="N95" s="232"/>
      <c r="O95" s="81"/>
      <c r="P95" s="81"/>
      <c r="Q95" s="81"/>
      <c r="R95" s="81"/>
      <c r="S95" s="81"/>
      <c r="T95" s="82"/>
      <c r="U95" s="35"/>
      <c r="V95" s="35"/>
      <c r="W95" s="35"/>
      <c r="X95" s="35"/>
      <c r="Y95" s="35"/>
      <c r="Z95" s="35"/>
      <c r="AA95" s="35"/>
      <c r="AB95" s="35"/>
      <c r="AC95" s="35"/>
      <c r="AD95" s="35"/>
      <c r="AE95" s="35"/>
      <c r="AT95" s="14" t="s">
        <v>190</v>
      </c>
      <c r="AU95" s="14" t="s">
        <v>73</v>
      </c>
    </row>
    <row r="96" s="2" customFormat="1" ht="33" customHeight="1">
      <c r="A96" s="35"/>
      <c r="B96" s="36"/>
      <c r="C96" s="215" t="s">
        <v>208</v>
      </c>
      <c r="D96" s="215" t="s">
        <v>184</v>
      </c>
      <c r="E96" s="216" t="s">
        <v>1465</v>
      </c>
      <c r="F96" s="217" t="s">
        <v>1466</v>
      </c>
      <c r="G96" s="218" t="s">
        <v>187</v>
      </c>
      <c r="H96" s="219">
        <v>600</v>
      </c>
      <c r="I96" s="220"/>
      <c r="J96" s="221">
        <f>ROUND(I96*H96,2)</f>
        <v>0</v>
      </c>
      <c r="K96" s="217" t="s">
        <v>19</v>
      </c>
      <c r="L96" s="222"/>
      <c r="M96" s="223" t="s">
        <v>19</v>
      </c>
      <c r="N96" s="224" t="s">
        <v>44</v>
      </c>
      <c r="O96" s="81"/>
      <c r="P96" s="225">
        <f>O96*H96</f>
        <v>0</v>
      </c>
      <c r="Q96" s="225">
        <v>0</v>
      </c>
      <c r="R96" s="225">
        <f>Q96*H96</f>
        <v>0</v>
      </c>
      <c r="S96" s="225">
        <v>0</v>
      </c>
      <c r="T96" s="226">
        <f>S96*H96</f>
        <v>0</v>
      </c>
      <c r="U96" s="35"/>
      <c r="V96" s="35"/>
      <c r="W96" s="35"/>
      <c r="X96" s="35"/>
      <c r="Y96" s="35"/>
      <c r="Z96" s="35"/>
      <c r="AA96" s="35"/>
      <c r="AB96" s="35"/>
      <c r="AC96" s="35"/>
      <c r="AD96" s="35"/>
      <c r="AE96" s="35"/>
      <c r="AR96" s="227" t="s">
        <v>188</v>
      </c>
      <c r="AT96" s="227" t="s">
        <v>184</v>
      </c>
      <c r="AU96" s="227" t="s">
        <v>73</v>
      </c>
      <c r="AY96" s="14" t="s">
        <v>183</v>
      </c>
      <c r="BE96" s="228">
        <f>IF(N96="základní",J96,0)</f>
        <v>0</v>
      </c>
      <c r="BF96" s="228">
        <f>IF(N96="snížená",J96,0)</f>
        <v>0</v>
      </c>
      <c r="BG96" s="228">
        <f>IF(N96="zákl. přenesená",J96,0)</f>
        <v>0</v>
      </c>
      <c r="BH96" s="228">
        <f>IF(N96="sníž. přenesená",J96,0)</f>
        <v>0</v>
      </c>
      <c r="BI96" s="228">
        <f>IF(N96="nulová",J96,0)</f>
        <v>0</v>
      </c>
      <c r="BJ96" s="14" t="s">
        <v>81</v>
      </c>
      <c r="BK96" s="228">
        <f>ROUND(I96*H96,2)</f>
        <v>0</v>
      </c>
      <c r="BL96" s="14" t="s">
        <v>188</v>
      </c>
      <c r="BM96" s="227" t="s">
        <v>1467</v>
      </c>
    </row>
    <row r="97" s="2" customFormat="1">
      <c r="A97" s="35"/>
      <c r="B97" s="36"/>
      <c r="C97" s="37"/>
      <c r="D97" s="229" t="s">
        <v>190</v>
      </c>
      <c r="E97" s="37"/>
      <c r="F97" s="230" t="s">
        <v>1466</v>
      </c>
      <c r="G97" s="37"/>
      <c r="H97" s="37"/>
      <c r="I97" s="143"/>
      <c r="J97" s="37"/>
      <c r="K97" s="37"/>
      <c r="L97" s="41"/>
      <c r="M97" s="231"/>
      <c r="N97" s="232"/>
      <c r="O97" s="81"/>
      <c r="P97" s="81"/>
      <c r="Q97" s="81"/>
      <c r="R97" s="81"/>
      <c r="S97" s="81"/>
      <c r="T97" s="82"/>
      <c r="U97" s="35"/>
      <c r="V97" s="35"/>
      <c r="W97" s="35"/>
      <c r="X97" s="35"/>
      <c r="Y97" s="35"/>
      <c r="Z97" s="35"/>
      <c r="AA97" s="35"/>
      <c r="AB97" s="35"/>
      <c r="AC97" s="35"/>
      <c r="AD97" s="35"/>
      <c r="AE97" s="35"/>
      <c r="AT97" s="14" t="s">
        <v>190</v>
      </c>
      <c r="AU97" s="14" t="s">
        <v>73</v>
      </c>
    </row>
    <row r="98" s="2" customFormat="1" ht="33" customHeight="1">
      <c r="A98" s="35"/>
      <c r="B98" s="36"/>
      <c r="C98" s="215" t="s">
        <v>212</v>
      </c>
      <c r="D98" s="215" t="s">
        <v>184</v>
      </c>
      <c r="E98" s="216" t="s">
        <v>1468</v>
      </c>
      <c r="F98" s="217" t="s">
        <v>1469</v>
      </c>
      <c r="G98" s="218" t="s">
        <v>187</v>
      </c>
      <c r="H98" s="219">
        <v>500</v>
      </c>
      <c r="I98" s="220"/>
      <c r="J98" s="221">
        <f>ROUND(I98*H98,2)</f>
        <v>0</v>
      </c>
      <c r="K98" s="217" t="s">
        <v>19</v>
      </c>
      <c r="L98" s="222"/>
      <c r="M98" s="223" t="s">
        <v>19</v>
      </c>
      <c r="N98" s="224" t="s">
        <v>44</v>
      </c>
      <c r="O98" s="81"/>
      <c r="P98" s="225">
        <f>O98*H98</f>
        <v>0</v>
      </c>
      <c r="Q98" s="225">
        <v>0</v>
      </c>
      <c r="R98" s="225">
        <f>Q98*H98</f>
        <v>0</v>
      </c>
      <c r="S98" s="225">
        <v>0</v>
      </c>
      <c r="T98" s="226">
        <f>S98*H98</f>
        <v>0</v>
      </c>
      <c r="U98" s="35"/>
      <c r="V98" s="35"/>
      <c r="W98" s="35"/>
      <c r="X98" s="35"/>
      <c r="Y98" s="35"/>
      <c r="Z98" s="35"/>
      <c r="AA98" s="35"/>
      <c r="AB98" s="35"/>
      <c r="AC98" s="35"/>
      <c r="AD98" s="35"/>
      <c r="AE98" s="35"/>
      <c r="AR98" s="227" t="s">
        <v>188</v>
      </c>
      <c r="AT98" s="227" t="s">
        <v>184</v>
      </c>
      <c r="AU98" s="227" t="s">
        <v>73</v>
      </c>
      <c r="AY98" s="14" t="s">
        <v>183</v>
      </c>
      <c r="BE98" s="228">
        <f>IF(N98="základní",J98,0)</f>
        <v>0</v>
      </c>
      <c r="BF98" s="228">
        <f>IF(N98="snížená",J98,0)</f>
        <v>0</v>
      </c>
      <c r="BG98" s="228">
        <f>IF(N98="zákl. přenesená",J98,0)</f>
        <v>0</v>
      </c>
      <c r="BH98" s="228">
        <f>IF(N98="sníž. přenesená",J98,0)</f>
        <v>0</v>
      </c>
      <c r="BI98" s="228">
        <f>IF(N98="nulová",J98,0)</f>
        <v>0</v>
      </c>
      <c r="BJ98" s="14" t="s">
        <v>81</v>
      </c>
      <c r="BK98" s="228">
        <f>ROUND(I98*H98,2)</f>
        <v>0</v>
      </c>
      <c r="BL98" s="14" t="s">
        <v>188</v>
      </c>
      <c r="BM98" s="227" t="s">
        <v>1470</v>
      </c>
    </row>
    <row r="99" s="2" customFormat="1">
      <c r="A99" s="35"/>
      <c r="B99" s="36"/>
      <c r="C99" s="37"/>
      <c r="D99" s="229" t="s">
        <v>190</v>
      </c>
      <c r="E99" s="37"/>
      <c r="F99" s="230" t="s">
        <v>1469</v>
      </c>
      <c r="G99" s="37"/>
      <c r="H99" s="37"/>
      <c r="I99" s="143"/>
      <c r="J99" s="37"/>
      <c r="K99" s="37"/>
      <c r="L99" s="41"/>
      <c r="M99" s="231"/>
      <c r="N99" s="232"/>
      <c r="O99" s="81"/>
      <c r="P99" s="81"/>
      <c r="Q99" s="81"/>
      <c r="R99" s="81"/>
      <c r="S99" s="81"/>
      <c r="T99" s="82"/>
      <c r="U99" s="35"/>
      <c r="V99" s="35"/>
      <c r="W99" s="35"/>
      <c r="X99" s="35"/>
      <c r="Y99" s="35"/>
      <c r="Z99" s="35"/>
      <c r="AA99" s="35"/>
      <c r="AB99" s="35"/>
      <c r="AC99" s="35"/>
      <c r="AD99" s="35"/>
      <c r="AE99" s="35"/>
      <c r="AT99" s="14" t="s">
        <v>190</v>
      </c>
      <c r="AU99" s="14" t="s">
        <v>73</v>
      </c>
    </row>
    <row r="100" s="2" customFormat="1" ht="33" customHeight="1">
      <c r="A100" s="35"/>
      <c r="B100" s="36"/>
      <c r="C100" s="215" t="s">
        <v>216</v>
      </c>
      <c r="D100" s="215" t="s">
        <v>184</v>
      </c>
      <c r="E100" s="216" t="s">
        <v>1471</v>
      </c>
      <c r="F100" s="217" t="s">
        <v>1472</v>
      </c>
      <c r="G100" s="218" t="s">
        <v>187</v>
      </c>
      <c r="H100" s="219">
        <v>400</v>
      </c>
      <c r="I100" s="220"/>
      <c r="J100" s="221">
        <f>ROUND(I100*H100,2)</f>
        <v>0</v>
      </c>
      <c r="K100" s="217" t="s">
        <v>19</v>
      </c>
      <c r="L100" s="222"/>
      <c r="M100" s="223" t="s">
        <v>19</v>
      </c>
      <c r="N100" s="224" t="s">
        <v>44</v>
      </c>
      <c r="O100" s="81"/>
      <c r="P100" s="225">
        <f>O100*H100</f>
        <v>0</v>
      </c>
      <c r="Q100" s="225">
        <v>0</v>
      </c>
      <c r="R100" s="225">
        <f>Q100*H100</f>
        <v>0</v>
      </c>
      <c r="S100" s="225">
        <v>0</v>
      </c>
      <c r="T100" s="226">
        <f>S100*H100</f>
        <v>0</v>
      </c>
      <c r="U100" s="35"/>
      <c r="V100" s="35"/>
      <c r="W100" s="35"/>
      <c r="X100" s="35"/>
      <c r="Y100" s="35"/>
      <c r="Z100" s="35"/>
      <c r="AA100" s="35"/>
      <c r="AB100" s="35"/>
      <c r="AC100" s="35"/>
      <c r="AD100" s="35"/>
      <c r="AE100" s="35"/>
      <c r="AR100" s="227" t="s">
        <v>323</v>
      </c>
      <c r="AT100" s="227" t="s">
        <v>184</v>
      </c>
      <c r="AU100" s="227" t="s">
        <v>73</v>
      </c>
      <c r="AY100" s="14" t="s">
        <v>183</v>
      </c>
      <c r="BE100" s="228">
        <f>IF(N100="základní",J100,0)</f>
        <v>0</v>
      </c>
      <c r="BF100" s="228">
        <f>IF(N100="snížená",J100,0)</f>
        <v>0</v>
      </c>
      <c r="BG100" s="228">
        <f>IF(N100="zákl. přenesená",J100,0)</f>
        <v>0</v>
      </c>
      <c r="BH100" s="228">
        <f>IF(N100="sníž. přenesená",J100,0)</f>
        <v>0</v>
      </c>
      <c r="BI100" s="228">
        <f>IF(N100="nulová",J100,0)</f>
        <v>0</v>
      </c>
      <c r="BJ100" s="14" t="s">
        <v>81</v>
      </c>
      <c r="BK100" s="228">
        <f>ROUND(I100*H100,2)</f>
        <v>0</v>
      </c>
      <c r="BL100" s="14" t="s">
        <v>252</v>
      </c>
      <c r="BM100" s="227" t="s">
        <v>1473</v>
      </c>
    </row>
    <row r="101" s="2" customFormat="1">
      <c r="A101" s="35"/>
      <c r="B101" s="36"/>
      <c r="C101" s="37"/>
      <c r="D101" s="229" t="s">
        <v>190</v>
      </c>
      <c r="E101" s="37"/>
      <c r="F101" s="230" t="s">
        <v>1472</v>
      </c>
      <c r="G101" s="37"/>
      <c r="H101" s="37"/>
      <c r="I101" s="143"/>
      <c r="J101" s="37"/>
      <c r="K101" s="37"/>
      <c r="L101" s="41"/>
      <c r="M101" s="231"/>
      <c r="N101" s="232"/>
      <c r="O101" s="81"/>
      <c r="P101" s="81"/>
      <c r="Q101" s="81"/>
      <c r="R101" s="81"/>
      <c r="S101" s="81"/>
      <c r="T101" s="82"/>
      <c r="U101" s="35"/>
      <c r="V101" s="35"/>
      <c r="W101" s="35"/>
      <c r="X101" s="35"/>
      <c r="Y101" s="35"/>
      <c r="Z101" s="35"/>
      <c r="AA101" s="35"/>
      <c r="AB101" s="35"/>
      <c r="AC101" s="35"/>
      <c r="AD101" s="35"/>
      <c r="AE101" s="35"/>
      <c r="AT101" s="14" t="s">
        <v>190</v>
      </c>
      <c r="AU101" s="14" t="s">
        <v>73</v>
      </c>
    </row>
    <row r="102" s="2" customFormat="1" ht="33" customHeight="1">
      <c r="A102" s="35"/>
      <c r="B102" s="36"/>
      <c r="C102" s="215" t="s">
        <v>220</v>
      </c>
      <c r="D102" s="215" t="s">
        <v>184</v>
      </c>
      <c r="E102" s="216" t="s">
        <v>1474</v>
      </c>
      <c r="F102" s="217" t="s">
        <v>1475</v>
      </c>
      <c r="G102" s="218" t="s">
        <v>187</v>
      </c>
      <c r="H102" s="219">
        <v>300</v>
      </c>
      <c r="I102" s="220"/>
      <c r="J102" s="221">
        <f>ROUND(I102*H102,2)</f>
        <v>0</v>
      </c>
      <c r="K102" s="217" t="s">
        <v>19</v>
      </c>
      <c r="L102" s="222"/>
      <c r="M102" s="223" t="s">
        <v>19</v>
      </c>
      <c r="N102" s="224" t="s">
        <v>44</v>
      </c>
      <c r="O102" s="81"/>
      <c r="P102" s="225">
        <f>O102*H102</f>
        <v>0</v>
      </c>
      <c r="Q102" s="225">
        <v>0</v>
      </c>
      <c r="R102" s="225">
        <f>Q102*H102</f>
        <v>0</v>
      </c>
      <c r="S102" s="225">
        <v>0</v>
      </c>
      <c r="T102" s="226">
        <f>S102*H102</f>
        <v>0</v>
      </c>
      <c r="U102" s="35"/>
      <c r="V102" s="35"/>
      <c r="W102" s="35"/>
      <c r="X102" s="35"/>
      <c r="Y102" s="35"/>
      <c r="Z102" s="35"/>
      <c r="AA102" s="35"/>
      <c r="AB102" s="35"/>
      <c r="AC102" s="35"/>
      <c r="AD102" s="35"/>
      <c r="AE102" s="35"/>
      <c r="AR102" s="227" t="s">
        <v>323</v>
      </c>
      <c r="AT102" s="227" t="s">
        <v>184</v>
      </c>
      <c r="AU102" s="227" t="s">
        <v>73</v>
      </c>
      <c r="AY102" s="14" t="s">
        <v>183</v>
      </c>
      <c r="BE102" s="228">
        <f>IF(N102="základní",J102,0)</f>
        <v>0</v>
      </c>
      <c r="BF102" s="228">
        <f>IF(N102="snížená",J102,0)</f>
        <v>0</v>
      </c>
      <c r="BG102" s="228">
        <f>IF(N102="zákl. přenesená",J102,0)</f>
        <v>0</v>
      </c>
      <c r="BH102" s="228">
        <f>IF(N102="sníž. přenesená",J102,0)</f>
        <v>0</v>
      </c>
      <c r="BI102" s="228">
        <f>IF(N102="nulová",J102,0)</f>
        <v>0</v>
      </c>
      <c r="BJ102" s="14" t="s">
        <v>81</v>
      </c>
      <c r="BK102" s="228">
        <f>ROUND(I102*H102,2)</f>
        <v>0</v>
      </c>
      <c r="BL102" s="14" t="s">
        <v>252</v>
      </c>
      <c r="BM102" s="227" t="s">
        <v>1476</v>
      </c>
    </row>
    <row r="103" s="2" customFormat="1">
      <c r="A103" s="35"/>
      <c r="B103" s="36"/>
      <c r="C103" s="37"/>
      <c r="D103" s="229" t="s">
        <v>190</v>
      </c>
      <c r="E103" s="37"/>
      <c r="F103" s="230" t="s">
        <v>1475</v>
      </c>
      <c r="G103" s="37"/>
      <c r="H103" s="37"/>
      <c r="I103" s="143"/>
      <c r="J103" s="37"/>
      <c r="K103" s="37"/>
      <c r="L103" s="41"/>
      <c r="M103" s="231"/>
      <c r="N103" s="232"/>
      <c r="O103" s="81"/>
      <c r="P103" s="81"/>
      <c r="Q103" s="81"/>
      <c r="R103" s="81"/>
      <c r="S103" s="81"/>
      <c r="T103" s="82"/>
      <c r="U103" s="35"/>
      <c r="V103" s="35"/>
      <c r="W103" s="35"/>
      <c r="X103" s="35"/>
      <c r="Y103" s="35"/>
      <c r="Z103" s="35"/>
      <c r="AA103" s="35"/>
      <c r="AB103" s="35"/>
      <c r="AC103" s="35"/>
      <c r="AD103" s="35"/>
      <c r="AE103" s="35"/>
      <c r="AT103" s="14" t="s">
        <v>190</v>
      </c>
      <c r="AU103" s="14" t="s">
        <v>73</v>
      </c>
    </row>
    <row r="104" s="2" customFormat="1" ht="33" customHeight="1">
      <c r="A104" s="35"/>
      <c r="B104" s="36"/>
      <c r="C104" s="215" t="s">
        <v>224</v>
      </c>
      <c r="D104" s="215" t="s">
        <v>184</v>
      </c>
      <c r="E104" s="216" t="s">
        <v>1477</v>
      </c>
      <c r="F104" s="217" t="s">
        <v>1478</v>
      </c>
      <c r="G104" s="218" t="s">
        <v>187</v>
      </c>
      <c r="H104" s="219">
        <v>300</v>
      </c>
      <c r="I104" s="220"/>
      <c r="J104" s="221">
        <f>ROUND(I104*H104,2)</f>
        <v>0</v>
      </c>
      <c r="K104" s="217" t="s">
        <v>19</v>
      </c>
      <c r="L104" s="222"/>
      <c r="M104" s="223" t="s">
        <v>19</v>
      </c>
      <c r="N104" s="224" t="s">
        <v>44</v>
      </c>
      <c r="O104" s="81"/>
      <c r="P104" s="225">
        <f>O104*H104</f>
        <v>0</v>
      </c>
      <c r="Q104" s="225">
        <v>0</v>
      </c>
      <c r="R104" s="225">
        <f>Q104*H104</f>
        <v>0</v>
      </c>
      <c r="S104" s="225">
        <v>0</v>
      </c>
      <c r="T104" s="226">
        <f>S104*H104</f>
        <v>0</v>
      </c>
      <c r="U104" s="35"/>
      <c r="V104" s="35"/>
      <c r="W104" s="35"/>
      <c r="X104" s="35"/>
      <c r="Y104" s="35"/>
      <c r="Z104" s="35"/>
      <c r="AA104" s="35"/>
      <c r="AB104" s="35"/>
      <c r="AC104" s="35"/>
      <c r="AD104" s="35"/>
      <c r="AE104" s="35"/>
      <c r="AR104" s="227" t="s">
        <v>188</v>
      </c>
      <c r="AT104" s="227" t="s">
        <v>184</v>
      </c>
      <c r="AU104" s="227" t="s">
        <v>73</v>
      </c>
      <c r="AY104" s="14" t="s">
        <v>183</v>
      </c>
      <c r="BE104" s="228">
        <f>IF(N104="základní",J104,0)</f>
        <v>0</v>
      </c>
      <c r="BF104" s="228">
        <f>IF(N104="snížená",J104,0)</f>
        <v>0</v>
      </c>
      <c r="BG104" s="228">
        <f>IF(N104="zákl. přenesená",J104,0)</f>
        <v>0</v>
      </c>
      <c r="BH104" s="228">
        <f>IF(N104="sníž. přenesená",J104,0)</f>
        <v>0</v>
      </c>
      <c r="BI104" s="228">
        <f>IF(N104="nulová",J104,0)</f>
        <v>0</v>
      </c>
      <c r="BJ104" s="14" t="s">
        <v>81</v>
      </c>
      <c r="BK104" s="228">
        <f>ROUND(I104*H104,2)</f>
        <v>0</v>
      </c>
      <c r="BL104" s="14" t="s">
        <v>188</v>
      </c>
      <c r="BM104" s="227" t="s">
        <v>1479</v>
      </c>
    </row>
    <row r="105" s="2" customFormat="1">
      <c r="A105" s="35"/>
      <c r="B105" s="36"/>
      <c r="C105" s="37"/>
      <c r="D105" s="229" t="s">
        <v>190</v>
      </c>
      <c r="E105" s="37"/>
      <c r="F105" s="230" t="s">
        <v>1478</v>
      </c>
      <c r="G105" s="37"/>
      <c r="H105" s="37"/>
      <c r="I105" s="143"/>
      <c r="J105" s="37"/>
      <c r="K105" s="37"/>
      <c r="L105" s="41"/>
      <c r="M105" s="231"/>
      <c r="N105" s="232"/>
      <c r="O105" s="81"/>
      <c r="P105" s="81"/>
      <c r="Q105" s="81"/>
      <c r="R105" s="81"/>
      <c r="S105" s="81"/>
      <c r="T105" s="82"/>
      <c r="U105" s="35"/>
      <c r="V105" s="35"/>
      <c r="W105" s="35"/>
      <c r="X105" s="35"/>
      <c r="Y105" s="35"/>
      <c r="Z105" s="35"/>
      <c r="AA105" s="35"/>
      <c r="AB105" s="35"/>
      <c r="AC105" s="35"/>
      <c r="AD105" s="35"/>
      <c r="AE105" s="35"/>
      <c r="AT105" s="14" t="s">
        <v>190</v>
      </c>
      <c r="AU105" s="14" t="s">
        <v>73</v>
      </c>
    </row>
    <row r="106" s="2" customFormat="1" ht="33" customHeight="1">
      <c r="A106" s="35"/>
      <c r="B106" s="36"/>
      <c r="C106" s="233" t="s">
        <v>228</v>
      </c>
      <c r="D106" s="233" t="s">
        <v>191</v>
      </c>
      <c r="E106" s="234" t="s">
        <v>192</v>
      </c>
      <c r="F106" s="235" t="s">
        <v>193</v>
      </c>
      <c r="G106" s="236" t="s">
        <v>187</v>
      </c>
      <c r="H106" s="237">
        <v>1000</v>
      </c>
      <c r="I106" s="238"/>
      <c r="J106" s="239">
        <f>ROUND(I106*H106,2)</f>
        <v>0</v>
      </c>
      <c r="K106" s="235" t="s">
        <v>19</v>
      </c>
      <c r="L106" s="41"/>
      <c r="M106" s="240" t="s">
        <v>19</v>
      </c>
      <c r="N106" s="241" t="s">
        <v>44</v>
      </c>
      <c r="O106" s="81"/>
      <c r="P106" s="225">
        <f>O106*H106</f>
        <v>0</v>
      </c>
      <c r="Q106" s="225">
        <v>0</v>
      </c>
      <c r="R106" s="225">
        <f>Q106*H106</f>
        <v>0</v>
      </c>
      <c r="S106" s="225">
        <v>0</v>
      </c>
      <c r="T106" s="226">
        <f>S106*H106</f>
        <v>0</v>
      </c>
      <c r="U106" s="35"/>
      <c r="V106" s="35"/>
      <c r="W106" s="35"/>
      <c r="X106" s="35"/>
      <c r="Y106" s="35"/>
      <c r="Z106" s="35"/>
      <c r="AA106" s="35"/>
      <c r="AB106" s="35"/>
      <c r="AC106" s="35"/>
      <c r="AD106" s="35"/>
      <c r="AE106" s="35"/>
      <c r="AR106" s="227" t="s">
        <v>182</v>
      </c>
      <c r="AT106" s="227" t="s">
        <v>191</v>
      </c>
      <c r="AU106" s="227" t="s">
        <v>73</v>
      </c>
      <c r="AY106" s="14" t="s">
        <v>183</v>
      </c>
      <c r="BE106" s="228">
        <f>IF(N106="základní",J106,0)</f>
        <v>0</v>
      </c>
      <c r="BF106" s="228">
        <f>IF(N106="snížená",J106,0)</f>
        <v>0</v>
      </c>
      <c r="BG106" s="228">
        <f>IF(N106="zákl. přenesená",J106,0)</f>
        <v>0</v>
      </c>
      <c r="BH106" s="228">
        <f>IF(N106="sníž. přenesená",J106,0)</f>
        <v>0</v>
      </c>
      <c r="BI106" s="228">
        <f>IF(N106="nulová",J106,0)</f>
        <v>0</v>
      </c>
      <c r="BJ106" s="14" t="s">
        <v>81</v>
      </c>
      <c r="BK106" s="228">
        <f>ROUND(I106*H106,2)</f>
        <v>0</v>
      </c>
      <c r="BL106" s="14" t="s">
        <v>182</v>
      </c>
      <c r="BM106" s="227" t="s">
        <v>1480</v>
      </c>
    </row>
    <row r="107" s="2" customFormat="1">
      <c r="A107" s="35"/>
      <c r="B107" s="36"/>
      <c r="C107" s="37"/>
      <c r="D107" s="229" t="s">
        <v>190</v>
      </c>
      <c r="E107" s="37"/>
      <c r="F107" s="230" t="s">
        <v>193</v>
      </c>
      <c r="G107" s="37"/>
      <c r="H107" s="37"/>
      <c r="I107" s="143"/>
      <c r="J107" s="37"/>
      <c r="K107" s="37"/>
      <c r="L107" s="41"/>
      <c r="M107" s="231"/>
      <c r="N107" s="232"/>
      <c r="O107" s="81"/>
      <c r="P107" s="81"/>
      <c r="Q107" s="81"/>
      <c r="R107" s="81"/>
      <c r="S107" s="81"/>
      <c r="T107" s="82"/>
      <c r="U107" s="35"/>
      <c r="V107" s="35"/>
      <c r="W107" s="35"/>
      <c r="X107" s="35"/>
      <c r="Y107" s="35"/>
      <c r="Z107" s="35"/>
      <c r="AA107" s="35"/>
      <c r="AB107" s="35"/>
      <c r="AC107" s="35"/>
      <c r="AD107" s="35"/>
      <c r="AE107" s="35"/>
      <c r="AT107" s="14" t="s">
        <v>190</v>
      </c>
      <c r="AU107" s="14" t="s">
        <v>73</v>
      </c>
    </row>
    <row r="108" s="2" customFormat="1" ht="33" customHeight="1">
      <c r="A108" s="35"/>
      <c r="B108" s="36"/>
      <c r="C108" s="233" t="s">
        <v>232</v>
      </c>
      <c r="D108" s="233" t="s">
        <v>191</v>
      </c>
      <c r="E108" s="234" t="s">
        <v>1481</v>
      </c>
      <c r="F108" s="235" t="s">
        <v>1482</v>
      </c>
      <c r="G108" s="236" t="s">
        <v>187</v>
      </c>
      <c r="H108" s="237">
        <v>500</v>
      </c>
      <c r="I108" s="238"/>
      <c r="J108" s="239">
        <f>ROUND(I108*H108,2)</f>
        <v>0</v>
      </c>
      <c r="K108" s="235" t="s">
        <v>19</v>
      </c>
      <c r="L108" s="41"/>
      <c r="M108" s="240" t="s">
        <v>19</v>
      </c>
      <c r="N108" s="241" t="s">
        <v>44</v>
      </c>
      <c r="O108" s="81"/>
      <c r="P108" s="225">
        <f>O108*H108</f>
        <v>0</v>
      </c>
      <c r="Q108" s="225">
        <v>0</v>
      </c>
      <c r="R108" s="225">
        <f>Q108*H108</f>
        <v>0</v>
      </c>
      <c r="S108" s="225">
        <v>0</v>
      </c>
      <c r="T108" s="226">
        <f>S108*H108</f>
        <v>0</v>
      </c>
      <c r="U108" s="35"/>
      <c r="V108" s="35"/>
      <c r="W108" s="35"/>
      <c r="X108" s="35"/>
      <c r="Y108" s="35"/>
      <c r="Z108" s="35"/>
      <c r="AA108" s="35"/>
      <c r="AB108" s="35"/>
      <c r="AC108" s="35"/>
      <c r="AD108" s="35"/>
      <c r="AE108" s="35"/>
      <c r="AR108" s="227" t="s">
        <v>182</v>
      </c>
      <c r="AT108" s="227" t="s">
        <v>191</v>
      </c>
      <c r="AU108" s="227" t="s">
        <v>73</v>
      </c>
      <c r="AY108" s="14" t="s">
        <v>183</v>
      </c>
      <c r="BE108" s="228">
        <f>IF(N108="základní",J108,0)</f>
        <v>0</v>
      </c>
      <c r="BF108" s="228">
        <f>IF(N108="snížená",J108,0)</f>
        <v>0</v>
      </c>
      <c r="BG108" s="228">
        <f>IF(N108="zákl. přenesená",J108,0)</f>
        <v>0</v>
      </c>
      <c r="BH108" s="228">
        <f>IF(N108="sníž. přenesená",J108,0)</f>
        <v>0</v>
      </c>
      <c r="BI108" s="228">
        <f>IF(N108="nulová",J108,0)</f>
        <v>0</v>
      </c>
      <c r="BJ108" s="14" t="s">
        <v>81</v>
      </c>
      <c r="BK108" s="228">
        <f>ROUND(I108*H108,2)</f>
        <v>0</v>
      </c>
      <c r="BL108" s="14" t="s">
        <v>182</v>
      </c>
      <c r="BM108" s="227" t="s">
        <v>1483</v>
      </c>
    </row>
    <row r="109" s="2" customFormat="1">
      <c r="A109" s="35"/>
      <c r="B109" s="36"/>
      <c r="C109" s="37"/>
      <c r="D109" s="229" t="s">
        <v>190</v>
      </c>
      <c r="E109" s="37"/>
      <c r="F109" s="230" t="s">
        <v>1482</v>
      </c>
      <c r="G109" s="37"/>
      <c r="H109" s="37"/>
      <c r="I109" s="143"/>
      <c r="J109" s="37"/>
      <c r="K109" s="37"/>
      <c r="L109" s="41"/>
      <c r="M109" s="231"/>
      <c r="N109" s="232"/>
      <c r="O109" s="81"/>
      <c r="P109" s="81"/>
      <c r="Q109" s="81"/>
      <c r="R109" s="81"/>
      <c r="S109" s="81"/>
      <c r="T109" s="82"/>
      <c r="U109" s="35"/>
      <c r="V109" s="35"/>
      <c r="W109" s="35"/>
      <c r="X109" s="35"/>
      <c r="Y109" s="35"/>
      <c r="Z109" s="35"/>
      <c r="AA109" s="35"/>
      <c r="AB109" s="35"/>
      <c r="AC109" s="35"/>
      <c r="AD109" s="35"/>
      <c r="AE109" s="35"/>
      <c r="AT109" s="14" t="s">
        <v>190</v>
      </c>
      <c r="AU109" s="14" t="s">
        <v>73</v>
      </c>
    </row>
    <row r="110" s="2" customFormat="1" ht="21.75" customHeight="1">
      <c r="A110" s="35"/>
      <c r="B110" s="36"/>
      <c r="C110" s="233" t="s">
        <v>237</v>
      </c>
      <c r="D110" s="233" t="s">
        <v>191</v>
      </c>
      <c r="E110" s="234" t="s">
        <v>1484</v>
      </c>
      <c r="F110" s="235" t="s">
        <v>1485</v>
      </c>
      <c r="G110" s="236" t="s">
        <v>199</v>
      </c>
      <c r="H110" s="237">
        <v>45</v>
      </c>
      <c r="I110" s="238"/>
      <c r="J110" s="239">
        <f>ROUND(I110*H110,2)</f>
        <v>0</v>
      </c>
      <c r="K110" s="235" t="s">
        <v>19</v>
      </c>
      <c r="L110" s="41"/>
      <c r="M110" s="240" t="s">
        <v>19</v>
      </c>
      <c r="N110" s="241" t="s">
        <v>44</v>
      </c>
      <c r="O110" s="81"/>
      <c r="P110" s="225">
        <f>O110*H110</f>
        <v>0</v>
      </c>
      <c r="Q110" s="225">
        <v>0</v>
      </c>
      <c r="R110" s="225">
        <f>Q110*H110</f>
        <v>0</v>
      </c>
      <c r="S110" s="225">
        <v>0</v>
      </c>
      <c r="T110" s="226">
        <f>S110*H110</f>
        <v>0</v>
      </c>
      <c r="U110" s="35"/>
      <c r="V110" s="35"/>
      <c r="W110" s="35"/>
      <c r="X110" s="35"/>
      <c r="Y110" s="35"/>
      <c r="Z110" s="35"/>
      <c r="AA110" s="35"/>
      <c r="AB110" s="35"/>
      <c r="AC110" s="35"/>
      <c r="AD110" s="35"/>
      <c r="AE110" s="35"/>
      <c r="AR110" s="227" t="s">
        <v>182</v>
      </c>
      <c r="AT110" s="227" t="s">
        <v>191</v>
      </c>
      <c r="AU110" s="227" t="s">
        <v>73</v>
      </c>
      <c r="AY110" s="14" t="s">
        <v>183</v>
      </c>
      <c r="BE110" s="228">
        <f>IF(N110="základní",J110,0)</f>
        <v>0</v>
      </c>
      <c r="BF110" s="228">
        <f>IF(N110="snížená",J110,0)</f>
        <v>0</v>
      </c>
      <c r="BG110" s="228">
        <f>IF(N110="zákl. přenesená",J110,0)</f>
        <v>0</v>
      </c>
      <c r="BH110" s="228">
        <f>IF(N110="sníž. přenesená",J110,0)</f>
        <v>0</v>
      </c>
      <c r="BI110" s="228">
        <f>IF(N110="nulová",J110,0)</f>
        <v>0</v>
      </c>
      <c r="BJ110" s="14" t="s">
        <v>81</v>
      </c>
      <c r="BK110" s="228">
        <f>ROUND(I110*H110,2)</f>
        <v>0</v>
      </c>
      <c r="BL110" s="14" t="s">
        <v>182</v>
      </c>
      <c r="BM110" s="227" t="s">
        <v>1486</v>
      </c>
    </row>
    <row r="111" s="2" customFormat="1">
      <c r="A111" s="35"/>
      <c r="B111" s="36"/>
      <c r="C111" s="37"/>
      <c r="D111" s="229" t="s">
        <v>190</v>
      </c>
      <c r="E111" s="37"/>
      <c r="F111" s="230" t="s">
        <v>1485</v>
      </c>
      <c r="G111" s="37"/>
      <c r="H111" s="37"/>
      <c r="I111" s="143"/>
      <c r="J111" s="37"/>
      <c r="K111" s="37"/>
      <c r="L111" s="41"/>
      <c r="M111" s="231"/>
      <c r="N111" s="232"/>
      <c r="O111" s="81"/>
      <c r="P111" s="81"/>
      <c r="Q111" s="81"/>
      <c r="R111" s="81"/>
      <c r="S111" s="81"/>
      <c r="T111" s="82"/>
      <c r="U111" s="35"/>
      <c r="V111" s="35"/>
      <c r="W111" s="35"/>
      <c r="X111" s="35"/>
      <c r="Y111" s="35"/>
      <c r="Z111" s="35"/>
      <c r="AA111" s="35"/>
      <c r="AB111" s="35"/>
      <c r="AC111" s="35"/>
      <c r="AD111" s="35"/>
      <c r="AE111" s="35"/>
      <c r="AT111" s="14" t="s">
        <v>190</v>
      </c>
      <c r="AU111" s="14" t="s">
        <v>73</v>
      </c>
    </row>
    <row r="112" s="2" customFormat="1" ht="21.75" customHeight="1">
      <c r="A112" s="35"/>
      <c r="B112" s="36"/>
      <c r="C112" s="233" t="s">
        <v>242</v>
      </c>
      <c r="D112" s="233" t="s">
        <v>191</v>
      </c>
      <c r="E112" s="234" t="s">
        <v>1487</v>
      </c>
      <c r="F112" s="235" t="s">
        <v>1488</v>
      </c>
      <c r="G112" s="236" t="s">
        <v>187</v>
      </c>
      <c r="H112" s="237">
        <v>320</v>
      </c>
      <c r="I112" s="238"/>
      <c r="J112" s="239">
        <f>ROUND(I112*H112,2)</f>
        <v>0</v>
      </c>
      <c r="K112" s="235" t="s">
        <v>19</v>
      </c>
      <c r="L112" s="41"/>
      <c r="M112" s="240" t="s">
        <v>19</v>
      </c>
      <c r="N112" s="241" t="s">
        <v>44</v>
      </c>
      <c r="O112" s="81"/>
      <c r="P112" s="225">
        <f>O112*H112</f>
        <v>0</v>
      </c>
      <c r="Q112" s="225">
        <v>0</v>
      </c>
      <c r="R112" s="225">
        <f>Q112*H112</f>
        <v>0</v>
      </c>
      <c r="S112" s="225">
        <v>0</v>
      </c>
      <c r="T112" s="226">
        <f>S112*H112</f>
        <v>0</v>
      </c>
      <c r="U112" s="35"/>
      <c r="V112" s="35"/>
      <c r="W112" s="35"/>
      <c r="X112" s="35"/>
      <c r="Y112" s="35"/>
      <c r="Z112" s="35"/>
      <c r="AA112" s="35"/>
      <c r="AB112" s="35"/>
      <c r="AC112" s="35"/>
      <c r="AD112" s="35"/>
      <c r="AE112" s="35"/>
      <c r="AR112" s="227" t="s">
        <v>182</v>
      </c>
      <c r="AT112" s="227" t="s">
        <v>191</v>
      </c>
      <c r="AU112" s="227" t="s">
        <v>73</v>
      </c>
      <c r="AY112" s="14" t="s">
        <v>183</v>
      </c>
      <c r="BE112" s="228">
        <f>IF(N112="základní",J112,0)</f>
        <v>0</v>
      </c>
      <c r="BF112" s="228">
        <f>IF(N112="snížená",J112,0)</f>
        <v>0</v>
      </c>
      <c r="BG112" s="228">
        <f>IF(N112="zákl. přenesená",J112,0)</f>
        <v>0</v>
      </c>
      <c r="BH112" s="228">
        <f>IF(N112="sníž. přenesená",J112,0)</f>
        <v>0</v>
      </c>
      <c r="BI112" s="228">
        <f>IF(N112="nulová",J112,0)</f>
        <v>0</v>
      </c>
      <c r="BJ112" s="14" t="s">
        <v>81</v>
      </c>
      <c r="BK112" s="228">
        <f>ROUND(I112*H112,2)</f>
        <v>0</v>
      </c>
      <c r="BL112" s="14" t="s">
        <v>182</v>
      </c>
      <c r="BM112" s="227" t="s">
        <v>1489</v>
      </c>
    </row>
    <row r="113" s="2" customFormat="1">
      <c r="A113" s="35"/>
      <c r="B113" s="36"/>
      <c r="C113" s="37"/>
      <c r="D113" s="229" t="s">
        <v>190</v>
      </c>
      <c r="E113" s="37"/>
      <c r="F113" s="230" t="s">
        <v>1488</v>
      </c>
      <c r="G113" s="37"/>
      <c r="H113" s="37"/>
      <c r="I113" s="143"/>
      <c r="J113" s="37"/>
      <c r="K113" s="37"/>
      <c r="L113" s="41"/>
      <c r="M113" s="231"/>
      <c r="N113" s="232"/>
      <c r="O113" s="81"/>
      <c r="P113" s="81"/>
      <c r="Q113" s="81"/>
      <c r="R113" s="81"/>
      <c r="S113" s="81"/>
      <c r="T113" s="82"/>
      <c r="U113" s="35"/>
      <c r="V113" s="35"/>
      <c r="W113" s="35"/>
      <c r="X113" s="35"/>
      <c r="Y113" s="35"/>
      <c r="Z113" s="35"/>
      <c r="AA113" s="35"/>
      <c r="AB113" s="35"/>
      <c r="AC113" s="35"/>
      <c r="AD113" s="35"/>
      <c r="AE113" s="35"/>
      <c r="AT113" s="14" t="s">
        <v>190</v>
      </c>
      <c r="AU113" s="14" t="s">
        <v>73</v>
      </c>
    </row>
    <row r="114" s="2" customFormat="1" ht="21.75" customHeight="1">
      <c r="A114" s="35"/>
      <c r="B114" s="36"/>
      <c r="C114" s="233" t="s">
        <v>8</v>
      </c>
      <c r="D114" s="233" t="s">
        <v>191</v>
      </c>
      <c r="E114" s="234" t="s">
        <v>1490</v>
      </c>
      <c r="F114" s="235" t="s">
        <v>1491</v>
      </c>
      <c r="G114" s="236" t="s">
        <v>187</v>
      </c>
      <c r="H114" s="237">
        <v>640</v>
      </c>
      <c r="I114" s="238"/>
      <c r="J114" s="239">
        <f>ROUND(I114*H114,2)</f>
        <v>0</v>
      </c>
      <c r="K114" s="235" t="s">
        <v>19</v>
      </c>
      <c r="L114" s="41"/>
      <c r="M114" s="240" t="s">
        <v>19</v>
      </c>
      <c r="N114" s="241" t="s">
        <v>44</v>
      </c>
      <c r="O114" s="81"/>
      <c r="P114" s="225">
        <f>O114*H114</f>
        <v>0</v>
      </c>
      <c r="Q114" s="225">
        <v>0</v>
      </c>
      <c r="R114" s="225">
        <f>Q114*H114</f>
        <v>0</v>
      </c>
      <c r="S114" s="225">
        <v>0</v>
      </c>
      <c r="T114" s="226">
        <f>S114*H114</f>
        <v>0</v>
      </c>
      <c r="U114" s="35"/>
      <c r="V114" s="35"/>
      <c r="W114" s="35"/>
      <c r="X114" s="35"/>
      <c r="Y114" s="35"/>
      <c r="Z114" s="35"/>
      <c r="AA114" s="35"/>
      <c r="AB114" s="35"/>
      <c r="AC114" s="35"/>
      <c r="AD114" s="35"/>
      <c r="AE114" s="35"/>
      <c r="AR114" s="227" t="s">
        <v>182</v>
      </c>
      <c r="AT114" s="227" t="s">
        <v>191</v>
      </c>
      <c r="AU114" s="227" t="s">
        <v>73</v>
      </c>
      <c r="AY114" s="14" t="s">
        <v>183</v>
      </c>
      <c r="BE114" s="228">
        <f>IF(N114="základní",J114,0)</f>
        <v>0</v>
      </c>
      <c r="BF114" s="228">
        <f>IF(N114="snížená",J114,0)</f>
        <v>0</v>
      </c>
      <c r="BG114" s="228">
        <f>IF(N114="zákl. přenesená",J114,0)</f>
        <v>0</v>
      </c>
      <c r="BH114" s="228">
        <f>IF(N114="sníž. přenesená",J114,0)</f>
        <v>0</v>
      </c>
      <c r="BI114" s="228">
        <f>IF(N114="nulová",J114,0)</f>
        <v>0</v>
      </c>
      <c r="BJ114" s="14" t="s">
        <v>81</v>
      </c>
      <c r="BK114" s="228">
        <f>ROUND(I114*H114,2)</f>
        <v>0</v>
      </c>
      <c r="BL114" s="14" t="s">
        <v>182</v>
      </c>
      <c r="BM114" s="227" t="s">
        <v>1492</v>
      </c>
    </row>
    <row r="115" s="2" customFormat="1">
      <c r="A115" s="35"/>
      <c r="B115" s="36"/>
      <c r="C115" s="37"/>
      <c r="D115" s="229" t="s">
        <v>190</v>
      </c>
      <c r="E115" s="37"/>
      <c r="F115" s="230" t="s">
        <v>1491</v>
      </c>
      <c r="G115" s="37"/>
      <c r="H115" s="37"/>
      <c r="I115" s="143"/>
      <c r="J115" s="37"/>
      <c r="K115" s="37"/>
      <c r="L115" s="41"/>
      <c r="M115" s="231"/>
      <c r="N115" s="232"/>
      <c r="O115" s="81"/>
      <c r="P115" s="81"/>
      <c r="Q115" s="81"/>
      <c r="R115" s="81"/>
      <c r="S115" s="81"/>
      <c r="T115" s="82"/>
      <c r="U115" s="35"/>
      <c r="V115" s="35"/>
      <c r="W115" s="35"/>
      <c r="X115" s="35"/>
      <c r="Y115" s="35"/>
      <c r="Z115" s="35"/>
      <c r="AA115" s="35"/>
      <c r="AB115" s="35"/>
      <c r="AC115" s="35"/>
      <c r="AD115" s="35"/>
      <c r="AE115" s="35"/>
      <c r="AT115" s="14" t="s">
        <v>190</v>
      </c>
      <c r="AU115" s="14" t="s">
        <v>73</v>
      </c>
    </row>
    <row r="116" s="2" customFormat="1" ht="44.25" customHeight="1">
      <c r="A116" s="35"/>
      <c r="B116" s="36"/>
      <c r="C116" s="215" t="s">
        <v>249</v>
      </c>
      <c r="D116" s="215" t="s">
        <v>184</v>
      </c>
      <c r="E116" s="216" t="s">
        <v>1493</v>
      </c>
      <c r="F116" s="217" t="s">
        <v>1494</v>
      </c>
      <c r="G116" s="218" t="s">
        <v>199</v>
      </c>
      <c r="H116" s="219">
        <v>15</v>
      </c>
      <c r="I116" s="220"/>
      <c r="J116" s="221">
        <f>ROUND(I116*H116,2)</f>
        <v>0</v>
      </c>
      <c r="K116" s="217" t="s">
        <v>19</v>
      </c>
      <c r="L116" s="222"/>
      <c r="M116" s="223" t="s">
        <v>19</v>
      </c>
      <c r="N116" s="224" t="s">
        <v>44</v>
      </c>
      <c r="O116" s="81"/>
      <c r="P116" s="225">
        <f>O116*H116</f>
        <v>0</v>
      </c>
      <c r="Q116" s="225">
        <v>0</v>
      </c>
      <c r="R116" s="225">
        <f>Q116*H116</f>
        <v>0</v>
      </c>
      <c r="S116" s="225">
        <v>0</v>
      </c>
      <c r="T116" s="226">
        <f>S116*H116</f>
        <v>0</v>
      </c>
      <c r="U116" s="35"/>
      <c r="V116" s="35"/>
      <c r="W116" s="35"/>
      <c r="X116" s="35"/>
      <c r="Y116" s="35"/>
      <c r="Z116" s="35"/>
      <c r="AA116" s="35"/>
      <c r="AB116" s="35"/>
      <c r="AC116" s="35"/>
      <c r="AD116" s="35"/>
      <c r="AE116" s="35"/>
      <c r="AR116" s="227" t="s">
        <v>83</v>
      </c>
      <c r="AT116" s="227" t="s">
        <v>184</v>
      </c>
      <c r="AU116" s="227" t="s">
        <v>73</v>
      </c>
      <c r="AY116" s="14" t="s">
        <v>183</v>
      </c>
      <c r="BE116" s="228">
        <f>IF(N116="základní",J116,0)</f>
        <v>0</v>
      </c>
      <c r="BF116" s="228">
        <f>IF(N116="snížená",J116,0)</f>
        <v>0</v>
      </c>
      <c r="BG116" s="228">
        <f>IF(N116="zákl. přenesená",J116,0)</f>
        <v>0</v>
      </c>
      <c r="BH116" s="228">
        <f>IF(N116="sníž. přenesená",J116,0)</f>
        <v>0</v>
      </c>
      <c r="BI116" s="228">
        <f>IF(N116="nulová",J116,0)</f>
        <v>0</v>
      </c>
      <c r="BJ116" s="14" t="s">
        <v>81</v>
      </c>
      <c r="BK116" s="228">
        <f>ROUND(I116*H116,2)</f>
        <v>0</v>
      </c>
      <c r="BL116" s="14" t="s">
        <v>81</v>
      </c>
      <c r="BM116" s="227" t="s">
        <v>1495</v>
      </c>
    </row>
    <row r="117" s="2" customFormat="1">
      <c r="A117" s="35"/>
      <c r="B117" s="36"/>
      <c r="C117" s="37"/>
      <c r="D117" s="229" t="s">
        <v>190</v>
      </c>
      <c r="E117" s="37"/>
      <c r="F117" s="230" t="s">
        <v>1494</v>
      </c>
      <c r="G117" s="37"/>
      <c r="H117" s="37"/>
      <c r="I117" s="143"/>
      <c r="J117" s="37"/>
      <c r="K117" s="37"/>
      <c r="L117" s="41"/>
      <c r="M117" s="231"/>
      <c r="N117" s="232"/>
      <c r="O117" s="81"/>
      <c r="P117" s="81"/>
      <c r="Q117" s="81"/>
      <c r="R117" s="81"/>
      <c r="S117" s="81"/>
      <c r="T117" s="82"/>
      <c r="U117" s="35"/>
      <c r="V117" s="35"/>
      <c r="W117" s="35"/>
      <c r="X117" s="35"/>
      <c r="Y117" s="35"/>
      <c r="Z117" s="35"/>
      <c r="AA117" s="35"/>
      <c r="AB117" s="35"/>
      <c r="AC117" s="35"/>
      <c r="AD117" s="35"/>
      <c r="AE117" s="35"/>
      <c r="AT117" s="14" t="s">
        <v>190</v>
      </c>
      <c r="AU117" s="14" t="s">
        <v>73</v>
      </c>
    </row>
    <row r="118" s="2" customFormat="1" ht="44.25" customHeight="1">
      <c r="A118" s="35"/>
      <c r="B118" s="36"/>
      <c r="C118" s="215" t="s">
        <v>254</v>
      </c>
      <c r="D118" s="215" t="s">
        <v>184</v>
      </c>
      <c r="E118" s="216" t="s">
        <v>1496</v>
      </c>
      <c r="F118" s="217" t="s">
        <v>1497</v>
      </c>
      <c r="G118" s="218" t="s">
        <v>199</v>
      </c>
      <c r="H118" s="219">
        <v>20</v>
      </c>
      <c r="I118" s="220"/>
      <c r="J118" s="221">
        <f>ROUND(I118*H118,2)</f>
        <v>0</v>
      </c>
      <c r="K118" s="217" t="s">
        <v>19</v>
      </c>
      <c r="L118" s="222"/>
      <c r="M118" s="223" t="s">
        <v>19</v>
      </c>
      <c r="N118" s="224" t="s">
        <v>44</v>
      </c>
      <c r="O118" s="81"/>
      <c r="P118" s="225">
        <f>O118*H118</f>
        <v>0</v>
      </c>
      <c r="Q118" s="225">
        <v>0</v>
      </c>
      <c r="R118" s="225">
        <f>Q118*H118</f>
        <v>0</v>
      </c>
      <c r="S118" s="225">
        <v>0</v>
      </c>
      <c r="T118" s="226">
        <f>S118*H118</f>
        <v>0</v>
      </c>
      <c r="U118" s="35"/>
      <c r="V118" s="35"/>
      <c r="W118" s="35"/>
      <c r="X118" s="35"/>
      <c r="Y118" s="35"/>
      <c r="Z118" s="35"/>
      <c r="AA118" s="35"/>
      <c r="AB118" s="35"/>
      <c r="AC118" s="35"/>
      <c r="AD118" s="35"/>
      <c r="AE118" s="35"/>
      <c r="AR118" s="227" t="s">
        <v>83</v>
      </c>
      <c r="AT118" s="227" t="s">
        <v>184</v>
      </c>
      <c r="AU118" s="227" t="s">
        <v>73</v>
      </c>
      <c r="AY118" s="14" t="s">
        <v>183</v>
      </c>
      <c r="BE118" s="228">
        <f>IF(N118="základní",J118,0)</f>
        <v>0</v>
      </c>
      <c r="BF118" s="228">
        <f>IF(N118="snížená",J118,0)</f>
        <v>0</v>
      </c>
      <c r="BG118" s="228">
        <f>IF(N118="zákl. přenesená",J118,0)</f>
        <v>0</v>
      </c>
      <c r="BH118" s="228">
        <f>IF(N118="sníž. přenesená",J118,0)</f>
        <v>0</v>
      </c>
      <c r="BI118" s="228">
        <f>IF(N118="nulová",J118,0)</f>
        <v>0</v>
      </c>
      <c r="BJ118" s="14" t="s">
        <v>81</v>
      </c>
      <c r="BK118" s="228">
        <f>ROUND(I118*H118,2)</f>
        <v>0</v>
      </c>
      <c r="BL118" s="14" t="s">
        <v>81</v>
      </c>
      <c r="BM118" s="227" t="s">
        <v>1498</v>
      </c>
    </row>
    <row r="119" s="2" customFormat="1">
      <c r="A119" s="35"/>
      <c r="B119" s="36"/>
      <c r="C119" s="37"/>
      <c r="D119" s="229" t="s">
        <v>190</v>
      </c>
      <c r="E119" s="37"/>
      <c r="F119" s="230" t="s">
        <v>1497</v>
      </c>
      <c r="G119" s="37"/>
      <c r="H119" s="37"/>
      <c r="I119" s="143"/>
      <c r="J119" s="37"/>
      <c r="K119" s="37"/>
      <c r="L119" s="41"/>
      <c r="M119" s="231"/>
      <c r="N119" s="232"/>
      <c r="O119" s="81"/>
      <c r="P119" s="81"/>
      <c r="Q119" s="81"/>
      <c r="R119" s="81"/>
      <c r="S119" s="81"/>
      <c r="T119" s="82"/>
      <c r="U119" s="35"/>
      <c r="V119" s="35"/>
      <c r="W119" s="35"/>
      <c r="X119" s="35"/>
      <c r="Y119" s="35"/>
      <c r="Z119" s="35"/>
      <c r="AA119" s="35"/>
      <c r="AB119" s="35"/>
      <c r="AC119" s="35"/>
      <c r="AD119" s="35"/>
      <c r="AE119" s="35"/>
      <c r="AT119" s="14" t="s">
        <v>190</v>
      </c>
      <c r="AU119" s="14" t="s">
        <v>73</v>
      </c>
    </row>
    <row r="120" s="2" customFormat="1" ht="21.75" customHeight="1">
      <c r="A120" s="35"/>
      <c r="B120" s="36"/>
      <c r="C120" s="233" t="s">
        <v>260</v>
      </c>
      <c r="D120" s="233" t="s">
        <v>191</v>
      </c>
      <c r="E120" s="234" t="s">
        <v>1499</v>
      </c>
      <c r="F120" s="235" t="s">
        <v>1500</v>
      </c>
      <c r="G120" s="236" t="s">
        <v>199</v>
      </c>
      <c r="H120" s="237">
        <v>35</v>
      </c>
      <c r="I120" s="238"/>
      <c r="J120" s="239">
        <f>ROUND(I120*H120,2)</f>
        <v>0</v>
      </c>
      <c r="K120" s="235" t="s">
        <v>19</v>
      </c>
      <c r="L120" s="41"/>
      <c r="M120" s="240" t="s">
        <v>19</v>
      </c>
      <c r="N120" s="241" t="s">
        <v>44</v>
      </c>
      <c r="O120" s="81"/>
      <c r="P120" s="225">
        <f>O120*H120</f>
        <v>0</v>
      </c>
      <c r="Q120" s="225">
        <v>0</v>
      </c>
      <c r="R120" s="225">
        <f>Q120*H120</f>
        <v>0</v>
      </c>
      <c r="S120" s="225">
        <v>0</v>
      </c>
      <c r="T120" s="226">
        <f>S120*H120</f>
        <v>0</v>
      </c>
      <c r="U120" s="35"/>
      <c r="V120" s="35"/>
      <c r="W120" s="35"/>
      <c r="X120" s="35"/>
      <c r="Y120" s="35"/>
      <c r="Z120" s="35"/>
      <c r="AA120" s="35"/>
      <c r="AB120" s="35"/>
      <c r="AC120" s="35"/>
      <c r="AD120" s="35"/>
      <c r="AE120" s="35"/>
      <c r="AR120" s="227" t="s">
        <v>182</v>
      </c>
      <c r="AT120" s="227" t="s">
        <v>191</v>
      </c>
      <c r="AU120" s="227" t="s">
        <v>73</v>
      </c>
      <c r="AY120" s="14" t="s">
        <v>183</v>
      </c>
      <c r="BE120" s="228">
        <f>IF(N120="základní",J120,0)</f>
        <v>0</v>
      </c>
      <c r="BF120" s="228">
        <f>IF(N120="snížená",J120,0)</f>
        <v>0</v>
      </c>
      <c r="BG120" s="228">
        <f>IF(N120="zákl. přenesená",J120,0)</f>
        <v>0</v>
      </c>
      <c r="BH120" s="228">
        <f>IF(N120="sníž. přenesená",J120,0)</f>
        <v>0</v>
      </c>
      <c r="BI120" s="228">
        <f>IF(N120="nulová",J120,0)</f>
        <v>0</v>
      </c>
      <c r="BJ120" s="14" t="s">
        <v>81</v>
      </c>
      <c r="BK120" s="228">
        <f>ROUND(I120*H120,2)</f>
        <v>0</v>
      </c>
      <c r="BL120" s="14" t="s">
        <v>182</v>
      </c>
      <c r="BM120" s="227" t="s">
        <v>1501</v>
      </c>
    </row>
    <row r="121" s="2" customFormat="1">
      <c r="A121" s="35"/>
      <c r="B121" s="36"/>
      <c r="C121" s="37"/>
      <c r="D121" s="229" t="s">
        <v>190</v>
      </c>
      <c r="E121" s="37"/>
      <c r="F121" s="230" t="s">
        <v>1500</v>
      </c>
      <c r="G121" s="37"/>
      <c r="H121" s="37"/>
      <c r="I121" s="143"/>
      <c r="J121" s="37"/>
      <c r="K121" s="37"/>
      <c r="L121" s="41"/>
      <c r="M121" s="231"/>
      <c r="N121" s="232"/>
      <c r="O121" s="81"/>
      <c r="P121" s="81"/>
      <c r="Q121" s="81"/>
      <c r="R121" s="81"/>
      <c r="S121" s="81"/>
      <c r="T121" s="82"/>
      <c r="U121" s="35"/>
      <c r="V121" s="35"/>
      <c r="W121" s="35"/>
      <c r="X121" s="35"/>
      <c r="Y121" s="35"/>
      <c r="Z121" s="35"/>
      <c r="AA121" s="35"/>
      <c r="AB121" s="35"/>
      <c r="AC121" s="35"/>
      <c r="AD121" s="35"/>
      <c r="AE121" s="35"/>
      <c r="AT121" s="14" t="s">
        <v>190</v>
      </c>
      <c r="AU121" s="14" t="s">
        <v>73</v>
      </c>
    </row>
    <row r="122" s="2" customFormat="1" ht="16.5" customHeight="1">
      <c r="A122" s="35"/>
      <c r="B122" s="36"/>
      <c r="C122" s="233" t="s">
        <v>265</v>
      </c>
      <c r="D122" s="233" t="s">
        <v>191</v>
      </c>
      <c r="E122" s="234" t="s">
        <v>1502</v>
      </c>
      <c r="F122" s="235" t="s">
        <v>1503</v>
      </c>
      <c r="G122" s="236" t="s">
        <v>187</v>
      </c>
      <c r="H122" s="237">
        <v>520</v>
      </c>
      <c r="I122" s="238"/>
      <c r="J122" s="239">
        <f>ROUND(I122*H122,2)</f>
        <v>0</v>
      </c>
      <c r="K122" s="235" t="s">
        <v>19</v>
      </c>
      <c r="L122" s="41"/>
      <c r="M122" s="240" t="s">
        <v>19</v>
      </c>
      <c r="N122" s="241" t="s">
        <v>44</v>
      </c>
      <c r="O122" s="81"/>
      <c r="P122" s="225">
        <f>O122*H122</f>
        <v>0</v>
      </c>
      <c r="Q122" s="225">
        <v>0</v>
      </c>
      <c r="R122" s="225">
        <f>Q122*H122</f>
        <v>0</v>
      </c>
      <c r="S122" s="225">
        <v>0</v>
      </c>
      <c r="T122" s="226">
        <f>S122*H122</f>
        <v>0</v>
      </c>
      <c r="U122" s="35"/>
      <c r="V122" s="35"/>
      <c r="W122" s="35"/>
      <c r="X122" s="35"/>
      <c r="Y122" s="35"/>
      <c r="Z122" s="35"/>
      <c r="AA122" s="35"/>
      <c r="AB122" s="35"/>
      <c r="AC122" s="35"/>
      <c r="AD122" s="35"/>
      <c r="AE122" s="35"/>
      <c r="AR122" s="227" t="s">
        <v>182</v>
      </c>
      <c r="AT122" s="227" t="s">
        <v>191</v>
      </c>
      <c r="AU122" s="227" t="s">
        <v>73</v>
      </c>
      <c r="AY122" s="14" t="s">
        <v>183</v>
      </c>
      <c r="BE122" s="228">
        <f>IF(N122="základní",J122,0)</f>
        <v>0</v>
      </c>
      <c r="BF122" s="228">
        <f>IF(N122="snížená",J122,0)</f>
        <v>0</v>
      </c>
      <c r="BG122" s="228">
        <f>IF(N122="zákl. přenesená",J122,0)</f>
        <v>0</v>
      </c>
      <c r="BH122" s="228">
        <f>IF(N122="sníž. přenesená",J122,0)</f>
        <v>0</v>
      </c>
      <c r="BI122" s="228">
        <f>IF(N122="nulová",J122,0)</f>
        <v>0</v>
      </c>
      <c r="BJ122" s="14" t="s">
        <v>81</v>
      </c>
      <c r="BK122" s="228">
        <f>ROUND(I122*H122,2)</f>
        <v>0</v>
      </c>
      <c r="BL122" s="14" t="s">
        <v>182</v>
      </c>
      <c r="BM122" s="227" t="s">
        <v>1504</v>
      </c>
    </row>
    <row r="123" s="2" customFormat="1">
      <c r="A123" s="35"/>
      <c r="B123" s="36"/>
      <c r="C123" s="37"/>
      <c r="D123" s="229" t="s">
        <v>190</v>
      </c>
      <c r="E123" s="37"/>
      <c r="F123" s="230" t="s">
        <v>1503</v>
      </c>
      <c r="G123" s="37"/>
      <c r="H123" s="37"/>
      <c r="I123" s="143"/>
      <c r="J123" s="37"/>
      <c r="K123" s="37"/>
      <c r="L123" s="41"/>
      <c r="M123" s="231"/>
      <c r="N123" s="232"/>
      <c r="O123" s="81"/>
      <c r="P123" s="81"/>
      <c r="Q123" s="81"/>
      <c r="R123" s="81"/>
      <c r="S123" s="81"/>
      <c r="T123" s="82"/>
      <c r="U123" s="35"/>
      <c r="V123" s="35"/>
      <c r="W123" s="35"/>
      <c r="X123" s="35"/>
      <c r="Y123" s="35"/>
      <c r="Z123" s="35"/>
      <c r="AA123" s="35"/>
      <c r="AB123" s="35"/>
      <c r="AC123" s="35"/>
      <c r="AD123" s="35"/>
      <c r="AE123" s="35"/>
      <c r="AT123" s="14" t="s">
        <v>190</v>
      </c>
      <c r="AU123" s="14" t="s">
        <v>73</v>
      </c>
    </row>
    <row r="124" s="2" customFormat="1" ht="16.5" customHeight="1">
      <c r="A124" s="35"/>
      <c r="B124" s="36"/>
      <c r="C124" s="233" t="s">
        <v>267</v>
      </c>
      <c r="D124" s="233" t="s">
        <v>191</v>
      </c>
      <c r="E124" s="234" t="s">
        <v>1505</v>
      </c>
      <c r="F124" s="235" t="s">
        <v>1506</v>
      </c>
      <c r="G124" s="236" t="s">
        <v>187</v>
      </c>
      <c r="H124" s="237">
        <v>135</v>
      </c>
      <c r="I124" s="238"/>
      <c r="J124" s="239">
        <f>ROUND(I124*H124,2)</f>
        <v>0</v>
      </c>
      <c r="K124" s="235" t="s">
        <v>19</v>
      </c>
      <c r="L124" s="41"/>
      <c r="M124" s="240" t="s">
        <v>19</v>
      </c>
      <c r="N124" s="241" t="s">
        <v>44</v>
      </c>
      <c r="O124" s="81"/>
      <c r="P124" s="225">
        <f>O124*H124</f>
        <v>0</v>
      </c>
      <c r="Q124" s="225">
        <v>0</v>
      </c>
      <c r="R124" s="225">
        <f>Q124*H124</f>
        <v>0</v>
      </c>
      <c r="S124" s="225">
        <v>0</v>
      </c>
      <c r="T124" s="226">
        <f>S124*H124</f>
        <v>0</v>
      </c>
      <c r="U124" s="35"/>
      <c r="V124" s="35"/>
      <c r="W124" s="35"/>
      <c r="X124" s="35"/>
      <c r="Y124" s="35"/>
      <c r="Z124" s="35"/>
      <c r="AA124" s="35"/>
      <c r="AB124" s="35"/>
      <c r="AC124" s="35"/>
      <c r="AD124" s="35"/>
      <c r="AE124" s="35"/>
      <c r="AR124" s="227" t="s">
        <v>182</v>
      </c>
      <c r="AT124" s="227" t="s">
        <v>191</v>
      </c>
      <c r="AU124" s="227" t="s">
        <v>73</v>
      </c>
      <c r="AY124" s="14" t="s">
        <v>183</v>
      </c>
      <c r="BE124" s="228">
        <f>IF(N124="základní",J124,0)</f>
        <v>0</v>
      </c>
      <c r="BF124" s="228">
        <f>IF(N124="snížená",J124,0)</f>
        <v>0</v>
      </c>
      <c r="BG124" s="228">
        <f>IF(N124="zákl. přenesená",J124,0)</f>
        <v>0</v>
      </c>
      <c r="BH124" s="228">
        <f>IF(N124="sníž. přenesená",J124,0)</f>
        <v>0</v>
      </c>
      <c r="BI124" s="228">
        <f>IF(N124="nulová",J124,0)</f>
        <v>0</v>
      </c>
      <c r="BJ124" s="14" t="s">
        <v>81</v>
      </c>
      <c r="BK124" s="228">
        <f>ROUND(I124*H124,2)</f>
        <v>0</v>
      </c>
      <c r="BL124" s="14" t="s">
        <v>182</v>
      </c>
      <c r="BM124" s="227" t="s">
        <v>1507</v>
      </c>
    </row>
    <row r="125" s="2" customFormat="1">
      <c r="A125" s="35"/>
      <c r="B125" s="36"/>
      <c r="C125" s="37"/>
      <c r="D125" s="229" t="s">
        <v>190</v>
      </c>
      <c r="E125" s="37"/>
      <c r="F125" s="230" t="s">
        <v>1506</v>
      </c>
      <c r="G125" s="37"/>
      <c r="H125" s="37"/>
      <c r="I125" s="143"/>
      <c r="J125" s="37"/>
      <c r="K125" s="37"/>
      <c r="L125" s="41"/>
      <c r="M125" s="231"/>
      <c r="N125" s="232"/>
      <c r="O125" s="81"/>
      <c r="P125" s="81"/>
      <c r="Q125" s="81"/>
      <c r="R125" s="81"/>
      <c r="S125" s="81"/>
      <c r="T125" s="82"/>
      <c r="U125" s="35"/>
      <c r="V125" s="35"/>
      <c r="W125" s="35"/>
      <c r="X125" s="35"/>
      <c r="Y125" s="35"/>
      <c r="Z125" s="35"/>
      <c r="AA125" s="35"/>
      <c r="AB125" s="35"/>
      <c r="AC125" s="35"/>
      <c r="AD125" s="35"/>
      <c r="AE125" s="35"/>
      <c r="AT125" s="14" t="s">
        <v>190</v>
      </c>
      <c r="AU125" s="14" t="s">
        <v>73</v>
      </c>
    </row>
    <row r="126" s="2" customFormat="1" ht="16.5" customHeight="1">
      <c r="A126" s="35"/>
      <c r="B126" s="36"/>
      <c r="C126" s="233" t="s">
        <v>7</v>
      </c>
      <c r="D126" s="233" t="s">
        <v>191</v>
      </c>
      <c r="E126" s="234" t="s">
        <v>1508</v>
      </c>
      <c r="F126" s="235" t="s">
        <v>1509</v>
      </c>
      <c r="G126" s="236" t="s">
        <v>199</v>
      </c>
      <c r="H126" s="237">
        <v>72</v>
      </c>
      <c r="I126" s="238"/>
      <c r="J126" s="239">
        <f>ROUND(I126*H126,2)</f>
        <v>0</v>
      </c>
      <c r="K126" s="235" t="s">
        <v>19</v>
      </c>
      <c r="L126" s="41"/>
      <c r="M126" s="240" t="s">
        <v>19</v>
      </c>
      <c r="N126" s="241" t="s">
        <v>44</v>
      </c>
      <c r="O126" s="81"/>
      <c r="P126" s="225">
        <f>O126*H126</f>
        <v>0</v>
      </c>
      <c r="Q126" s="225">
        <v>0</v>
      </c>
      <c r="R126" s="225">
        <f>Q126*H126</f>
        <v>0</v>
      </c>
      <c r="S126" s="225">
        <v>0</v>
      </c>
      <c r="T126" s="226">
        <f>S126*H126</f>
        <v>0</v>
      </c>
      <c r="U126" s="35"/>
      <c r="V126" s="35"/>
      <c r="W126" s="35"/>
      <c r="X126" s="35"/>
      <c r="Y126" s="35"/>
      <c r="Z126" s="35"/>
      <c r="AA126" s="35"/>
      <c r="AB126" s="35"/>
      <c r="AC126" s="35"/>
      <c r="AD126" s="35"/>
      <c r="AE126" s="35"/>
      <c r="AR126" s="227" t="s">
        <v>182</v>
      </c>
      <c r="AT126" s="227" t="s">
        <v>191</v>
      </c>
      <c r="AU126" s="227" t="s">
        <v>73</v>
      </c>
      <c r="AY126" s="14" t="s">
        <v>183</v>
      </c>
      <c r="BE126" s="228">
        <f>IF(N126="základní",J126,0)</f>
        <v>0</v>
      </c>
      <c r="BF126" s="228">
        <f>IF(N126="snížená",J126,0)</f>
        <v>0</v>
      </c>
      <c r="BG126" s="228">
        <f>IF(N126="zákl. přenesená",J126,0)</f>
        <v>0</v>
      </c>
      <c r="BH126" s="228">
        <f>IF(N126="sníž. přenesená",J126,0)</f>
        <v>0</v>
      </c>
      <c r="BI126" s="228">
        <f>IF(N126="nulová",J126,0)</f>
        <v>0</v>
      </c>
      <c r="BJ126" s="14" t="s">
        <v>81</v>
      </c>
      <c r="BK126" s="228">
        <f>ROUND(I126*H126,2)</f>
        <v>0</v>
      </c>
      <c r="BL126" s="14" t="s">
        <v>182</v>
      </c>
      <c r="BM126" s="227" t="s">
        <v>1510</v>
      </c>
    </row>
    <row r="127" s="2" customFormat="1">
      <c r="A127" s="35"/>
      <c r="B127" s="36"/>
      <c r="C127" s="37"/>
      <c r="D127" s="229" t="s">
        <v>190</v>
      </c>
      <c r="E127" s="37"/>
      <c r="F127" s="230" t="s">
        <v>1509</v>
      </c>
      <c r="G127" s="37"/>
      <c r="H127" s="37"/>
      <c r="I127" s="143"/>
      <c r="J127" s="37"/>
      <c r="K127" s="37"/>
      <c r="L127" s="41"/>
      <c r="M127" s="231"/>
      <c r="N127" s="232"/>
      <c r="O127" s="81"/>
      <c r="P127" s="81"/>
      <c r="Q127" s="81"/>
      <c r="R127" s="81"/>
      <c r="S127" s="81"/>
      <c r="T127" s="82"/>
      <c r="U127" s="35"/>
      <c r="V127" s="35"/>
      <c r="W127" s="35"/>
      <c r="X127" s="35"/>
      <c r="Y127" s="35"/>
      <c r="Z127" s="35"/>
      <c r="AA127" s="35"/>
      <c r="AB127" s="35"/>
      <c r="AC127" s="35"/>
      <c r="AD127" s="35"/>
      <c r="AE127" s="35"/>
      <c r="AT127" s="14" t="s">
        <v>190</v>
      </c>
      <c r="AU127" s="14" t="s">
        <v>73</v>
      </c>
    </row>
    <row r="128" s="2" customFormat="1" ht="21.75" customHeight="1">
      <c r="A128" s="35"/>
      <c r="B128" s="36"/>
      <c r="C128" s="215" t="s">
        <v>274</v>
      </c>
      <c r="D128" s="215" t="s">
        <v>184</v>
      </c>
      <c r="E128" s="216" t="s">
        <v>1456</v>
      </c>
      <c r="F128" s="217" t="s">
        <v>1457</v>
      </c>
      <c r="G128" s="218" t="s">
        <v>199</v>
      </c>
      <c r="H128" s="219">
        <v>2</v>
      </c>
      <c r="I128" s="220"/>
      <c r="J128" s="221">
        <f>ROUND(I128*H128,2)</f>
        <v>0</v>
      </c>
      <c r="K128" s="217" t="s">
        <v>19</v>
      </c>
      <c r="L128" s="222"/>
      <c r="M128" s="223" t="s">
        <v>19</v>
      </c>
      <c r="N128" s="224" t="s">
        <v>44</v>
      </c>
      <c r="O128" s="81"/>
      <c r="P128" s="225">
        <f>O128*H128</f>
        <v>0</v>
      </c>
      <c r="Q128" s="225">
        <v>0</v>
      </c>
      <c r="R128" s="225">
        <f>Q128*H128</f>
        <v>0</v>
      </c>
      <c r="S128" s="225">
        <v>0</v>
      </c>
      <c r="T128" s="226">
        <f>S128*H128</f>
        <v>0</v>
      </c>
      <c r="U128" s="35"/>
      <c r="V128" s="35"/>
      <c r="W128" s="35"/>
      <c r="X128" s="35"/>
      <c r="Y128" s="35"/>
      <c r="Z128" s="35"/>
      <c r="AA128" s="35"/>
      <c r="AB128" s="35"/>
      <c r="AC128" s="35"/>
      <c r="AD128" s="35"/>
      <c r="AE128" s="35"/>
      <c r="AR128" s="227" t="s">
        <v>216</v>
      </c>
      <c r="AT128" s="227" t="s">
        <v>184</v>
      </c>
      <c r="AU128" s="227" t="s">
        <v>73</v>
      </c>
      <c r="AY128" s="14" t="s">
        <v>183</v>
      </c>
      <c r="BE128" s="228">
        <f>IF(N128="základní",J128,0)</f>
        <v>0</v>
      </c>
      <c r="BF128" s="228">
        <f>IF(N128="snížená",J128,0)</f>
        <v>0</v>
      </c>
      <c r="BG128" s="228">
        <f>IF(N128="zákl. přenesená",J128,0)</f>
        <v>0</v>
      </c>
      <c r="BH128" s="228">
        <f>IF(N128="sníž. přenesená",J128,0)</f>
        <v>0</v>
      </c>
      <c r="BI128" s="228">
        <f>IF(N128="nulová",J128,0)</f>
        <v>0</v>
      </c>
      <c r="BJ128" s="14" t="s">
        <v>81</v>
      </c>
      <c r="BK128" s="228">
        <f>ROUND(I128*H128,2)</f>
        <v>0</v>
      </c>
      <c r="BL128" s="14" t="s">
        <v>182</v>
      </c>
      <c r="BM128" s="227" t="s">
        <v>1511</v>
      </c>
    </row>
    <row r="129" s="2" customFormat="1">
      <c r="A129" s="35"/>
      <c r="B129" s="36"/>
      <c r="C129" s="37"/>
      <c r="D129" s="229" t="s">
        <v>190</v>
      </c>
      <c r="E129" s="37"/>
      <c r="F129" s="230" t="s">
        <v>1457</v>
      </c>
      <c r="G129" s="37"/>
      <c r="H129" s="37"/>
      <c r="I129" s="143"/>
      <c r="J129" s="37"/>
      <c r="K129" s="37"/>
      <c r="L129" s="41"/>
      <c r="M129" s="231"/>
      <c r="N129" s="232"/>
      <c r="O129" s="81"/>
      <c r="P129" s="81"/>
      <c r="Q129" s="81"/>
      <c r="R129" s="81"/>
      <c r="S129" s="81"/>
      <c r="T129" s="82"/>
      <c r="U129" s="35"/>
      <c r="V129" s="35"/>
      <c r="W129" s="35"/>
      <c r="X129" s="35"/>
      <c r="Y129" s="35"/>
      <c r="Z129" s="35"/>
      <c r="AA129" s="35"/>
      <c r="AB129" s="35"/>
      <c r="AC129" s="35"/>
      <c r="AD129" s="35"/>
      <c r="AE129" s="35"/>
      <c r="AT129" s="14" t="s">
        <v>190</v>
      </c>
      <c r="AU129" s="14" t="s">
        <v>73</v>
      </c>
    </row>
    <row r="130" s="2" customFormat="1" ht="55.5" customHeight="1">
      <c r="A130" s="35"/>
      <c r="B130" s="36"/>
      <c r="C130" s="233" t="s">
        <v>278</v>
      </c>
      <c r="D130" s="233" t="s">
        <v>191</v>
      </c>
      <c r="E130" s="234" t="s">
        <v>1450</v>
      </c>
      <c r="F130" s="235" t="s">
        <v>1451</v>
      </c>
      <c r="G130" s="236" t="s">
        <v>199</v>
      </c>
      <c r="H130" s="237">
        <v>2</v>
      </c>
      <c r="I130" s="238"/>
      <c r="J130" s="239">
        <f>ROUND(I130*H130,2)</f>
        <v>0</v>
      </c>
      <c r="K130" s="235" t="s">
        <v>19</v>
      </c>
      <c r="L130" s="41"/>
      <c r="M130" s="240" t="s">
        <v>19</v>
      </c>
      <c r="N130" s="241" t="s">
        <v>44</v>
      </c>
      <c r="O130" s="81"/>
      <c r="P130" s="225">
        <f>O130*H130</f>
        <v>0</v>
      </c>
      <c r="Q130" s="225">
        <v>0</v>
      </c>
      <c r="R130" s="225">
        <f>Q130*H130</f>
        <v>0</v>
      </c>
      <c r="S130" s="225">
        <v>0</v>
      </c>
      <c r="T130" s="226">
        <f>S130*H130</f>
        <v>0</v>
      </c>
      <c r="U130" s="35"/>
      <c r="V130" s="35"/>
      <c r="W130" s="35"/>
      <c r="X130" s="35"/>
      <c r="Y130" s="35"/>
      <c r="Z130" s="35"/>
      <c r="AA130" s="35"/>
      <c r="AB130" s="35"/>
      <c r="AC130" s="35"/>
      <c r="AD130" s="35"/>
      <c r="AE130" s="35"/>
      <c r="AR130" s="227" t="s">
        <v>182</v>
      </c>
      <c r="AT130" s="227" t="s">
        <v>191</v>
      </c>
      <c r="AU130" s="227" t="s">
        <v>73</v>
      </c>
      <c r="AY130" s="14" t="s">
        <v>183</v>
      </c>
      <c r="BE130" s="228">
        <f>IF(N130="základní",J130,0)</f>
        <v>0</v>
      </c>
      <c r="BF130" s="228">
        <f>IF(N130="snížená",J130,0)</f>
        <v>0</v>
      </c>
      <c r="BG130" s="228">
        <f>IF(N130="zákl. přenesená",J130,0)</f>
        <v>0</v>
      </c>
      <c r="BH130" s="228">
        <f>IF(N130="sníž. přenesená",J130,0)</f>
        <v>0</v>
      </c>
      <c r="BI130" s="228">
        <f>IF(N130="nulová",J130,0)</f>
        <v>0</v>
      </c>
      <c r="BJ130" s="14" t="s">
        <v>81</v>
      </c>
      <c r="BK130" s="228">
        <f>ROUND(I130*H130,2)</f>
        <v>0</v>
      </c>
      <c r="BL130" s="14" t="s">
        <v>182</v>
      </c>
      <c r="BM130" s="227" t="s">
        <v>1512</v>
      </c>
    </row>
    <row r="131" s="2" customFormat="1">
      <c r="A131" s="35"/>
      <c r="B131" s="36"/>
      <c r="C131" s="37"/>
      <c r="D131" s="229" t="s">
        <v>190</v>
      </c>
      <c r="E131" s="37"/>
      <c r="F131" s="230" t="s">
        <v>1451</v>
      </c>
      <c r="G131" s="37"/>
      <c r="H131" s="37"/>
      <c r="I131" s="143"/>
      <c r="J131" s="37"/>
      <c r="K131" s="37"/>
      <c r="L131" s="41"/>
      <c r="M131" s="231"/>
      <c r="N131" s="232"/>
      <c r="O131" s="81"/>
      <c r="P131" s="81"/>
      <c r="Q131" s="81"/>
      <c r="R131" s="81"/>
      <c r="S131" s="81"/>
      <c r="T131" s="82"/>
      <c r="U131" s="35"/>
      <c r="V131" s="35"/>
      <c r="W131" s="35"/>
      <c r="X131" s="35"/>
      <c r="Y131" s="35"/>
      <c r="Z131" s="35"/>
      <c r="AA131" s="35"/>
      <c r="AB131" s="35"/>
      <c r="AC131" s="35"/>
      <c r="AD131" s="35"/>
      <c r="AE131" s="35"/>
      <c r="AT131" s="14" t="s">
        <v>190</v>
      </c>
      <c r="AU131" s="14" t="s">
        <v>73</v>
      </c>
    </row>
    <row r="132" s="2" customFormat="1" ht="21.75" customHeight="1">
      <c r="A132" s="35"/>
      <c r="B132" s="36"/>
      <c r="C132" s="215" t="s">
        <v>282</v>
      </c>
      <c r="D132" s="215" t="s">
        <v>184</v>
      </c>
      <c r="E132" s="216" t="s">
        <v>1513</v>
      </c>
      <c r="F132" s="217" t="s">
        <v>1514</v>
      </c>
      <c r="G132" s="218" t="s">
        <v>199</v>
      </c>
      <c r="H132" s="219">
        <v>6</v>
      </c>
      <c r="I132" s="220"/>
      <c r="J132" s="221">
        <f>ROUND(I132*H132,2)</f>
        <v>0</v>
      </c>
      <c r="K132" s="217" t="s">
        <v>19</v>
      </c>
      <c r="L132" s="222"/>
      <c r="M132" s="223" t="s">
        <v>19</v>
      </c>
      <c r="N132" s="224" t="s">
        <v>44</v>
      </c>
      <c r="O132" s="81"/>
      <c r="P132" s="225">
        <f>O132*H132</f>
        <v>0</v>
      </c>
      <c r="Q132" s="225">
        <v>0</v>
      </c>
      <c r="R132" s="225">
        <f>Q132*H132</f>
        <v>0</v>
      </c>
      <c r="S132" s="225">
        <v>0</v>
      </c>
      <c r="T132" s="226">
        <f>S132*H132</f>
        <v>0</v>
      </c>
      <c r="U132" s="35"/>
      <c r="V132" s="35"/>
      <c r="W132" s="35"/>
      <c r="X132" s="35"/>
      <c r="Y132" s="35"/>
      <c r="Z132" s="35"/>
      <c r="AA132" s="35"/>
      <c r="AB132" s="35"/>
      <c r="AC132" s="35"/>
      <c r="AD132" s="35"/>
      <c r="AE132" s="35"/>
      <c r="AR132" s="227" t="s">
        <v>216</v>
      </c>
      <c r="AT132" s="227" t="s">
        <v>184</v>
      </c>
      <c r="AU132" s="227" t="s">
        <v>73</v>
      </c>
      <c r="AY132" s="14" t="s">
        <v>183</v>
      </c>
      <c r="BE132" s="228">
        <f>IF(N132="základní",J132,0)</f>
        <v>0</v>
      </c>
      <c r="BF132" s="228">
        <f>IF(N132="snížená",J132,0)</f>
        <v>0</v>
      </c>
      <c r="BG132" s="228">
        <f>IF(N132="zákl. přenesená",J132,0)</f>
        <v>0</v>
      </c>
      <c r="BH132" s="228">
        <f>IF(N132="sníž. přenesená",J132,0)</f>
        <v>0</v>
      </c>
      <c r="BI132" s="228">
        <f>IF(N132="nulová",J132,0)</f>
        <v>0</v>
      </c>
      <c r="BJ132" s="14" t="s">
        <v>81</v>
      </c>
      <c r="BK132" s="228">
        <f>ROUND(I132*H132,2)</f>
        <v>0</v>
      </c>
      <c r="BL132" s="14" t="s">
        <v>182</v>
      </c>
      <c r="BM132" s="227" t="s">
        <v>1515</v>
      </c>
    </row>
    <row r="133" s="2" customFormat="1">
      <c r="A133" s="35"/>
      <c r="B133" s="36"/>
      <c r="C133" s="37"/>
      <c r="D133" s="229" t="s">
        <v>190</v>
      </c>
      <c r="E133" s="37"/>
      <c r="F133" s="230" t="s">
        <v>1514</v>
      </c>
      <c r="G133" s="37"/>
      <c r="H133" s="37"/>
      <c r="I133" s="143"/>
      <c r="J133" s="37"/>
      <c r="K133" s="37"/>
      <c r="L133" s="41"/>
      <c r="M133" s="231"/>
      <c r="N133" s="232"/>
      <c r="O133" s="81"/>
      <c r="P133" s="81"/>
      <c r="Q133" s="81"/>
      <c r="R133" s="81"/>
      <c r="S133" s="81"/>
      <c r="T133" s="82"/>
      <c r="U133" s="35"/>
      <c r="V133" s="35"/>
      <c r="W133" s="35"/>
      <c r="X133" s="35"/>
      <c r="Y133" s="35"/>
      <c r="Z133" s="35"/>
      <c r="AA133" s="35"/>
      <c r="AB133" s="35"/>
      <c r="AC133" s="35"/>
      <c r="AD133" s="35"/>
      <c r="AE133" s="35"/>
      <c r="AT133" s="14" t="s">
        <v>190</v>
      </c>
      <c r="AU133" s="14" t="s">
        <v>73</v>
      </c>
    </row>
    <row r="134" s="2" customFormat="1" ht="21.75" customHeight="1">
      <c r="A134" s="35"/>
      <c r="B134" s="36"/>
      <c r="C134" s="233" t="s">
        <v>286</v>
      </c>
      <c r="D134" s="233" t="s">
        <v>191</v>
      </c>
      <c r="E134" s="234" t="s">
        <v>1516</v>
      </c>
      <c r="F134" s="235" t="s">
        <v>1517</v>
      </c>
      <c r="G134" s="236" t="s">
        <v>199</v>
      </c>
      <c r="H134" s="237">
        <v>6</v>
      </c>
      <c r="I134" s="238"/>
      <c r="J134" s="239">
        <f>ROUND(I134*H134,2)</f>
        <v>0</v>
      </c>
      <c r="K134" s="235" t="s">
        <v>19</v>
      </c>
      <c r="L134" s="41"/>
      <c r="M134" s="240" t="s">
        <v>19</v>
      </c>
      <c r="N134" s="241" t="s">
        <v>44</v>
      </c>
      <c r="O134" s="81"/>
      <c r="P134" s="225">
        <f>O134*H134</f>
        <v>0</v>
      </c>
      <c r="Q134" s="225">
        <v>0</v>
      </c>
      <c r="R134" s="225">
        <f>Q134*H134</f>
        <v>0</v>
      </c>
      <c r="S134" s="225">
        <v>0</v>
      </c>
      <c r="T134" s="226">
        <f>S134*H134</f>
        <v>0</v>
      </c>
      <c r="U134" s="35"/>
      <c r="V134" s="35"/>
      <c r="W134" s="35"/>
      <c r="X134" s="35"/>
      <c r="Y134" s="35"/>
      <c r="Z134" s="35"/>
      <c r="AA134" s="35"/>
      <c r="AB134" s="35"/>
      <c r="AC134" s="35"/>
      <c r="AD134" s="35"/>
      <c r="AE134" s="35"/>
      <c r="AR134" s="227" t="s">
        <v>182</v>
      </c>
      <c r="AT134" s="227" t="s">
        <v>191</v>
      </c>
      <c r="AU134" s="227" t="s">
        <v>73</v>
      </c>
      <c r="AY134" s="14" t="s">
        <v>183</v>
      </c>
      <c r="BE134" s="228">
        <f>IF(N134="základní",J134,0)</f>
        <v>0</v>
      </c>
      <c r="BF134" s="228">
        <f>IF(N134="snížená",J134,0)</f>
        <v>0</v>
      </c>
      <c r="BG134" s="228">
        <f>IF(N134="zákl. přenesená",J134,0)</f>
        <v>0</v>
      </c>
      <c r="BH134" s="228">
        <f>IF(N134="sníž. přenesená",J134,0)</f>
        <v>0</v>
      </c>
      <c r="BI134" s="228">
        <f>IF(N134="nulová",J134,0)</f>
        <v>0</v>
      </c>
      <c r="BJ134" s="14" t="s">
        <v>81</v>
      </c>
      <c r="BK134" s="228">
        <f>ROUND(I134*H134,2)</f>
        <v>0</v>
      </c>
      <c r="BL134" s="14" t="s">
        <v>182</v>
      </c>
      <c r="BM134" s="227" t="s">
        <v>1518</v>
      </c>
    </row>
    <row r="135" s="2" customFormat="1">
      <c r="A135" s="35"/>
      <c r="B135" s="36"/>
      <c r="C135" s="37"/>
      <c r="D135" s="229" t="s">
        <v>190</v>
      </c>
      <c r="E135" s="37"/>
      <c r="F135" s="230" t="s">
        <v>1517</v>
      </c>
      <c r="G135" s="37"/>
      <c r="H135" s="37"/>
      <c r="I135" s="143"/>
      <c r="J135" s="37"/>
      <c r="K135" s="37"/>
      <c r="L135" s="41"/>
      <c r="M135" s="231"/>
      <c r="N135" s="232"/>
      <c r="O135" s="81"/>
      <c r="P135" s="81"/>
      <c r="Q135" s="81"/>
      <c r="R135" s="81"/>
      <c r="S135" s="81"/>
      <c r="T135" s="82"/>
      <c r="U135" s="35"/>
      <c r="V135" s="35"/>
      <c r="W135" s="35"/>
      <c r="X135" s="35"/>
      <c r="Y135" s="35"/>
      <c r="Z135" s="35"/>
      <c r="AA135" s="35"/>
      <c r="AB135" s="35"/>
      <c r="AC135" s="35"/>
      <c r="AD135" s="35"/>
      <c r="AE135" s="35"/>
      <c r="AT135" s="14" t="s">
        <v>190</v>
      </c>
      <c r="AU135" s="14" t="s">
        <v>73</v>
      </c>
    </row>
    <row r="136" s="2" customFormat="1" ht="21.75" customHeight="1">
      <c r="A136" s="35"/>
      <c r="B136" s="36"/>
      <c r="C136" s="233" t="s">
        <v>290</v>
      </c>
      <c r="D136" s="233" t="s">
        <v>191</v>
      </c>
      <c r="E136" s="234" t="s">
        <v>1519</v>
      </c>
      <c r="F136" s="235" t="s">
        <v>1520</v>
      </c>
      <c r="G136" s="236" t="s">
        <v>187</v>
      </c>
      <c r="H136" s="237">
        <v>800</v>
      </c>
      <c r="I136" s="238"/>
      <c r="J136" s="239">
        <f>ROUND(I136*H136,2)</f>
        <v>0</v>
      </c>
      <c r="K136" s="235" t="s">
        <v>19</v>
      </c>
      <c r="L136" s="41"/>
      <c r="M136" s="240" t="s">
        <v>19</v>
      </c>
      <c r="N136" s="241" t="s">
        <v>44</v>
      </c>
      <c r="O136" s="81"/>
      <c r="P136" s="225">
        <f>O136*H136</f>
        <v>0</v>
      </c>
      <c r="Q136" s="225">
        <v>0</v>
      </c>
      <c r="R136" s="225">
        <f>Q136*H136</f>
        <v>0</v>
      </c>
      <c r="S136" s="225">
        <v>0</v>
      </c>
      <c r="T136" s="226">
        <f>S136*H136</f>
        <v>0</v>
      </c>
      <c r="U136" s="35"/>
      <c r="V136" s="35"/>
      <c r="W136" s="35"/>
      <c r="X136" s="35"/>
      <c r="Y136" s="35"/>
      <c r="Z136" s="35"/>
      <c r="AA136" s="35"/>
      <c r="AB136" s="35"/>
      <c r="AC136" s="35"/>
      <c r="AD136" s="35"/>
      <c r="AE136" s="35"/>
      <c r="AR136" s="227" t="s">
        <v>182</v>
      </c>
      <c r="AT136" s="227" t="s">
        <v>191</v>
      </c>
      <c r="AU136" s="227" t="s">
        <v>73</v>
      </c>
      <c r="AY136" s="14" t="s">
        <v>183</v>
      </c>
      <c r="BE136" s="228">
        <f>IF(N136="základní",J136,0)</f>
        <v>0</v>
      </c>
      <c r="BF136" s="228">
        <f>IF(N136="snížená",J136,0)</f>
        <v>0</v>
      </c>
      <c r="BG136" s="228">
        <f>IF(N136="zákl. přenesená",J136,0)</f>
        <v>0</v>
      </c>
      <c r="BH136" s="228">
        <f>IF(N136="sníž. přenesená",J136,0)</f>
        <v>0</v>
      </c>
      <c r="BI136" s="228">
        <f>IF(N136="nulová",J136,0)</f>
        <v>0</v>
      </c>
      <c r="BJ136" s="14" t="s">
        <v>81</v>
      </c>
      <c r="BK136" s="228">
        <f>ROUND(I136*H136,2)</f>
        <v>0</v>
      </c>
      <c r="BL136" s="14" t="s">
        <v>182</v>
      </c>
      <c r="BM136" s="227" t="s">
        <v>1521</v>
      </c>
    </row>
    <row r="137" s="2" customFormat="1">
      <c r="A137" s="35"/>
      <c r="B137" s="36"/>
      <c r="C137" s="37"/>
      <c r="D137" s="229" t="s">
        <v>190</v>
      </c>
      <c r="E137" s="37"/>
      <c r="F137" s="230" t="s">
        <v>1520</v>
      </c>
      <c r="G137" s="37"/>
      <c r="H137" s="37"/>
      <c r="I137" s="143"/>
      <c r="J137" s="37"/>
      <c r="K137" s="37"/>
      <c r="L137" s="41"/>
      <c r="M137" s="231"/>
      <c r="N137" s="232"/>
      <c r="O137" s="81"/>
      <c r="P137" s="81"/>
      <c r="Q137" s="81"/>
      <c r="R137" s="81"/>
      <c r="S137" s="81"/>
      <c r="T137" s="82"/>
      <c r="U137" s="35"/>
      <c r="V137" s="35"/>
      <c r="W137" s="35"/>
      <c r="X137" s="35"/>
      <c r="Y137" s="35"/>
      <c r="Z137" s="35"/>
      <c r="AA137" s="35"/>
      <c r="AB137" s="35"/>
      <c r="AC137" s="35"/>
      <c r="AD137" s="35"/>
      <c r="AE137" s="35"/>
      <c r="AT137" s="14" t="s">
        <v>190</v>
      </c>
      <c r="AU137" s="14" t="s">
        <v>73</v>
      </c>
    </row>
    <row r="138" s="2" customFormat="1" ht="21.75" customHeight="1">
      <c r="A138" s="35"/>
      <c r="B138" s="36"/>
      <c r="C138" s="215" t="s">
        <v>294</v>
      </c>
      <c r="D138" s="215" t="s">
        <v>184</v>
      </c>
      <c r="E138" s="216" t="s">
        <v>1522</v>
      </c>
      <c r="F138" s="217" t="s">
        <v>1523</v>
      </c>
      <c r="G138" s="218" t="s">
        <v>199</v>
      </c>
      <c r="H138" s="219">
        <v>90</v>
      </c>
      <c r="I138" s="220"/>
      <c r="J138" s="221">
        <f>ROUND(I138*H138,2)</f>
        <v>0</v>
      </c>
      <c r="K138" s="217" t="s">
        <v>19</v>
      </c>
      <c r="L138" s="222"/>
      <c r="M138" s="223" t="s">
        <v>19</v>
      </c>
      <c r="N138" s="224" t="s">
        <v>44</v>
      </c>
      <c r="O138" s="81"/>
      <c r="P138" s="225">
        <f>O138*H138</f>
        <v>0</v>
      </c>
      <c r="Q138" s="225">
        <v>0</v>
      </c>
      <c r="R138" s="225">
        <f>Q138*H138</f>
        <v>0</v>
      </c>
      <c r="S138" s="225">
        <v>0</v>
      </c>
      <c r="T138" s="226">
        <f>S138*H138</f>
        <v>0</v>
      </c>
      <c r="U138" s="35"/>
      <c r="V138" s="35"/>
      <c r="W138" s="35"/>
      <c r="X138" s="35"/>
      <c r="Y138" s="35"/>
      <c r="Z138" s="35"/>
      <c r="AA138" s="35"/>
      <c r="AB138" s="35"/>
      <c r="AC138" s="35"/>
      <c r="AD138" s="35"/>
      <c r="AE138" s="35"/>
      <c r="AR138" s="227" t="s">
        <v>216</v>
      </c>
      <c r="AT138" s="227" t="s">
        <v>184</v>
      </c>
      <c r="AU138" s="227" t="s">
        <v>73</v>
      </c>
      <c r="AY138" s="14" t="s">
        <v>183</v>
      </c>
      <c r="BE138" s="228">
        <f>IF(N138="základní",J138,0)</f>
        <v>0</v>
      </c>
      <c r="BF138" s="228">
        <f>IF(N138="snížená",J138,0)</f>
        <v>0</v>
      </c>
      <c r="BG138" s="228">
        <f>IF(N138="zákl. přenesená",J138,0)</f>
        <v>0</v>
      </c>
      <c r="BH138" s="228">
        <f>IF(N138="sníž. přenesená",J138,0)</f>
        <v>0</v>
      </c>
      <c r="BI138" s="228">
        <f>IF(N138="nulová",J138,0)</f>
        <v>0</v>
      </c>
      <c r="BJ138" s="14" t="s">
        <v>81</v>
      </c>
      <c r="BK138" s="228">
        <f>ROUND(I138*H138,2)</f>
        <v>0</v>
      </c>
      <c r="BL138" s="14" t="s">
        <v>182</v>
      </c>
      <c r="BM138" s="227" t="s">
        <v>1524</v>
      </c>
    </row>
    <row r="139" s="2" customFormat="1">
      <c r="A139" s="35"/>
      <c r="B139" s="36"/>
      <c r="C139" s="37"/>
      <c r="D139" s="229" t="s">
        <v>190</v>
      </c>
      <c r="E139" s="37"/>
      <c r="F139" s="230" t="s">
        <v>1523</v>
      </c>
      <c r="G139" s="37"/>
      <c r="H139" s="37"/>
      <c r="I139" s="143"/>
      <c r="J139" s="37"/>
      <c r="K139" s="37"/>
      <c r="L139" s="41"/>
      <c r="M139" s="231"/>
      <c r="N139" s="232"/>
      <c r="O139" s="81"/>
      <c r="P139" s="81"/>
      <c r="Q139" s="81"/>
      <c r="R139" s="81"/>
      <c r="S139" s="81"/>
      <c r="T139" s="82"/>
      <c r="U139" s="35"/>
      <c r="V139" s="35"/>
      <c r="W139" s="35"/>
      <c r="X139" s="35"/>
      <c r="Y139" s="35"/>
      <c r="Z139" s="35"/>
      <c r="AA139" s="35"/>
      <c r="AB139" s="35"/>
      <c r="AC139" s="35"/>
      <c r="AD139" s="35"/>
      <c r="AE139" s="35"/>
      <c r="AT139" s="14" t="s">
        <v>190</v>
      </c>
      <c r="AU139" s="14" t="s">
        <v>73</v>
      </c>
    </row>
    <row r="140" s="2" customFormat="1" ht="33" customHeight="1">
      <c r="A140" s="35"/>
      <c r="B140" s="36"/>
      <c r="C140" s="233" t="s">
        <v>298</v>
      </c>
      <c r="D140" s="233" t="s">
        <v>191</v>
      </c>
      <c r="E140" s="234" t="s">
        <v>1525</v>
      </c>
      <c r="F140" s="235" t="s">
        <v>1526</v>
      </c>
      <c r="G140" s="236" t="s">
        <v>199</v>
      </c>
      <c r="H140" s="237">
        <v>16</v>
      </c>
      <c r="I140" s="238"/>
      <c r="J140" s="239">
        <f>ROUND(I140*H140,2)</f>
        <v>0</v>
      </c>
      <c r="K140" s="235" t="s">
        <v>19</v>
      </c>
      <c r="L140" s="41"/>
      <c r="M140" s="240" t="s">
        <v>19</v>
      </c>
      <c r="N140" s="241" t="s">
        <v>44</v>
      </c>
      <c r="O140" s="81"/>
      <c r="P140" s="225">
        <f>O140*H140</f>
        <v>0</v>
      </c>
      <c r="Q140" s="225">
        <v>0</v>
      </c>
      <c r="R140" s="225">
        <f>Q140*H140</f>
        <v>0</v>
      </c>
      <c r="S140" s="225">
        <v>0</v>
      </c>
      <c r="T140" s="226">
        <f>S140*H140</f>
        <v>0</v>
      </c>
      <c r="U140" s="35"/>
      <c r="V140" s="35"/>
      <c r="W140" s="35"/>
      <c r="X140" s="35"/>
      <c r="Y140" s="35"/>
      <c r="Z140" s="35"/>
      <c r="AA140" s="35"/>
      <c r="AB140" s="35"/>
      <c r="AC140" s="35"/>
      <c r="AD140" s="35"/>
      <c r="AE140" s="35"/>
      <c r="AR140" s="227" t="s">
        <v>182</v>
      </c>
      <c r="AT140" s="227" t="s">
        <v>191</v>
      </c>
      <c r="AU140" s="227" t="s">
        <v>73</v>
      </c>
      <c r="AY140" s="14" t="s">
        <v>183</v>
      </c>
      <c r="BE140" s="228">
        <f>IF(N140="základní",J140,0)</f>
        <v>0</v>
      </c>
      <c r="BF140" s="228">
        <f>IF(N140="snížená",J140,0)</f>
        <v>0</v>
      </c>
      <c r="BG140" s="228">
        <f>IF(N140="zákl. přenesená",J140,0)</f>
        <v>0</v>
      </c>
      <c r="BH140" s="228">
        <f>IF(N140="sníž. přenesená",J140,0)</f>
        <v>0</v>
      </c>
      <c r="BI140" s="228">
        <f>IF(N140="nulová",J140,0)</f>
        <v>0</v>
      </c>
      <c r="BJ140" s="14" t="s">
        <v>81</v>
      </c>
      <c r="BK140" s="228">
        <f>ROUND(I140*H140,2)</f>
        <v>0</v>
      </c>
      <c r="BL140" s="14" t="s">
        <v>182</v>
      </c>
      <c r="BM140" s="227" t="s">
        <v>1527</v>
      </c>
    </row>
    <row r="141" s="2" customFormat="1">
      <c r="A141" s="35"/>
      <c r="B141" s="36"/>
      <c r="C141" s="37"/>
      <c r="D141" s="229" t="s">
        <v>190</v>
      </c>
      <c r="E141" s="37"/>
      <c r="F141" s="230" t="s">
        <v>1526</v>
      </c>
      <c r="G141" s="37"/>
      <c r="H141" s="37"/>
      <c r="I141" s="143"/>
      <c r="J141" s="37"/>
      <c r="K141" s="37"/>
      <c r="L141" s="41"/>
      <c r="M141" s="231"/>
      <c r="N141" s="232"/>
      <c r="O141" s="81"/>
      <c r="P141" s="81"/>
      <c r="Q141" s="81"/>
      <c r="R141" s="81"/>
      <c r="S141" s="81"/>
      <c r="T141" s="82"/>
      <c r="U141" s="35"/>
      <c r="V141" s="35"/>
      <c r="W141" s="35"/>
      <c r="X141" s="35"/>
      <c r="Y141" s="35"/>
      <c r="Z141" s="35"/>
      <c r="AA141" s="35"/>
      <c r="AB141" s="35"/>
      <c r="AC141" s="35"/>
      <c r="AD141" s="35"/>
      <c r="AE141" s="35"/>
      <c r="AT141" s="14" t="s">
        <v>190</v>
      </c>
      <c r="AU141" s="14" t="s">
        <v>73</v>
      </c>
    </row>
    <row r="142" s="2" customFormat="1" ht="21.75" customHeight="1">
      <c r="A142" s="35"/>
      <c r="B142" s="36"/>
      <c r="C142" s="215" t="s">
        <v>302</v>
      </c>
      <c r="D142" s="215" t="s">
        <v>184</v>
      </c>
      <c r="E142" s="216" t="s">
        <v>1528</v>
      </c>
      <c r="F142" s="217" t="s">
        <v>1529</v>
      </c>
      <c r="G142" s="218" t="s">
        <v>199</v>
      </c>
      <c r="H142" s="219">
        <v>32</v>
      </c>
      <c r="I142" s="220"/>
      <c r="J142" s="221">
        <f>ROUND(I142*H142,2)</f>
        <v>0</v>
      </c>
      <c r="K142" s="217" t="s">
        <v>19</v>
      </c>
      <c r="L142" s="222"/>
      <c r="M142" s="223" t="s">
        <v>19</v>
      </c>
      <c r="N142" s="224" t="s">
        <v>44</v>
      </c>
      <c r="O142" s="81"/>
      <c r="P142" s="225">
        <f>O142*H142</f>
        <v>0</v>
      </c>
      <c r="Q142" s="225">
        <v>0</v>
      </c>
      <c r="R142" s="225">
        <f>Q142*H142</f>
        <v>0</v>
      </c>
      <c r="S142" s="225">
        <v>0</v>
      </c>
      <c r="T142" s="226">
        <f>S142*H142</f>
        <v>0</v>
      </c>
      <c r="U142" s="35"/>
      <c r="V142" s="35"/>
      <c r="W142" s="35"/>
      <c r="X142" s="35"/>
      <c r="Y142" s="35"/>
      <c r="Z142" s="35"/>
      <c r="AA142" s="35"/>
      <c r="AB142" s="35"/>
      <c r="AC142" s="35"/>
      <c r="AD142" s="35"/>
      <c r="AE142" s="35"/>
      <c r="AR142" s="227" t="s">
        <v>216</v>
      </c>
      <c r="AT142" s="227" t="s">
        <v>184</v>
      </c>
      <c r="AU142" s="227" t="s">
        <v>73</v>
      </c>
      <c r="AY142" s="14" t="s">
        <v>183</v>
      </c>
      <c r="BE142" s="228">
        <f>IF(N142="základní",J142,0)</f>
        <v>0</v>
      </c>
      <c r="BF142" s="228">
        <f>IF(N142="snížená",J142,0)</f>
        <v>0</v>
      </c>
      <c r="BG142" s="228">
        <f>IF(N142="zákl. přenesená",J142,0)</f>
        <v>0</v>
      </c>
      <c r="BH142" s="228">
        <f>IF(N142="sníž. přenesená",J142,0)</f>
        <v>0</v>
      </c>
      <c r="BI142" s="228">
        <f>IF(N142="nulová",J142,0)</f>
        <v>0</v>
      </c>
      <c r="BJ142" s="14" t="s">
        <v>81</v>
      </c>
      <c r="BK142" s="228">
        <f>ROUND(I142*H142,2)</f>
        <v>0</v>
      </c>
      <c r="BL142" s="14" t="s">
        <v>182</v>
      </c>
      <c r="BM142" s="227" t="s">
        <v>1530</v>
      </c>
    </row>
    <row r="143" s="2" customFormat="1">
      <c r="A143" s="35"/>
      <c r="B143" s="36"/>
      <c r="C143" s="37"/>
      <c r="D143" s="229" t="s">
        <v>190</v>
      </c>
      <c r="E143" s="37"/>
      <c r="F143" s="230" t="s">
        <v>1529</v>
      </c>
      <c r="G143" s="37"/>
      <c r="H143" s="37"/>
      <c r="I143" s="143"/>
      <c r="J143" s="37"/>
      <c r="K143" s="37"/>
      <c r="L143" s="41"/>
      <c r="M143" s="231"/>
      <c r="N143" s="232"/>
      <c r="O143" s="81"/>
      <c r="P143" s="81"/>
      <c r="Q143" s="81"/>
      <c r="R143" s="81"/>
      <c r="S143" s="81"/>
      <c r="T143" s="82"/>
      <c r="U143" s="35"/>
      <c r="V143" s="35"/>
      <c r="W143" s="35"/>
      <c r="X143" s="35"/>
      <c r="Y143" s="35"/>
      <c r="Z143" s="35"/>
      <c r="AA143" s="35"/>
      <c r="AB143" s="35"/>
      <c r="AC143" s="35"/>
      <c r="AD143" s="35"/>
      <c r="AE143" s="35"/>
      <c r="AT143" s="14" t="s">
        <v>190</v>
      </c>
      <c r="AU143" s="14" t="s">
        <v>73</v>
      </c>
    </row>
    <row r="144" s="2" customFormat="1" ht="16.5" customHeight="1">
      <c r="A144" s="35"/>
      <c r="B144" s="36"/>
      <c r="C144" s="233" t="s">
        <v>407</v>
      </c>
      <c r="D144" s="233" t="s">
        <v>191</v>
      </c>
      <c r="E144" s="234" t="s">
        <v>340</v>
      </c>
      <c r="F144" s="235" t="s">
        <v>341</v>
      </c>
      <c r="G144" s="236" t="s">
        <v>199</v>
      </c>
      <c r="H144" s="237">
        <v>96</v>
      </c>
      <c r="I144" s="238"/>
      <c r="J144" s="239">
        <f>ROUND(I144*H144,2)</f>
        <v>0</v>
      </c>
      <c r="K144" s="235" t="s">
        <v>19</v>
      </c>
      <c r="L144" s="41"/>
      <c r="M144" s="240" t="s">
        <v>19</v>
      </c>
      <c r="N144" s="241" t="s">
        <v>44</v>
      </c>
      <c r="O144" s="81"/>
      <c r="P144" s="225">
        <f>O144*H144</f>
        <v>0</v>
      </c>
      <c r="Q144" s="225">
        <v>0</v>
      </c>
      <c r="R144" s="225">
        <f>Q144*H144</f>
        <v>0</v>
      </c>
      <c r="S144" s="225">
        <v>0</v>
      </c>
      <c r="T144" s="226">
        <f>S144*H144</f>
        <v>0</v>
      </c>
      <c r="U144" s="35"/>
      <c r="V144" s="35"/>
      <c r="W144" s="35"/>
      <c r="X144" s="35"/>
      <c r="Y144" s="35"/>
      <c r="Z144" s="35"/>
      <c r="AA144" s="35"/>
      <c r="AB144" s="35"/>
      <c r="AC144" s="35"/>
      <c r="AD144" s="35"/>
      <c r="AE144" s="35"/>
      <c r="AR144" s="227" t="s">
        <v>182</v>
      </c>
      <c r="AT144" s="227" t="s">
        <v>191</v>
      </c>
      <c r="AU144" s="227" t="s">
        <v>73</v>
      </c>
      <c r="AY144" s="14" t="s">
        <v>183</v>
      </c>
      <c r="BE144" s="228">
        <f>IF(N144="základní",J144,0)</f>
        <v>0</v>
      </c>
      <c r="BF144" s="228">
        <f>IF(N144="snížená",J144,0)</f>
        <v>0</v>
      </c>
      <c r="BG144" s="228">
        <f>IF(N144="zákl. přenesená",J144,0)</f>
        <v>0</v>
      </c>
      <c r="BH144" s="228">
        <f>IF(N144="sníž. přenesená",J144,0)</f>
        <v>0</v>
      </c>
      <c r="BI144" s="228">
        <f>IF(N144="nulová",J144,0)</f>
        <v>0</v>
      </c>
      <c r="BJ144" s="14" t="s">
        <v>81</v>
      </c>
      <c r="BK144" s="228">
        <f>ROUND(I144*H144,2)</f>
        <v>0</v>
      </c>
      <c r="BL144" s="14" t="s">
        <v>182</v>
      </c>
      <c r="BM144" s="227" t="s">
        <v>1531</v>
      </c>
    </row>
    <row r="145" s="2" customFormat="1">
      <c r="A145" s="35"/>
      <c r="B145" s="36"/>
      <c r="C145" s="37"/>
      <c r="D145" s="229" t="s">
        <v>190</v>
      </c>
      <c r="E145" s="37"/>
      <c r="F145" s="230" t="s">
        <v>341</v>
      </c>
      <c r="G145" s="37"/>
      <c r="H145" s="37"/>
      <c r="I145" s="143"/>
      <c r="J145" s="37"/>
      <c r="K145" s="37"/>
      <c r="L145" s="41"/>
      <c r="M145" s="231"/>
      <c r="N145" s="232"/>
      <c r="O145" s="81"/>
      <c r="P145" s="81"/>
      <c r="Q145" s="81"/>
      <c r="R145" s="81"/>
      <c r="S145" s="81"/>
      <c r="T145" s="82"/>
      <c r="U145" s="35"/>
      <c r="V145" s="35"/>
      <c r="W145" s="35"/>
      <c r="X145" s="35"/>
      <c r="Y145" s="35"/>
      <c r="Z145" s="35"/>
      <c r="AA145" s="35"/>
      <c r="AB145" s="35"/>
      <c r="AC145" s="35"/>
      <c r="AD145" s="35"/>
      <c r="AE145" s="35"/>
      <c r="AT145" s="14" t="s">
        <v>190</v>
      </c>
      <c r="AU145" s="14" t="s">
        <v>73</v>
      </c>
    </row>
    <row r="146" s="2" customFormat="1" ht="16.5" customHeight="1">
      <c r="A146" s="35"/>
      <c r="B146" s="36"/>
      <c r="C146" s="233" t="s">
        <v>411</v>
      </c>
      <c r="D146" s="233" t="s">
        <v>191</v>
      </c>
      <c r="E146" s="234" t="s">
        <v>1532</v>
      </c>
      <c r="F146" s="235" t="s">
        <v>1533</v>
      </c>
      <c r="G146" s="236" t="s">
        <v>199</v>
      </c>
      <c r="H146" s="237">
        <v>32</v>
      </c>
      <c r="I146" s="238"/>
      <c r="J146" s="239">
        <f>ROUND(I146*H146,2)</f>
        <v>0</v>
      </c>
      <c r="K146" s="235" t="s">
        <v>19</v>
      </c>
      <c r="L146" s="41"/>
      <c r="M146" s="240" t="s">
        <v>19</v>
      </c>
      <c r="N146" s="241" t="s">
        <v>44</v>
      </c>
      <c r="O146" s="81"/>
      <c r="P146" s="225">
        <f>O146*H146</f>
        <v>0</v>
      </c>
      <c r="Q146" s="225">
        <v>0</v>
      </c>
      <c r="R146" s="225">
        <f>Q146*H146</f>
        <v>0</v>
      </c>
      <c r="S146" s="225">
        <v>0</v>
      </c>
      <c r="T146" s="226">
        <f>S146*H146</f>
        <v>0</v>
      </c>
      <c r="U146" s="35"/>
      <c r="V146" s="35"/>
      <c r="W146" s="35"/>
      <c r="X146" s="35"/>
      <c r="Y146" s="35"/>
      <c r="Z146" s="35"/>
      <c r="AA146" s="35"/>
      <c r="AB146" s="35"/>
      <c r="AC146" s="35"/>
      <c r="AD146" s="35"/>
      <c r="AE146" s="35"/>
      <c r="AR146" s="227" t="s">
        <v>182</v>
      </c>
      <c r="AT146" s="227" t="s">
        <v>191</v>
      </c>
      <c r="AU146" s="227" t="s">
        <v>73</v>
      </c>
      <c r="AY146" s="14" t="s">
        <v>183</v>
      </c>
      <c r="BE146" s="228">
        <f>IF(N146="základní",J146,0)</f>
        <v>0</v>
      </c>
      <c r="BF146" s="228">
        <f>IF(N146="snížená",J146,0)</f>
        <v>0</v>
      </c>
      <c r="BG146" s="228">
        <f>IF(N146="zákl. přenesená",J146,0)</f>
        <v>0</v>
      </c>
      <c r="BH146" s="228">
        <f>IF(N146="sníž. přenesená",J146,0)</f>
        <v>0</v>
      </c>
      <c r="BI146" s="228">
        <f>IF(N146="nulová",J146,0)</f>
        <v>0</v>
      </c>
      <c r="BJ146" s="14" t="s">
        <v>81</v>
      </c>
      <c r="BK146" s="228">
        <f>ROUND(I146*H146,2)</f>
        <v>0</v>
      </c>
      <c r="BL146" s="14" t="s">
        <v>182</v>
      </c>
      <c r="BM146" s="227" t="s">
        <v>1534</v>
      </c>
    </row>
    <row r="147" s="2" customFormat="1">
      <c r="A147" s="35"/>
      <c r="B147" s="36"/>
      <c r="C147" s="37"/>
      <c r="D147" s="229" t="s">
        <v>190</v>
      </c>
      <c r="E147" s="37"/>
      <c r="F147" s="230" t="s">
        <v>1533</v>
      </c>
      <c r="G147" s="37"/>
      <c r="H147" s="37"/>
      <c r="I147" s="143"/>
      <c r="J147" s="37"/>
      <c r="K147" s="37"/>
      <c r="L147" s="41"/>
      <c r="M147" s="231"/>
      <c r="N147" s="232"/>
      <c r="O147" s="81"/>
      <c r="P147" s="81"/>
      <c r="Q147" s="81"/>
      <c r="R147" s="81"/>
      <c r="S147" s="81"/>
      <c r="T147" s="82"/>
      <c r="U147" s="35"/>
      <c r="V147" s="35"/>
      <c r="W147" s="35"/>
      <c r="X147" s="35"/>
      <c r="Y147" s="35"/>
      <c r="Z147" s="35"/>
      <c r="AA147" s="35"/>
      <c r="AB147" s="35"/>
      <c r="AC147" s="35"/>
      <c r="AD147" s="35"/>
      <c r="AE147" s="35"/>
      <c r="AT147" s="14" t="s">
        <v>190</v>
      </c>
      <c r="AU147" s="14" t="s">
        <v>73</v>
      </c>
    </row>
    <row r="148" s="2" customFormat="1" ht="16.5" customHeight="1">
      <c r="A148" s="35"/>
      <c r="B148" s="36"/>
      <c r="C148" s="233" t="s">
        <v>415</v>
      </c>
      <c r="D148" s="233" t="s">
        <v>191</v>
      </c>
      <c r="E148" s="234" t="s">
        <v>1535</v>
      </c>
      <c r="F148" s="235" t="s">
        <v>1536</v>
      </c>
      <c r="G148" s="236" t="s">
        <v>199</v>
      </c>
      <c r="H148" s="237">
        <v>320</v>
      </c>
      <c r="I148" s="238"/>
      <c r="J148" s="239">
        <f>ROUND(I148*H148,2)</f>
        <v>0</v>
      </c>
      <c r="K148" s="235" t="s">
        <v>19</v>
      </c>
      <c r="L148" s="41"/>
      <c r="M148" s="240" t="s">
        <v>19</v>
      </c>
      <c r="N148" s="241" t="s">
        <v>44</v>
      </c>
      <c r="O148" s="81"/>
      <c r="P148" s="225">
        <f>O148*H148</f>
        <v>0</v>
      </c>
      <c r="Q148" s="225">
        <v>0</v>
      </c>
      <c r="R148" s="225">
        <f>Q148*H148</f>
        <v>0</v>
      </c>
      <c r="S148" s="225">
        <v>0</v>
      </c>
      <c r="T148" s="226">
        <f>S148*H148</f>
        <v>0</v>
      </c>
      <c r="U148" s="35"/>
      <c r="V148" s="35"/>
      <c r="W148" s="35"/>
      <c r="X148" s="35"/>
      <c r="Y148" s="35"/>
      <c r="Z148" s="35"/>
      <c r="AA148" s="35"/>
      <c r="AB148" s="35"/>
      <c r="AC148" s="35"/>
      <c r="AD148" s="35"/>
      <c r="AE148" s="35"/>
      <c r="AR148" s="227" t="s">
        <v>182</v>
      </c>
      <c r="AT148" s="227" t="s">
        <v>191</v>
      </c>
      <c r="AU148" s="227" t="s">
        <v>73</v>
      </c>
      <c r="AY148" s="14" t="s">
        <v>183</v>
      </c>
      <c r="BE148" s="228">
        <f>IF(N148="základní",J148,0)</f>
        <v>0</v>
      </c>
      <c r="BF148" s="228">
        <f>IF(N148="snížená",J148,0)</f>
        <v>0</v>
      </c>
      <c r="BG148" s="228">
        <f>IF(N148="zákl. přenesená",J148,0)</f>
        <v>0</v>
      </c>
      <c r="BH148" s="228">
        <f>IF(N148="sníž. přenesená",J148,0)</f>
        <v>0</v>
      </c>
      <c r="BI148" s="228">
        <f>IF(N148="nulová",J148,0)</f>
        <v>0</v>
      </c>
      <c r="BJ148" s="14" t="s">
        <v>81</v>
      </c>
      <c r="BK148" s="228">
        <f>ROUND(I148*H148,2)</f>
        <v>0</v>
      </c>
      <c r="BL148" s="14" t="s">
        <v>182</v>
      </c>
      <c r="BM148" s="227" t="s">
        <v>1537</v>
      </c>
    </row>
    <row r="149" s="2" customFormat="1">
      <c r="A149" s="35"/>
      <c r="B149" s="36"/>
      <c r="C149" s="37"/>
      <c r="D149" s="229" t="s">
        <v>190</v>
      </c>
      <c r="E149" s="37"/>
      <c r="F149" s="230" t="s">
        <v>1536</v>
      </c>
      <c r="G149" s="37"/>
      <c r="H149" s="37"/>
      <c r="I149" s="143"/>
      <c r="J149" s="37"/>
      <c r="K149" s="37"/>
      <c r="L149" s="41"/>
      <c r="M149" s="231"/>
      <c r="N149" s="232"/>
      <c r="O149" s="81"/>
      <c r="P149" s="81"/>
      <c r="Q149" s="81"/>
      <c r="R149" s="81"/>
      <c r="S149" s="81"/>
      <c r="T149" s="82"/>
      <c r="U149" s="35"/>
      <c r="V149" s="35"/>
      <c r="W149" s="35"/>
      <c r="X149" s="35"/>
      <c r="Y149" s="35"/>
      <c r="Z149" s="35"/>
      <c r="AA149" s="35"/>
      <c r="AB149" s="35"/>
      <c r="AC149" s="35"/>
      <c r="AD149" s="35"/>
      <c r="AE149" s="35"/>
      <c r="AT149" s="14" t="s">
        <v>190</v>
      </c>
      <c r="AU149" s="14" t="s">
        <v>73</v>
      </c>
    </row>
    <row r="150" s="2" customFormat="1" ht="16.5" customHeight="1">
      <c r="A150" s="35"/>
      <c r="B150" s="36"/>
      <c r="C150" s="233" t="s">
        <v>419</v>
      </c>
      <c r="D150" s="233" t="s">
        <v>191</v>
      </c>
      <c r="E150" s="234" t="s">
        <v>1538</v>
      </c>
      <c r="F150" s="235" t="s">
        <v>1539</v>
      </c>
      <c r="G150" s="236" t="s">
        <v>199</v>
      </c>
      <c r="H150" s="237">
        <v>32</v>
      </c>
      <c r="I150" s="238"/>
      <c r="J150" s="239">
        <f>ROUND(I150*H150,2)</f>
        <v>0</v>
      </c>
      <c r="K150" s="235" t="s">
        <v>19</v>
      </c>
      <c r="L150" s="41"/>
      <c r="M150" s="240" t="s">
        <v>19</v>
      </c>
      <c r="N150" s="241" t="s">
        <v>44</v>
      </c>
      <c r="O150" s="81"/>
      <c r="P150" s="225">
        <f>O150*H150</f>
        <v>0</v>
      </c>
      <c r="Q150" s="225">
        <v>0</v>
      </c>
      <c r="R150" s="225">
        <f>Q150*H150</f>
        <v>0</v>
      </c>
      <c r="S150" s="225">
        <v>0</v>
      </c>
      <c r="T150" s="226">
        <f>S150*H150</f>
        <v>0</v>
      </c>
      <c r="U150" s="35"/>
      <c r="V150" s="35"/>
      <c r="W150" s="35"/>
      <c r="X150" s="35"/>
      <c r="Y150" s="35"/>
      <c r="Z150" s="35"/>
      <c r="AA150" s="35"/>
      <c r="AB150" s="35"/>
      <c r="AC150" s="35"/>
      <c r="AD150" s="35"/>
      <c r="AE150" s="35"/>
      <c r="AR150" s="227" t="s">
        <v>182</v>
      </c>
      <c r="AT150" s="227" t="s">
        <v>191</v>
      </c>
      <c r="AU150" s="227" t="s">
        <v>73</v>
      </c>
      <c r="AY150" s="14" t="s">
        <v>183</v>
      </c>
      <c r="BE150" s="228">
        <f>IF(N150="základní",J150,0)</f>
        <v>0</v>
      </c>
      <c r="BF150" s="228">
        <f>IF(N150="snížená",J150,0)</f>
        <v>0</v>
      </c>
      <c r="BG150" s="228">
        <f>IF(N150="zákl. přenesená",J150,0)</f>
        <v>0</v>
      </c>
      <c r="BH150" s="228">
        <f>IF(N150="sníž. přenesená",J150,0)</f>
        <v>0</v>
      </c>
      <c r="BI150" s="228">
        <f>IF(N150="nulová",J150,0)</f>
        <v>0</v>
      </c>
      <c r="BJ150" s="14" t="s">
        <v>81</v>
      </c>
      <c r="BK150" s="228">
        <f>ROUND(I150*H150,2)</f>
        <v>0</v>
      </c>
      <c r="BL150" s="14" t="s">
        <v>182</v>
      </c>
      <c r="BM150" s="227" t="s">
        <v>1540</v>
      </c>
    </row>
    <row r="151" s="2" customFormat="1">
      <c r="A151" s="35"/>
      <c r="B151" s="36"/>
      <c r="C151" s="37"/>
      <c r="D151" s="229" t="s">
        <v>190</v>
      </c>
      <c r="E151" s="37"/>
      <c r="F151" s="230" t="s">
        <v>1539</v>
      </c>
      <c r="G151" s="37"/>
      <c r="H151" s="37"/>
      <c r="I151" s="143"/>
      <c r="J151" s="37"/>
      <c r="K151" s="37"/>
      <c r="L151" s="41"/>
      <c r="M151" s="231"/>
      <c r="N151" s="232"/>
      <c r="O151" s="81"/>
      <c r="P151" s="81"/>
      <c r="Q151" s="81"/>
      <c r="R151" s="81"/>
      <c r="S151" s="81"/>
      <c r="T151" s="82"/>
      <c r="U151" s="35"/>
      <c r="V151" s="35"/>
      <c r="W151" s="35"/>
      <c r="X151" s="35"/>
      <c r="Y151" s="35"/>
      <c r="Z151" s="35"/>
      <c r="AA151" s="35"/>
      <c r="AB151" s="35"/>
      <c r="AC151" s="35"/>
      <c r="AD151" s="35"/>
      <c r="AE151" s="35"/>
      <c r="AT151" s="14" t="s">
        <v>190</v>
      </c>
      <c r="AU151" s="14" t="s">
        <v>73</v>
      </c>
    </row>
    <row r="152" s="2" customFormat="1" ht="16.5" customHeight="1">
      <c r="A152" s="35"/>
      <c r="B152" s="36"/>
      <c r="C152" s="233" t="s">
        <v>423</v>
      </c>
      <c r="D152" s="233" t="s">
        <v>191</v>
      </c>
      <c r="E152" s="234" t="s">
        <v>1541</v>
      </c>
      <c r="F152" s="235" t="s">
        <v>1542</v>
      </c>
      <c r="G152" s="236" t="s">
        <v>199</v>
      </c>
      <c r="H152" s="237">
        <v>96</v>
      </c>
      <c r="I152" s="238"/>
      <c r="J152" s="239">
        <f>ROUND(I152*H152,2)</f>
        <v>0</v>
      </c>
      <c r="K152" s="235" t="s">
        <v>19</v>
      </c>
      <c r="L152" s="41"/>
      <c r="M152" s="240" t="s">
        <v>19</v>
      </c>
      <c r="N152" s="241" t="s">
        <v>44</v>
      </c>
      <c r="O152" s="81"/>
      <c r="P152" s="225">
        <f>O152*H152</f>
        <v>0</v>
      </c>
      <c r="Q152" s="225">
        <v>0</v>
      </c>
      <c r="R152" s="225">
        <f>Q152*H152</f>
        <v>0</v>
      </c>
      <c r="S152" s="225">
        <v>0</v>
      </c>
      <c r="T152" s="226">
        <f>S152*H152</f>
        <v>0</v>
      </c>
      <c r="U152" s="35"/>
      <c r="V152" s="35"/>
      <c r="W152" s="35"/>
      <c r="X152" s="35"/>
      <c r="Y152" s="35"/>
      <c r="Z152" s="35"/>
      <c r="AA152" s="35"/>
      <c r="AB152" s="35"/>
      <c r="AC152" s="35"/>
      <c r="AD152" s="35"/>
      <c r="AE152" s="35"/>
      <c r="AR152" s="227" t="s">
        <v>182</v>
      </c>
      <c r="AT152" s="227" t="s">
        <v>191</v>
      </c>
      <c r="AU152" s="227" t="s">
        <v>73</v>
      </c>
      <c r="AY152" s="14" t="s">
        <v>183</v>
      </c>
      <c r="BE152" s="228">
        <f>IF(N152="základní",J152,0)</f>
        <v>0</v>
      </c>
      <c r="BF152" s="228">
        <f>IF(N152="snížená",J152,0)</f>
        <v>0</v>
      </c>
      <c r="BG152" s="228">
        <f>IF(N152="zákl. přenesená",J152,0)</f>
        <v>0</v>
      </c>
      <c r="BH152" s="228">
        <f>IF(N152="sníž. přenesená",J152,0)</f>
        <v>0</v>
      </c>
      <c r="BI152" s="228">
        <f>IF(N152="nulová",J152,0)</f>
        <v>0</v>
      </c>
      <c r="BJ152" s="14" t="s">
        <v>81</v>
      </c>
      <c r="BK152" s="228">
        <f>ROUND(I152*H152,2)</f>
        <v>0</v>
      </c>
      <c r="BL152" s="14" t="s">
        <v>182</v>
      </c>
      <c r="BM152" s="227" t="s">
        <v>1543</v>
      </c>
    </row>
    <row r="153" s="2" customFormat="1">
      <c r="A153" s="35"/>
      <c r="B153" s="36"/>
      <c r="C153" s="37"/>
      <c r="D153" s="229" t="s">
        <v>190</v>
      </c>
      <c r="E153" s="37"/>
      <c r="F153" s="230" t="s">
        <v>1542</v>
      </c>
      <c r="G153" s="37"/>
      <c r="H153" s="37"/>
      <c r="I153" s="143"/>
      <c r="J153" s="37"/>
      <c r="K153" s="37"/>
      <c r="L153" s="41"/>
      <c r="M153" s="231"/>
      <c r="N153" s="232"/>
      <c r="O153" s="81"/>
      <c r="P153" s="81"/>
      <c r="Q153" s="81"/>
      <c r="R153" s="81"/>
      <c r="S153" s="81"/>
      <c r="T153" s="82"/>
      <c r="U153" s="35"/>
      <c r="V153" s="35"/>
      <c r="W153" s="35"/>
      <c r="X153" s="35"/>
      <c r="Y153" s="35"/>
      <c r="Z153" s="35"/>
      <c r="AA153" s="35"/>
      <c r="AB153" s="35"/>
      <c r="AC153" s="35"/>
      <c r="AD153" s="35"/>
      <c r="AE153" s="35"/>
      <c r="AT153" s="14" t="s">
        <v>190</v>
      </c>
      <c r="AU153" s="14" t="s">
        <v>73</v>
      </c>
    </row>
    <row r="154" s="2" customFormat="1" ht="16.5" customHeight="1">
      <c r="A154" s="35"/>
      <c r="B154" s="36"/>
      <c r="C154" s="233" t="s">
        <v>427</v>
      </c>
      <c r="D154" s="233" t="s">
        <v>191</v>
      </c>
      <c r="E154" s="234" t="s">
        <v>1544</v>
      </c>
      <c r="F154" s="235" t="s">
        <v>1545</v>
      </c>
      <c r="G154" s="236" t="s">
        <v>199</v>
      </c>
      <c r="H154" s="237">
        <v>96</v>
      </c>
      <c r="I154" s="238"/>
      <c r="J154" s="239">
        <f>ROUND(I154*H154,2)</f>
        <v>0</v>
      </c>
      <c r="K154" s="235" t="s">
        <v>19</v>
      </c>
      <c r="L154" s="41"/>
      <c r="M154" s="240" t="s">
        <v>19</v>
      </c>
      <c r="N154" s="241" t="s">
        <v>44</v>
      </c>
      <c r="O154" s="81"/>
      <c r="P154" s="225">
        <f>O154*H154</f>
        <v>0</v>
      </c>
      <c r="Q154" s="225">
        <v>0</v>
      </c>
      <c r="R154" s="225">
        <f>Q154*H154</f>
        <v>0</v>
      </c>
      <c r="S154" s="225">
        <v>0</v>
      </c>
      <c r="T154" s="226">
        <f>S154*H154</f>
        <v>0</v>
      </c>
      <c r="U154" s="35"/>
      <c r="V154" s="35"/>
      <c r="W154" s="35"/>
      <c r="X154" s="35"/>
      <c r="Y154" s="35"/>
      <c r="Z154" s="35"/>
      <c r="AA154" s="35"/>
      <c r="AB154" s="35"/>
      <c r="AC154" s="35"/>
      <c r="AD154" s="35"/>
      <c r="AE154" s="35"/>
      <c r="AR154" s="227" t="s">
        <v>182</v>
      </c>
      <c r="AT154" s="227" t="s">
        <v>191</v>
      </c>
      <c r="AU154" s="227" t="s">
        <v>73</v>
      </c>
      <c r="AY154" s="14" t="s">
        <v>183</v>
      </c>
      <c r="BE154" s="228">
        <f>IF(N154="základní",J154,0)</f>
        <v>0</v>
      </c>
      <c r="BF154" s="228">
        <f>IF(N154="snížená",J154,0)</f>
        <v>0</v>
      </c>
      <c r="BG154" s="228">
        <f>IF(N154="zákl. přenesená",J154,0)</f>
        <v>0</v>
      </c>
      <c r="BH154" s="228">
        <f>IF(N154="sníž. přenesená",J154,0)</f>
        <v>0</v>
      </c>
      <c r="BI154" s="228">
        <f>IF(N154="nulová",J154,0)</f>
        <v>0</v>
      </c>
      <c r="BJ154" s="14" t="s">
        <v>81</v>
      </c>
      <c r="BK154" s="228">
        <f>ROUND(I154*H154,2)</f>
        <v>0</v>
      </c>
      <c r="BL154" s="14" t="s">
        <v>182</v>
      </c>
      <c r="BM154" s="227" t="s">
        <v>1546</v>
      </c>
    </row>
    <row r="155" s="2" customFormat="1">
      <c r="A155" s="35"/>
      <c r="B155" s="36"/>
      <c r="C155" s="37"/>
      <c r="D155" s="229" t="s">
        <v>190</v>
      </c>
      <c r="E155" s="37"/>
      <c r="F155" s="230" t="s">
        <v>1545</v>
      </c>
      <c r="G155" s="37"/>
      <c r="H155" s="37"/>
      <c r="I155" s="143"/>
      <c r="J155" s="37"/>
      <c r="K155" s="37"/>
      <c r="L155" s="41"/>
      <c r="M155" s="231"/>
      <c r="N155" s="232"/>
      <c r="O155" s="81"/>
      <c r="P155" s="81"/>
      <c r="Q155" s="81"/>
      <c r="R155" s="81"/>
      <c r="S155" s="81"/>
      <c r="T155" s="82"/>
      <c r="U155" s="35"/>
      <c r="V155" s="35"/>
      <c r="W155" s="35"/>
      <c r="X155" s="35"/>
      <c r="Y155" s="35"/>
      <c r="Z155" s="35"/>
      <c r="AA155" s="35"/>
      <c r="AB155" s="35"/>
      <c r="AC155" s="35"/>
      <c r="AD155" s="35"/>
      <c r="AE155" s="35"/>
      <c r="AT155" s="14" t="s">
        <v>190</v>
      </c>
      <c r="AU155" s="14" t="s">
        <v>73</v>
      </c>
    </row>
    <row r="156" s="2" customFormat="1" ht="21.75" customHeight="1">
      <c r="A156" s="35"/>
      <c r="B156" s="36"/>
      <c r="C156" s="233" t="s">
        <v>431</v>
      </c>
      <c r="D156" s="233" t="s">
        <v>191</v>
      </c>
      <c r="E156" s="234" t="s">
        <v>1547</v>
      </c>
      <c r="F156" s="235" t="s">
        <v>1548</v>
      </c>
      <c r="G156" s="236" t="s">
        <v>199</v>
      </c>
      <c r="H156" s="237">
        <v>4</v>
      </c>
      <c r="I156" s="238"/>
      <c r="J156" s="239">
        <f>ROUND(I156*H156,2)</f>
        <v>0</v>
      </c>
      <c r="K156" s="235" t="s">
        <v>19</v>
      </c>
      <c r="L156" s="41"/>
      <c r="M156" s="240" t="s">
        <v>19</v>
      </c>
      <c r="N156" s="241" t="s">
        <v>44</v>
      </c>
      <c r="O156" s="81"/>
      <c r="P156" s="225">
        <f>O156*H156</f>
        <v>0</v>
      </c>
      <c r="Q156" s="225">
        <v>0</v>
      </c>
      <c r="R156" s="225">
        <f>Q156*H156</f>
        <v>0</v>
      </c>
      <c r="S156" s="225">
        <v>0</v>
      </c>
      <c r="T156" s="226">
        <f>S156*H156</f>
        <v>0</v>
      </c>
      <c r="U156" s="35"/>
      <c r="V156" s="35"/>
      <c r="W156" s="35"/>
      <c r="X156" s="35"/>
      <c r="Y156" s="35"/>
      <c r="Z156" s="35"/>
      <c r="AA156" s="35"/>
      <c r="AB156" s="35"/>
      <c r="AC156" s="35"/>
      <c r="AD156" s="35"/>
      <c r="AE156" s="35"/>
      <c r="AR156" s="227" t="s">
        <v>182</v>
      </c>
      <c r="AT156" s="227" t="s">
        <v>191</v>
      </c>
      <c r="AU156" s="227" t="s">
        <v>73</v>
      </c>
      <c r="AY156" s="14" t="s">
        <v>183</v>
      </c>
      <c r="BE156" s="228">
        <f>IF(N156="základní",J156,0)</f>
        <v>0</v>
      </c>
      <c r="BF156" s="228">
        <f>IF(N156="snížená",J156,0)</f>
        <v>0</v>
      </c>
      <c r="BG156" s="228">
        <f>IF(N156="zákl. přenesená",J156,0)</f>
        <v>0</v>
      </c>
      <c r="BH156" s="228">
        <f>IF(N156="sníž. přenesená",J156,0)</f>
        <v>0</v>
      </c>
      <c r="BI156" s="228">
        <f>IF(N156="nulová",J156,0)</f>
        <v>0</v>
      </c>
      <c r="BJ156" s="14" t="s">
        <v>81</v>
      </c>
      <c r="BK156" s="228">
        <f>ROUND(I156*H156,2)</f>
        <v>0</v>
      </c>
      <c r="BL156" s="14" t="s">
        <v>182</v>
      </c>
      <c r="BM156" s="227" t="s">
        <v>1549</v>
      </c>
    </row>
    <row r="157" s="2" customFormat="1">
      <c r="A157" s="35"/>
      <c r="B157" s="36"/>
      <c r="C157" s="37"/>
      <c r="D157" s="229" t="s">
        <v>190</v>
      </c>
      <c r="E157" s="37"/>
      <c r="F157" s="230" t="s">
        <v>1548</v>
      </c>
      <c r="G157" s="37"/>
      <c r="H157" s="37"/>
      <c r="I157" s="143"/>
      <c r="J157" s="37"/>
      <c r="K157" s="37"/>
      <c r="L157" s="41"/>
      <c r="M157" s="231"/>
      <c r="N157" s="232"/>
      <c r="O157" s="81"/>
      <c r="P157" s="81"/>
      <c r="Q157" s="81"/>
      <c r="R157" s="81"/>
      <c r="S157" s="81"/>
      <c r="T157" s="82"/>
      <c r="U157" s="35"/>
      <c r="V157" s="35"/>
      <c r="W157" s="35"/>
      <c r="X157" s="35"/>
      <c r="Y157" s="35"/>
      <c r="Z157" s="35"/>
      <c r="AA157" s="35"/>
      <c r="AB157" s="35"/>
      <c r="AC157" s="35"/>
      <c r="AD157" s="35"/>
      <c r="AE157" s="35"/>
      <c r="AT157" s="14" t="s">
        <v>190</v>
      </c>
      <c r="AU157" s="14" t="s">
        <v>73</v>
      </c>
    </row>
    <row r="158" s="2" customFormat="1" ht="33" customHeight="1">
      <c r="A158" s="35"/>
      <c r="B158" s="36"/>
      <c r="C158" s="233" t="s">
        <v>435</v>
      </c>
      <c r="D158" s="233" t="s">
        <v>191</v>
      </c>
      <c r="E158" s="234" t="s">
        <v>1550</v>
      </c>
      <c r="F158" s="235" t="s">
        <v>1551</v>
      </c>
      <c r="G158" s="236" t="s">
        <v>199</v>
      </c>
      <c r="H158" s="237">
        <v>90</v>
      </c>
      <c r="I158" s="238"/>
      <c r="J158" s="239">
        <f>ROUND(I158*H158,2)</f>
        <v>0</v>
      </c>
      <c r="K158" s="235" t="s">
        <v>19</v>
      </c>
      <c r="L158" s="41"/>
      <c r="M158" s="240" t="s">
        <v>19</v>
      </c>
      <c r="N158" s="241" t="s">
        <v>44</v>
      </c>
      <c r="O158" s="81"/>
      <c r="P158" s="225">
        <f>O158*H158</f>
        <v>0</v>
      </c>
      <c r="Q158" s="225">
        <v>0</v>
      </c>
      <c r="R158" s="225">
        <f>Q158*H158</f>
        <v>0</v>
      </c>
      <c r="S158" s="225">
        <v>0</v>
      </c>
      <c r="T158" s="226">
        <f>S158*H158</f>
        <v>0</v>
      </c>
      <c r="U158" s="35"/>
      <c r="V158" s="35"/>
      <c r="W158" s="35"/>
      <c r="X158" s="35"/>
      <c r="Y158" s="35"/>
      <c r="Z158" s="35"/>
      <c r="AA158" s="35"/>
      <c r="AB158" s="35"/>
      <c r="AC158" s="35"/>
      <c r="AD158" s="35"/>
      <c r="AE158" s="35"/>
      <c r="AR158" s="227" t="s">
        <v>182</v>
      </c>
      <c r="AT158" s="227" t="s">
        <v>191</v>
      </c>
      <c r="AU158" s="227" t="s">
        <v>73</v>
      </c>
      <c r="AY158" s="14" t="s">
        <v>183</v>
      </c>
      <c r="BE158" s="228">
        <f>IF(N158="základní",J158,0)</f>
        <v>0</v>
      </c>
      <c r="BF158" s="228">
        <f>IF(N158="snížená",J158,0)</f>
        <v>0</v>
      </c>
      <c r="BG158" s="228">
        <f>IF(N158="zákl. přenesená",J158,0)</f>
        <v>0</v>
      </c>
      <c r="BH158" s="228">
        <f>IF(N158="sníž. přenesená",J158,0)</f>
        <v>0</v>
      </c>
      <c r="BI158" s="228">
        <f>IF(N158="nulová",J158,0)</f>
        <v>0</v>
      </c>
      <c r="BJ158" s="14" t="s">
        <v>81</v>
      </c>
      <c r="BK158" s="228">
        <f>ROUND(I158*H158,2)</f>
        <v>0</v>
      </c>
      <c r="BL158" s="14" t="s">
        <v>182</v>
      </c>
      <c r="BM158" s="227" t="s">
        <v>1552</v>
      </c>
    </row>
    <row r="159" s="2" customFormat="1">
      <c r="A159" s="35"/>
      <c r="B159" s="36"/>
      <c r="C159" s="37"/>
      <c r="D159" s="229" t="s">
        <v>190</v>
      </c>
      <c r="E159" s="37"/>
      <c r="F159" s="230" t="s">
        <v>1551</v>
      </c>
      <c r="G159" s="37"/>
      <c r="H159" s="37"/>
      <c r="I159" s="143"/>
      <c r="J159" s="37"/>
      <c r="K159" s="37"/>
      <c r="L159" s="41"/>
      <c r="M159" s="231"/>
      <c r="N159" s="232"/>
      <c r="O159" s="81"/>
      <c r="P159" s="81"/>
      <c r="Q159" s="81"/>
      <c r="R159" s="81"/>
      <c r="S159" s="81"/>
      <c r="T159" s="82"/>
      <c r="U159" s="35"/>
      <c r="V159" s="35"/>
      <c r="W159" s="35"/>
      <c r="X159" s="35"/>
      <c r="Y159" s="35"/>
      <c r="Z159" s="35"/>
      <c r="AA159" s="35"/>
      <c r="AB159" s="35"/>
      <c r="AC159" s="35"/>
      <c r="AD159" s="35"/>
      <c r="AE159" s="35"/>
      <c r="AT159" s="14" t="s">
        <v>190</v>
      </c>
      <c r="AU159" s="14" t="s">
        <v>73</v>
      </c>
    </row>
    <row r="160" s="2" customFormat="1" ht="33" customHeight="1">
      <c r="A160" s="35"/>
      <c r="B160" s="36"/>
      <c r="C160" s="233" t="s">
        <v>439</v>
      </c>
      <c r="D160" s="233" t="s">
        <v>191</v>
      </c>
      <c r="E160" s="234" t="s">
        <v>1553</v>
      </c>
      <c r="F160" s="235" t="s">
        <v>1554</v>
      </c>
      <c r="G160" s="236" t="s">
        <v>199</v>
      </c>
      <c r="H160" s="237">
        <v>4</v>
      </c>
      <c r="I160" s="238"/>
      <c r="J160" s="239">
        <f>ROUND(I160*H160,2)</f>
        <v>0</v>
      </c>
      <c r="K160" s="235" t="s">
        <v>19</v>
      </c>
      <c r="L160" s="41"/>
      <c r="M160" s="240" t="s">
        <v>19</v>
      </c>
      <c r="N160" s="241" t="s">
        <v>44</v>
      </c>
      <c r="O160" s="81"/>
      <c r="P160" s="225">
        <f>O160*H160</f>
        <v>0</v>
      </c>
      <c r="Q160" s="225">
        <v>0</v>
      </c>
      <c r="R160" s="225">
        <f>Q160*H160</f>
        <v>0</v>
      </c>
      <c r="S160" s="225">
        <v>0</v>
      </c>
      <c r="T160" s="226">
        <f>S160*H160</f>
        <v>0</v>
      </c>
      <c r="U160" s="35"/>
      <c r="V160" s="35"/>
      <c r="W160" s="35"/>
      <c r="X160" s="35"/>
      <c r="Y160" s="35"/>
      <c r="Z160" s="35"/>
      <c r="AA160" s="35"/>
      <c r="AB160" s="35"/>
      <c r="AC160" s="35"/>
      <c r="AD160" s="35"/>
      <c r="AE160" s="35"/>
      <c r="AR160" s="227" t="s">
        <v>182</v>
      </c>
      <c r="AT160" s="227" t="s">
        <v>191</v>
      </c>
      <c r="AU160" s="227" t="s">
        <v>73</v>
      </c>
      <c r="AY160" s="14" t="s">
        <v>183</v>
      </c>
      <c r="BE160" s="228">
        <f>IF(N160="základní",J160,0)</f>
        <v>0</v>
      </c>
      <c r="BF160" s="228">
        <f>IF(N160="snížená",J160,0)</f>
        <v>0</v>
      </c>
      <c r="BG160" s="228">
        <f>IF(N160="zákl. přenesená",J160,0)</f>
        <v>0</v>
      </c>
      <c r="BH160" s="228">
        <f>IF(N160="sníž. přenesená",J160,0)</f>
        <v>0</v>
      </c>
      <c r="BI160" s="228">
        <f>IF(N160="nulová",J160,0)</f>
        <v>0</v>
      </c>
      <c r="BJ160" s="14" t="s">
        <v>81</v>
      </c>
      <c r="BK160" s="228">
        <f>ROUND(I160*H160,2)</f>
        <v>0</v>
      </c>
      <c r="BL160" s="14" t="s">
        <v>182</v>
      </c>
      <c r="BM160" s="227" t="s">
        <v>1555</v>
      </c>
    </row>
    <row r="161" s="2" customFormat="1">
      <c r="A161" s="35"/>
      <c r="B161" s="36"/>
      <c r="C161" s="37"/>
      <c r="D161" s="229" t="s">
        <v>190</v>
      </c>
      <c r="E161" s="37"/>
      <c r="F161" s="230" t="s">
        <v>1554</v>
      </c>
      <c r="G161" s="37"/>
      <c r="H161" s="37"/>
      <c r="I161" s="143"/>
      <c r="J161" s="37"/>
      <c r="K161" s="37"/>
      <c r="L161" s="41"/>
      <c r="M161" s="231"/>
      <c r="N161" s="232"/>
      <c r="O161" s="81"/>
      <c r="P161" s="81"/>
      <c r="Q161" s="81"/>
      <c r="R161" s="81"/>
      <c r="S161" s="81"/>
      <c r="T161" s="82"/>
      <c r="U161" s="35"/>
      <c r="V161" s="35"/>
      <c r="W161" s="35"/>
      <c r="X161" s="35"/>
      <c r="Y161" s="35"/>
      <c r="Z161" s="35"/>
      <c r="AA161" s="35"/>
      <c r="AB161" s="35"/>
      <c r="AC161" s="35"/>
      <c r="AD161" s="35"/>
      <c r="AE161" s="35"/>
      <c r="AT161" s="14" t="s">
        <v>190</v>
      </c>
      <c r="AU161" s="14" t="s">
        <v>73</v>
      </c>
    </row>
    <row r="162" s="2" customFormat="1" ht="21.75" customHeight="1">
      <c r="A162" s="35"/>
      <c r="B162" s="36"/>
      <c r="C162" s="215" t="s">
        <v>443</v>
      </c>
      <c r="D162" s="215" t="s">
        <v>184</v>
      </c>
      <c r="E162" s="216" t="s">
        <v>1556</v>
      </c>
      <c r="F162" s="217" t="s">
        <v>1557</v>
      </c>
      <c r="G162" s="218" t="s">
        <v>199</v>
      </c>
      <c r="H162" s="219">
        <v>6</v>
      </c>
      <c r="I162" s="220"/>
      <c r="J162" s="221">
        <f>ROUND(I162*H162,2)</f>
        <v>0</v>
      </c>
      <c r="K162" s="217" t="s">
        <v>19</v>
      </c>
      <c r="L162" s="222"/>
      <c r="M162" s="223" t="s">
        <v>19</v>
      </c>
      <c r="N162" s="224" t="s">
        <v>44</v>
      </c>
      <c r="O162" s="81"/>
      <c r="P162" s="225">
        <f>O162*H162</f>
        <v>0</v>
      </c>
      <c r="Q162" s="225">
        <v>0</v>
      </c>
      <c r="R162" s="225">
        <f>Q162*H162</f>
        <v>0</v>
      </c>
      <c r="S162" s="225">
        <v>0</v>
      </c>
      <c r="T162" s="226">
        <f>S162*H162</f>
        <v>0</v>
      </c>
      <c r="U162" s="35"/>
      <c r="V162" s="35"/>
      <c r="W162" s="35"/>
      <c r="X162" s="35"/>
      <c r="Y162" s="35"/>
      <c r="Z162" s="35"/>
      <c r="AA162" s="35"/>
      <c r="AB162" s="35"/>
      <c r="AC162" s="35"/>
      <c r="AD162" s="35"/>
      <c r="AE162" s="35"/>
      <c r="AR162" s="227" t="s">
        <v>216</v>
      </c>
      <c r="AT162" s="227" t="s">
        <v>184</v>
      </c>
      <c r="AU162" s="227" t="s">
        <v>73</v>
      </c>
      <c r="AY162" s="14" t="s">
        <v>183</v>
      </c>
      <c r="BE162" s="228">
        <f>IF(N162="základní",J162,0)</f>
        <v>0</v>
      </c>
      <c r="BF162" s="228">
        <f>IF(N162="snížená",J162,0)</f>
        <v>0</v>
      </c>
      <c r="BG162" s="228">
        <f>IF(N162="zákl. přenesená",J162,0)</f>
        <v>0</v>
      </c>
      <c r="BH162" s="228">
        <f>IF(N162="sníž. přenesená",J162,0)</f>
        <v>0</v>
      </c>
      <c r="BI162" s="228">
        <f>IF(N162="nulová",J162,0)</f>
        <v>0</v>
      </c>
      <c r="BJ162" s="14" t="s">
        <v>81</v>
      </c>
      <c r="BK162" s="228">
        <f>ROUND(I162*H162,2)</f>
        <v>0</v>
      </c>
      <c r="BL162" s="14" t="s">
        <v>182</v>
      </c>
      <c r="BM162" s="227" t="s">
        <v>1558</v>
      </c>
    </row>
    <row r="163" s="2" customFormat="1">
      <c r="A163" s="35"/>
      <c r="B163" s="36"/>
      <c r="C163" s="37"/>
      <c r="D163" s="229" t="s">
        <v>190</v>
      </c>
      <c r="E163" s="37"/>
      <c r="F163" s="230" t="s">
        <v>1557</v>
      </c>
      <c r="G163" s="37"/>
      <c r="H163" s="37"/>
      <c r="I163" s="143"/>
      <c r="J163" s="37"/>
      <c r="K163" s="37"/>
      <c r="L163" s="41"/>
      <c r="M163" s="231"/>
      <c r="N163" s="232"/>
      <c r="O163" s="81"/>
      <c r="P163" s="81"/>
      <c r="Q163" s="81"/>
      <c r="R163" s="81"/>
      <c r="S163" s="81"/>
      <c r="T163" s="82"/>
      <c r="U163" s="35"/>
      <c r="V163" s="35"/>
      <c r="W163" s="35"/>
      <c r="X163" s="35"/>
      <c r="Y163" s="35"/>
      <c r="Z163" s="35"/>
      <c r="AA163" s="35"/>
      <c r="AB163" s="35"/>
      <c r="AC163" s="35"/>
      <c r="AD163" s="35"/>
      <c r="AE163" s="35"/>
      <c r="AT163" s="14" t="s">
        <v>190</v>
      </c>
      <c r="AU163" s="14" t="s">
        <v>73</v>
      </c>
    </row>
    <row r="164" s="2" customFormat="1" ht="21.75" customHeight="1">
      <c r="A164" s="35"/>
      <c r="B164" s="36"/>
      <c r="C164" s="215" t="s">
        <v>447</v>
      </c>
      <c r="D164" s="215" t="s">
        <v>184</v>
      </c>
      <c r="E164" s="216" t="s">
        <v>559</v>
      </c>
      <c r="F164" s="217" t="s">
        <v>1559</v>
      </c>
      <c r="G164" s="218" t="s">
        <v>199</v>
      </c>
      <c r="H164" s="219">
        <v>32</v>
      </c>
      <c r="I164" s="220"/>
      <c r="J164" s="221">
        <f>ROUND(I164*H164,2)</f>
        <v>0</v>
      </c>
      <c r="K164" s="217" t="s">
        <v>19</v>
      </c>
      <c r="L164" s="222"/>
      <c r="M164" s="223" t="s">
        <v>19</v>
      </c>
      <c r="N164" s="224" t="s">
        <v>44</v>
      </c>
      <c r="O164" s="81"/>
      <c r="P164" s="225">
        <f>O164*H164</f>
        <v>0</v>
      </c>
      <c r="Q164" s="225">
        <v>0</v>
      </c>
      <c r="R164" s="225">
        <f>Q164*H164</f>
        <v>0</v>
      </c>
      <c r="S164" s="225">
        <v>0</v>
      </c>
      <c r="T164" s="226">
        <f>S164*H164</f>
        <v>0</v>
      </c>
      <c r="U164" s="35"/>
      <c r="V164" s="35"/>
      <c r="W164" s="35"/>
      <c r="X164" s="35"/>
      <c r="Y164" s="35"/>
      <c r="Z164" s="35"/>
      <c r="AA164" s="35"/>
      <c r="AB164" s="35"/>
      <c r="AC164" s="35"/>
      <c r="AD164" s="35"/>
      <c r="AE164" s="35"/>
      <c r="AR164" s="227" t="s">
        <v>216</v>
      </c>
      <c r="AT164" s="227" t="s">
        <v>184</v>
      </c>
      <c r="AU164" s="227" t="s">
        <v>73</v>
      </c>
      <c r="AY164" s="14" t="s">
        <v>183</v>
      </c>
      <c r="BE164" s="228">
        <f>IF(N164="základní",J164,0)</f>
        <v>0</v>
      </c>
      <c r="BF164" s="228">
        <f>IF(N164="snížená",J164,0)</f>
        <v>0</v>
      </c>
      <c r="BG164" s="228">
        <f>IF(N164="zákl. přenesená",J164,0)</f>
        <v>0</v>
      </c>
      <c r="BH164" s="228">
        <f>IF(N164="sníž. přenesená",J164,0)</f>
        <v>0</v>
      </c>
      <c r="BI164" s="228">
        <f>IF(N164="nulová",J164,0)</f>
        <v>0</v>
      </c>
      <c r="BJ164" s="14" t="s">
        <v>81</v>
      </c>
      <c r="BK164" s="228">
        <f>ROUND(I164*H164,2)</f>
        <v>0</v>
      </c>
      <c r="BL164" s="14" t="s">
        <v>182</v>
      </c>
      <c r="BM164" s="227" t="s">
        <v>1560</v>
      </c>
    </row>
    <row r="165" s="2" customFormat="1">
      <c r="A165" s="35"/>
      <c r="B165" s="36"/>
      <c r="C165" s="37"/>
      <c r="D165" s="229" t="s">
        <v>190</v>
      </c>
      <c r="E165" s="37"/>
      <c r="F165" s="230" t="s">
        <v>1559</v>
      </c>
      <c r="G165" s="37"/>
      <c r="H165" s="37"/>
      <c r="I165" s="143"/>
      <c r="J165" s="37"/>
      <c r="K165" s="37"/>
      <c r="L165" s="41"/>
      <c r="M165" s="231"/>
      <c r="N165" s="232"/>
      <c r="O165" s="81"/>
      <c r="P165" s="81"/>
      <c r="Q165" s="81"/>
      <c r="R165" s="81"/>
      <c r="S165" s="81"/>
      <c r="T165" s="82"/>
      <c r="U165" s="35"/>
      <c r="V165" s="35"/>
      <c r="W165" s="35"/>
      <c r="X165" s="35"/>
      <c r="Y165" s="35"/>
      <c r="Z165" s="35"/>
      <c r="AA165" s="35"/>
      <c r="AB165" s="35"/>
      <c r="AC165" s="35"/>
      <c r="AD165" s="35"/>
      <c r="AE165" s="35"/>
      <c r="AT165" s="14" t="s">
        <v>190</v>
      </c>
      <c r="AU165" s="14" t="s">
        <v>73</v>
      </c>
    </row>
    <row r="166" s="2" customFormat="1" ht="21.75" customHeight="1">
      <c r="A166" s="35"/>
      <c r="B166" s="36"/>
      <c r="C166" s="215" t="s">
        <v>451</v>
      </c>
      <c r="D166" s="215" t="s">
        <v>184</v>
      </c>
      <c r="E166" s="216" t="s">
        <v>579</v>
      </c>
      <c r="F166" s="217" t="s">
        <v>1561</v>
      </c>
      <c r="G166" s="218" t="s">
        <v>199</v>
      </c>
      <c r="H166" s="219">
        <v>48</v>
      </c>
      <c r="I166" s="220"/>
      <c r="J166" s="221">
        <f>ROUND(I166*H166,2)</f>
        <v>0</v>
      </c>
      <c r="K166" s="217" t="s">
        <v>19</v>
      </c>
      <c r="L166" s="222"/>
      <c r="M166" s="223" t="s">
        <v>19</v>
      </c>
      <c r="N166" s="224" t="s">
        <v>44</v>
      </c>
      <c r="O166" s="81"/>
      <c r="P166" s="225">
        <f>O166*H166</f>
        <v>0</v>
      </c>
      <c r="Q166" s="225">
        <v>0</v>
      </c>
      <c r="R166" s="225">
        <f>Q166*H166</f>
        <v>0</v>
      </c>
      <c r="S166" s="225">
        <v>0</v>
      </c>
      <c r="T166" s="226">
        <f>S166*H166</f>
        <v>0</v>
      </c>
      <c r="U166" s="35"/>
      <c r="V166" s="35"/>
      <c r="W166" s="35"/>
      <c r="X166" s="35"/>
      <c r="Y166" s="35"/>
      <c r="Z166" s="35"/>
      <c r="AA166" s="35"/>
      <c r="AB166" s="35"/>
      <c r="AC166" s="35"/>
      <c r="AD166" s="35"/>
      <c r="AE166" s="35"/>
      <c r="AR166" s="227" t="s">
        <v>216</v>
      </c>
      <c r="AT166" s="227" t="s">
        <v>184</v>
      </c>
      <c r="AU166" s="227" t="s">
        <v>73</v>
      </c>
      <c r="AY166" s="14" t="s">
        <v>183</v>
      </c>
      <c r="BE166" s="228">
        <f>IF(N166="základní",J166,0)</f>
        <v>0</v>
      </c>
      <c r="BF166" s="228">
        <f>IF(N166="snížená",J166,0)</f>
        <v>0</v>
      </c>
      <c r="BG166" s="228">
        <f>IF(N166="zákl. přenesená",J166,0)</f>
        <v>0</v>
      </c>
      <c r="BH166" s="228">
        <f>IF(N166="sníž. přenesená",J166,0)</f>
        <v>0</v>
      </c>
      <c r="BI166" s="228">
        <f>IF(N166="nulová",J166,0)</f>
        <v>0</v>
      </c>
      <c r="BJ166" s="14" t="s">
        <v>81</v>
      </c>
      <c r="BK166" s="228">
        <f>ROUND(I166*H166,2)</f>
        <v>0</v>
      </c>
      <c r="BL166" s="14" t="s">
        <v>182</v>
      </c>
      <c r="BM166" s="227" t="s">
        <v>1562</v>
      </c>
    </row>
    <row r="167" s="2" customFormat="1">
      <c r="A167" s="35"/>
      <c r="B167" s="36"/>
      <c r="C167" s="37"/>
      <c r="D167" s="229" t="s">
        <v>190</v>
      </c>
      <c r="E167" s="37"/>
      <c r="F167" s="230" t="s">
        <v>1561</v>
      </c>
      <c r="G167" s="37"/>
      <c r="H167" s="37"/>
      <c r="I167" s="143"/>
      <c r="J167" s="37"/>
      <c r="K167" s="37"/>
      <c r="L167" s="41"/>
      <c r="M167" s="231"/>
      <c r="N167" s="232"/>
      <c r="O167" s="81"/>
      <c r="P167" s="81"/>
      <c r="Q167" s="81"/>
      <c r="R167" s="81"/>
      <c r="S167" s="81"/>
      <c r="T167" s="82"/>
      <c r="U167" s="35"/>
      <c r="V167" s="35"/>
      <c r="W167" s="35"/>
      <c r="X167" s="35"/>
      <c r="Y167" s="35"/>
      <c r="Z167" s="35"/>
      <c r="AA167" s="35"/>
      <c r="AB167" s="35"/>
      <c r="AC167" s="35"/>
      <c r="AD167" s="35"/>
      <c r="AE167" s="35"/>
      <c r="AT167" s="14" t="s">
        <v>190</v>
      </c>
      <c r="AU167" s="14" t="s">
        <v>73</v>
      </c>
    </row>
    <row r="168" s="2" customFormat="1" ht="16.5" customHeight="1">
      <c r="A168" s="35"/>
      <c r="B168" s="36"/>
      <c r="C168" s="233" t="s">
        <v>455</v>
      </c>
      <c r="D168" s="233" t="s">
        <v>191</v>
      </c>
      <c r="E168" s="234" t="s">
        <v>1563</v>
      </c>
      <c r="F168" s="235" t="s">
        <v>489</v>
      </c>
      <c r="G168" s="236" t="s">
        <v>199</v>
      </c>
      <c r="H168" s="237">
        <v>80</v>
      </c>
      <c r="I168" s="238"/>
      <c r="J168" s="239">
        <f>ROUND(I168*H168,2)</f>
        <v>0</v>
      </c>
      <c r="K168" s="235" t="s">
        <v>19</v>
      </c>
      <c r="L168" s="41"/>
      <c r="M168" s="240" t="s">
        <v>19</v>
      </c>
      <c r="N168" s="241" t="s">
        <v>44</v>
      </c>
      <c r="O168" s="81"/>
      <c r="P168" s="225">
        <f>O168*H168</f>
        <v>0</v>
      </c>
      <c r="Q168" s="225">
        <v>0</v>
      </c>
      <c r="R168" s="225">
        <f>Q168*H168</f>
        <v>0</v>
      </c>
      <c r="S168" s="225">
        <v>0</v>
      </c>
      <c r="T168" s="226">
        <f>S168*H168</f>
        <v>0</v>
      </c>
      <c r="U168" s="35"/>
      <c r="V168" s="35"/>
      <c r="W168" s="35"/>
      <c r="X168" s="35"/>
      <c r="Y168" s="35"/>
      <c r="Z168" s="35"/>
      <c r="AA168" s="35"/>
      <c r="AB168" s="35"/>
      <c r="AC168" s="35"/>
      <c r="AD168" s="35"/>
      <c r="AE168" s="35"/>
      <c r="AR168" s="227" t="s">
        <v>182</v>
      </c>
      <c r="AT168" s="227" t="s">
        <v>191</v>
      </c>
      <c r="AU168" s="227" t="s">
        <v>73</v>
      </c>
      <c r="AY168" s="14" t="s">
        <v>183</v>
      </c>
      <c r="BE168" s="228">
        <f>IF(N168="základní",J168,0)</f>
        <v>0</v>
      </c>
      <c r="BF168" s="228">
        <f>IF(N168="snížená",J168,0)</f>
        <v>0</v>
      </c>
      <c r="BG168" s="228">
        <f>IF(N168="zákl. přenesená",J168,0)</f>
        <v>0</v>
      </c>
      <c r="BH168" s="228">
        <f>IF(N168="sníž. přenesená",J168,0)</f>
        <v>0</v>
      </c>
      <c r="BI168" s="228">
        <f>IF(N168="nulová",J168,0)</f>
        <v>0</v>
      </c>
      <c r="BJ168" s="14" t="s">
        <v>81</v>
      </c>
      <c r="BK168" s="228">
        <f>ROUND(I168*H168,2)</f>
        <v>0</v>
      </c>
      <c r="BL168" s="14" t="s">
        <v>182</v>
      </c>
      <c r="BM168" s="227" t="s">
        <v>1564</v>
      </c>
    </row>
    <row r="169" s="2" customFormat="1">
      <c r="A169" s="35"/>
      <c r="B169" s="36"/>
      <c r="C169" s="37"/>
      <c r="D169" s="229" t="s">
        <v>190</v>
      </c>
      <c r="E169" s="37"/>
      <c r="F169" s="230" t="s">
        <v>489</v>
      </c>
      <c r="G169" s="37"/>
      <c r="H169" s="37"/>
      <c r="I169" s="143"/>
      <c r="J169" s="37"/>
      <c r="K169" s="37"/>
      <c r="L169" s="41"/>
      <c r="M169" s="231"/>
      <c r="N169" s="232"/>
      <c r="O169" s="81"/>
      <c r="P169" s="81"/>
      <c r="Q169" s="81"/>
      <c r="R169" s="81"/>
      <c r="S169" s="81"/>
      <c r="T169" s="82"/>
      <c r="U169" s="35"/>
      <c r="V169" s="35"/>
      <c r="W169" s="35"/>
      <c r="X169" s="35"/>
      <c r="Y169" s="35"/>
      <c r="Z169" s="35"/>
      <c r="AA169" s="35"/>
      <c r="AB169" s="35"/>
      <c r="AC169" s="35"/>
      <c r="AD169" s="35"/>
      <c r="AE169" s="35"/>
      <c r="AT169" s="14" t="s">
        <v>190</v>
      </c>
      <c r="AU169" s="14" t="s">
        <v>73</v>
      </c>
    </row>
    <row r="170" s="2" customFormat="1" ht="21.75" customHeight="1">
      <c r="A170" s="35"/>
      <c r="B170" s="36"/>
      <c r="C170" s="215" t="s">
        <v>459</v>
      </c>
      <c r="D170" s="215" t="s">
        <v>184</v>
      </c>
      <c r="E170" s="216" t="s">
        <v>1565</v>
      </c>
      <c r="F170" s="217" t="s">
        <v>1566</v>
      </c>
      <c r="G170" s="218" t="s">
        <v>187</v>
      </c>
      <c r="H170" s="219">
        <v>62</v>
      </c>
      <c r="I170" s="220"/>
      <c r="J170" s="221">
        <f>ROUND(I170*H170,2)</f>
        <v>0</v>
      </c>
      <c r="K170" s="217" t="s">
        <v>19</v>
      </c>
      <c r="L170" s="222"/>
      <c r="M170" s="223" t="s">
        <v>19</v>
      </c>
      <c r="N170" s="224" t="s">
        <v>44</v>
      </c>
      <c r="O170" s="81"/>
      <c r="P170" s="225">
        <f>O170*H170</f>
        <v>0</v>
      </c>
      <c r="Q170" s="225">
        <v>0</v>
      </c>
      <c r="R170" s="225">
        <f>Q170*H170</f>
        <v>0</v>
      </c>
      <c r="S170" s="225">
        <v>0</v>
      </c>
      <c r="T170" s="226">
        <f>S170*H170</f>
        <v>0</v>
      </c>
      <c r="U170" s="35"/>
      <c r="V170" s="35"/>
      <c r="W170" s="35"/>
      <c r="X170" s="35"/>
      <c r="Y170" s="35"/>
      <c r="Z170" s="35"/>
      <c r="AA170" s="35"/>
      <c r="AB170" s="35"/>
      <c r="AC170" s="35"/>
      <c r="AD170" s="35"/>
      <c r="AE170" s="35"/>
      <c r="AR170" s="227" t="s">
        <v>216</v>
      </c>
      <c r="AT170" s="227" t="s">
        <v>184</v>
      </c>
      <c r="AU170" s="227" t="s">
        <v>73</v>
      </c>
      <c r="AY170" s="14" t="s">
        <v>183</v>
      </c>
      <c r="BE170" s="228">
        <f>IF(N170="základní",J170,0)</f>
        <v>0</v>
      </c>
      <c r="BF170" s="228">
        <f>IF(N170="snížená",J170,0)</f>
        <v>0</v>
      </c>
      <c r="BG170" s="228">
        <f>IF(N170="zákl. přenesená",J170,0)</f>
        <v>0</v>
      </c>
      <c r="BH170" s="228">
        <f>IF(N170="sníž. přenesená",J170,0)</f>
        <v>0</v>
      </c>
      <c r="BI170" s="228">
        <f>IF(N170="nulová",J170,0)</f>
        <v>0</v>
      </c>
      <c r="BJ170" s="14" t="s">
        <v>81</v>
      </c>
      <c r="BK170" s="228">
        <f>ROUND(I170*H170,2)</f>
        <v>0</v>
      </c>
      <c r="BL170" s="14" t="s">
        <v>182</v>
      </c>
      <c r="BM170" s="227" t="s">
        <v>1567</v>
      </c>
    </row>
    <row r="171" s="2" customFormat="1">
      <c r="A171" s="35"/>
      <c r="B171" s="36"/>
      <c r="C171" s="37"/>
      <c r="D171" s="229" t="s">
        <v>190</v>
      </c>
      <c r="E171" s="37"/>
      <c r="F171" s="230" t="s">
        <v>1566</v>
      </c>
      <c r="G171" s="37"/>
      <c r="H171" s="37"/>
      <c r="I171" s="143"/>
      <c r="J171" s="37"/>
      <c r="K171" s="37"/>
      <c r="L171" s="41"/>
      <c r="M171" s="231"/>
      <c r="N171" s="232"/>
      <c r="O171" s="81"/>
      <c r="P171" s="81"/>
      <c r="Q171" s="81"/>
      <c r="R171" s="81"/>
      <c r="S171" s="81"/>
      <c r="T171" s="82"/>
      <c r="U171" s="35"/>
      <c r="V171" s="35"/>
      <c r="W171" s="35"/>
      <c r="X171" s="35"/>
      <c r="Y171" s="35"/>
      <c r="Z171" s="35"/>
      <c r="AA171" s="35"/>
      <c r="AB171" s="35"/>
      <c r="AC171" s="35"/>
      <c r="AD171" s="35"/>
      <c r="AE171" s="35"/>
      <c r="AT171" s="14" t="s">
        <v>190</v>
      </c>
      <c r="AU171" s="14" t="s">
        <v>73</v>
      </c>
    </row>
    <row r="172" s="2" customFormat="1" ht="21.75" customHeight="1">
      <c r="A172" s="35"/>
      <c r="B172" s="36"/>
      <c r="C172" s="215" t="s">
        <v>463</v>
      </c>
      <c r="D172" s="215" t="s">
        <v>184</v>
      </c>
      <c r="E172" s="216" t="s">
        <v>1568</v>
      </c>
      <c r="F172" s="217" t="s">
        <v>1569</v>
      </c>
      <c r="G172" s="218" t="s">
        <v>187</v>
      </c>
      <c r="H172" s="219">
        <v>62</v>
      </c>
      <c r="I172" s="220"/>
      <c r="J172" s="221">
        <f>ROUND(I172*H172,2)</f>
        <v>0</v>
      </c>
      <c r="K172" s="217" t="s">
        <v>19</v>
      </c>
      <c r="L172" s="222"/>
      <c r="M172" s="223" t="s">
        <v>19</v>
      </c>
      <c r="N172" s="224" t="s">
        <v>44</v>
      </c>
      <c r="O172" s="81"/>
      <c r="P172" s="225">
        <f>O172*H172</f>
        <v>0</v>
      </c>
      <c r="Q172" s="225">
        <v>0</v>
      </c>
      <c r="R172" s="225">
        <f>Q172*H172</f>
        <v>0</v>
      </c>
      <c r="S172" s="225">
        <v>0</v>
      </c>
      <c r="T172" s="226">
        <f>S172*H172</f>
        <v>0</v>
      </c>
      <c r="U172" s="35"/>
      <c r="V172" s="35"/>
      <c r="W172" s="35"/>
      <c r="X172" s="35"/>
      <c r="Y172" s="35"/>
      <c r="Z172" s="35"/>
      <c r="AA172" s="35"/>
      <c r="AB172" s="35"/>
      <c r="AC172" s="35"/>
      <c r="AD172" s="35"/>
      <c r="AE172" s="35"/>
      <c r="AR172" s="227" t="s">
        <v>216</v>
      </c>
      <c r="AT172" s="227" t="s">
        <v>184</v>
      </c>
      <c r="AU172" s="227" t="s">
        <v>73</v>
      </c>
      <c r="AY172" s="14" t="s">
        <v>183</v>
      </c>
      <c r="BE172" s="228">
        <f>IF(N172="základní",J172,0)</f>
        <v>0</v>
      </c>
      <c r="BF172" s="228">
        <f>IF(N172="snížená",J172,0)</f>
        <v>0</v>
      </c>
      <c r="BG172" s="228">
        <f>IF(N172="zákl. přenesená",J172,0)</f>
        <v>0</v>
      </c>
      <c r="BH172" s="228">
        <f>IF(N172="sníž. přenesená",J172,0)</f>
        <v>0</v>
      </c>
      <c r="BI172" s="228">
        <f>IF(N172="nulová",J172,0)</f>
        <v>0</v>
      </c>
      <c r="BJ172" s="14" t="s">
        <v>81</v>
      </c>
      <c r="BK172" s="228">
        <f>ROUND(I172*H172,2)</f>
        <v>0</v>
      </c>
      <c r="BL172" s="14" t="s">
        <v>182</v>
      </c>
      <c r="BM172" s="227" t="s">
        <v>1570</v>
      </c>
    </row>
    <row r="173" s="2" customFormat="1">
      <c r="A173" s="35"/>
      <c r="B173" s="36"/>
      <c r="C173" s="37"/>
      <c r="D173" s="229" t="s">
        <v>190</v>
      </c>
      <c r="E173" s="37"/>
      <c r="F173" s="230" t="s">
        <v>1569</v>
      </c>
      <c r="G173" s="37"/>
      <c r="H173" s="37"/>
      <c r="I173" s="143"/>
      <c r="J173" s="37"/>
      <c r="K173" s="37"/>
      <c r="L173" s="41"/>
      <c r="M173" s="231"/>
      <c r="N173" s="232"/>
      <c r="O173" s="81"/>
      <c r="P173" s="81"/>
      <c r="Q173" s="81"/>
      <c r="R173" s="81"/>
      <c r="S173" s="81"/>
      <c r="T173" s="82"/>
      <c r="U173" s="35"/>
      <c r="V173" s="35"/>
      <c r="W173" s="35"/>
      <c r="X173" s="35"/>
      <c r="Y173" s="35"/>
      <c r="Z173" s="35"/>
      <c r="AA173" s="35"/>
      <c r="AB173" s="35"/>
      <c r="AC173" s="35"/>
      <c r="AD173" s="35"/>
      <c r="AE173" s="35"/>
      <c r="AT173" s="14" t="s">
        <v>190</v>
      </c>
      <c r="AU173" s="14" t="s">
        <v>73</v>
      </c>
    </row>
    <row r="174" s="2" customFormat="1" ht="21.75" customHeight="1">
      <c r="A174" s="35"/>
      <c r="B174" s="36"/>
      <c r="C174" s="215" t="s">
        <v>467</v>
      </c>
      <c r="D174" s="215" t="s">
        <v>184</v>
      </c>
      <c r="E174" s="216" t="s">
        <v>1571</v>
      </c>
      <c r="F174" s="217" t="s">
        <v>1572</v>
      </c>
      <c r="G174" s="218" t="s">
        <v>1573</v>
      </c>
      <c r="H174" s="219">
        <v>80</v>
      </c>
      <c r="I174" s="220"/>
      <c r="J174" s="221">
        <f>ROUND(I174*H174,2)</f>
        <v>0</v>
      </c>
      <c r="K174" s="217" t="s">
        <v>19</v>
      </c>
      <c r="L174" s="222"/>
      <c r="M174" s="223" t="s">
        <v>19</v>
      </c>
      <c r="N174" s="224" t="s">
        <v>44</v>
      </c>
      <c r="O174" s="81"/>
      <c r="P174" s="225">
        <f>O174*H174</f>
        <v>0</v>
      </c>
      <c r="Q174" s="225">
        <v>0</v>
      </c>
      <c r="R174" s="225">
        <f>Q174*H174</f>
        <v>0</v>
      </c>
      <c r="S174" s="225">
        <v>0</v>
      </c>
      <c r="T174" s="226">
        <f>S174*H174</f>
        <v>0</v>
      </c>
      <c r="U174" s="35"/>
      <c r="V174" s="35"/>
      <c r="W174" s="35"/>
      <c r="X174" s="35"/>
      <c r="Y174" s="35"/>
      <c r="Z174" s="35"/>
      <c r="AA174" s="35"/>
      <c r="AB174" s="35"/>
      <c r="AC174" s="35"/>
      <c r="AD174" s="35"/>
      <c r="AE174" s="35"/>
      <c r="AR174" s="227" t="s">
        <v>216</v>
      </c>
      <c r="AT174" s="227" t="s">
        <v>184</v>
      </c>
      <c r="AU174" s="227" t="s">
        <v>73</v>
      </c>
      <c r="AY174" s="14" t="s">
        <v>183</v>
      </c>
      <c r="BE174" s="228">
        <f>IF(N174="základní",J174,0)</f>
        <v>0</v>
      </c>
      <c r="BF174" s="228">
        <f>IF(N174="snížená",J174,0)</f>
        <v>0</v>
      </c>
      <c r="BG174" s="228">
        <f>IF(N174="zákl. přenesená",J174,0)</f>
        <v>0</v>
      </c>
      <c r="BH174" s="228">
        <f>IF(N174="sníž. přenesená",J174,0)</f>
        <v>0</v>
      </c>
      <c r="BI174" s="228">
        <f>IF(N174="nulová",J174,0)</f>
        <v>0</v>
      </c>
      <c r="BJ174" s="14" t="s">
        <v>81</v>
      </c>
      <c r="BK174" s="228">
        <f>ROUND(I174*H174,2)</f>
        <v>0</v>
      </c>
      <c r="BL174" s="14" t="s">
        <v>182</v>
      </c>
      <c r="BM174" s="227" t="s">
        <v>1574</v>
      </c>
    </row>
    <row r="175" s="2" customFormat="1">
      <c r="A175" s="35"/>
      <c r="B175" s="36"/>
      <c r="C175" s="37"/>
      <c r="D175" s="229" t="s">
        <v>190</v>
      </c>
      <c r="E175" s="37"/>
      <c r="F175" s="230" t="s">
        <v>1572</v>
      </c>
      <c r="G175" s="37"/>
      <c r="H175" s="37"/>
      <c r="I175" s="143"/>
      <c r="J175" s="37"/>
      <c r="K175" s="37"/>
      <c r="L175" s="41"/>
      <c r="M175" s="231"/>
      <c r="N175" s="232"/>
      <c r="O175" s="81"/>
      <c r="P175" s="81"/>
      <c r="Q175" s="81"/>
      <c r="R175" s="81"/>
      <c r="S175" s="81"/>
      <c r="T175" s="82"/>
      <c r="U175" s="35"/>
      <c r="V175" s="35"/>
      <c r="W175" s="35"/>
      <c r="X175" s="35"/>
      <c r="Y175" s="35"/>
      <c r="Z175" s="35"/>
      <c r="AA175" s="35"/>
      <c r="AB175" s="35"/>
      <c r="AC175" s="35"/>
      <c r="AD175" s="35"/>
      <c r="AE175" s="35"/>
      <c r="AT175" s="14" t="s">
        <v>190</v>
      </c>
      <c r="AU175" s="14" t="s">
        <v>73</v>
      </c>
    </row>
    <row r="176" s="2" customFormat="1" ht="21.75" customHeight="1">
      <c r="A176" s="35"/>
      <c r="B176" s="36"/>
      <c r="C176" s="233" t="s">
        <v>471</v>
      </c>
      <c r="D176" s="233" t="s">
        <v>191</v>
      </c>
      <c r="E176" s="234" t="s">
        <v>1575</v>
      </c>
      <c r="F176" s="235" t="s">
        <v>1576</v>
      </c>
      <c r="G176" s="236" t="s">
        <v>199</v>
      </c>
      <c r="H176" s="237">
        <v>80</v>
      </c>
      <c r="I176" s="238"/>
      <c r="J176" s="239">
        <f>ROUND(I176*H176,2)</f>
        <v>0</v>
      </c>
      <c r="K176" s="235" t="s">
        <v>19</v>
      </c>
      <c r="L176" s="41"/>
      <c r="M176" s="240" t="s">
        <v>19</v>
      </c>
      <c r="N176" s="241" t="s">
        <v>44</v>
      </c>
      <c r="O176" s="81"/>
      <c r="P176" s="225">
        <f>O176*H176</f>
        <v>0</v>
      </c>
      <c r="Q176" s="225">
        <v>0</v>
      </c>
      <c r="R176" s="225">
        <f>Q176*H176</f>
        <v>0</v>
      </c>
      <c r="S176" s="225">
        <v>0</v>
      </c>
      <c r="T176" s="226">
        <f>S176*H176</f>
        <v>0</v>
      </c>
      <c r="U176" s="35"/>
      <c r="V176" s="35"/>
      <c r="W176" s="35"/>
      <c r="X176" s="35"/>
      <c r="Y176" s="35"/>
      <c r="Z176" s="35"/>
      <c r="AA176" s="35"/>
      <c r="AB176" s="35"/>
      <c r="AC176" s="35"/>
      <c r="AD176" s="35"/>
      <c r="AE176" s="35"/>
      <c r="AR176" s="227" t="s">
        <v>182</v>
      </c>
      <c r="AT176" s="227" t="s">
        <v>191</v>
      </c>
      <c r="AU176" s="227" t="s">
        <v>73</v>
      </c>
      <c r="AY176" s="14" t="s">
        <v>183</v>
      </c>
      <c r="BE176" s="228">
        <f>IF(N176="základní",J176,0)</f>
        <v>0</v>
      </c>
      <c r="BF176" s="228">
        <f>IF(N176="snížená",J176,0)</f>
        <v>0</v>
      </c>
      <c r="BG176" s="228">
        <f>IF(N176="zákl. přenesená",J176,0)</f>
        <v>0</v>
      </c>
      <c r="BH176" s="228">
        <f>IF(N176="sníž. přenesená",J176,0)</f>
        <v>0</v>
      </c>
      <c r="BI176" s="228">
        <f>IF(N176="nulová",J176,0)</f>
        <v>0</v>
      </c>
      <c r="BJ176" s="14" t="s">
        <v>81</v>
      </c>
      <c r="BK176" s="228">
        <f>ROUND(I176*H176,2)</f>
        <v>0</v>
      </c>
      <c r="BL176" s="14" t="s">
        <v>182</v>
      </c>
      <c r="BM176" s="227" t="s">
        <v>1577</v>
      </c>
    </row>
    <row r="177" s="2" customFormat="1">
      <c r="A177" s="35"/>
      <c r="B177" s="36"/>
      <c r="C177" s="37"/>
      <c r="D177" s="229" t="s">
        <v>190</v>
      </c>
      <c r="E177" s="37"/>
      <c r="F177" s="230" t="s">
        <v>1576</v>
      </c>
      <c r="G177" s="37"/>
      <c r="H177" s="37"/>
      <c r="I177" s="143"/>
      <c r="J177" s="37"/>
      <c r="K177" s="37"/>
      <c r="L177" s="41"/>
      <c r="M177" s="231"/>
      <c r="N177" s="232"/>
      <c r="O177" s="81"/>
      <c r="P177" s="81"/>
      <c r="Q177" s="81"/>
      <c r="R177" s="81"/>
      <c r="S177" s="81"/>
      <c r="T177" s="82"/>
      <c r="U177" s="35"/>
      <c r="V177" s="35"/>
      <c r="W177" s="35"/>
      <c r="X177" s="35"/>
      <c r="Y177" s="35"/>
      <c r="Z177" s="35"/>
      <c r="AA177" s="35"/>
      <c r="AB177" s="35"/>
      <c r="AC177" s="35"/>
      <c r="AD177" s="35"/>
      <c r="AE177" s="35"/>
      <c r="AT177" s="14" t="s">
        <v>190</v>
      </c>
      <c r="AU177" s="14" t="s">
        <v>73</v>
      </c>
    </row>
    <row r="178" s="2" customFormat="1" ht="21.75" customHeight="1">
      <c r="A178" s="35"/>
      <c r="B178" s="36"/>
      <c r="C178" s="215" t="s">
        <v>475</v>
      </c>
      <c r="D178" s="215" t="s">
        <v>184</v>
      </c>
      <c r="E178" s="216" t="s">
        <v>1578</v>
      </c>
      <c r="F178" s="217" t="s">
        <v>1579</v>
      </c>
      <c r="G178" s="218" t="s">
        <v>199</v>
      </c>
      <c r="H178" s="219">
        <v>12</v>
      </c>
      <c r="I178" s="220"/>
      <c r="J178" s="221">
        <f>ROUND(I178*H178,2)</f>
        <v>0</v>
      </c>
      <c r="K178" s="217" t="s">
        <v>19</v>
      </c>
      <c r="L178" s="222"/>
      <c r="M178" s="223" t="s">
        <v>19</v>
      </c>
      <c r="N178" s="224" t="s">
        <v>44</v>
      </c>
      <c r="O178" s="81"/>
      <c r="P178" s="225">
        <f>O178*H178</f>
        <v>0</v>
      </c>
      <c r="Q178" s="225">
        <v>0</v>
      </c>
      <c r="R178" s="225">
        <f>Q178*H178</f>
        <v>0</v>
      </c>
      <c r="S178" s="225">
        <v>0</v>
      </c>
      <c r="T178" s="226">
        <f>S178*H178</f>
        <v>0</v>
      </c>
      <c r="U178" s="35"/>
      <c r="V178" s="35"/>
      <c r="W178" s="35"/>
      <c r="X178" s="35"/>
      <c r="Y178" s="35"/>
      <c r="Z178" s="35"/>
      <c r="AA178" s="35"/>
      <c r="AB178" s="35"/>
      <c r="AC178" s="35"/>
      <c r="AD178" s="35"/>
      <c r="AE178" s="35"/>
      <c r="AR178" s="227" t="s">
        <v>216</v>
      </c>
      <c r="AT178" s="227" t="s">
        <v>184</v>
      </c>
      <c r="AU178" s="227" t="s">
        <v>73</v>
      </c>
      <c r="AY178" s="14" t="s">
        <v>183</v>
      </c>
      <c r="BE178" s="228">
        <f>IF(N178="základní",J178,0)</f>
        <v>0</v>
      </c>
      <c r="BF178" s="228">
        <f>IF(N178="snížená",J178,0)</f>
        <v>0</v>
      </c>
      <c r="BG178" s="228">
        <f>IF(N178="zákl. přenesená",J178,0)</f>
        <v>0</v>
      </c>
      <c r="BH178" s="228">
        <f>IF(N178="sníž. přenesená",J178,0)</f>
        <v>0</v>
      </c>
      <c r="BI178" s="228">
        <f>IF(N178="nulová",J178,0)</f>
        <v>0</v>
      </c>
      <c r="BJ178" s="14" t="s">
        <v>81</v>
      </c>
      <c r="BK178" s="228">
        <f>ROUND(I178*H178,2)</f>
        <v>0</v>
      </c>
      <c r="BL178" s="14" t="s">
        <v>182</v>
      </c>
      <c r="BM178" s="227" t="s">
        <v>1580</v>
      </c>
    </row>
    <row r="179" s="2" customFormat="1">
      <c r="A179" s="35"/>
      <c r="B179" s="36"/>
      <c r="C179" s="37"/>
      <c r="D179" s="229" t="s">
        <v>190</v>
      </c>
      <c r="E179" s="37"/>
      <c r="F179" s="230" t="s">
        <v>1579</v>
      </c>
      <c r="G179" s="37"/>
      <c r="H179" s="37"/>
      <c r="I179" s="143"/>
      <c r="J179" s="37"/>
      <c r="K179" s="37"/>
      <c r="L179" s="41"/>
      <c r="M179" s="231"/>
      <c r="N179" s="232"/>
      <c r="O179" s="81"/>
      <c r="P179" s="81"/>
      <c r="Q179" s="81"/>
      <c r="R179" s="81"/>
      <c r="S179" s="81"/>
      <c r="T179" s="82"/>
      <c r="U179" s="35"/>
      <c r="V179" s="35"/>
      <c r="W179" s="35"/>
      <c r="X179" s="35"/>
      <c r="Y179" s="35"/>
      <c r="Z179" s="35"/>
      <c r="AA179" s="35"/>
      <c r="AB179" s="35"/>
      <c r="AC179" s="35"/>
      <c r="AD179" s="35"/>
      <c r="AE179" s="35"/>
      <c r="AT179" s="14" t="s">
        <v>190</v>
      </c>
      <c r="AU179" s="14" t="s">
        <v>73</v>
      </c>
    </row>
    <row r="180" s="2" customFormat="1" ht="21.75" customHeight="1">
      <c r="A180" s="35"/>
      <c r="B180" s="36"/>
      <c r="C180" s="215" t="s">
        <v>479</v>
      </c>
      <c r="D180" s="215" t="s">
        <v>184</v>
      </c>
      <c r="E180" s="216" t="s">
        <v>1581</v>
      </c>
      <c r="F180" s="217" t="s">
        <v>1582</v>
      </c>
      <c r="G180" s="218" t="s">
        <v>199</v>
      </c>
      <c r="H180" s="219">
        <v>12</v>
      </c>
      <c r="I180" s="220"/>
      <c r="J180" s="221">
        <f>ROUND(I180*H180,2)</f>
        <v>0</v>
      </c>
      <c r="K180" s="217" t="s">
        <v>19</v>
      </c>
      <c r="L180" s="222"/>
      <c r="M180" s="223" t="s">
        <v>19</v>
      </c>
      <c r="N180" s="224" t="s">
        <v>44</v>
      </c>
      <c r="O180" s="81"/>
      <c r="P180" s="225">
        <f>O180*H180</f>
        <v>0</v>
      </c>
      <c r="Q180" s="225">
        <v>0</v>
      </c>
      <c r="R180" s="225">
        <f>Q180*H180</f>
        <v>0</v>
      </c>
      <c r="S180" s="225">
        <v>0</v>
      </c>
      <c r="T180" s="226">
        <f>S180*H180</f>
        <v>0</v>
      </c>
      <c r="U180" s="35"/>
      <c r="V180" s="35"/>
      <c r="W180" s="35"/>
      <c r="X180" s="35"/>
      <c r="Y180" s="35"/>
      <c r="Z180" s="35"/>
      <c r="AA180" s="35"/>
      <c r="AB180" s="35"/>
      <c r="AC180" s="35"/>
      <c r="AD180" s="35"/>
      <c r="AE180" s="35"/>
      <c r="AR180" s="227" t="s">
        <v>216</v>
      </c>
      <c r="AT180" s="227" t="s">
        <v>184</v>
      </c>
      <c r="AU180" s="227" t="s">
        <v>73</v>
      </c>
      <c r="AY180" s="14" t="s">
        <v>183</v>
      </c>
      <c r="BE180" s="228">
        <f>IF(N180="základní",J180,0)</f>
        <v>0</v>
      </c>
      <c r="BF180" s="228">
        <f>IF(N180="snížená",J180,0)</f>
        <v>0</v>
      </c>
      <c r="BG180" s="228">
        <f>IF(N180="zákl. přenesená",J180,0)</f>
        <v>0</v>
      </c>
      <c r="BH180" s="228">
        <f>IF(N180="sníž. přenesená",J180,0)</f>
        <v>0</v>
      </c>
      <c r="BI180" s="228">
        <f>IF(N180="nulová",J180,0)</f>
        <v>0</v>
      </c>
      <c r="BJ180" s="14" t="s">
        <v>81</v>
      </c>
      <c r="BK180" s="228">
        <f>ROUND(I180*H180,2)</f>
        <v>0</v>
      </c>
      <c r="BL180" s="14" t="s">
        <v>182</v>
      </c>
      <c r="BM180" s="227" t="s">
        <v>1583</v>
      </c>
    </row>
    <row r="181" s="2" customFormat="1">
      <c r="A181" s="35"/>
      <c r="B181" s="36"/>
      <c r="C181" s="37"/>
      <c r="D181" s="229" t="s">
        <v>190</v>
      </c>
      <c r="E181" s="37"/>
      <c r="F181" s="230" t="s">
        <v>1582</v>
      </c>
      <c r="G181" s="37"/>
      <c r="H181" s="37"/>
      <c r="I181" s="143"/>
      <c r="J181" s="37"/>
      <c r="K181" s="37"/>
      <c r="L181" s="41"/>
      <c r="M181" s="231"/>
      <c r="N181" s="232"/>
      <c r="O181" s="81"/>
      <c r="P181" s="81"/>
      <c r="Q181" s="81"/>
      <c r="R181" s="81"/>
      <c r="S181" s="81"/>
      <c r="T181" s="82"/>
      <c r="U181" s="35"/>
      <c r="V181" s="35"/>
      <c r="W181" s="35"/>
      <c r="X181" s="35"/>
      <c r="Y181" s="35"/>
      <c r="Z181" s="35"/>
      <c r="AA181" s="35"/>
      <c r="AB181" s="35"/>
      <c r="AC181" s="35"/>
      <c r="AD181" s="35"/>
      <c r="AE181" s="35"/>
      <c r="AT181" s="14" t="s">
        <v>190</v>
      </c>
      <c r="AU181" s="14" t="s">
        <v>73</v>
      </c>
    </row>
    <row r="182" s="2" customFormat="1" ht="33" customHeight="1">
      <c r="A182" s="35"/>
      <c r="B182" s="36"/>
      <c r="C182" s="233" t="s">
        <v>483</v>
      </c>
      <c r="D182" s="233" t="s">
        <v>191</v>
      </c>
      <c r="E182" s="234" t="s">
        <v>1584</v>
      </c>
      <c r="F182" s="235" t="s">
        <v>1585</v>
      </c>
      <c r="G182" s="236" t="s">
        <v>187</v>
      </c>
      <c r="H182" s="237">
        <v>62</v>
      </c>
      <c r="I182" s="238"/>
      <c r="J182" s="239">
        <f>ROUND(I182*H182,2)</f>
        <v>0</v>
      </c>
      <c r="K182" s="235" t="s">
        <v>19</v>
      </c>
      <c r="L182" s="41"/>
      <c r="M182" s="240" t="s">
        <v>19</v>
      </c>
      <c r="N182" s="241" t="s">
        <v>44</v>
      </c>
      <c r="O182" s="81"/>
      <c r="P182" s="225">
        <f>O182*H182</f>
        <v>0</v>
      </c>
      <c r="Q182" s="225">
        <v>0</v>
      </c>
      <c r="R182" s="225">
        <f>Q182*H182</f>
        <v>0</v>
      </c>
      <c r="S182" s="225">
        <v>0</v>
      </c>
      <c r="T182" s="226">
        <f>S182*H182</f>
        <v>0</v>
      </c>
      <c r="U182" s="35"/>
      <c r="V182" s="35"/>
      <c r="W182" s="35"/>
      <c r="X182" s="35"/>
      <c r="Y182" s="35"/>
      <c r="Z182" s="35"/>
      <c r="AA182" s="35"/>
      <c r="AB182" s="35"/>
      <c r="AC182" s="35"/>
      <c r="AD182" s="35"/>
      <c r="AE182" s="35"/>
      <c r="AR182" s="227" t="s">
        <v>182</v>
      </c>
      <c r="AT182" s="227" t="s">
        <v>191</v>
      </c>
      <c r="AU182" s="227" t="s">
        <v>73</v>
      </c>
      <c r="AY182" s="14" t="s">
        <v>183</v>
      </c>
      <c r="BE182" s="228">
        <f>IF(N182="základní",J182,0)</f>
        <v>0</v>
      </c>
      <c r="BF182" s="228">
        <f>IF(N182="snížená",J182,0)</f>
        <v>0</v>
      </c>
      <c r="BG182" s="228">
        <f>IF(N182="zákl. přenesená",J182,0)</f>
        <v>0</v>
      </c>
      <c r="BH182" s="228">
        <f>IF(N182="sníž. přenesená",J182,0)</f>
        <v>0</v>
      </c>
      <c r="BI182" s="228">
        <f>IF(N182="nulová",J182,0)</f>
        <v>0</v>
      </c>
      <c r="BJ182" s="14" t="s">
        <v>81</v>
      </c>
      <c r="BK182" s="228">
        <f>ROUND(I182*H182,2)</f>
        <v>0</v>
      </c>
      <c r="BL182" s="14" t="s">
        <v>182</v>
      </c>
      <c r="BM182" s="227" t="s">
        <v>1586</v>
      </c>
    </row>
    <row r="183" s="2" customFormat="1">
      <c r="A183" s="35"/>
      <c r="B183" s="36"/>
      <c r="C183" s="37"/>
      <c r="D183" s="229" t="s">
        <v>190</v>
      </c>
      <c r="E183" s="37"/>
      <c r="F183" s="230" t="s">
        <v>1585</v>
      </c>
      <c r="G183" s="37"/>
      <c r="H183" s="37"/>
      <c r="I183" s="143"/>
      <c r="J183" s="37"/>
      <c r="K183" s="37"/>
      <c r="L183" s="41"/>
      <c r="M183" s="231"/>
      <c r="N183" s="232"/>
      <c r="O183" s="81"/>
      <c r="P183" s="81"/>
      <c r="Q183" s="81"/>
      <c r="R183" s="81"/>
      <c r="S183" s="81"/>
      <c r="T183" s="82"/>
      <c r="U183" s="35"/>
      <c r="V183" s="35"/>
      <c r="W183" s="35"/>
      <c r="X183" s="35"/>
      <c r="Y183" s="35"/>
      <c r="Z183" s="35"/>
      <c r="AA183" s="35"/>
      <c r="AB183" s="35"/>
      <c r="AC183" s="35"/>
      <c r="AD183" s="35"/>
      <c r="AE183" s="35"/>
      <c r="AT183" s="14" t="s">
        <v>190</v>
      </c>
      <c r="AU183" s="14" t="s">
        <v>73</v>
      </c>
    </row>
    <row r="184" s="2" customFormat="1" ht="21.75" customHeight="1">
      <c r="A184" s="35"/>
      <c r="B184" s="36"/>
      <c r="C184" s="215" t="s">
        <v>487</v>
      </c>
      <c r="D184" s="215" t="s">
        <v>184</v>
      </c>
      <c r="E184" s="216" t="s">
        <v>1587</v>
      </c>
      <c r="F184" s="217" t="s">
        <v>1588</v>
      </c>
      <c r="G184" s="218" t="s">
        <v>199</v>
      </c>
      <c r="H184" s="219">
        <v>14</v>
      </c>
      <c r="I184" s="220"/>
      <c r="J184" s="221">
        <f>ROUND(I184*H184,2)</f>
        <v>0</v>
      </c>
      <c r="K184" s="217" t="s">
        <v>19</v>
      </c>
      <c r="L184" s="222"/>
      <c r="M184" s="223" t="s">
        <v>19</v>
      </c>
      <c r="N184" s="224" t="s">
        <v>44</v>
      </c>
      <c r="O184" s="81"/>
      <c r="P184" s="225">
        <f>O184*H184</f>
        <v>0</v>
      </c>
      <c r="Q184" s="225">
        <v>0</v>
      </c>
      <c r="R184" s="225">
        <f>Q184*H184</f>
        <v>0</v>
      </c>
      <c r="S184" s="225">
        <v>0</v>
      </c>
      <c r="T184" s="226">
        <f>S184*H184</f>
        <v>0</v>
      </c>
      <c r="U184" s="35"/>
      <c r="V184" s="35"/>
      <c r="W184" s="35"/>
      <c r="X184" s="35"/>
      <c r="Y184" s="35"/>
      <c r="Z184" s="35"/>
      <c r="AA184" s="35"/>
      <c r="AB184" s="35"/>
      <c r="AC184" s="35"/>
      <c r="AD184" s="35"/>
      <c r="AE184" s="35"/>
      <c r="AR184" s="227" t="s">
        <v>216</v>
      </c>
      <c r="AT184" s="227" t="s">
        <v>184</v>
      </c>
      <c r="AU184" s="227" t="s">
        <v>73</v>
      </c>
      <c r="AY184" s="14" t="s">
        <v>183</v>
      </c>
      <c r="BE184" s="228">
        <f>IF(N184="základní",J184,0)</f>
        <v>0</v>
      </c>
      <c r="BF184" s="228">
        <f>IF(N184="snížená",J184,0)</f>
        <v>0</v>
      </c>
      <c r="BG184" s="228">
        <f>IF(N184="zákl. přenesená",J184,0)</f>
        <v>0</v>
      </c>
      <c r="BH184" s="228">
        <f>IF(N184="sníž. přenesená",J184,0)</f>
        <v>0</v>
      </c>
      <c r="BI184" s="228">
        <f>IF(N184="nulová",J184,0)</f>
        <v>0</v>
      </c>
      <c r="BJ184" s="14" t="s">
        <v>81</v>
      </c>
      <c r="BK184" s="228">
        <f>ROUND(I184*H184,2)</f>
        <v>0</v>
      </c>
      <c r="BL184" s="14" t="s">
        <v>182</v>
      </c>
      <c r="BM184" s="227" t="s">
        <v>1589</v>
      </c>
    </row>
    <row r="185" s="2" customFormat="1">
      <c r="A185" s="35"/>
      <c r="B185" s="36"/>
      <c r="C185" s="37"/>
      <c r="D185" s="229" t="s">
        <v>190</v>
      </c>
      <c r="E185" s="37"/>
      <c r="F185" s="230" t="s">
        <v>1588</v>
      </c>
      <c r="G185" s="37"/>
      <c r="H185" s="37"/>
      <c r="I185" s="143"/>
      <c r="J185" s="37"/>
      <c r="K185" s="37"/>
      <c r="L185" s="41"/>
      <c r="M185" s="231"/>
      <c r="N185" s="232"/>
      <c r="O185" s="81"/>
      <c r="P185" s="81"/>
      <c r="Q185" s="81"/>
      <c r="R185" s="81"/>
      <c r="S185" s="81"/>
      <c r="T185" s="82"/>
      <c r="U185" s="35"/>
      <c r="V185" s="35"/>
      <c r="W185" s="35"/>
      <c r="X185" s="35"/>
      <c r="Y185" s="35"/>
      <c r="Z185" s="35"/>
      <c r="AA185" s="35"/>
      <c r="AB185" s="35"/>
      <c r="AC185" s="35"/>
      <c r="AD185" s="35"/>
      <c r="AE185" s="35"/>
      <c r="AT185" s="14" t="s">
        <v>190</v>
      </c>
      <c r="AU185" s="14" t="s">
        <v>73</v>
      </c>
    </row>
    <row r="186" s="2" customFormat="1" ht="21.75" customHeight="1">
      <c r="A186" s="35"/>
      <c r="B186" s="36"/>
      <c r="C186" s="215" t="s">
        <v>491</v>
      </c>
      <c r="D186" s="215" t="s">
        <v>184</v>
      </c>
      <c r="E186" s="216" t="s">
        <v>1590</v>
      </c>
      <c r="F186" s="217" t="s">
        <v>1591</v>
      </c>
      <c r="G186" s="218" t="s">
        <v>199</v>
      </c>
      <c r="H186" s="219">
        <v>8</v>
      </c>
      <c r="I186" s="220"/>
      <c r="J186" s="221">
        <f>ROUND(I186*H186,2)</f>
        <v>0</v>
      </c>
      <c r="K186" s="217" t="s">
        <v>19</v>
      </c>
      <c r="L186" s="222"/>
      <c r="M186" s="223" t="s">
        <v>19</v>
      </c>
      <c r="N186" s="224" t="s">
        <v>44</v>
      </c>
      <c r="O186" s="81"/>
      <c r="P186" s="225">
        <f>O186*H186</f>
        <v>0</v>
      </c>
      <c r="Q186" s="225">
        <v>0</v>
      </c>
      <c r="R186" s="225">
        <f>Q186*H186</f>
        <v>0</v>
      </c>
      <c r="S186" s="225">
        <v>0</v>
      </c>
      <c r="T186" s="226">
        <f>S186*H186</f>
        <v>0</v>
      </c>
      <c r="U186" s="35"/>
      <c r="V186" s="35"/>
      <c r="W186" s="35"/>
      <c r="X186" s="35"/>
      <c r="Y186" s="35"/>
      <c r="Z186" s="35"/>
      <c r="AA186" s="35"/>
      <c r="AB186" s="35"/>
      <c r="AC186" s="35"/>
      <c r="AD186" s="35"/>
      <c r="AE186" s="35"/>
      <c r="AR186" s="227" t="s">
        <v>216</v>
      </c>
      <c r="AT186" s="227" t="s">
        <v>184</v>
      </c>
      <c r="AU186" s="227" t="s">
        <v>73</v>
      </c>
      <c r="AY186" s="14" t="s">
        <v>183</v>
      </c>
      <c r="BE186" s="228">
        <f>IF(N186="základní",J186,0)</f>
        <v>0</v>
      </c>
      <c r="BF186" s="228">
        <f>IF(N186="snížená",J186,0)</f>
        <v>0</v>
      </c>
      <c r="BG186" s="228">
        <f>IF(N186="zákl. přenesená",J186,0)</f>
        <v>0</v>
      </c>
      <c r="BH186" s="228">
        <f>IF(N186="sníž. přenesená",J186,0)</f>
        <v>0</v>
      </c>
      <c r="BI186" s="228">
        <f>IF(N186="nulová",J186,0)</f>
        <v>0</v>
      </c>
      <c r="BJ186" s="14" t="s">
        <v>81</v>
      </c>
      <c r="BK186" s="228">
        <f>ROUND(I186*H186,2)</f>
        <v>0</v>
      </c>
      <c r="BL186" s="14" t="s">
        <v>182</v>
      </c>
      <c r="BM186" s="227" t="s">
        <v>1592</v>
      </c>
    </row>
    <row r="187" s="2" customFormat="1">
      <c r="A187" s="35"/>
      <c r="B187" s="36"/>
      <c r="C187" s="37"/>
      <c r="D187" s="229" t="s">
        <v>190</v>
      </c>
      <c r="E187" s="37"/>
      <c r="F187" s="230" t="s">
        <v>1591</v>
      </c>
      <c r="G187" s="37"/>
      <c r="H187" s="37"/>
      <c r="I187" s="143"/>
      <c r="J187" s="37"/>
      <c r="K187" s="37"/>
      <c r="L187" s="41"/>
      <c r="M187" s="231"/>
      <c r="N187" s="232"/>
      <c r="O187" s="81"/>
      <c r="P187" s="81"/>
      <c r="Q187" s="81"/>
      <c r="R187" s="81"/>
      <c r="S187" s="81"/>
      <c r="T187" s="82"/>
      <c r="U187" s="35"/>
      <c r="V187" s="35"/>
      <c r="W187" s="35"/>
      <c r="X187" s="35"/>
      <c r="Y187" s="35"/>
      <c r="Z187" s="35"/>
      <c r="AA187" s="35"/>
      <c r="AB187" s="35"/>
      <c r="AC187" s="35"/>
      <c r="AD187" s="35"/>
      <c r="AE187" s="35"/>
      <c r="AT187" s="14" t="s">
        <v>190</v>
      </c>
      <c r="AU187" s="14" t="s">
        <v>73</v>
      </c>
    </row>
    <row r="188" s="2" customFormat="1" ht="16.5" customHeight="1">
      <c r="A188" s="35"/>
      <c r="B188" s="36"/>
      <c r="C188" s="215" t="s">
        <v>495</v>
      </c>
      <c r="D188" s="215" t="s">
        <v>184</v>
      </c>
      <c r="E188" s="216" t="s">
        <v>1593</v>
      </c>
      <c r="F188" s="217" t="s">
        <v>1594</v>
      </c>
      <c r="G188" s="218" t="s">
        <v>199</v>
      </c>
      <c r="H188" s="219">
        <v>6</v>
      </c>
      <c r="I188" s="220"/>
      <c r="J188" s="221">
        <f>ROUND(I188*H188,2)</f>
        <v>0</v>
      </c>
      <c r="K188" s="217" t="s">
        <v>19</v>
      </c>
      <c r="L188" s="222"/>
      <c r="M188" s="223" t="s">
        <v>19</v>
      </c>
      <c r="N188" s="224" t="s">
        <v>44</v>
      </c>
      <c r="O188" s="81"/>
      <c r="P188" s="225">
        <f>O188*H188</f>
        <v>0</v>
      </c>
      <c r="Q188" s="225">
        <v>0</v>
      </c>
      <c r="R188" s="225">
        <f>Q188*H188</f>
        <v>0</v>
      </c>
      <c r="S188" s="225">
        <v>0</v>
      </c>
      <c r="T188" s="226">
        <f>S188*H188</f>
        <v>0</v>
      </c>
      <c r="U188" s="35"/>
      <c r="V188" s="35"/>
      <c r="W188" s="35"/>
      <c r="X188" s="35"/>
      <c r="Y188" s="35"/>
      <c r="Z188" s="35"/>
      <c r="AA188" s="35"/>
      <c r="AB188" s="35"/>
      <c r="AC188" s="35"/>
      <c r="AD188" s="35"/>
      <c r="AE188" s="35"/>
      <c r="AR188" s="227" t="s">
        <v>216</v>
      </c>
      <c r="AT188" s="227" t="s">
        <v>184</v>
      </c>
      <c r="AU188" s="227" t="s">
        <v>73</v>
      </c>
      <c r="AY188" s="14" t="s">
        <v>183</v>
      </c>
      <c r="BE188" s="228">
        <f>IF(N188="základní",J188,0)</f>
        <v>0</v>
      </c>
      <c r="BF188" s="228">
        <f>IF(N188="snížená",J188,0)</f>
        <v>0</v>
      </c>
      <c r="BG188" s="228">
        <f>IF(N188="zákl. přenesená",J188,0)</f>
        <v>0</v>
      </c>
      <c r="BH188" s="228">
        <f>IF(N188="sníž. přenesená",J188,0)</f>
        <v>0</v>
      </c>
      <c r="BI188" s="228">
        <f>IF(N188="nulová",J188,0)</f>
        <v>0</v>
      </c>
      <c r="BJ188" s="14" t="s">
        <v>81</v>
      </c>
      <c r="BK188" s="228">
        <f>ROUND(I188*H188,2)</f>
        <v>0</v>
      </c>
      <c r="BL188" s="14" t="s">
        <v>182</v>
      </c>
      <c r="BM188" s="227" t="s">
        <v>1595</v>
      </c>
    </row>
    <row r="189" s="2" customFormat="1">
      <c r="A189" s="35"/>
      <c r="B189" s="36"/>
      <c r="C189" s="37"/>
      <c r="D189" s="229" t="s">
        <v>190</v>
      </c>
      <c r="E189" s="37"/>
      <c r="F189" s="230" t="s">
        <v>1594</v>
      </c>
      <c r="G189" s="37"/>
      <c r="H189" s="37"/>
      <c r="I189" s="143"/>
      <c r="J189" s="37"/>
      <c r="K189" s="37"/>
      <c r="L189" s="41"/>
      <c r="M189" s="231"/>
      <c r="N189" s="232"/>
      <c r="O189" s="81"/>
      <c r="P189" s="81"/>
      <c r="Q189" s="81"/>
      <c r="R189" s="81"/>
      <c r="S189" s="81"/>
      <c r="T189" s="82"/>
      <c r="U189" s="35"/>
      <c r="V189" s="35"/>
      <c r="W189" s="35"/>
      <c r="X189" s="35"/>
      <c r="Y189" s="35"/>
      <c r="Z189" s="35"/>
      <c r="AA189" s="35"/>
      <c r="AB189" s="35"/>
      <c r="AC189" s="35"/>
      <c r="AD189" s="35"/>
      <c r="AE189" s="35"/>
      <c r="AT189" s="14" t="s">
        <v>190</v>
      </c>
      <c r="AU189" s="14" t="s">
        <v>73</v>
      </c>
    </row>
    <row r="190" s="2" customFormat="1" ht="21.75" customHeight="1">
      <c r="A190" s="35"/>
      <c r="B190" s="36"/>
      <c r="C190" s="215" t="s">
        <v>499</v>
      </c>
      <c r="D190" s="215" t="s">
        <v>184</v>
      </c>
      <c r="E190" s="216" t="s">
        <v>1596</v>
      </c>
      <c r="F190" s="217" t="s">
        <v>1597</v>
      </c>
      <c r="G190" s="218" t="s">
        <v>187</v>
      </c>
      <c r="H190" s="219">
        <v>150</v>
      </c>
      <c r="I190" s="220"/>
      <c r="J190" s="221">
        <f>ROUND(I190*H190,2)</f>
        <v>0</v>
      </c>
      <c r="K190" s="217" t="s">
        <v>19</v>
      </c>
      <c r="L190" s="222"/>
      <c r="M190" s="223" t="s">
        <v>19</v>
      </c>
      <c r="N190" s="224" t="s">
        <v>44</v>
      </c>
      <c r="O190" s="81"/>
      <c r="P190" s="225">
        <f>O190*H190</f>
        <v>0</v>
      </c>
      <c r="Q190" s="225">
        <v>0</v>
      </c>
      <c r="R190" s="225">
        <f>Q190*H190</f>
        <v>0</v>
      </c>
      <c r="S190" s="225">
        <v>0</v>
      </c>
      <c r="T190" s="226">
        <f>S190*H190</f>
        <v>0</v>
      </c>
      <c r="U190" s="35"/>
      <c r="V190" s="35"/>
      <c r="W190" s="35"/>
      <c r="X190" s="35"/>
      <c r="Y190" s="35"/>
      <c r="Z190" s="35"/>
      <c r="AA190" s="35"/>
      <c r="AB190" s="35"/>
      <c r="AC190" s="35"/>
      <c r="AD190" s="35"/>
      <c r="AE190" s="35"/>
      <c r="AR190" s="227" t="s">
        <v>216</v>
      </c>
      <c r="AT190" s="227" t="s">
        <v>184</v>
      </c>
      <c r="AU190" s="227" t="s">
        <v>73</v>
      </c>
      <c r="AY190" s="14" t="s">
        <v>183</v>
      </c>
      <c r="BE190" s="228">
        <f>IF(N190="základní",J190,0)</f>
        <v>0</v>
      </c>
      <c r="BF190" s="228">
        <f>IF(N190="snížená",J190,0)</f>
        <v>0</v>
      </c>
      <c r="BG190" s="228">
        <f>IF(N190="zákl. přenesená",J190,0)</f>
        <v>0</v>
      </c>
      <c r="BH190" s="228">
        <f>IF(N190="sníž. přenesená",J190,0)</f>
        <v>0</v>
      </c>
      <c r="BI190" s="228">
        <f>IF(N190="nulová",J190,0)</f>
        <v>0</v>
      </c>
      <c r="BJ190" s="14" t="s">
        <v>81</v>
      </c>
      <c r="BK190" s="228">
        <f>ROUND(I190*H190,2)</f>
        <v>0</v>
      </c>
      <c r="BL190" s="14" t="s">
        <v>182</v>
      </c>
      <c r="BM190" s="227" t="s">
        <v>1598</v>
      </c>
    </row>
    <row r="191" s="2" customFormat="1">
      <c r="A191" s="35"/>
      <c r="B191" s="36"/>
      <c r="C191" s="37"/>
      <c r="D191" s="229" t="s">
        <v>190</v>
      </c>
      <c r="E191" s="37"/>
      <c r="F191" s="230" t="s">
        <v>1597</v>
      </c>
      <c r="G191" s="37"/>
      <c r="H191" s="37"/>
      <c r="I191" s="143"/>
      <c r="J191" s="37"/>
      <c r="K191" s="37"/>
      <c r="L191" s="41"/>
      <c r="M191" s="231"/>
      <c r="N191" s="232"/>
      <c r="O191" s="81"/>
      <c r="P191" s="81"/>
      <c r="Q191" s="81"/>
      <c r="R191" s="81"/>
      <c r="S191" s="81"/>
      <c r="T191" s="82"/>
      <c r="U191" s="35"/>
      <c r="V191" s="35"/>
      <c r="W191" s="35"/>
      <c r="X191" s="35"/>
      <c r="Y191" s="35"/>
      <c r="Z191" s="35"/>
      <c r="AA191" s="35"/>
      <c r="AB191" s="35"/>
      <c r="AC191" s="35"/>
      <c r="AD191" s="35"/>
      <c r="AE191" s="35"/>
      <c r="AT191" s="14" t="s">
        <v>190</v>
      </c>
      <c r="AU191" s="14" t="s">
        <v>73</v>
      </c>
    </row>
    <row r="192" s="2" customFormat="1" ht="21.75" customHeight="1">
      <c r="A192" s="35"/>
      <c r="B192" s="36"/>
      <c r="C192" s="233" t="s">
        <v>503</v>
      </c>
      <c r="D192" s="233" t="s">
        <v>191</v>
      </c>
      <c r="E192" s="234" t="s">
        <v>408</v>
      </c>
      <c r="F192" s="235" t="s">
        <v>1599</v>
      </c>
      <c r="G192" s="236" t="s">
        <v>187</v>
      </c>
      <c r="H192" s="237">
        <v>150</v>
      </c>
      <c r="I192" s="238"/>
      <c r="J192" s="239">
        <f>ROUND(I192*H192,2)</f>
        <v>0</v>
      </c>
      <c r="K192" s="235" t="s">
        <v>19</v>
      </c>
      <c r="L192" s="41"/>
      <c r="M192" s="240" t="s">
        <v>19</v>
      </c>
      <c r="N192" s="241" t="s">
        <v>44</v>
      </c>
      <c r="O192" s="81"/>
      <c r="P192" s="225">
        <f>O192*H192</f>
        <v>0</v>
      </c>
      <c r="Q192" s="225">
        <v>0</v>
      </c>
      <c r="R192" s="225">
        <f>Q192*H192</f>
        <v>0</v>
      </c>
      <c r="S192" s="225">
        <v>0</v>
      </c>
      <c r="T192" s="226">
        <f>S192*H192</f>
        <v>0</v>
      </c>
      <c r="U192" s="35"/>
      <c r="V192" s="35"/>
      <c r="W192" s="35"/>
      <c r="X192" s="35"/>
      <c r="Y192" s="35"/>
      <c r="Z192" s="35"/>
      <c r="AA192" s="35"/>
      <c r="AB192" s="35"/>
      <c r="AC192" s="35"/>
      <c r="AD192" s="35"/>
      <c r="AE192" s="35"/>
      <c r="AR192" s="227" t="s">
        <v>182</v>
      </c>
      <c r="AT192" s="227" t="s">
        <v>191</v>
      </c>
      <c r="AU192" s="227" t="s">
        <v>73</v>
      </c>
      <c r="AY192" s="14" t="s">
        <v>183</v>
      </c>
      <c r="BE192" s="228">
        <f>IF(N192="základní",J192,0)</f>
        <v>0</v>
      </c>
      <c r="BF192" s="228">
        <f>IF(N192="snížená",J192,0)</f>
        <v>0</v>
      </c>
      <c r="BG192" s="228">
        <f>IF(N192="zákl. přenesená",J192,0)</f>
        <v>0</v>
      </c>
      <c r="BH192" s="228">
        <f>IF(N192="sníž. přenesená",J192,0)</f>
        <v>0</v>
      </c>
      <c r="BI192" s="228">
        <f>IF(N192="nulová",J192,0)</f>
        <v>0</v>
      </c>
      <c r="BJ192" s="14" t="s">
        <v>81</v>
      </c>
      <c r="BK192" s="228">
        <f>ROUND(I192*H192,2)</f>
        <v>0</v>
      </c>
      <c r="BL192" s="14" t="s">
        <v>182</v>
      </c>
      <c r="BM192" s="227" t="s">
        <v>1600</v>
      </c>
    </row>
    <row r="193" s="2" customFormat="1">
      <c r="A193" s="35"/>
      <c r="B193" s="36"/>
      <c r="C193" s="37"/>
      <c r="D193" s="229" t="s">
        <v>190</v>
      </c>
      <c r="E193" s="37"/>
      <c r="F193" s="230" t="s">
        <v>1599</v>
      </c>
      <c r="G193" s="37"/>
      <c r="H193" s="37"/>
      <c r="I193" s="143"/>
      <c r="J193" s="37"/>
      <c r="K193" s="37"/>
      <c r="L193" s="41"/>
      <c r="M193" s="231"/>
      <c r="N193" s="232"/>
      <c r="O193" s="81"/>
      <c r="P193" s="81"/>
      <c r="Q193" s="81"/>
      <c r="R193" s="81"/>
      <c r="S193" s="81"/>
      <c r="T193" s="82"/>
      <c r="U193" s="35"/>
      <c r="V193" s="35"/>
      <c r="W193" s="35"/>
      <c r="X193" s="35"/>
      <c r="Y193" s="35"/>
      <c r="Z193" s="35"/>
      <c r="AA193" s="35"/>
      <c r="AB193" s="35"/>
      <c r="AC193" s="35"/>
      <c r="AD193" s="35"/>
      <c r="AE193" s="35"/>
      <c r="AT193" s="14" t="s">
        <v>190</v>
      </c>
      <c r="AU193" s="14" t="s">
        <v>73</v>
      </c>
    </row>
    <row r="194" s="2" customFormat="1" ht="21.75" customHeight="1">
      <c r="A194" s="35"/>
      <c r="B194" s="36"/>
      <c r="C194" s="233" t="s">
        <v>507</v>
      </c>
      <c r="D194" s="233" t="s">
        <v>191</v>
      </c>
      <c r="E194" s="234" t="s">
        <v>1601</v>
      </c>
      <c r="F194" s="235" t="s">
        <v>1602</v>
      </c>
      <c r="G194" s="236" t="s">
        <v>199</v>
      </c>
      <c r="H194" s="237">
        <v>14</v>
      </c>
      <c r="I194" s="238"/>
      <c r="J194" s="239">
        <f>ROUND(I194*H194,2)</f>
        <v>0</v>
      </c>
      <c r="K194" s="235" t="s">
        <v>19</v>
      </c>
      <c r="L194" s="41"/>
      <c r="M194" s="240" t="s">
        <v>19</v>
      </c>
      <c r="N194" s="241" t="s">
        <v>44</v>
      </c>
      <c r="O194" s="81"/>
      <c r="P194" s="225">
        <f>O194*H194</f>
        <v>0</v>
      </c>
      <c r="Q194" s="225">
        <v>0</v>
      </c>
      <c r="R194" s="225">
        <f>Q194*H194</f>
        <v>0</v>
      </c>
      <c r="S194" s="225">
        <v>0</v>
      </c>
      <c r="T194" s="226">
        <f>S194*H194</f>
        <v>0</v>
      </c>
      <c r="U194" s="35"/>
      <c r="V194" s="35"/>
      <c r="W194" s="35"/>
      <c r="X194" s="35"/>
      <c r="Y194" s="35"/>
      <c r="Z194" s="35"/>
      <c r="AA194" s="35"/>
      <c r="AB194" s="35"/>
      <c r="AC194" s="35"/>
      <c r="AD194" s="35"/>
      <c r="AE194" s="35"/>
      <c r="AR194" s="227" t="s">
        <v>182</v>
      </c>
      <c r="AT194" s="227" t="s">
        <v>191</v>
      </c>
      <c r="AU194" s="227" t="s">
        <v>73</v>
      </c>
      <c r="AY194" s="14" t="s">
        <v>183</v>
      </c>
      <c r="BE194" s="228">
        <f>IF(N194="základní",J194,0)</f>
        <v>0</v>
      </c>
      <c r="BF194" s="228">
        <f>IF(N194="snížená",J194,0)</f>
        <v>0</v>
      </c>
      <c r="BG194" s="228">
        <f>IF(N194="zákl. přenesená",J194,0)</f>
        <v>0</v>
      </c>
      <c r="BH194" s="228">
        <f>IF(N194="sníž. přenesená",J194,0)</f>
        <v>0</v>
      </c>
      <c r="BI194" s="228">
        <f>IF(N194="nulová",J194,0)</f>
        <v>0</v>
      </c>
      <c r="BJ194" s="14" t="s">
        <v>81</v>
      </c>
      <c r="BK194" s="228">
        <f>ROUND(I194*H194,2)</f>
        <v>0</v>
      </c>
      <c r="BL194" s="14" t="s">
        <v>182</v>
      </c>
      <c r="BM194" s="227" t="s">
        <v>1603</v>
      </c>
    </row>
    <row r="195" s="2" customFormat="1">
      <c r="A195" s="35"/>
      <c r="B195" s="36"/>
      <c r="C195" s="37"/>
      <c r="D195" s="229" t="s">
        <v>190</v>
      </c>
      <c r="E195" s="37"/>
      <c r="F195" s="230" t="s">
        <v>1602</v>
      </c>
      <c r="G195" s="37"/>
      <c r="H195" s="37"/>
      <c r="I195" s="143"/>
      <c r="J195" s="37"/>
      <c r="K195" s="37"/>
      <c r="L195" s="41"/>
      <c r="M195" s="231"/>
      <c r="N195" s="232"/>
      <c r="O195" s="81"/>
      <c r="P195" s="81"/>
      <c r="Q195" s="81"/>
      <c r="R195" s="81"/>
      <c r="S195" s="81"/>
      <c r="T195" s="82"/>
      <c r="U195" s="35"/>
      <c r="V195" s="35"/>
      <c r="W195" s="35"/>
      <c r="X195" s="35"/>
      <c r="Y195" s="35"/>
      <c r="Z195" s="35"/>
      <c r="AA195" s="35"/>
      <c r="AB195" s="35"/>
      <c r="AC195" s="35"/>
      <c r="AD195" s="35"/>
      <c r="AE195" s="35"/>
      <c r="AT195" s="14" t="s">
        <v>190</v>
      </c>
      <c r="AU195" s="14" t="s">
        <v>73</v>
      </c>
    </row>
    <row r="196" s="2" customFormat="1" ht="16.5" customHeight="1">
      <c r="A196" s="35"/>
      <c r="B196" s="36"/>
      <c r="C196" s="233" t="s">
        <v>511</v>
      </c>
      <c r="D196" s="233" t="s">
        <v>191</v>
      </c>
      <c r="E196" s="234" t="s">
        <v>1604</v>
      </c>
      <c r="F196" s="235" t="s">
        <v>1605</v>
      </c>
      <c r="G196" s="236" t="s">
        <v>199</v>
      </c>
      <c r="H196" s="237">
        <v>6</v>
      </c>
      <c r="I196" s="238"/>
      <c r="J196" s="239">
        <f>ROUND(I196*H196,2)</f>
        <v>0</v>
      </c>
      <c r="K196" s="235" t="s">
        <v>19</v>
      </c>
      <c r="L196" s="41"/>
      <c r="M196" s="240" t="s">
        <v>19</v>
      </c>
      <c r="N196" s="241" t="s">
        <v>44</v>
      </c>
      <c r="O196" s="81"/>
      <c r="P196" s="225">
        <f>O196*H196</f>
        <v>0</v>
      </c>
      <c r="Q196" s="225">
        <v>0</v>
      </c>
      <c r="R196" s="225">
        <f>Q196*H196</f>
        <v>0</v>
      </c>
      <c r="S196" s="225">
        <v>0</v>
      </c>
      <c r="T196" s="226">
        <f>S196*H196</f>
        <v>0</v>
      </c>
      <c r="U196" s="35"/>
      <c r="V196" s="35"/>
      <c r="W196" s="35"/>
      <c r="X196" s="35"/>
      <c r="Y196" s="35"/>
      <c r="Z196" s="35"/>
      <c r="AA196" s="35"/>
      <c r="AB196" s="35"/>
      <c r="AC196" s="35"/>
      <c r="AD196" s="35"/>
      <c r="AE196" s="35"/>
      <c r="AR196" s="227" t="s">
        <v>182</v>
      </c>
      <c r="AT196" s="227" t="s">
        <v>191</v>
      </c>
      <c r="AU196" s="227" t="s">
        <v>73</v>
      </c>
      <c r="AY196" s="14" t="s">
        <v>183</v>
      </c>
      <c r="BE196" s="228">
        <f>IF(N196="základní",J196,0)</f>
        <v>0</v>
      </c>
      <c r="BF196" s="228">
        <f>IF(N196="snížená",J196,0)</f>
        <v>0</v>
      </c>
      <c r="BG196" s="228">
        <f>IF(N196="zákl. přenesená",J196,0)</f>
        <v>0</v>
      </c>
      <c r="BH196" s="228">
        <f>IF(N196="sníž. přenesená",J196,0)</f>
        <v>0</v>
      </c>
      <c r="BI196" s="228">
        <f>IF(N196="nulová",J196,0)</f>
        <v>0</v>
      </c>
      <c r="BJ196" s="14" t="s">
        <v>81</v>
      </c>
      <c r="BK196" s="228">
        <f>ROUND(I196*H196,2)</f>
        <v>0</v>
      </c>
      <c r="BL196" s="14" t="s">
        <v>182</v>
      </c>
      <c r="BM196" s="227" t="s">
        <v>1606</v>
      </c>
    </row>
    <row r="197" s="2" customFormat="1">
      <c r="A197" s="35"/>
      <c r="B197" s="36"/>
      <c r="C197" s="37"/>
      <c r="D197" s="229" t="s">
        <v>190</v>
      </c>
      <c r="E197" s="37"/>
      <c r="F197" s="230" t="s">
        <v>1605</v>
      </c>
      <c r="G197" s="37"/>
      <c r="H197" s="37"/>
      <c r="I197" s="143"/>
      <c r="J197" s="37"/>
      <c r="K197" s="37"/>
      <c r="L197" s="41"/>
      <c r="M197" s="231"/>
      <c r="N197" s="232"/>
      <c r="O197" s="81"/>
      <c r="P197" s="81"/>
      <c r="Q197" s="81"/>
      <c r="R197" s="81"/>
      <c r="S197" s="81"/>
      <c r="T197" s="82"/>
      <c r="U197" s="35"/>
      <c r="V197" s="35"/>
      <c r="W197" s="35"/>
      <c r="X197" s="35"/>
      <c r="Y197" s="35"/>
      <c r="Z197" s="35"/>
      <c r="AA197" s="35"/>
      <c r="AB197" s="35"/>
      <c r="AC197" s="35"/>
      <c r="AD197" s="35"/>
      <c r="AE197" s="35"/>
      <c r="AT197" s="14" t="s">
        <v>190</v>
      </c>
      <c r="AU197" s="14" t="s">
        <v>73</v>
      </c>
    </row>
    <row r="198" s="2" customFormat="1" ht="16.5" customHeight="1">
      <c r="A198" s="35"/>
      <c r="B198" s="36"/>
      <c r="C198" s="233" t="s">
        <v>515</v>
      </c>
      <c r="D198" s="233" t="s">
        <v>191</v>
      </c>
      <c r="E198" s="234" t="s">
        <v>1607</v>
      </c>
      <c r="F198" s="235" t="s">
        <v>1608</v>
      </c>
      <c r="G198" s="236" t="s">
        <v>199</v>
      </c>
      <c r="H198" s="237">
        <v>6</v>
      </c>
      <c r="I198" s="238"/>
      <c r="J198" s="239">
        <f>ROUND(I198*H198,2)</f>
        <v>0</v>
      </c>
      <c r="K198" s="235" t="s">
        <v>19</v>
      </c>
      <c r="L198" s="41"/>
      <c r="M198" s="240" t="s">
        <v>19</v>
      </c>
      <c r="N198" s="241" t="s">
        <v>44</v>
      </c>
      <c r="O198" s="81"/>
      <c r="P198" s="225">
        <f>O198*H198</f>
        <v>0</v>
      </c>
      <c r="Q198" s="225">
        <v>0</v>
      </c>
      <c r="R198" s="225">
        <f>Q198*H198</f>
        <v>0</v>
      </c>
      <c r="S198" s="225">
        <v>0</v>
      </c>
      <c r="T198" s="226">
        <f>S198*H198</f>
        <v>0</v>
      </c>
      <c r="U198" s="35"/>
      <c r="V198" s="35"/>
      <c r="W198" s="35"/>
      <c r="X198" s="35"/>
      <c r="Y198" s="35"/>
      <c r="Z198" s="35"/>
      <c r="AA198" s="35"/>
      <c r="AB198" s="35"/>
      <c r="AC198" s="35"/>
      <c r="AD198" s="35"/>
      <c r="AE198" s="35"/>
      <c r="AR198" s="227" t="s">
        <v>182</v>
      </c>
      <c r="AT198" s="227" t="s">
        <v>191</v>
      </c>
      <c r="AU198" s="227" t="s">
        <v>73</v>
      </c>
      <c r="AY198" s="14" t="s">
        <v>183</v>
      </c>
      <c r="BE198" s="228">
        <f>IF(N198="základní",J198,0)</f>
        <v>0</v>
      </c>
      <c r="BF198" s="228">
        <f>IF(N198="snížená",J198,0)</f>
        <v>0</v>
      </c>
      <c r="BG198" s="228">
        <f>IF(N198="zákl. přenesená",J198,0)</f>
        <v>0</v>
      </c>
      <c r="BH198" s="228">
        <f>IF(N198="sníž. přenesená",J198,0)</f>
        <v>0</v>
      </c>
      <c r="BI198" s="228">
        <f>IF(N198="nulová",J198,0)</f>
        <v>0</v>
      </c>
      <c r="BJ198" s="14" t="s">
        <v>81</v>
      </c>
      <c r="BK198" s="228">
        <f>ROUND(I198*H198,2)</f>
        <v>0</v>
      </c>
      <c r="BL198" s="14" t="s">
        <v>182</v>
      </c>
      <c r="BM198" s="227" t="s">
        <v>1609</v>
      </c>
    </row>
    <row r="199" s="2" customFormat="1">
      <c r="A199" s="35"/>
      <c r="B199" s="36"/>
      <c r="C199" s="37"/>
      <c r="D199" s="229" t="s">
        <v>190</v>
      </c>
      <c r="E199" s="37"/>
      <c r="F199" s="230" t="s">
        <v>1608</v>
      </c>
      <c r="G199" s="37"/>
      <c r="H199" s="37"/>
      <c r="I199" s="143"/>
      <c r="J199" s="37"/>
      <c r="K199" s="37"/>
      <c r="L199" s="41"/>
      <c r="M199" s="231"/>
      <c r="N199" s="232"/>
      <c r="O199" s="81"/>
      <c r="P199" s="81"/>
      <c r="Q199" s="81"/>
      <c r="R199" s="81"/>
      <c r="S199" s="81"/>
      <c r="T199" s="82"/>
      <c r="U199" s="35"/>
      <c r="V199" s="35"/>
      <c r="W199" s="35"/>
      <c r="X199" s="35"/>
      <c r="Y199" s="35"/>
      <c r="Z199" s="35"/>
      <c r="AA199" s="35"/>
      <c r="AB199" s="35"/>
      <c r="AC199" s="35"/>
      <c r="AD199" s="35"/>
      <c r="AE199" s="35"/>
      <c r="AT199" s="14" t="s">
        <v>190</v>
      </c>
      <c r="AU199" s="14" t="s">
        <v>73</v>
      </c>
    </row>
    <row r="200" s="2" customFormat="1" ht="16.5" customHeight="1">
      <c r="A200" s="35"/>
      <c r="B200" s="36"/>
      <c r="C200" s="233" t="s">
        <v>519</v>
      </c>
      <c r="D200" s="233" t="s">
        <v>191</v>
      </c>
      <c r="E200" s="234" t="s">
        <v>1610</v>
      </c>
      <c r="F200" s="235" t="s">
        <v>1611</v>
      </c>
      <c r="G200" s="236" t="s">
        <v>199</v>
      </c>
      <c r="H200" s="237">
        <v>6</v>
      </c>
      <c r="I200" s="238"/>
      <c r="J200" s="239">
        <f>ROUND(I200*H200,2)</f>
        <v>0</v>
      </c>
      <c r="K200" s="235" t="s">
        <v>19</v>
      </c>
      <c r="L200" s="41"/>
      <c r="M200" s="240" t="s">
        <v>19</v>
      </c>
      <c r="N200" s="241" t="s">
        <v>44</v>
      </c>
      <c r="O200" s="81"/>
      <c r="P200" s="225">
        <f>O200*H200</f>
        <v>0</v>
      </c>
      <c r="Q200" s="225">
        <v>0</v>
      </c>
      <c r="R200" s="225">
        <f>Q200*H200</f>
        <v>0</v>
      </c>
      <c r="S200" s="225">
        <v>0</v>
      </c>
      <c r="T200" s="226">
        <f>S200*H200</f>
        <v>0</v>
      </c>
      <c r="U200" s="35"/>
      <c r="V200" s="35"/>
      <c r="W200" s="35"/>
      <c r="X200" s="35"/>
      <c r="Y200" s="35"/>
      <c r="Z200" s="35"/>
      <c r="AA200" s="35"/>
      <c r="AB200" s="35"/>
      <c r="AC200" s="35"/>
      <c r="AD200" s="35"/>
      <c r="AE200" s="35"/>
      <c r="AR200" s="227" t="s">
        <v>182</v>
      </c>
      <c r="AT200" s="227" t="s">
        <v>191</v>
      </c>
      <c r="AU200" s="227" t="s">
        <v>73</v>
      </c>
      <c r="AY200" s="14" t="s">
        <v>183</v>
      </c>
      <c r="BE200" s="228">
        <f>IF(N200="základní",J200,0)</f>
        <v>0</v>
      </c>
      <c r="BF200" s="228">
        <f>IF(N200="snížená",J200,0)</f>
        <v>0</v>
      </c>
      <c r="BG200" s="228">
        <f>IF(N200="zákl. přenesená",J200,0)</f>
        <v>0</v>
      </c>
      <c r="BH200" s="228">
        <f>IF(N200="sníž. přenesená",J200,0)</f>
        <v>0</v>
      </c>
      <c r="BI200" s="228">
        <f>IF(N200="nulová",J200,0)</f>
        <v>0</v>
      </c>
      <c r="BJ200" s="14" t="s">
        <v>81</v>
      </c>
      <c r="BK200" s="228">
        <f>ROUND(I200*H200,2)</f>
        <v>0</v>
      </c>
      <c r="BL200" s="14" t="s">
        <v>182</v>
      </c>
      <c r="BM200" s="227" t="s">
        <v>1612</v>
      </c>
    </row>
    <row r="201" s="2" customFormat="1">
      <c r="A201" s="35"/>
      <c r="B201" s="36"/>
      <c r="C201" s="37"/>
      <c r="D201" s="229" t="s">
        <v>190</v>
      </c>
      <c r="E201" s="37"/>
      <c r="F201" s="230" t="s">
        <v>1611</v>
      </c>
      <c r="G201" s="37"/>
      <c r="H201" s="37"/>
      <c r="I201" s="143"/>
      <c r="J201" s="37"/>
      <c r="K201" s="37"/>
      <c r="L201" s="41"/>
      <c r="M201" s="231"/>
      <c r="N201" s="232"/>
      <c r="O201" s="81"/>
      <c r="P201" s="81"/>
      <c r="Q201" s="81"/>
      <c r="R201" s="81"/>
      <c r="S201" s="81"/>
      <c r="T201" s="82"/>
      <c r="U201" s="35"/>
      <c r="V201" s="35"/>
      <c r="W201" s="35"/>
      <c r="X201" s="35"/>
      <c r="Y201" s="35"/>
      <c r="Z201" s="35"/>
      <c r="AA201" s="35"/>
      <c r="AB201" s="35"/>
      <c r="AC201" s="35"/>
      <c r="AD201" s="35"/>
      <c r="AE201" s="35"/>
      <c r="AT201" s="14" t="s">
        <v>190</v>
      </c>
      <c r="AU201" s="14" t="s">
        <v>73</v>
      </c>
    </row>
    <row r="202" s="2" customFormat="1" ht="16.5" customHeight="1">
      <c r="A202" s="35"/>
      <c r="B202" s="36"/>
      <c r="C202" s="233" t="s">
        <v>523</v>
      </c>
      <c r="D202" s="233" t="s">
        <v>191</v>
      </c>
      <c r="E202" s="234" t="s">
        <v>299</v>
      </c>
      <c r="F202" s="235" t="s">
        <v>300</v>
      </c>
      <c r="G202" s="236" t="s">
        <v>257</v>
      </c>
      <c r="H202" s="237">
        <v>72</v>
      </c>
      <c r="I202" s="238"/>
      <c r="J202" s="239">
        <f>ROUND(I202*H202,2)</f>
        <v>0</v>
      </c>
      <c r="K202" s="235" t="s">
        <v>19</v>
      </c>
      <c r="L202" s="41"/>
      <c r="M202" s="240" t="s">
        <v>19</v>
      </c>
      <c r="N202" s="241" t="s">
        <v>44</v>
      </c>
      <c r="O202" s="81"/>
      <c r="P202" s="225">
        <f>O202*H202</f>
        <v>0</v>
      </c>
      <c r="Q202" s="225">
        <v>0</v>
      </c>
      <c r="R202" s="225">
        <f>Q202*H202</f>
        <v>0</v>
      </c>
      <c r="S202" s="225">
        <v>0</v>
      </c>
      <c r="T202" s="226">
        <f>S202*H202</f>
        <v>0</v>
      </c>
      <c r="U202" s="35"/>
      <c r="V202" s="35"/>
      <c r="W202" s="35"/>
      <c r="X202" s="35"/>
      <c r="Y202" s="35"/>
      <c r="Z202" s="35"/>
      <c r="AA202" s="35"/>
      <c r="AB202" s="35"/>
      <c r="AC202" s="35"/>
      <c r="AD202" s="35"/>
      <c r="AE202" s="35"/>
      <c r="AR202" s="227" t="s">
        <v>182</v>
      </c>
      <c r="AT202" s="227" t="s">
        <v>191</v>
      </c>
      <c r="AU202" s="227" t="s">
        <v>73</v>
      </c>
      <c r="AY202" s="14" t="s">
        <v>183</v>
      </c>
      <c r="BE202" s="228">
        <f>IF(N202="základní",J202,0)</f>
        <v>0</v>
      </c>
      <c r="BF202" s="228">
        <f>IF(N202="snížená",J202,0)</f>
        <v>0</v>
      </c>
      <c r="BG202" s="228">
        <f>IF(N202="zákl. přenesená",J202,0)</f>
        <v>0</v>
      </c>
      <c r="BH202" s="228">
        <f>IF(N202="sníž. přenesená",J202,0)</f>
        <v>0</v>
      </c>
      <c r="BI202" s="228">
        <f>IF(N202="nulová",J202,0)</f>
        <v>0</v>
      </c>
      <c r="BJ202" s="14" t="s">
        <v>81</v>
      </c>
      <c r="BK202" s="228">
        <f>ROUND(I202*H202,2)</f>
        <v>0</v>
      </c>
      <c r="BL202" s="14" t="s">
        <v>182</v>
      </c>
      <c r="BM202" s="227" t="s">
        <v>1613</v>
      </c>
    </row>
    <row r="203" s="2" customFormat="1">
      <c r="A203" s="35"/>
      <c r="B203" s="36"/>
      <c r="C203" s="37"/>
      <c r="D203" s="229" t="s">
        <v>190</v>
      </c>
      <c r="E203" s="37"/>
      <c r="F203" s="230" t="s">
        <v>300</v>
      </c>
      <c r="G203" s="37"/>
      <c r="H203" s="37"/>
      <c r="I203" s="143"/>
      <c r="J203" s="37"/>
      <c r="K203" s="37"/>
      <c r="L203" s="41"/>
      <c r="M203" s="231"/>
      <c r="N203" s="232"/>
      <c r="O203" s="81"/>
      <c r="P203" s="81"/>
      <c r="Q203" s="81"/>
      <c r="R203" s="81"/>
      <c r="S203" s="81"/>
      <c r="T203" s="82"/>
      <c r="U203" s="35"/>
      <c r="V203" s="35"/>
      <c r="W203" s="35"/>
      <c r="X203" s="35"/>
      <c r="Y203" s="35"/>
      <c r="Z203" s="35"/>
      <c r="AA203" s="35"/>
      <c r="AB203" s="35"/>
      <c r="AC203" s="35"/>
      <c r="AD203" s="35"/>
      <c r="AE203" s="35"/>
      <c r="AT203" s="14" t="s">
        <v>190</v>
      </c>
      <c r="AU203" s="14" t="s">
        <v>73</v>
      </c>
    </row>
    <row r="204" s="2" customFormat="1" ht="21.75" customHeight="1">
      <c r="A204" s="35"/>
      <c r="B204" s="36"/>
      <c r="C204" s="233" t="s">
        <v>527</v>
      </c>
      <c r="D204" s="233" t="s">
        <v>191</v>
      </c>
      <c r="E204" s="234" t="s">
        <v>1614</v>
      </c>
      <c r="F204" s="235" t="s">
        <v>1615</v>
      </c>
      <c r="G204" s="236" t="s">
        <v>199</v>
      </c>
      <c r="H204" s="237">
        <v>12</v>
      </c>
      <c r="I204" s="238"/>
      <c r="J204" s="239">
        <f>ROUND(I204*H204,2)</f>
        <v>0</v>
      </c>
      <c r="K204" s="235" t="s">
        <v>19</v>
      </c>
      <c r="L204" s="41"/>
      <c r="M204" s="240" t="s">
        <v>19</v>
      </c>
      <c r="N204" s="241" t="s">
        <v>44</v>
      </c>
      <c r="O204" s="81"/>
      <c r="P204" s="225">
        <f>O204*H204</f>
        <v>0</v>
      </c>
      <c r="Q204" s="225">
        <v>0</v>
      </c>
      <c r="R204" s="225">
        <f>Q204*H204</f>
        <v>0</v>
      </c>
      <c r="S204" s="225">
        <v>0</v>
      </c>
      <c r="T204" s="226">
        <f>S204*H204</f>
        <v>0</v>
      </c>
      <c r="U204" s="35"/>
      <c r="V204" s="35"/>
      <c r="W204" s="35"/>
      <c r="X204" s="35"/>
      <c r="Y204" s="35"/>
      <c r="Z204" s="35"/>
      <c r="AA204" s="35"/>
      <c r="AB204" s="35"/>
      <c r="AC204" s="35"/>
      <c r="AD204" s="35"/>
      <c r="AE204" s="35"/>
      <c r="AR204" s="227" t="s">
        <v>182</v>
      </c>
      <c r="AT204" s="227" t="s">
        <v>191</v>
      </c>
      <c r="AU204" s="227" t="s">
        <v>73</v>
      </c>
      <c r="AY204" s="14" t="s">
        <v>183</v>
      </c>
      <c r="BE204" s="228">
        <f>IF(N204="základní",J204,0)</f>
        <v>0</v>
      </c>
      <c r="BF204" s="228">
        <f>IF(N204="snížená",J204,0)</f>
        <v>0</v>
      </c>
      <c r="BG204" s="228">
        <f>IF(N204="zákl. přenesená",J204,0)</f>
        <v>0</v>
      </c>
      <c r="BH204" s="228">
        <f>IF(N204="sníž. přenesená",J204,0)</f>
        <v>0</v>
      </c>
      <c r="BI204" s="228">
        <f>IF(N204="nulová",J204,0)</f>
        <v>0</v>
      </c>
      <c r="BJ204" s="14" t="s">
        <v>81</v>
      </c>
      <c r="BK204" s="228">
        <f>ROUND(I204*H204,2)</f>
        <v>0</v>
      </c>
      <c r="BL204" s="14" t="s">
        <v>182</v>
      </c>
      <c r="BM204" s="227" t="s">
        <v>1616</v>
      </c>
    </row>
    <row r="205" s="2" customFormat="1">
      <c r="A205" s="35"/>
      <c r="B205" s="36"/>
      <c r="C205" s="37"/>
      <c r="D205" s="229" t="s">
        <v>190</v>
      </c>
      <c r="E205" s="37"/>
      <c r="F205" s="230" t="s">
        <v>1615</v>
      </c>
      <c r="G205" s="37"/>
      <c r="H205" s="37"/>
      <c r="I205" s="143"/>
      <c r="J205" s="37"/>
      <c r="K205" s="37"/>
      <c r="L205" s="41"/>
      <c r="M205" s="231"/>
      <c r="N205" s="232"/>
      <c r="O205" s="81"/>
      <c r="P205" s="81"/>
      <c r="Q205" s="81"/>
      <c r="R205" s="81"/>
      <c r="S205" s="81"/>
      <c r="T205" s="82"/>
      <c r="U205" s="35"/>
      <c r="V205" s="35"/>
      <c r="W205" s="35"/>
      <c r="X205" s="35"/>
      <c r="Y205" s="35"/>
      <c r="Z205" s="35"/>
      <c r="AA205" s="35"/>
      <c r="AB205" s="35"/>
      <c r="AC205" s="35"/>
      <c r="AD205" s="35"/>
      <c r="AE205" s="35"/>
      <c r="AT205" s="14" t="s">
        <v>190</v>
      </c>
      <c r="AU205" s="14" t="s">
        <v>73</v>
      </c>
    </row>
    <row r="206" s="2" customFormat="1" ht="16.5" customHeight="1">
      <c r="A206" s="35"/>
      <c r="B206" s="36"/>
      <c r="C206" s="233" t="s">
        <v>531</v>
      </c>
      <c r="D206" s="233" t="s">
        <v>191</v>
      </c>
      <c r="E206" s="234" t="s">
        <v>233</v>
      </c>
      <c r="F206" s="235" t="s">
        <v>234</v>
      </c>
      <c r="G206" s="236" t="s">
        <v>235</v>
      </c>
      <c r="H206" s="237">
        <v>192</v>
      </c>
      <c r="I206" s="238"/>
      <c r="J206" s="239">
        <f>ROUND(I206*H206,2)</f>
        <v>0</v>
      </c>
      <c r="K206" s="235" t="s">
        <v>19</v>
      </c>
      <c r="L206" s="41"/>
      <c r="M206" s="240" t="s">
        <v>19</v>
      </c>
      <c r="N206" s="241" t="s">
        <v>44</v>
      </c>
      <c r="O206" s="81"/>
      <c r="P206" s="225">
        <f>O206*H206</f>
        <v>0</v>
      </c>
      <c r="Q206" s="225">
        <v>0</v>
      </c>
      <c r="R206" s="225">
        <f>Q206*H206</f>
        <v>0</v>
      </c>
      <c r="S206" s="225">
        <v>0</v>
      </c>
      <c r="T206" s="226">
        <f>S206*H206</f>
        <v>0</v>
      </c>
      <c r="U206" s="35"/>
      <c r="V206" s="35"/>
      <c r="W206" s="35"/>
      <c r="X206" s="35"/>
      <c r="Y206" s="35"/>
      <c r="Z206" s="35"/>
      <c r="AA206" s="35"/>
      <c r="AB206" s="35"/>
      <c r="AC206" s="35"/>
      <c r="AD206" s="35"/>
      <c r="AE206" s="35"/>
      <c r="AR206" s="227" t="s">
        <v>182</v>
      </c>
      <c r="AT206" s="227" t="s">
        <v>191</v>
      </c>
      <c r="AU206" s="227" t="s">
        <v>73</v>
      </c>
      <c r="AY206" s="14" t="s">
        <v>183</v>
      </c>
      <c r="BE206" s="228">
        <f>IF(N206="základní",J206,0)</f>
        <v>0</v>
      </c>
      <c r="BF206" s="228">
        <f>IF(N206="snížená",J206,0)</f>
        <v>0</v>
      </c>
      <c r="BG206" s="228">
        <f>IF(N206="zákl. přenesená",J206,0)</f>
        <v>0</v>
      </c>
      <c r="BH206" s="228">
        <f>IF(N206="sníž. přenesená",J206,0)</f>
        <v>0</v>
      </c>
      <c r="BI206" s="228">
        <f>IF(N206="nulová",J206,0)</f>
        <v>0</v>
      </c>
      <c r="BJ206" s="14" t="s">
        <v>81</v>
      </c>
      <c r="BK206" s="228">
        <f>ROUND(I206*H206,2)</f>
        <v>0</v>
      </c>
      <c r="BL206" s="14" t="s">
        <v>182</v>
      </c>
      <c r="BM206" s="227" t="s">
        <v>1617</v>
      </c>
    </row>
    <row r="207" s="2" customFormat="1">
      <c r="A207" s="35"/>
      <c r="B207" s="36"/>
      <c r="C207" s="37"/>
      <c r="D207" s="229" t="s">
        <v>190</v>
      </c>
      <c r="E207" s="37"/>
      <c r="F207" s="230" t="s">
        <v>234</v>
      </c>
      <c r="G207" s="37"/>
      <c r="H207" s="37"/>
      <c r="I207" s="143"/>
      <c r="J207" s="37"/>
      <c r="K207" s="37"/>
      <c r="L207" s="41"/>
      <c r="M207" s="231"/>
      <c r="N207" s="232"/>
      <c r="O207" s="81"/>
      <c r="P207" s="81"/>
      <c r="Q207" s="81"/>
      <c r="R207" s="81"/>
      <c r="S207" s="81"/>
      <c r="T207" s="82"/>
      <c r="U207" s="35"/>
      <c r="V207" s="35"/>
      <c r="W207" s="35"/>
      <c r="X207" s="35"/>
      <c r="Y207" s="35"/>
      <c r="Z207" s="35"/>
      <c r="AA207" s="35"/>
      <c r="AB207" s="35"/>
      <c r="AC207" s="35"/>
      <c r="AD207" s="35"/>
      <c r="AE207" s="35"/>
      <c r="AT207" s="14" t="s">
        <v>190</v>
      </c>
      <c r="AU207" s="14" t="s">
        <v>73</v>
      </c>
    </row>
    <row r="208" s="2" customFormat="1" ht="21.75" customHeight="1">
      <c r="A208" s="35"/>
      <c r="B208" s="36"/>
      <c r="C208" s="233" t="s">
        <v>535</v>
      </c>
      <c r="D208" s="233" t="s">
        <v>191</v>
      </c>
      <c r="E208" s="234" t="s">
        <v>1618</v>
      </c>
      <c r="F208" s="235" t="s">
        <v>1619</v>
      </c>
      <c r="G208" s="236" t="s">
        <v>187</v>
      </c>
      <c r="H208" s="237">
        <v>1800</v>
      </c>
      <c r="I208" s="238"/>
      <c r="J208" s="239">
        <f>ROUND(I208*H208,2)</f>
        <v>0</v>
      </c>
      <c r="K208" s="235" t="s">
        <v>19</v>
      </c>
      <c r="L208" s="41"/>
      <c r="M208" s="240" t="s">
        <v>19</v>
      </c>
      <c r="N208" s="241" t="s">
        <v>44</v>
      </c>
      <c r="O208" s="81"/>
      <c r="P208" s="225">
        <f>O208*H208</f>
        <v>0</v>
      </c>
      <c r="Q208" s="225">
        <v>0</v>
      </c>
      <c r="R208" s="225">
        <f>Q208*H208</f>
        <v>0</v>
      </c>
      <c r="S208" s="225">
        <v>0</v>
      </c>
      <c r="T208" s="226">
        <f>S208*H208</f>
        <v>0</v>
      </c>
      <c r="U208" s="35"/>
      <c r="V208" s="35"/>
      <c r="W208" s="35"/>
      <c r="X208" s="35"/>
      <c r="Y208" s="35"/>
      <c r="Z208" s="35"/>
      <c r="AA208" s="35"/>
      <c r="AB208" s="35"/>
      <c r="AC208" s="35"/>
      <c r="AD208" s="35"/>
      <c r="AE208" s="35"/>
      <c r="AR208" s="227" t="s">
        <v>182</v>
      </c>
      <c r="AT208" s="227" t="s">
        <v>191</v>
      </c>
      <c r="AU208" s="227" t="s">
        <v>73</v>
      </c>
      <c r="AY208" s="14" t="s">
        <v>183</v>
      </c>
      <c r="BE208" s="228">
        <f>IF(N208="základní",J208,0)</f>
        <v>0</v>
      </c>
      <c r="BF208" s="228">
        <f>IF(N208="snížená",J208,0)</f>
        <v>0</v>
      </c>
      <c r="BG208" s="228">
        <f>IF(N208="zákl. přenesená",J208,0)</f>
        <v>0</v>
      </c>
      <c r="BH208" s="228">
        <f>IF(N208="sníž. přenesená",J208,0)</f>
        <v>0</v>
      </c>
      <c r="BI208" s="228">
        <f>IF(N208="nulová",J208,0)</f>
        <v>0</v>
      </c>
      <c r="BJ208" s="14" t="s">
        <v>81</v>
      </c>
      <c r="BK208" s="228">
        <f>ROUND(I208*H208,2)</f>
        <v>0</v>
      </c>
      <c r="BL208" s="14" t="s">
        <v>182</v>
      </c>
      <c r="BM208" s="227" t="s">
        <v>1620</v>
      </c>
    </row>
    <row r="209" s="2" customFormat="1">
      <c r="A209" s="35"/>
      <c r="B209" s="36"/>
      <c r="C209" s="37"/>
      <c r="D209" s="229" t="s">
        <v>190</v>
      </c>
      <c r="E209" s="37"/>
      <c r="F209" s="230" t="s">
        <v>1619</v>
      </c>
      <c r="G209" s="37"/>
      <c r="H209" s="37"/>
      <c r="I209" s="143"/>
      <c r="J209" s="37"/>
      <c r="K209" s="37"/>
      <c r="L209" s="41"/>
      <c r="M209" s="231"/>
      <c r="N209" s="232"/>
      <c r="O209" s="81"/>
      <c r="P209" s="81"/>
      <c r="Q209" s="81"/>
      <c r="R209" s="81"/>
      <c r="S209" s="81"/>
      <c r="T209" s="82"/>
      <c r="U209" s="35"/>
      <c r="V209" s="35"/>
      <c r="W209" s="35"/>
      <c r="X209" s="35"/>
      <c r="Y209" s="35"/>
      <c r="Z209" s="35"/>
      <c r="AA209" s="35"/>
      <c r="AB209" s="35"/>
      <c r="AC209" s="35"/>
      <c r="AD209" s="35"/>
      <c r="AE209" s="35"/>
      <c r="AT209" s="14" t="s">
        <v>190</v>
      </c>
      <c r="AU209" s="14" t="s">
        <v>73</v>
      </c>
    </row>
    <row r="210" s="2" customFormat="1" ht="21.75" customHeight="1">
      <c r="A210" s="35"/>
      <c r="B210" s="36"/>
      <c r="C210" s="233" t="s">
        <v>539</v>
      </c>
      <c r="D210" s="233" t="s">
        <v>191</v>
      </c>
      <c r="E210" s="234" t="s">
        <v>1621</v>
      </c>
      <c r="F210" s="235" t="s">
        <v>1622</v>
      </c>
      <c r="G210" s="236" t="s">
        <v>187</v>
      </c>
      <c r="H210" s="237">
        <v>3200</v>
      </c>
      <c r="I210" s="238"/>
      <c r="J210" s="239">
        <f>ROUND(I210*H210,2)</f>
        <v>0</v>
      </c>
      <c r="K210" s="235" t="s">
        <v>19</v>
      </c>
      <c r="L210" s="41"/>
      <c r="M210" s="240" t="s">
        <v>19</v>
      </c>
      <c r="N210" s="241" t="s">
        <v>44</v>
      </c>
      <c r="O210" s="81"/>
      <c r="P210" s="225">
        <f>O210*H210</f>
        <v>0</v>
      </c>
      <c r="Q210" s="225">
        <v>0</v>
      </c>
      <c r="R210" s="225">
        <f>Q210*H210</f>
        <v>0</v>
      </c>
      <c r="S210" s="225">
        <v>0</v>
      </c>
      <c r="T210" s="226">
        <f>S210*H210</f>
        <v>0</v>
      </c>
      <c r="U210" s="35"/>
      <c r="V210" s="35"/>
      <c r="W210" s="35"/>
      <c r="X210" s="35"/>
      <c r="Y210" s="35"/>
      <c r="Z210" s="35"/>
      <c r="AA210" s="35"/>
      <c r="AB210" s="35"/>
      <c r="AC210" s="35"/>
      <c r="AD210" s="35"/>
      <c r="AE210" s="35"/>
      <c r="AR210" s="227" t="s">
        <v>182</v>
      </c>
      <c r="AT210" s="227" t="s">
        <v>191</v>
      </c>
      <c r="AU210" s="227" t="s">
        <v>73</v>
      </c>
      <c r="AY210" s="14" t="s">
        <v>183</v>
      </c>
      <c r="BE210" s="228">
        <f>IF(N210="základní",J210,0)</f>
        <v>0</v>
      </c>
      <c r="BF210" s="228">
        <f>IF(N210="snížená",J210,0)</f>
        <v>0</v>
      </c>
      <c r="BG210" s="228">
        <f>IF(N210="zákl. přenesená",J210,0)</f>
        <v>0</v>
      </c>
      <c r="BH210" s="228">
        <f>IF(N210="sníž. přenesená",J210,0)</f>
        <v>0</v>
      </c>
      <c r="BI210" s="228">
        <f>IF(N210="nulová",J210,0)</f>
        <v>0</v>
      </c>
      <c r="BJ210" s="14" t="s">
        <v>81</v>
      </c>
      <c r="BK210" s="228">
        <f>ROUND(I210*H210,2)</f>
        <v>0</v>
      </c>
      <c r="BL210" s="14" t="s">
        <v>182</v>
      </c>
      <c r="BM210" s="227" t="s">
        <v>1623</v>
      </c>
    </row>
    <row r="211" s="2" customFormat="1">
      <c r="A211" s="35"/>
      <c r="B211" s="36"/>
      <c r="C211" s="37"/>
      <c r="D211" s="229" t="s">
        <v>190</v>
      </c>
      <c r="E211" s="37"/>
      <c r="F211" s="230" t="s">
        <v>1622</v>
      </c>
      <c r="G211" s="37"/>
      <c r="H211" s="37"/>
      <c r="I211" s="143"/>
      <c r="J211" s="37"/>
      <c r="K211" s="37"/>
      <c r="L211" s="41"/>
      <c r="M211" s="231"/>
      <c r="N211" s="232"/>
      <c r="O211" s="81"/>
      <c r="P211" s="81"/>
      <c r="Q211" s="81"/>
      <c r="R211" s="81"/>
      <c r="S211" s="81"/>
      <c r="T211" s="82"/>
      <c r="U211" s="35"/>
      <c r="V211" s="35"/>
      <c r="W211" s="35"/>
      <c r="X211" s="35"/>
      <c r="Y211" s="35"/>
      <c r="Z211" s="35"/>
      <c r="AA211" s="35"/>
      <c r="AB211" s="35"/>
      <c r="AC211" s="35"/>
      <c r="AD211" s="35"/>
      <c r="AE211" s="35"/>
      <c r="AT211" s="14" t="s">
        <v>190</v>
      </c>
      <c r="AU211" s="14" t="s">
        <v>73</v>
      </c>
    </row>
    <row r="212" s="2" customFormat="1" ht="21.75" customHeight="1">
      <c r="A212" s="35"/>
      <c r="B212" s="36"/>
      <c r="C212" s="233" t="s">
        <v>252</v>
      </c>
      <c r="D212" s="233" t="s">
        <v>191</v>
      </c>
      <c r="E212" s="234" t="s">
        <v>1624</v>
      </c>
      <c r="F212" s="235" t="s">
        <v>1625</v>
      </c>
      <c r="G212" s="236" t="s">
        <v>187</v>
      </c>
      <c r="H212" s="237">
        <v>1800</v>
      </c>
      <c r="I212" s="238"/>
      <c r="J212" s="239">
        <f>ROUND(I212*H212,2)</f>
        <v>0</v>
      </c>
      <c r="K212" s="235" t="s">
        <v>19</v>
      </c>
      <c r="L212" s="41"/>
      <c r="M212" s="240" t="s">
        <v>19</v>
      </c>
      <c r="N212" s="241" t="s">
        <v>44</v>
      </c>
      <c r="O212" s="81"/>
      <c r="P212" s="225">
        <f>O212*H212</f>
        <v>0</v>
      </c>
      <c r="Q212" s="225">
        <v>0</v>
      </c>
      <c r="R212" s="225">
        <f>Q212*H212</f>
        <v>0</v>
      </c>
      <c r="S212" s="225">
        <v>0</v>
      </c>
      <c r="T212" s="226">
        <f>S212*H212</f>
        <v>0</v>
      </c>
      <c r="U212" s="35"/>
      <c r="V212" s="35"/>
      <c r="W212" s="35"/>
      <c r="X212" s="35"/>
      <c r="Y212" s="35"/>
      <c r="Z212" s="35"/>
      <c r="AA212" s="35"/>
      <c r="AB212" s="35"/>
      <c r="AC212" s="35"/>
      <c r="AD212" s="35"/>
      <c r="AE212" s="35"/>
      <c r="AR212" s="227" t="s">
        <v>182</v>
      </c>
      <c r="AT212" s="227" t="s">
        <v>191</v>
      </c>
      <c r="AU212" s="227" t="s">
        <v>73</v>
      </c>
      <c r="AY212" s="14" t="s">
        <v>183</v>
      </c>
      <c r="BE212" s="228">
        <f>IF(N212="základní",J212,0)</f>
        <v>0</v>
      </c>
      <c r="BF212" s="228">
        <f>IF(N212="snížená",J212,0)</f>
        <v>0</v>
      </c>
      <c r="BG212" s="228">
        <f>IF(N212="zákl. přenesená",J212,0)</f>
        <v>0</v>
      </c>
      <c r="BH212" s="228">
        <f>IF(N212="sníž. přenesená",J212,0)</f>
        <v>0</v>
      </c>
      <c r="BI212" s="228">
        <f>IF(N212="nulová",J212,0)</f>
        <v>0</v>
      </c>
      <c r="BJ212" s="14" t="s">
        <v>81</v>
      </c>
      <c r="BK212" s="228">
        <f>ROUND(I212*H212,2)</f>
        <v>0</v>
      </c>
      <c r="BL212" s="14" t="s">
        <v>182</v>
      </c>
      <c r="BM212" s="227" t="s">
        <v>1626</v>
      </c>
    </row>
    <row r="213" s="2" customFormat="1">
      <c r="A213" s="35"/>
      <c r="B213" s="36"/>
      <c r="C213" s="37"/>
      <c r="D213" s="229" t="s">
        <v>190</v>
      </c>
      <c r="E213" s="37"/>
      <c r="F213" s="230" t="s">
        <v>1625</v>
      </c>
      <c r="G213" s="37"/>
      <c r="H213" s="37"/>
      <c r="I213" s="143"/>
      <c r="J213" s="37"/>
      <c r="K213" s="37"/>
      <c r="L213" s="41"/>
      <c r="M213" s="231"/>
      <c r="N213" s="232"/>
      <c r="O213" s="81"/>
      <c r="P213" s="81"/>
      <c r="Q213" s="81"/>
      <c r="R213" s="81"/>
      <c r="S213" s="81"/>
      <c r="T213" s="82"/>
      <c r="U213" s="35"/>
      <c r="V213" s="35"/>
      <c r="W213" s="35"/>
      <c r="X213" s="35"/>
      <c r="Y213" s="35"/>
      <c r="Z213" s="35"/>
      <c r="AA213" s="35"/>
      <c r="AB213" s="35"/>
      <c r="AC213" s="35"/>
      <c r="AD213" s="35"/>
      <c r="AE213" s="35"/>
      <c r="AT213" s="14" t="s">
        <v>190</v>
      </c>
      <c r="AU213" s="14" t="s">
        <v>73</v>
      </c>
    </row>
    <row r="214" s="2" customFormat="1" ht="16.5" customHeight="1">
      <c r="A214" s="35"/>
      <c r="B214" s="36"/>
      <c r="C214" s="233" t="s">
        <v>546</v>
      </c>
      <c r="D214" s="233" t="s">
        <v>191</v>
      </c>
      <c r="E214" s="234" t="s">
        <v>271</v>
      </c>
      <c r="F214" s="235" t="s">
        <v>272</v>
      </c>
      <c r="G214" s="236" t="s">
        <v>187</v>
      </c>
      <c r="H214" s="237">
        <v>3200</v>
      </c>
      <c r="I214" s="238"/>
      <c r="J214" s="239">
        <f>ROUND(I214*H214,2)</f>
        <v>0</v>
      </c>
      <c r="K214" s="235" t="s">
        <v>19</v>
      </c>
      <c r="L214" s="41"/>
      <c r="M214" s="240" t="s">
        <v>19</v>
      </c>
      <c r="N214" s="241" t="s">
        <v>44</v>
      </c>
      <c r="O214" s="81"/>
      <c r="P214" s="225">
        <f>O214*H214</f>
        <v>0</v>
      </c>
      <c r="Q214" s="225">
        <v>0</v>
      </c>
      <c r="R214" s="225">
        <f>Q214*H214</f>
        <v>0</v>
      </c>
      <c r="S214" s="225">
        <v>0</v>
      </c>
      <c r="T214" s="226">
        <f>S214*H214</f>
        <v>0</v>
      </c>
      <c r="U214" s="35"/>
      <c r="V214" s="35"/>
      <c r="W214" s="35"/>
      <c r="X214" s="35"/>
      <c r="Y214" s="35"/>
      <c r="Z214" s="35"/>
      <c r="AA214" s="35"/>
      <c r="AB214" s="35"/>
      <c r="AC214" s="35"/>
      <c r="AD214" s="35"/>
      <c r="AE214" s="35"/>
      <c r="AR214" s="227" t="s">
        <v>182</v>
      </c>
      <c r="AT214" s="227" t="s">
        <v>191</v>
      </c>
      <c r="AU214" s="227" t="s">
        <v>73</v>
      </c>
      <c r="AY214" s="14" t="s">
        <v>183</v>
      </c>
      <c r="BE214" s="228">
        <f>IF(N214="základní",J214,0)</f>
        <v>0</v>
      </c>
      <c r="BF214" s="228">
        <f>IF(N214="snížená",J214,0)</f>
        <v>0</v>
      </c>
      <c r="BG214" s="228">
        <f>IF(N214="zákl. přenesená",J214,0)</f>
        <v>0</v>
      </c>
      <c r="BH214" s="228">
        <f>IF(N214="sníž. přenesená",J214,0)</f>
        <v>0</v>
      </c>
      <c r="BI214" s="228">
        <f>IF(N214="nulová",J214,0)</f>
        <v>0</v>
      </c>
      <c r="BJ214" s="14" t="s">
        <v>81</v>
      </c>
      <c r="BK214" s="228">
        <f>ROUND(I214*H214,2)</f>
        <v>0</v>
      </c>
      <c r="BL214" s="14" t="s">
        <v>182</v>
      </c>
      <c r="BM214" s="227" t="s">
        <v>1627</v>
      </c>
    </row>
    <row r="215" s="2" customFormat="1">
      <c r="A215" s="35"/>
      <c r="B215" s="36"/>
      <c r="C215" s="37"/>
      <c r="D215" s="229" t="s">
        <v>190</v>
      </c>
      <c r="E215" s="37"/>
      <c r="F215" s="230" t="s">
        <v>272</v>
      </c>
      <c r="G215" s="37"/>
      <c r="H215" s="37"/>
      <c r="I215" s="143"/>
      <c r="J215" s="37"/>
      <c r="K215" s="37"/>
      <c r="L215" s="41"/>
      <c r="M215" s="231"/>
      <c r="N215" s="232"/>
      <c r="O215" s="81"/>
      <c r="P215" s="81"/>
      <c r="Q215" s="81"/>
      <c r="R215" s="81"/>
      <c r="S215" s="81"/>
      <c r="T215" s="82"/>
      <c r="U215" s="35"/>
      <c r="V215" s="35"/>
      <c r="W215" s="35"/>
      <c r="X215" s="35"/>
      <c r="Y215" s="35"/>
      <c r="Z215" s="35"/>
      <c r="AA215" s="35"/>
      <c r="AB215" s="35"/>
      <c r="AC215" s="35"/>
      <c r="AD215" s="35"/>
      <c r="AE215" s="35"/>
      <c r="AT215" s="14" t="s">
        <v>190</v>
      </c>
      <c r="AU215" s="14" t="s">
        <v>73</v>
      </c>
    </row>
    <row r="216" s="2" customFormat="1" ht="16.5" customHeight="1">
      <c r="A216" s="35"/>
      <c r="B216" s="36"/>
      <c r="C216" s="233" t="s">
        <v>550</v>
      </c>
      <c r="D216" s="233" t="s">
        <v>191</v>
      </c>
      <c r="E216" s="234" t="s">
        <v>1628</v>
      </c>
      <c r="F216" s="235" t="s">
        <v>1629</v>
      </c>
      <c r="G216" s="236" t="s">
        <v>187</v>
      </c>
      <c r="H216" s="237">
        <v>3200</v>
      </c>
      <c r="I216" s="238"/>
      <c r="J216" s="239">
        <f>ROUND(I216*H216,2)</f>
        <v>0</v>
      </c>
      <c r="K216" s="235" t="s">
        <v>19</v>
      </c>
      <c r="L216" s="41"/>
      <c r="M216" s="240" t="s">
        <v>19</v>
      </c>
      <c r="N216" s="241" t="s">
        <v>44</v>
      </c>
      <c r="O216" s="81"/>
      <c r="P216" s="225">
        <f>O216*H216</f>
        <v>0</v>
      </c>
      <c r="Q216" s="225">
        <v>0</v>
      </c>
      <c r="R216" s="225">
        <f>Q216*H216</f>
        <v>0</v>
      </c>
      <c r="S216" s="225">
        <v>0</v>
      </c>
      <c r="T216" s="226">
        <f>S216*H216</f>
        <v>0</v>
      </c>
      <c r="U216" s="35"/>
      <c r="V216" s="35"/>
      <c r="W216" s="35"/>
      <c r="X216" s="35"/>
      <c r="Y216" s="35"/>
      <c r="Z216" s="35"/>
      <c r="AA216" s="35"/>
      <c r="AB216" s="35"/>
      <c r="AC216" s="35"/>
      <c r="AD216" s="35"/>
      <c r="AE216" s="35"/>
      <c r="AR216" s="227" t="s">
        <v>182</v>
      </c>
      <c r="AT216" s="227" t="s">
        <v>191</v>
      </c>
      <c r="AU216" s="227" t="s">
        <v>73</v>
      </c>
      <c r="AY216" s="14" t="s">
        <v>183</v>
      </c>
      <c r="BE216" s="228">
        <f>IF(N216="základní",J216,0)</f>
        <v>0</v>
      </c>
      <c r="BF216" s="228">
        <f>IF(N216="snížená",J216,0)</f>
        <v>0</v>
      </c>
      <c r="BG216" s="228">
        <f>IF(N216="zákl. přenesená",J216,0)</f>
        <v>0</v>
      </c>
      <c r="BH216" s="228">
        <f>IF(N216="sníž. přenesená",J216,0)</f>
        <v>0</v>
      </c>
      <c r="BI216" s="228">
        <f>IF(N216="nulová",J216,0)</f>
        <v>0</v>
      </c>
      <c r="BJ216" s="14" t="s">
        <v>81</v>
      </c>
      <c r="BK216" s="228">
        <f>ROUND(I216*H216,2)</f>
        <v>0</v>
      </c>
      <c r="BL216" s="14" t="s">
        <v>182</v>
      </c>
      <c r="BM216" s="227" t="s">
        <v>1630</v>
      </c>
    </row>
    <row r="217" s="2" customFormat="1">
      <c r="A217" s="35"/>
      <c r="B217" s="36"/>
      <c r="C217" s="37"/>
      <c r="D217" s="229" t="s">
        <v>190</v>
      </c>
      <c r="E217" s="37"/>
      <c r="F217" s="230" t="s">
        <v>1629</v>
      </c>
      <c r="G217" s="37"/>
      <c r="H217" s="37"/>
      <c r="I217" s="143"/>
      <c r="J217" s="37"/>
      <c r="K217" s="37"/>
      <c r="L217" s="41"/>
      <c r="M217" s="231"/>
      <c r="N217" s="232"/>
      <c r="O217" s="81"/>
      <c r="P217" s="81"/>
      <c r="Q217" s="81"/>
      <c r="R217" s="81"/>
      <c r="S217" s="81"/>
      <c r="T217" s="82"/>
      <c r="U217" s="35"/>
      <c r="V217" s="35"/>
      <c r="W217" s="35"/>
      <c r="X217" s="35"/>
      <c r="Y217" s="35"/>
      <c r="Z217" s="35"/>
      <c r="AA217" s="35"/>
      <c r="AB217" s="35"/>
      <c r="AC217" s="35"/>
      <c r="AD217" s="35"/>
      <c r="AE217" s="35"/>
      <c r="AT217" s="14" t="s">
        <v>190</v>
      </c>
      <c r="AU217" s="14" t="s">
        <v>73</v>
      </c>
    </row>
    <row r="218" s="2" customFormat="1" ht="16.5" customHeight="1">
      <c r="A218" s="35"/>
      <c r="B218" s="36"/>
      <c r="C218" s="233" t="s">
        <v>554</v>
      </c>
      <c r="D218" s="233" t="s">
        <v>191</v>
      </c>
      <c r="E218" s="234" t="s">
        <v>1631</v>
      </c>
      <c r="F218" s="235" t="s">
        <v>1632</v>
      </c>
      <c r="G218" s="236" t="s">
        <v>187</v>
      </c>
      <c r="H218" s="237">
        <v>1800</v>
      </c>
      <c r="I218" s="238"/>
      <c r="J218" s="239">
        <f>ROUND(I218*H218,2)</f>
        <v>0</v>
      </c>
      <c r="K218" s="235" t="s">
        <v>19</v>
      </c>
      <c r="L218" s="41"/>
      <c r="M218" s="240" t="s">
        <v>19</v>
      </c>
      <c r="N218" s="241" t="s">
        <v>44</v>
      </c>
      <c r="O218" s="81"/>
      <c r="P218" s="225">
        <f>O218*H218</f>
        <v>0</v>
      </c>
      <c r="Q218" s="225">
        <v>0</v>
      </c>
      <c r="R218" s="225">
        <f>Q218*H218</f>
        <v>0</v>
      </c>
      <c r="S218" s="225">
        <v>0</v>
      </c>
      <c r="T218" s="226">
        <f>S218*H218</f>
        <v>0</v>
      </c>
      <c r="U218" s="35"/>
      <c r="V218" s="35"/>
      <c r="W218" s="35"/>
      <c r="X218" s="35"/>
      <c r="Y218" s="35"/>
      <c r="Z218" s="35"/>
      <c r="AA218" s="35"/>
      <c r="AB218" s="35"/>
      <c r="AC218" s="35"/>
      <c r="AD218" s="35"/>
      <c r="AE218" s="35"/>
      <c r="AR218" s="227" t="s">
        <v>182</v>
      </c>
      <c r="AT218" s="227" t="s">
        <v>191</v>
      </c>
      <c r="AU218" s="227" t="s">
        <v>73</v>
      </c>
      <c r="AY218" s="14" t="s">
        <v>183</v>
      </c>
      <c r="BE218" s="228">
        <f>IF(N218="základní",J218,0)</f>
        <v>0</v>
      </c>
      <c r="BF218" s="228">
        <f>IF(N218="snížená",J218,0)</f>
        <v>0</v>
      </c>
      <c r="BG218" s="228">
        <f>IF(N218="zákl. přenesená",J218,0)</f>
        <v>0</v>
      </c>
      <c r="BH218" s="228">
        <f>IF(N218="sníž. přenesená",J218,0)</f>
        <v>0</v>
      </c>
      <c r="BI218" s="228">
        <f>IF(N218="nulová",J218,0)</f>
        <v>0</v>
      </c>
      <c r="BJ218" s="14" t="s">
        <v>81</v>
      </c>
      <c r="BK218" s="228">
        <f>ROUND(I218*H218,2)</f>
        <v>0</v>
      </c>
      <c r="BL218" s="14" t="s">
        <v>182</v>
      </c>
      <c r="BM218" s="227" t="s">
        <v>1633</v>
      </c>
    </row>
    <row r="219" s="2" customFormat="1">
      <c r="A219" s="35"/>
      <c r="B219" s="36"/>
      <c r="C219" s="37"/>
      <c r="D219" s="229" t="s">
        <v>190</v>
      </c>
      <c r="E219" s="37"/>
      <c r="F219" s="230" t="s">
        <v>1632</v>
      </c>
      <c r="G219" s="37"/>
      <c r="H219" s="37"/>
      <c r="I219" s="143"/>
      <c r="J219" s="37"/>
      <c r="K219" s="37"/>
      <c r="L219" s="41"/>
      <c r="M219" s="231"/>
      <c r="N219" s="232"/>
      <c r="O219" s="81"/>
      <c r="P219" s="81"/>
      <c r="Q219" s="81"/>
      <c r="R219" s="81"/>
      <c r="S219" s="81"/>
      <c r="T219" s="82"/>
      <c r="U219" s="35"/>
      <c r="V219" s="35"/>
      <c r="W219" s="35"/>
      <c r="X219" s="35"/>
      <c r="Y219" s="35"/>
      <c r="Z219" s="35"/>
      <c r="AA219" s="35"/>
      <c r="AB219" s="35"/>
      <c r="AC219" s="35"/>
      <c r="AD219" s="35"/>
      <c r="AE219" s="35"/>
      <c r="AT219" s="14" t="s">
        <v>190</v>
      </c>
      <c r="AU219" s="14" t="s">
        <v>73</v>
      </c>
    </row>
    <row r="220" s="2" customFormat="1" ht="16.5" customHeight="1">
      <c r="A220" s="35"/>
      <c r="B220" s="36"/>
      <c r="C220" s="233" t="s">
        <v>558</v>
      </c>
      <c r="D220" s="233" t="s">
        <v>191</v>
      </c>
      <c r="E220" s="234" t="s">
        <v>275</v>
      </c>
      <c r="F220" s="235" t="s">
        <v>276</v>
      </c>
      <c r="G220" s="236" t="s">
        <v>187</v>
      </c>
      <c r="H220" s="237">
        <v>3200</v>
      </c>
      <c r="I220" s="238"/>
      <c r="J220" s="239">
        <f>ROUND(I220*H220,2)</f>
        <v>0</v>
      </c>
      <c r="K220" s="235" t="s">
        <v>19</v>
      </c>
      <c r="L220" s="41"/>
      <c r="M220" s="240" t="s">
        <v>19</v>
      </c>
      <c r="N220" s="241" t="s">
        <v>44</v>
      </c>
      <c r="O220" s="81"/>
      <c r="P220" s="225">
        <f>O220*H220</f>
        <v>0</v>
      </c>
      <c r="Q220" s="225">
        <v>0</v>
      </c>
      <c r="R220" s="225">
        <f>Q220*H220</f>
        <v>0</v>
      </c>
      <c r="S220" s="225">
        <v>0</v>
      </c>
      <c r="T220" s="226">
        <f>S220*H220</f>
        <v>0</v>
      </c>
      <c r="U220" s="35"/>
      <c r="V220" s="35"/>
      <c r="W220" s="35"/>
      <c r="X220" s="35"/>
      <c r="Y220" s="35"/>
      <c r="Z220" s="35"/>
      <c r="AA220" s="35"/>
      <c r="AB220" s="35"/>
      <c r="AC220" s="35"/>
      <c r="AD220" s="35"/>
      <c r="AE220" s="35"/>
      <c r="AR220" s="227" t="s">
        <v>182</v>
      </c>
      <c r="AT220" s="227" t="s">
        <v>191</v>
      </c>
      <c r="AU220" s="227" t="s">
        <v>73</v>
      </c>
      <c r="AY220" s="14" t="s">
        <v>183</v>
      </c>
      <c r="BE220" s="228">
        <f>IF(N220="základní",J220,0)</f>
        <v>0</v>
      </c>
      <c r="BF220" s="228">
        <f>IF(N220="snížená",J220,0)</f>
        <v>0</v>
      </c>
      <c r="BG220" s="228">
        <f>IF(N220="zákl. přenesená",J220,0)</f>
        <v>0</v>
      </c>
      <c r="BH220" s="228">
        <f>IF(N220="sníž. přenesená",J220,0)</f>
        <v>0</v>
      </c>
      <c r="BI220" s="228">
        <f>IF(N220="nulová",J220,0)</f>
        <v>0</v>
      </c>
      <c r="BJ220" s="14" t="s">
        <v>81</v>
      </c>
      <c r="BK220" s="228">
        <f>ROUND(I220*H220,2)</f>
        <v>0</v>
      </c>
      <c r="BL220" s="14" t="s">
        <v>182</v>
      </c>
      <c r="BM220" s="227" t="s">
        <v>1634</v>
      </c>
    </row>
    <row r="221" s="2" customFormat="1">
      <c r="A221" s="35"/>
      <c r="B221" s="36"/>
      <c r="C221" s="37"/>
      <c r="D221" s="229" t="s">
        <v>190</v>
      </c>
      <c r="E221" s="37"/>
      <c r="F221" s="230" t="s">
        <v>276</v>
      </c>
      <c r="G221" s="37"/>
      <c r="H221" s="37"/>
      <c r="I221" s="143"/>
      <c r="J221" s="37"/>
      <c r="K221" s="37"/>
      <c r="L221" s="41"/>
      <c r="M221" s="242"/>
      <c r="N221" s="243"/>
      <c r="O221" s="244"/>
      <c r="P221" s="244"/>
      <c r="Q221" s="244"/>
      <c r="R221" s="244"/>
      <c r="S221" s="244"/>
      <c r="T221" s="245"/>
      <c r="U221" s="35"/>
      <c r="V221" s="35"/>
      <c r="W221" s="35"/>
      <c r="X221" s="35"/>
      <c r="Y221" s="35"/>
      <c r="Z221" s="35"/>
      <c r="AA221" s="35"/>
      <c r="AB221" s="35"/>
      <c r="AC221" s="35"/>
      <c r="AD221" s="35"/>
      <c r="AE221" s="35"/>
      <c r="AT221" s="14" t="s">
        <v>190</v>
      </c>
      <c r="AU221" s="14" t="s">
        <v>73</v>
      </c>
    </row>
    <row r="222" s="2" customFormat="1" ht="6.96" customHeight="1">
      <c r="A222" s="35"/>
      <c r="B222" s="56"/>
      <c r="C222" s="57"/>
      <c r="D222" s="57"/>
      <c r="E222" s="57"/>
      <c r="F222" s="57"/>
      <c r="G222" s="57"/>
      <c r="H222" s="57"/>
      <c r="I222" s="172"/>
      <c r="J222" s="57"/>
      <c r="K222" s="57"/>
      <c r="L222" s="41"/>
      <c r="M222" s="35"/>
      <c r="O222" s="35"/>
      <c r="P222" s="35"/>
      <c r="Q222" s="35"/>
      <c r="R222" s="35"/>
      <c r="S222" s="35"/>
      <c r="T222" s="35"/>
      <c r="U222" s="35"/>
      <c r="V222" s="35"/>
      <c r="W222" s="35"/>
      <c r="X222" s="35"/>
      <c r="Y222" s="35"/>
      <c r="Z222" s="35"/>
      <c r="AA222" s="35"/>
      <c r="AB222" s="35"/>
      <c r="AC222" s="35"/>
      <c r="AD222" s="35"/>
      <c r="AE222" s="35"/>
    </row>
  </sheetData>
  <sheetProtection sheet="1" autoFilter="0" formatColumns="0" formatRows="0" objects="1" scenarios="1" spinCount="100000" saltValue="Bod4Qn+i2axK8AJE1EltDz4GEEtJ7CrfR0XIWOUgNkjxv4wX8wOdbEzVhQT/g4mrYz5/Q+tTAbD5T1qZgfAfwg==" hashValue="Bw4euyNTUH0nrpc+bJCWzJOV0jpADgvDTtvvddaSu5YWs6z4KRDlutFlvYI8+wGVlDVfaWxj2eAzY7+uYvDp4g==" algorithmName="SHA-512" password="CC35"/>
  <autoFilter ref="C84:K22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103</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1" customFormat="1" ht="12" customHeight="1">
      <c r="B8" s="17"/>
      <c r="D8" s="141" t="s">
        <v>160</v>
      </c>
      <c r="I8" s="135"/>
      <c r="L8" s="17"/>
    </row>
    <row r="9" hidden="1" s="2" customFormat="1" ht="16.5" customHeight="1">
      <c r="A9" s="35"/>
      <c r="B9" s="41"/>
      <c r="C9" s="35"/>
      <c r="D9" s="35"/>
      <c r="E9" s="142" t="s">
        <v>308</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309</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16.5" customHeight="1">
      <c r="A11" s="35"/>
      <c r="B11" s="41"/>
      <c r="C11" s="35"/>
      <c r="D11" s="35"/>
      <c r="E11" s="145" t="s">
        <v>1635</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11. 2. 2020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34</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37</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38</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39</v>
      </c>
      <c r="E32" s="35"/>
      <c r="F32" s="35"/>
      <c r="G32" s="35"/>
      <c r="H32" s="35"/>
      <c r="I32" s="143"/>
      <c r="J32" s="156">
        <f>ROUND(J85,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41</v>
      </c>
      <c r="G34" s="35"/>
      <c r="H34" s="35"/>
      <c r="I34" s="158" t="s">
        <v>40</v>
      </c>
      <c r="J34" s="157" t="s">
        <v>42</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43</v>
      </c>
      <c r="E35" s="141" t="s">
        <v>44</v>
      </c>
      <c r="F35" s="160">
        <f>ROUND((SUM(BE85:BE123)),  2)</f>
        <v>0</v>
      </c>
      <c r="G35" s="35"/>
      <c r="H35" s="35"/>
      <c r="I35" s="161">
        <v>0.20999999999999999</v>
      </c>
      <c r="J35" s="160">
        <f>ROUND(((SUM(BE85:BE123))*I35),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45</v>
      </c>
      <c r="F36" s="160">
        <f>ROUND((SUM(BF85:BF123)),  2)</f>
        <v>0</v>
      </c>
      <c r="G36" s="35"/>
      <c r="H36" s="35"/>
      <c r="I36" s="161">
        <v>0.14999999999999999</v>
      </c>
      <c r="J36" s="160">
        <f>ROUND(((SUM(BF85:BF123))*I36),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46</v>
      </c>
      <c r="F37" s="160">
        <f>ROUND((SUM(BG85:BG123)),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47</v>
      </c>
      <c r="F38" s="160">
        <f>ROUND((SUM(BH85:BH123)),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48</v>
      </c>
      <c r="F39" s="160">
        <f>ROUND((SUM(BI85:BI123)),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49</v>
      </c>
      <c r="E41" s="164"/>
      <c r="F41" s="164"/>
      <c r="G41" s="165" t="s">
        <v>50</v>
      </c>
      <c r="H41" s="166" t="s">
        <v>51</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162</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23.25" customHeight="1">
      <c r="A50" s="35"/>
      <c r="B50" s="36"/>
      <c r="C50" s="37"/>
      <c r="D50" s="37"/>
      <c r="E50" s="176" t="str">
        <f>E7</f>
        <v xml:space="preserve">Oprava staničních kolejí 1 - 8  a výhybek v žst. Bečov nad Teplou (2. část)</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160</v>
      </c>
      <c r="D51" s="19"/>
      <c r="E51" s="19"/>
      <c r="F51" s="19"/>
      <c r="G51" s="19"/>
      <c r="H51" s="19"/>
      <c r="I51" s="135"/>
      <c r="J51" s="19"/>
      <c r="K51" s="19"/>
      <c r="L51" s="17"/>
    </row>
    <row r="52" hidden="1" s="2" customFormat="1" ht="16.5" customHeight="1">
      <c r="A52" s="35"/>
      <c r="B52" s="36"/>
      <c r="C52" s="37"/>
      <c r="D52" s="37"/>
      <c r="E52" s="176" t="s">
        <v>308</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309</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6.5" customHeight="1">
      <c r="A54" s="35"/>
      <c r="B54" s="36"/>
      <c r="C54" s="37"/>
      <c r="D54" s="37"/>
      <c r="E54" s="66" t="str">
        <f>E11</f>
        <v>01.5 - Zkoušky a revize</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žst. Bečov nad Teplou</v>
      </c>
      <c r="G56" s="37"/>
      <c r="H56" s="37"/>
      <c r="I56" s="146" t="s">
        <v>23</v>
      </c>
      <c r="J56" s="69" t="str">
        <f>IF(J14="","",J14)</f>
        <v>11. 2. 2020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 xml:space="preserve"> Správa železnic, OŘ ÚNL</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 xml:space="preserve"> </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163</v>
      </c>
      <c r="D61" s="178"/>
      <c r="E61" s="178"/>
      <c r="F61" s="178"/>
      <c r="G61" s="178"/>
      <c r="H61" s="178"/>
      <c r="I61" s="179"/>
      <c r="J61" s="180" t="s">
        <v>164</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71</v>
      </c>
      <c r="D63" s="37"/>
      <c r="E63" s="37"/>
      <c r="F63" s="37"/>
      <c r="G63" s="37"/>
      <c r="H63" s="37"/>
      <c r="I63" s="143"/>
      <c r="J63" s="99">
        <f>J85</f>
        <v>0</v>
      </c>
      <c r="K63" s="37"/>
      <c r="L63" s="144"/>
      <c r="S63" s="35"/>
      <c r="T63" s="35"/>
      <c r="U63" s="35"/>
      <c r="V63" s="35"/>
      <c r="W63" s="35"/>
      <c r="X63" s="35"/>
      <c r="Y63" s="35"/>
      <c r="Z63" s="35"/>
      <c r="AA63" s="35"/>
      <c r="AB63" s="35"/>
      <c r="AC63" s="35"/>
      <c r="AD63" s="35"/>
      <c r="AE63" s="35"/>
      <c r="AU63" s="14" t="s">
        <v>165</v>
      </c>
    </row>
    <row r="64" hidden="1" s="2" customFormat="1" ht="21.84" customHeight="1">
      <c r="A64" s="35"/>
      <c r="B64" s="36"/>
      <c r="C64" s="37"/>
      <c r="D64" s="37"/>
      <c r="E64" s="37"/>
      <c r="F64" s="37"/>
      <c r="G64" s="37"/>
      <c r="H64" s="37"/>
      <c r="I64" s="143"/>
      <c r="J64" s="37"/>
      <c r="K64" s="37"/>
      <c r="L64" s="144"/>
      <c r="S64" s="35"/>
      <c r="T64" s="35"/>
      <c r="U64" s="35"/>
      <c r="V64" s="35"/>
      <c r="W64" s="35"/>
      <c r="X64" s="35"/>
      <c r="Y64" s="35"/>
      <c r="Z64" s="35"/>
      <c r="AA64" s="35"/>
      <c r="AB64" s="35"/>
      <c r="AC64" s="35"/>
      <c r="AD64" s="35"/>
      <c r="AE64" s="35"/>
    </row>
    <row r="65" hidden="1" s="2" customFormat="1" ht="6.96" customHeight="1">
      <c r="A65" s="35"/>
      <c r="B65" s="56"/>
      <c r="C65" s="57"/>
      <c r="D65" s="57"/>
      <c r="E65" s="57"/>
      <c r="F65" s="57"/>
      <c r="G65" s="57"/>
      <c r="H65" s="57"/>
      <c r="I65" s="172"/>
      <c r="J65" s="57"/>
      <c r="K65" s="57"/>
      <c r="L65" s="144"/>
      <c r="S65" s="35"/>
      <c r="T65" s="35"/>
      <c r="U65" s="35"/>
      <c r="V65" s="35"/>
      <c r="W65" s="35"/>
      <c r="X65" s="35"/>
      <c r="Y65" s="35"/>
      <c r="Z65" s="35"/>
      <c r="AA65" s="35"/>
      <c r="AB65" s="35"/>
      <c r="AC65" s="35"/>
      <c r="AD65" s="35"/>
      <c r="AE65" s="35"/>
    </row>
    <row r="66" hidden="1"/>
    <row r="67" hidden="1"/>
    <row r="68" hidden="1"/>
    <row r="69" s="2" customFormat="1" ht="6.96" customHeight="1">
      <c r="A69" s="35"/>
      <c r="B69" s="58"/>
      <c r="C69" s="59"/>
      <c r="D69" s="59"/>
      <c r="E69" s="59"/>
      <c r="F69" s="59"/>
      <c r="G69" s="59"/>
      <c r="H69" s="59"/>
      <c r="I69" s="175"/>
      <c r="J69" s="59"/>
      <c r="K69" s="59"/>
      <c r="L69" s="144"/>
      <c r="S69" s="35"/>
      <c r="T69" s="35"/>
      <c r="U69" s="35"/>
      <c r="V69" s="35"/>
      <c r="W69" s="35"/>
      <c r="X69" s="35"/>
      <c r="Y69" s="35"/>
      <c r="Z69" s="35"/>
      <c r="AA69" s="35"/>
      <c r="AB69" s="35"/>
      <c r="AC69" s="35"/>
      <c r="AD69" s="35"/>
      <c r="AE69" s="35"/>
    </row>
    <row r="70" s="2" customFormat="1" ht="24.96" customHeight="1">
      <c r="A70" s="35"/>
      <c r="B70" s="36"/>
      <c r="C70" s="20" t="s">
        <v>168</v>
      </c>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143"/>
      <c r="J71" s="37"/>
      <c r="K71" s="37"/>
      <c r="L71" s="144"/>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23.25" customHeight="1">
      <c r="A73" s="35"/>
      <c r="B73" s="36"/>
      <c r="C73" s="37"/>
      <c r="D73" s="37"/>
      <c r="E73" s="176" t="str">
        <f>E7</f>
        <v xml:space="preserve">Oprava staničních kolejí 1 - 8  a výhybek v žst. Bečov nad Teplou (2. část)</v>
      </c>
      <c r="F73" s="29"/>
      <c r="G73" s="29"/>
      <c r="H73" s="29"/>
      <c r="I73" s="143"/>
      <c r="J73" s="37"/>
      <c r="K73" s="37"/>
      <c r="L73" s="144"/>
      <c r="S73" s="35"/>
      <c r="T73" s="35"/>
      <c r="U73" s="35"/>
      <c r="V73" s="35"/>
      <c r="W73" s="35"/>
      <c r="X73" s="35"/>
      <c r="Y73" s="35"/>
      <c r="Z73" s="35"/>
      <c r="AA73" s="35"/>
      <c r="AB73" s="35"/>
      <c r="AC73" s="35"/>
      <c r="AD73" s="35"/>
      <c r="AE73" s="35"/>
    </row>
    <row r="74" s="1" customFormat="1" ht="12" customHeight="1">
      <c r="B74" s="18"/>
      <c r="C74" s="29" t="s">
        <v>160</v>
      </c>
      <c r="D74" s="19"/>
      <c r="E74" s="19"/>
      <c r="F74" s="19"/>
      <c r="G74" s="19"/>
      <c r="H74" s="19"/>
      <c r="I74" s="135"/>
      <c r="J74" s="19"/>
      <c r="K74" s="19"/>
      <c r="L74" s="17"/>
    </row>
    <row r="75" s="2" customFormat="1" ht="16.5" customHeight="1">
      <c r="A75" s="35"/>
      <c r="B75" s="36"/>
      <c r="C75" s="37"/>
      <c r="D75" s="37"/>
      <c r="E75" s="176" t="s">
        <v>308</v>
      </c>
      <c r="F75" s="37"/>
      <c r="G75" s="37"/>
      <c r="H75" s="37"/>
      <c r="I75" s="143"/>
      <c r="J75" s="37"/>
      <c r="K75" s="37"/>
      <c r="L75" s="144"/>
      <c r="S75" s="35"/>
      <c r="T75" s="35"/>
      <c r="U75" s="35"/>
      <c r="V75" s="35"/>
      <c r="W75" s="35"/>
      <c r="X75" s="35"/>
      <c r="Y75" s="35"/>
      <c r="Z75" s="35"/>
      <c r="AA75" s="35"/>
      <c r="AB75" s="35"/>
      <c r="AC75" s="35"/>
      <c r="AD75" s="35"/>
      <c r="AE75" s="35"/>
    </row>
    <row r="76" s="2" customFormat="1" ht="12" customHeight="1">
      <c r="A76" s="35"/>
      <c r="B76" s="36"/>
      <c r="C76" s="29" t="s">
        <v>309</v>
      </c>
      <c r="D76" s="37"/>
      <c r="E76" s="37"/>
      <c r="F76" s="37"/>
      <c r="G76" s="37"/>
      <c r="H76" s="37"/>
      <c r="I76" s="143"/>
      <c r="J76" s="37"/>
      <c r="K76" s="37"/>
      <c r="L76" s="144"/>
      <c r="S76" s="35"/>
      <c r="T76" s="35"/>
      <c r="U76" s="35"/>
      <c r="V76" s="35"/>
      <c r="W76" s="35"/>
      <c r="X76" s="35"/>
      <c r="Y76" s="35"/>
      <c r="Z76" s="35"/>
      <c r="AA76" s="35"/>
      <c r="AB76" s="35"/>
      <c r="AC76" s="35"/>
      <c r="AD76" s="35"/>
      <c r="AE76" s="35"/>
    </row>
    <row r="77" s="2" customFormat="1" ht="16.5" customHeight="1">
      <c r="A77" s="35"/>
      <c r="B77" s="36"/>
      <c r="C77" s="37"/>
      <c r="D77" s="37"/>
      <c r="E77" s="66" t="str">
        <f>E11</f>
        <v>01.5 - Zkoušky a revize</v>
      </c>
      <c r="F77" s="37"/>
      <c r="G77" s="37"/>
      <c r="H77" s="37"/>
      <c r="I77" s="143"/>
      <c r="J77" s="37"/>
      <c r="K77" s="37"/>
      <c r="L77" s="144"/>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143"/>
      <c r="J78" s="37"/>
      <c r="K78" s="37"/>
      <c r="L78" s="144"/>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žst. Bečov nad Teplou</v>
      </c>
      <c r="G79" s="37"/>
      <c r="H79" s="37"/>
      <c r="I79" s="146" t="s">
        <v>23</v>
      </c>
      <c r="J79" s="69" t="str">
        <f>IF(J14="","",J14)</f>
        <v>11. 2. 2020</v>
      </c>
      <c r="K79" s="37"/>
      <c r="L79" s="144"/>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 xml:space="preserve"> Správa železnic, OŘ ÚNL</v>
      </c>
      <c r="G81" s="37"/>
      <c r="H81" s="37"/>
      <c r="I81" s="146" t="s">
        <v>33</v>
      </c>
      <c r="J81" s="33" t="str">
        <f>E23</f>
        <v xml:space="preserve"> </v>
      </c>
      <c r="K81" s="37"/>
      <c r="L81" s="144"/>
      <c r="S81" s="35"/>
      <c r="T81" s="35"/>
      <c r="U81" s="35"/>
      <c r="V81" s="35"/>
      <c r="W81" s="35"/>
      <c r="X81" s="35"/>
      <c r="Y81" s="35"/>
      <c r="Z81" s="35"/>
      <c r="AA81" s="35"/>
      <c r="AB81" s="35"/>
      <c r="AC81" s="35"/>
      <c r="AD81" s="35"/>
      <c r="AE81" s="35"/>
    </row>
    <row r="82" s="2" customFormat="1" ht="15.15" customHeight="1">
      <c r="A82" s="35"/>
      <c r="B82" s="36"/>
      <c r="C82" s="29" t="s">
        <v>31</v>
      </c>
      <c r="D82" s="37"/>
      <c r="E82" s="37"/>
      <c r="F82" s="24" t="str">
        <f>IF(E20="","",E20)</f>
        <v>Vyplň údaj</v>
      </c>
      <c r="G82" s="37"/>
      <c r="H82" s="37"/>
      <c r="I82" s="146" t="s">
        <v>36</v>
      </c>
      <c r="J82" s="33" t="str">
        <f>E26</f>
        <v xml:space="preserve"> </v>
      </c>
      <c r="K82" s="37"/>
      <c r="L82" s="144"/>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143"/>
      <c r="J83" s="37"/>
      <c r="K83" s="37"/>
      <c r="L83" s="144"/>
      <c r="S83" s="35"/>
      <c r="T83" s="35"/>
      <c r="U83" s="35"/>
      <c r="V83" s="35"/>
      <c r="W83" s="35"/>
      <c r="X83" s="35"/>
      <c r="Y83" s="35"/>
      <c r="Z83" s="35"/>
      <c r="AA83" s="35"/>
      <c r="AB83" s="35"/>
      <c r="AC83" s="35"/>
      <c r="AD83" s="35"/>
      <c r="AE83" s="35"/>
    </row>
    <row r="84" s="10" customFormat="1" ht="29.28" customHeight="1">
      <c r="A84" s="189"/>
      <c r="B84" s="190"/>
      <c r="C84" s="191" t="s">
        <v>169</v>
      </c>
      <c r="D84" s="192" t="s">
        <v>58</v>
      </c>
      <c r="E84" s="192" t="s">
        <v>54</v>
      </c>
      <c r="F84" s="192" t="s">
        <v>55</v>
      </c>
      <c r="G84" s="192" t="s">
        <v>170</v>
      </c>
      <c r="H84" s="192" t="s">
        <v>171</v>
      </c>
      <c r="I84" s="193" t="s">
        <v>172</v>
      </c>
      <c r="J84" s="192" t="s">
        <v>164</v>
      </c>
      <c r="K84" s="194" t="s">
        <v>173</v>
      </c>
      <c r="L84" s="195"/>
      <c r="M84" s="89" t="s">
        <v>19</v>
      </c>
      <c r="N84" s="90" t="s">
        <v>43</v>
      </c>
      <c r="O84" s="90" t="s">
        <v>174</v>
      </c>
      <c r="P84" s="90" t="s">
        <v>175</v>
      </c>
      <c r="Q84" s="90" t="s">
        <v>176</v>
      </c>
      <c r="R84" s="90" t="s">
        <v>177</v>
      </c>
      <c r="S84" s="90" t="s">
        <v>178</v>
      </c>
      <c r="T84" s="91" t="s">
        <v>179</v>
      </c>
      <c r="U84" s="189"/>
      <c r="V84" s="189"/>
      <c r="W84" s="189"/>
      <c r="X84" s="189"/>
      <c r="Y84" s="189"/>
      <c r="Z84" s="189"/>
      <c r="AA84" s="189"/>
      <c r="AB84" s="189"/>
      <c r="AC84" s="189"/>
      <c r="AD84" s="189"/>
      <c r="AE84" s="189"/>
    </row>
    <row r="85" s="2" customFormat="1" ht="22.8" customHeight="1">
      <c r="A85" s="35"/>
      <c r="B85" s="36"/>
      <c r="C85" s="96" t="s">
        <v>180</v>
      </c>
      <c r="D85" s="37"/>
      <c r="E85" s="37"/>
      <c r="F85" s="37"/>
      <c r="G85" s="37"/>
      <c r="H85" s="37"/>
      <c r="I85" s="143"/>
      <c r="J85" s="196">
        <f>BK85</f>
        <v>0</v>
      </c>
      <c r="K85" s="37"/>
      <c r="L85" s="41"/>
      <c r="M85" s="92"/>
      <c r="N85" s="197"/>
      <c r="O85" s="93"/>
      <c r="P85" s="198">
        <f>SUM(P86:P123)</f>
        <v>0</v>
      </c>
      <c r="Q85" s="93"/>
      <c r="R85" s="198">
        <f>SUM(R86:R123)</f>
        <v>0</v>
      </c>
      <c r="S85" s="93"/>
      <c r="T85" s="199">
        <f>SUM(T86:T123)</f>
        <v>0</v>
      </c>
      <c r="U85" s="35"/>
      <c r="V85" s="35"/>
      <c r="W85" s="35"/>
      <c r="X85" s="35"/>
      <c r="Y85" s="35"/>
      <c r="Z85" s="35"/>
      <c r="AA85" s="35"/>
      <c r="AB85" s="35"/>
      <c r="AC85" s="35"/>
      <c r="AD85" s="35"/>
      <c r="AE85" s="35"/>
      <c r="AT85" s="14" t="s">
        <v>72</v>
      </c>
      <c r="AU85" s="14" t="s">
        <v>165</v>
      </c>
      <c r="BK85" s="200">
        <f>SUM(BK86:BK123)</f>
        <v>0</v>
      </c>
    </row>
    <row r="86" s="2" customFormat="1" ht="55.5" customHeight="1">
      <c r="A86" s="35"/>
      <c r="B86" s="36"/>
      <c r="C86" s="233" t="s">
        <v>81</v>
      </c>
      <c r="D86" s="233" t="s">
        <v>191</v>
      </c>
      <c r="E86" s="234" t="s">
        <v>1636</v>
      </c>
      <c r="F86" s="235" t="s">
        <v>1637</v>
      </c>
      <c r="G86" s="236" t="s">
        <v>199</v>
      </c>
      <c r="H86" s="237">
        <v>1</v>
      </c>
      <c r="I86" s="238"/>
      <c r="J86" s="239">
        <f>ROUND(I86*H86,2)</f>
        <v>0</v>
      </c>
      <c r="K86" s="235" t="s">
        <v>19</v>
      </c>
      <c r="L86" s="41"/>
      <c r="M86" s="240" t="s">
        <v>19</v>
      </c>
      <c r="N86" s="241" t="s">
        <v>44</v>
      </c>
      <c r="O86" s="81"/>
      <c r="P86" s="225">
        <f>O86*H86</f>
        <v>0</v>
      </c>
      <c r="Q86" s="225">
        <v>0</v>
      </c>
      <c r="R86" s="225">
        <f>Q86*H86</f>
        <v>0</v>
      </c>
      <c r="S86" s="225">
        <v>0</v>
      </c>
      <c r="T86" s="226">
        <f>S86*H86</f>
        <v>0</v>
      </c>
      <c r="U86" s="35"/>
      <c r="V86" s="35"/>
      <c r="W86" s="35"/>
      <c r="X86" s="35"/>
      <c r="Y86" s="35"/>
      <c r="Z86" s="35"/>
      <c r="AA86" s="35"/>
      <c r="AB86" s="35"/>
      <c r="AC86" s="35"/>
      <c r="AD86" s="35"/>
      <c r="AE86" s="35"/>
      <c r="AR86" s="227" t="s">
        <v>182</v>
      </c>
      <c r="AT86" s="227" t="s">
        <v>191</v>
      </c>
      <c r="AU86" s="227" t="s">
        <v>73</v>
      </c>
      <c r="AY86" s="14" t="s">
        <v>183</v>
      </c>
      <c r="BE86" s="228">
        <f>IF(N86="základní",J86,0)</f>
        <v>0</v>
      </c>
      <c r="BF86" s="228">
        <f>IF(N86="snížená",J86,0)</f>
        <v>0</v>
      </c>
      <c r="BG86" s="228">
        <f>IF(N86="zákl. přenesená",J86,0)</f>
        <v>0</v>
      </c>
      <c r="BH86" s="228">
        <f>IF(N86="sníž. přenesená",J86,0)</f>
        <v>0</v>
      </c>
      <c r="BI86" s="228">
        <f>IF(N86="nulová",J86,0)</f>
        <v>0</v>
      </c>
      <c r="BJ86" s="14" t="s">
        <v>81</v>
      </c>
      <c r="BK86" s="228">
        <f>ROUND(I86*H86,2)</f>
        <v>0</v>
      </c>
      <c r="BL86" s="14" t="s">
        <v>182</v>
      </c>
      <c r="BM86" s="227" t="s">
        <v>1638</v>
      </c>
    </row>
    <row r="87" s="2" customFormat="1">
      <c r="A87" s="35"/>
      <c r="B87" s="36"/>
      <c r="C87" s="37"/>
      <c r="D87" s="229" t="s">
        <v>190</v>
      </c>
      <c r="E87" s="37"/>
      <c r="F87" s="230" t="s">
        <v>1637</v>
      </c>
      <c r="G87" s="37"/>
      <c r="H87" s="37"/>
      <c r="I87" s="143"/>
      <c r="J87" s="37"/>
      <c r="K87" s="37"/>
      <c r="L87" s="41"/>
      <c r="M87" s="231"/>
      <c r="N87" s="232"/>
      <c r="O87" s="81"/>
      <c r="P87" s="81"/>
      <c r="Q87" s="81"/>
      <c r="R87" s="81"/>
      <c r="S87" s="81"/>
      <c r="T87" s="82"/>
      <c r="U87" s="35"/>
      <c r="V87" s="35"/>
      <c r="W87" s="35"/>
      <c r="X87" s="35"/>
      <c r="Y87" s="35"/>
      <c r="Z87" s="35"/>
      <c r="AA87" s="35"/>
      <c r="AB87" s="35"/>
      <c r="AC87" s="35"/>
      <c r="AD87" s="35"/>
      <c r="AE87" s="35"/>
      <c r="AT87" s="14" t="s">
        <v>190</v>
      </c>
      <c r="AU87" s="14" t="s">
        <v>73</v>
      </c>
    </row>
    <row r="88" s="2" customFormat="1" ht="44.25" customHeight="1">
      <c r="A88" s="35"/>
      <c r="B88" s="36"/>
      <c r="C88" s="233" t="s">
        <v>83</v>
      </c>
      <c r="D88" s="233" t="s">
        <v>191</v>
      </c>
      <c r="E88" s="234" t="s">
        <v>1105</v>
      </c>
      <c r="F88" s="235" t="s">
        <v>1639</v>
      </c>
      <c r="G88" s="236" t="s">
        <v>199</v>
      </c>
      <c r="H88" s="237">
        <v>12</v>
      </c>
      <c r="I88" s="238"/>
      <c r="J88" s="239">
        <f>ROUND(I88*H88,2)</f>
        <v>0</v>
      </c>
      <c r="K88" s="235" t="s">
        <v>19</v>
      </c>
      <c r="L88" s="41"/>
      <c r="M88" s="240" t="s">
        <v>19</v>
      </c>
      <c r="N88" s="241" t="s">
        <v>44</v>
      </c>
      <c r="O88" s="81"/>
      <c r="P88" s="225">
        <f>O88*H88</f>
        <v>0</v>
      </c>
      <c r="Q88" s="225">
        <v>0</v>
      </c>
      <c r="R88" s="225">
        <f>Q88*H88</f>
        <v>0</v>
      </c>
      <c r="S88" s="225">
        <v>0</v>
      </c>
      <c r="T88" s="226">
        <f>S88*H88</f>
        <v>0</v>
      </c>
      <c r="U88" s="35"/>
      <c r="V88" s="35"/>
      <c r="W88" s="35"/>
      <c r="X88" s="35"/>
      <c r="Y88" s="35"/>
      <c r="Z88" s="35"/>
      <c r="AA88" s="35"/>
      <c r="AB88" s="35"/>
      <c r="AC88" s="35"/>
      <c r="AD88" s="35"/>
      <c r="AE88" s="35"/>
      <c r="AR88" s="227" t="s">
        <v>182</v>
      </c>
      <c r="AT88" s="227" t="s">
        <v>191</v>
      </c>
      <c r="AU88" s="227" t="s">
        <v>73</v>
      </c>
      <c r="AY88" s="14" t="s">
        <v>183</v>
      </c>
      <c r="BE88" s="228">
        <f>IF(N88="základní",J88,0)</f>
        <v>0</v>
      </c>
      <c r="BF88" s="228">
        <f>IF(N88="snížená",J88,0)</f>
        <v>0</v>
      </c>
      <c r="BG88" s="228">
        <f>IF(N88="zákl. přenesená",J88,0)</f>
        <v>0</v>
      </c>
      <c r="BH88" s="228">
        <f>IF(N88="sníž. přenesená",J88,0)</f>
        <v>0</v>
      </c>
      <c r="BI88" s="228">
        <f>IF(N88="nulová",J88,0)</f>
        <v>0</v>
      </c>
      <c r="BJ88" s="14" t="s">
        <v>81</v>
      </c>
      <c r="BK88" s="228">
        <f>ROUND(I88*H88,2)</f>
        <v>0</v>
      </c>
      <c r="BL88" s="14" t="s">
        <v>182</v>
      </c>
      <c r="BM88" s="227" t="s">
        <v>1640</v>
      </c>
    </row>
    <row r="89" s="2" customFormat="1">
      <c r="A89" s="35"/>
      <c r="B89" s="36"/>
      <c r="C89" s="37"/>
      <c r="D89" s="229" t="s">
        <v>190</v>
      </c>
      <c r="E89" s="37"/>
      <c r="F89" s="230" t="s">
        <v>1639</v>
      </c>
      <c r="G89" s="37"/>
      <c r="H89" s="37"/>
      <c r="I89" s="143"/>
      <c r="J89" s="37"/>
      <c r="K89" s="37"/>
      <c r="L89" s="41"/>
      <c r="M89" s="231"/>
      <c r="N89" s="232"/>
      <c r="O89" s="81"/>
      <c r="P89" s="81"/>
      <c r="Q89" s="81"/>
      <c r="R89" s="81"/>
      <c r="S89" s="81"/>
      <c r="T89" s="82"/>
      <c r="U89" s="35"/>
      <c r="V89" s="35"/>
      <c r="W89" s="35"/>
      <c r="X89" s="35"/>
      <c r="Y89" s="35"/>
      <c r="Z89" s="35"/>
      <c r="AA89" s="35"/>
      <c r="AB89" s="35"/>
      <c r="AC89" s="35"/>
      <c r="AD89" s="35"/>
      <c r="AE89" s="35"/>
      <c r="AT89" s="14" t="s">
        <v>190</v>
      </c>
      <c r="AU89" s="14" t="s">
        <v>73</v>
      </c>
    </row>
    <row r="90" s="2" customFormat="1" ht="44.25" customHeight="1">
      <c r="A90" s="35"/>
      <c r="B90" s="36"/>
      <c r="C90" s="233" t="s">
        <v>196</v>
      </c>
      <c r="D90" s="233" t="s">
        <v>191</v>
      </c>
      <c r="E90" s="234" t="s">
        <v>1109</v>
      </c>
      <c r="F90" s="235" t="s">
        <v>1641</v>
      </c>
      <c r="G90" s="236" t="s">
        <v>199</v>
      </c>
      <c r="H90" s="237">
        <v>5</v>
      </c>
      <c r="I90" s="238"/>
      <c r="J90" s="239">
        <f>ROUND(I90*H90,2)</f>
        <v>0</v>
      </c>
      <c r="K90" s="235" t="s">
        <v>19</v>
      </c>
      <c r="L90" s="41"/>
      <c r="M90" s="240" t="s">
        <v>19</v>
      </c>
      <c r="N90" s="241" t="s">
        <v>44</v>
      </c>
      <c r="O90" s="81"/>
      <c r="P90" s="225">
        <f>O90*H90</f>
        <v>0</v>
      </c>
      <c r="Q90" s="225">
        <v>0</v>
      </c>
      <c r="R90" s="225">
        <f>Q90*H90</f>
        <v>0</v>
      </c>
      <c r="S90" s="225">
        <v>0</v>
      </c>
      <c r="T90" s="226">
        <f>S90*H90</f>
        <v>0</v>
      </c>
      <c r="U90" s="35"/>
      <c r="V90" s="35"/>
      <c r="W90" s="35"/>
      <c r="X90" s="35"/>
      <c r="Y90" s="35"/>
      <c r="Z90" s="35"/>
      <c r="AA90" s="35"/>
      <c r="AB90" s="35"/>
      <c r="AC90" s="35"/>
      <c r="AD90" s="35"/>
      <c r="AE90" s="35"/>
      <c r="AR90" s="227" t="s">
        <v>182</v>
      </c>
      <c r="AT90" s="227" t="s">
        <v>191</v>
      </c>
      <c r="AU90" s="227" t="s">
        <v>73</v>
      </c>
      <c r="AY90" s="14" t="s">
        <v>183</v>
      </c>
      <c r="BE90" s="228">
        <f>IF(N90="základní",J90,0)</f>
        <v>0</v>
      </c>
      <c r="BF90" s="228">
        <f>IF(N90="snížená",J90,0)</f>
        <v>0</v>
      </c>
      <c r="BG90" s="228">
        <f>IF(N90="zákl. přenesená",J90,0)</f>
        <v>0</v>
      </c>
      <c r="BH90" s="228">
        <f>IF(N90="sníž. přenesená",J90,0)</f>
        <v>0</v>
      </c>
      <c r="BI90" s="228">
        <f>IF(N90="nulová",J90,0)</f>
        <v>0</v>
      </c>
      <c r="BJ90" s="14" t="s">
        <v>81</v>
      </c>
      <c r="BK90" s="228">
        <f>ROUND(I90*H90,2)</f>
        <v>0</v>
      </c>
      <c r="BL90" s="14" t="s">
        <v>182</v>
      </c>
      <c r="BM90" s="227" t="s">
        <v>1642</v>
      </c>
    </row>
    <row r="91" s="2" customFormat="1">
      <c r="A91" s="35"/>
      <c r="B91" s="36"/>
      <c r="C91" s="37"/>
      <c r="D91" s="229" t="s">
        <v>190</v>
      </c>
      <c r="E91" s="37"/>
      <c r="F91" s="230" t="s">
        <v>1641</v>
      </c>
      <c r="G91" s="37"/>
      <c r="H91" s="37"/>
      <c r="I91" s="143"/>
      <c r="J91" s="37"/>
      <c r="K91" s="37"/>
      <c r="L91" s="41"/>
      <c r="M91" s="231"/>
      <c r="N91" s="232"/>
      <c r="O91" s="81"/>
      <c r="P91" s="81"/>
      <c r="Q91" s="81"/>
      <c r="R91" s="81"/>
      <c r="S91" s="81"/>
      <c r="T91" s="82"/>
      <c r="U91" s="35"/>
      <c r="V91" s="35"/>
      <c r="W91" s="35"/>
      <c r="X91" s="35"/>
      <c r="Y91" s="35"/>
      <c r="Z91" s="35"/>
      <c r="AA91" s="35"/>
      <c r="AB91" s="35"/>
      <c r="AC91" s="35"/>
      <c r="AD91" s="35"/>
      <c r="AE91" s="35"/>
      <c r="AT91" s="14" t="s">
        <v>190</v>
      </c>
      <c r="AU91" s="14" t="s">
        <v>73</v>
      </c>
    </row>
    <row r="92" s="2" customFormat="1" ht="55.5" customHeight="1">
      <c r="A92" s="35"/>
      <c r="B92" s="36"/>
      <c r="C92" s="233" t="s">
        <v>182</v>
      </c>
      <c r="D92" s="233" t="s">
        <v>191</v>
      </c>
      <c r="E92" s="234" t="s">
        <v>1113</v>
      </c>
      <c r="F92" s="235" t="s">
        <v>1643</v>
      </c>
      <c r="G92" s="236" t="s">
        <v>199</v>
      </c>
      <c r="H92" s="237">
        <v>14</v>
      </c>
      <c r="I92" s="238"/>
      <c r="J92" s="239">
        <f>ROUND(I92*H92,2)</f>
        <v>0</v>
      </c>
      <c r="K92" s="235" t="s">
        <v>19</v>
      </c>
      <c r="L92" s="41"/>
      <c r="M92" s="240" t="s">
        <v>19</v>
      </c>
      <c r="N92" s="241" t="s">
        <v>44</v>
      </c>
      <c r="O92" s="81"/>
      <c r="P92" s="225">
        <f>O92*H92</f>
        <v>0</v>
      </c>
      <c r="Q92" s="225">
        <v>0</v>
      </c>
      <c r="R92" s="225">
        <f>Q92*H92</f>
        <v>0</v>
      </c>
      <c r="S92" s="225">
        <v>0</v>
      </c>
      <c r="T92" s="226">
        <f>S92*H92</f>
        <v>0</v>
      </c>
      <c r="U92" s="35"/>
      <c r="V92" s="35"/>
      <c r="W92" s="35"/>
      <c r="X92" s="35"/>
      <c r="Y92" s="35"/>
      <c r="Z92" s="35"/>
      <c r="AA92" s="35"/>
      <c r="AB92" s="35"/>
      <c r="AC92" s="35"/>
      <c r="AD92" s="35"/>
      <c r="AE92" s="35"/>
      <c r="AR92" s="227" t="s">
        <v>182</v>
      </c>
      <c r="AT92" s="227" t="s">
        <v>191</v>
      </c>
      <c r="AU92" s="227" t="s">
        <v>73</v>
      </c>
      <c r="AY92" s="14" t="s">
        <v>183</v>
      </c>
      <c r="BE92" s="228">
        <f>IF(N92="základní",J92,0)</f>
        <v>0</v>
      </c>
      <c r="BF92" s="228">
        <f>IF(N92="snížená",J92,0)</f>
        <v>0</v>
      </c>
      <c r="BG92" s="228">
        <f>IF(N92="zákl. přenesená",J92,0)</f>
        <v>0</v>
      </c>
      <c r="BH92" s="228">
        <f>IF(N92="sníž. přenesená",J92,0)</f>
        <v>0</v>
      </c>
      <c r="BI92" s="228">
        <f>IF(N92="nulová",J92,0)</f>
        <v>0</v>
      </c>
      <c r="BJ92" s="14" t="s">
        <v>81</v>
      </c>
      <c r="BK92" s="228">
        <f>ROUND(I92*H92,2)</f>
        <v>0</v>
      </c>
      <c r="BL92" s="14" t="s">
        <v>182</v>
      </c>
      <c r="BM92" s="227" t="s">
        <v>1644</v>
      </c>
    </row>
    <row r="93" s="2" customFormat="1">
      <c r="A93" s="35"/>
      <c r="B93" s="36"/>
      <c r="C93" s="37"/>
      <c r="D93" s="229" t="s">
        <v>190</v>
      </c>
      <c r="E93" s="37"/>
      <c r="F93" s="230" t="s">
        <v>1643</v>
      </c>
      <c r="G93" s="37"/>
      <c r="H93" s="37"/>
      <c r="I93" s="143"/>
      <c r="J93" s="37"/>
      <c r="K93" s="37"/>
      <c r="L93" s="41"/>
      <c r="M93" s="231"/>
      <c r="N93" s="232"/>
      <c r="O93" s="81"/>
      <c r="P93" s="81"/>
      <c r="Q93" s="81"/>
      <c r="R93" s="81"/>
      <c r="S93" s="81"/>
      <c r="T93" s="82"/>
      <c r="U93" s="35"/>
      <c r="V93" s="35"/>
      <c r="W93" s="35"/>
      <c r="X93" s="35"/>
      <c r="Y93" s="35"/>
      <c r="Z93" s="35"/>
      <c r="AA93" s="35"/>
      <c r="AB93" s="35"/>
      <c r="AC93" s="35"/>
      <c r="AD93" s="35"/>
      <c r="AE93" s="35"/>
      <c r="AT93" s="14" t="s">
        <v>190</v>
      </c>
      <c r="AU93" s="14" t="s">
        <v>73</v>
      </c>
    </row>
    <row r="94" s="2" customFormat="1" ht="55.5" customHeight="1">
      <c r="A94" s="35"/>
      <c r="B94" s="36"/>
      <c r="C94" s="233" t="s">
        <v>204</v>
      </c>
      <c r="D94" s="233" t="s">
        <v>191</v>
      </c>
      <c r="E94" s="234" t="s">
        <v>1117</v>
      </c>
      <c r="F94" s="235" t="s">
        <v>1645</v>
      </c>
      <c r="G94" s="236" t="s">
        <v>199</v>
      </c>
      <c r="H94" s="237">
        <v>1</v>
      </c>
      <c r="I94" s="238"/>
      <c r="J94" s="239">
        <f>ROUND(I94*H94,2)</f>
        <v>0</v>
      </c>
      <c r="K94" s="235" t="s">
        <v>19</v>
      </c>
      <c r="L94" s="41"/>
      <c r="M94" s="240" t="s">
        <v>19</v>
      </c>
      <c r="N94" s="241" t="s">
        <v>44</v>
      </c>
      <c r="O94" s="81"/>
      <c r="P94" s="225">
        <f>O94*H94</f>
        <v>0</v>
      </c>
      <c r="Q94" s="225">
        <v>0</v>
      </c>
      <c r="R94" s="225">
        <f>Q94*H94</f>
        <v>0</v>
      </c>
      <c r="S94" s="225">
        <v>0</v>
      </c>
      <c r="T94" s="226">
        <f>S94*H94</f>
        <v>0</v>
      </c>
      <c r="U94" s="35"/>
      <c r="V94" s="35"/>
      <c r="W94" s="35"/>
      <c r="X94" s="35"/>
      <c r="Y94" s="35"/>
      <c r="Z94" s="35"/>
      <c r="AA94" s="35"/>
      <c r="AB94" s="35"/>
      <c r="AC94" s="35"/>
      <c r="AD94" s="35"/>
      <c r="AE94" s="35"/>
      <c r="AR94" s="227" t="s">
        <v>182</v>
      </c>
      <c r="AT94" s="227" t="s">
        <v>191</v>
      </c>
      <c r="AU94" s="227" t="s">
        <v>73</v>
      </c>
      <c r="AY94" s="14" t="s">
        <v>183</v>
      </c>
      <c r="BE94" s="228">
        <f>IF(N94="základní",J94,0)</f>
        <v>0</v>
      </c>
      <c r="BF94" s="228">
        <f>IF(N94="snížená",J94,0)</f>
        <v>0</v>
      </c>
      <c r="BG94" s="228">
        <f>IF(N94="zákl. přenesená",J94,0)</f>
        <v>0</v>
      </c>
      <c r="BH94" s="228">
        <f>IF(N94="sníž. přenesená",J94,0)</f>
        <v>0</v>
      </c>
      <c r="BI94" s="228">
        <f>IF(N94="nulová",J94,0)</f>
        <v>0</v>
      </c>
      <c r="BJ94" s="14" t="s">
        <v>81</v>
      </c>
      <c r="BK94" s="228">
        <f>ROUND(I94*H94,2)</f>
        <v>0</v>
      </c>
      <c r="BL94" s="14" t="s">
        <v>182</v>
      </c>
      <c r="BM94" s="227" t="s">
        <v>1646</v>
      </c>
    </row>
    <row r="95" s="2" customFormat="1">
      <c r="A95" s="35"/>
      <c r="B95" s="36"/>
      <c r="C95" s="37"/>
      <c r="D95" s="229" t="s">
        <v>190</v>
      </c>
      <c r="E95" s="37"/>
      <c r="F95" s="230" t="s">
        <v>1645</v>
      </c>
      <c r="G95" s="37"/>
      <c r="H95" s="37"/>
      <c r="I95" s="143"/>
      <c r="J95" s="37"/>
      <c r="K95" s="37"/>
      <c r="L95" s="41"/>
      <c r="M95" s="231"/>
      <c r="N95" s="232"/>
      <c r="O95" s="81"/>
      <c r="P95" s="81"/>
      <c r="Q95" s="81"/>
      <c r="R95" s="81"/>
      <c r="S95" s="81"/>
      <c r="T95" s="82"/>
      <c r="U95" s="35"/>
      <c r="V95" s="35"/>
      <c r="W95" s="35"/>
      <c r="X95" s="35"/>
      <c r="Y95" s="35"/>
      <c r="Z95" s="35"/>
      <c r="AA95" s="35"/>
      <c r="AB95" s="35"/>
      <c r="AC95" s="35"/>
      <c r="AD95" s="35"/>
      <c r="AE95" s="35"/>
      <c r="AT95" s="14" t="s">
        <v>190</v>
      </c>
      <c r="AU95" s="14" t="s">
        <v>73</v>
      </c>
    </row>
    <row r="96" s="2" customFormat="1" ht="55.5" customHeight="1">
      <c r="A96" s="35"/>
      <c r="B96" s="36"/>
      <c r="C96" s="233" t="s">
        <v>208</v>
      </c>
      <c r="D96" s="233" t="s">
        <v>191</v>
      </c>
      <c r="E96" s="234" t="s">
        <v>1081</v>
      </c>
      <c r="F96" s="235" t="s">
        <v>1647</v>
      </c>
      <c r="G96" s="236" t="s">
        <v>199</v>
      </c>
      <c r="H96" s="237">
        <v>24</v>
      </c>
      <c r="I96" s="238"/>
      <c r="J96" s="239">
        <f>ROUND(I96*H96,2)</f>
        <v>0</v>
      </c>
      <c r="K96" s="235" t="s">
        <v>19</v>
      </c>
      <c r="L96" s="41"/>
      <c r="M96" s="240" t="s">
        <v>19</v>
      </c>
      <c r="N96" s="241" t="s">
        <v>44</v>
      </c>
      <c r="O96" s="81"/>
      <c r="P96" s="225">
        <f>O96*H96</f>
        <v>0</v>
      </c>
      <c r="Q96" s="225">
        <v>0</v>
      </c>
      <c r="R96" s="225">
        <f>Q96*H96</f>
        <v>0</v>
      </c>
      <c r="S96" s="225">
        <v>0</v>
      </c>
      <c r="T96" s="226">
        <f>S96*H96</f>
        <v>0</v>
      </c>
      <c r="U96" s="35"/>
      <c r="V96" s="35"/>
      <c r="W96" s="35"/>
      <c r="X96" s="35"/>
      <c r="Y96" s="35"/>
      <c r="Z96" s="35"/>
      <c r="AA96" s="35"/>
      <c r="AB96" s="35"/>
      <c r="AC96" s="35"/>
      <c r="AD96" s="35"/>
      <c r="AE96" s="35"/>
      <c r="AR96" s="227" t="s">
        <v>182</v>
      </c>
      <c r="AT96" s="227" t="s">
        <v>191</v>
      </c>
      <c r="AU96" s="227" t="s">
        <v>73</v>
      </c>
      <c r="AY96" s="14" t="s">
        <v>183</v>
      </c>
      <c r="BE96" s="228">
        <f>IF(N96="základní",J96,0)</f>
        <v>0</v>
      </c>
      <c r="BF96" s="228">
        <f>IF(N96="snížená",J96,0)</f>
        <v>0</v>
      </c>
      <c r="BG96" s="228">
        <f>IF(N96="zákl. přenesená",J96,0)</f>
        <v>0</v>
      </c>
      <c r="BH96" s="228">
        <f>IF(N96="sníž. přenesená",J96,0)</f>
        <v>0</v>
      </c>
      <c r="BI96" s="228">
        <f>IF(N96="nulová",J96,0)</f>
        <v>0</v>
      </c>
      <c r="BJ96" s="14" t="s">
        <v>81</v>
      </c>
      <c r="BK96" s="228">
        <f>ROUND(I96*H96,2)</f>
        <v>0</v>
      </c>
      <c r="BL96" s="14" t="s">
        <v>182</v>
      </c>
      <c r="BM96" s="227" t="s">
        <v>1648</v>
      </c>
    </row>
    <row r="97" s="2" customFormat="1">
      <c r="A97" s="35"/>
      <c r="B97" s="36"/>
      <c r="C97" s="37"/>
      <c r="D97" s="229" t="s">
        <v>190</v>
      </c>
      <c r="E97" s="37"/>
      <c r="F97" s="230" t="s">
        <v>1647</v>
      </c>
      <c r="G97" s="37"/>
      <c r="H97" s="37"/>
      <c r="I97" s="143"/>
      <c r="J97" s="37"/>
      <c r="K97" s="37"/>
      <c r="L97" s="41"/>
      <c r="M97" s="231"/>
      <c r="N97" s="232"/>
      <c r="O97" s="81"/>
      <c r="P97" s="81"/>
      <c r="Q97" s="81"/>
      <c r="R97" s="81"/>
      <c r="S97" s="81"/>
      <c r="T97" s="82"/>
      <c r="U97" s="35"/>
      <c r="V97" s="35"/>
      <c r="W97" s="35"/>
      <c r="X97" s="35"/>
      <c r="Y97" s="35"/>
      <c r="Z97" s="35"/>
      <c r="AA97" s="35"/>
      <c r="AB97" s="35"/>
      <c r="AC97" s="35"/>
      <c r="AD97" s="35"/>
      <c r="AE97" s="35"/>
      <c r="AT97" s="14" t="s">
        <v>190</v>
      </c>
      <c r="AU97" s="14" t="s">
        <v>73</v>
      </c>
    </row>
    <row r="98" s="2" customFormat="1" ht="21.75" customHeight="1">
      <c r="A98" s="35"/>
      <c r="B98" s="36"/>
      <c r="C98" s="233" t="s">
        <v>212</v>
      </c>
      <c r="D98" s="233" t="s">
        <v>191</v>
      </c>
      <c r="E98" s="234" t="s">
        <v>1121</v>
      </c>
      <c r="F98" s="235" t="s">
        <v>1649</v>
      </c>
      <c r="G98" s="236" t="s">
        <v>199</v>
      </c>
      <c r="H98" s="237">
        <v>1</v>
      </c>
      <c r="I98" s="238"/>
      <c r="J98" s="239">
        <f>ROUND(I98*H98,2)</f>
        <v>0</v>
      </c>
      <c r="K98" s="235" t="s">
        <v>19</v>
      </c>
      <c r="L98" s="41"/>
      <c r="M98" s="240" t="s">
        <v>19</v>
      </c>
      <c r="N98" s="241" t="s">
        <v>44</v>
      </c>
      <c r="O98" s="81"/>
      <c r="P98" s="225">
        <f>O98*H98</f>
        <v>0</v>
      </c>
      <c r="Q98" s="225">
        <v>0</v>
      </c>
      <c r="R98" s="225">
        <f>Q98*H98</f>
        <v>0</v>
      </c>
      <c r="S98" s="225">
        <v>0</v>
      </c>
      <c r="T98" s="226">
        <f>S98*H98</f>
        <v>0</v>
      </c>
      <c r="U98" s="35"/>
      <c r="V98" s="35"/>
      <c r="W98" s="35"/>
      <c r="X98" s="35"/>
      <c r="Y98" s="35"/>
      <c r="Z98" s="35"/>
      <c r="AA98" s="35"/>
      <c r="AB98" s="35"/>
      <c r="AC98" s="35"/>
      <c r="AD98" s="35"/>
      <c r="AE98" s="35"/>
      <c r="AR98" s="227" t="s">
        <v>182</v>
      </c>
      <c r="AT98" s="227" t="s">
        <v>191</v>
      </c>
      <c r="AU98" s="227" t="s">
        <v>73</v>
      </c>
      <c r="AY98" s="14" t="s">
        <v>183</v>
      </c>
      <c r="BE98" s="228">
        <f>IF(N98="základní",J98,0)</f>
        <v>0</v>
      </c>
      <c r="BF98" s="228">
        <f>IF(N98="snížená",J98,0)</f>
        <v>0</v>
      </c>
      <c r="BG98" s="228">
        <f>IF(N98="zákl. přenesená",J98,0)</f>
        <v>0</v>
      </c>
      <c r="BH98" s="228">
        <f>IF(N98="sníž. přenesená",J98,0)</f>
        <v>0</v>
      </c>
      <c r="BI98" s="228">
        <f>IF(N98="nulová",J98,0)</f>
        <v>0</v>
      </c>
      <c r="BJ98" s="14" t="s">
        <v>81</v>
      </c>
      <c r="BK98" s="228">
        <f>ROUND(I98*H98,2)</f>
        <v>0</v>
      </c>
      <c r="BL98" s="14" t="s">
        <v>182</v>
      </c>
      <c r="BM98" s="227" t="s">
        <v>1650</v>
      </c>
    </row>
    <row r="99" s="2" customFormat="1">
      <c r="A99" s="35"/>
      <c r="B99" s="36"/>
      <c r="C99" s="37"/>
      <c r="D99" s="229" t="s">
        <v>190</v>
      </c>
      <c r="E99" s="37"/>
      <c r="F99" s="230" t="s">
        <v>1649</v>
      </c>
      <c r="G99" s="37"/>
      <c r="H99" s="37"/>
      <c r="I99" s="143"/>
      <c r="J99" s="37"/>
      <c r="K99" s="37"/>
      <c r="L99" s="41"/>
      <c r="M99" s="231"/>
      <c r="N99" s="232"/>
      <c r="O99" s="81"/>
      <c r="P99" s="81"/>
      <c r="Q99" s="81"/>
      <c r="R99" s="81"/>
      <c r="S99" s="81"/>
      <c r="T99" s="82"/>
      <c r="U99" s="35"/>
      <c r="V99" s="35"/>
      <c r="W99" s="35"/>
      <c r="X99" s="35"/>
      <c r="Y99" s="35"/>
      <c r="Z99" s="35"/>
      <c r="AA99" s="35"/>
      <c r="AB99" s="35"/>
      <c r="AC99" s="35"/>
      <c r="AD99" s="35"/>
      <c r="AE99" s="35"/>
      <c r="AT99" s="14" t="s">
        <v>190</v>
      </c>
      <c r="AU99" s="14" t="s">
        <v>73</v>
      </c>
    </row>
    <row r="100" s="2" customFormat="1" ht="55.5" customHeight="1">
      <c r="A100" s="35"/>
      <c r="B100" s="36"/>
      <c r="C100" s="233" t="s">
        <v>216</v>
      </c>
      <c r="D100" s="233" t="s">
        <v>191</v>
      </c>
      <c r="E100" s="234" t="s">
        <v>1651</v>
      </c>
      <c r="F100" s="235" t="s">
        <v>1652</v>
      </c>
      <c r="G100" s="236" t="s">
        <v>199</v>
      </c>
      <c r="H100" s="237">
        <v>0.5</v>
      </c>
      <c r="I100" s="238"/>
      <c r="J100" s="239">
        <f>ROUND(I100*H100,2)</f>
        <v>0</v>
      </c>
      <c r="K100" s="235" t="s">
        <v>19</v>
      </c>
      <c r="L100" s="41"/>
      <c r="M100" s="240" t="s">
        <v>19</v>
      </c>
      <c r="N100" s="241" t="s">
        <v>44</v>
      </c>
      <c r="O100" s="81"/>
      <c r="P100" s="225">
        <f>O100*H100</f>
        <v>0</v>
      </c>
      <c r="Q100" s="225">
        <v>0</v>
      </c>
      <c r="R100" s="225">
        <f>Q100*H100</f>
        <v>0</v>
      </c>
      <c r="S100" s="225">
        <v>0</v>
      </c>
      <c r="T100" s="226">
        <f>S100*H100</f>
        <v>0</v>
      </c>
      <c r="U100" s="35"/>
      <c r="V100" s="35"/>
      <c r="W100" s="35"/>
      <c r="X100" s="35"/>
      <c r="Y100" s="35"/>
      <c r="Z100" s="35"/>
      <c r="AA100" s="35"/>
      <c r="AB100" s="35"/>
      <c r="AC100" s="35"/>
      <c r="AD100" s="35"/>
      <c r="AE100" s="35"/>
      <c r="AR100" s="227" t="s">
        <v>194</v>
      </c>
      <c r="AT100" s="227" t="s">
        <v>191</v>
      </c>
      <c r="AU100" s="227" t="s">
        <v>73</v>
      </c>
      <c r="AY100" s="14" t="s">
        <v>183</v>
      </c>
      <c r="BE100" s="228">
        <f>IF(N100="základní",J100,0)</f>
        <v>0</v>
      </c>
      <c r="BF100" s="228">
        <f>IF(N100="snížená",J100,0)</f>
        <v>0</v>
      </c>
      <c r="BG100" s="228">
        <f>IF(N100="zákl. přenesená",J100,0)</f>
        <v>0</v>
      </c>
      <c r="BH100" s="228">
        <f>IF(N100="sníž. přenesená",J100,0)</f>
        <v>0</v>
      </c>
      <c r="BI100" s="228">
        <f>IF(N100="nulová",J100,0)</f>
        <v>0</v>
      </c>
      <c r="BJ100" s="14" t="s">
        <v>81</v>
      </c>
      <c r="BK100" s="228">
        <f>ROUND(I100*H100,2)</f>
        <v>0</v>
      </c>
      <c r="BL100" s="14" t="s">
        <v>194</v>
      </c>
      <c r="BM100" s="227" t="s">
        <v>1653</v>
      </c>
    </row>
    <row r="101" s="2" customFormat="1">
      <c r="A101" s="35"/>
      <c r="B101" s="36"/>
      <c r="C101" s="37"/>
      <c r="D101" s="229" t="s">
        <v>190</v>
      </c>
      <c r="E101" s="37"/>
      <c r="F101" s="230" t="s">
        <v>1652</v>
      </c>
      <c r="G101" s="37"/>
      <c r="H101" s="37"/>
      <c r="I101" s="143"/>
      <c r="J101" s="37"/>
      <c r="K101" s="37"/>
      <c r="L101" s="41"/>
      <c r="M101" s="231"/>
      <c r="N101" s="232"/>
      <c r="O101" s="81"/>
      <c r="P101" s="81"/>
      <c r="Q101" s="81"/>
      <c r="R101" s="81"/>
      <c r="S101" s="81"/>
      <c r="T101" s="82"/>
      <c r="U101" s="35"/>
      <c r="V101" s="35"/>
      <c r="W101" s="35"/>
      <c r="X101" s="35"/>
      <c r="Y101" s="35"/>
      <c r="Z101" s="35"/>
      <c r="AA101" s="35"/>
      <c r="AB101" s="35"/>
      <c r="AC101" s="35"/>
      <c r="AD101" s="35"/>
      <c r="AE101" s="35"/>
      <c r="AT101" s="14" t="s">
        <v>190</v>
      </c>
      <c r="AU101" s="14" t="s">
        <v>73</v>
      </c>
    </row>
    <row r="102" s="2" customFormat="1" ht="33" customHeight="1">
      <c r="A102" s="35"/>
      <c r="B102" s="36"/>
      <c r="C102" s="233" t="s">
        <v>224</v>
      </c>
      <c r="D102" s="233" t="s">
        <v>191</v>
      </c>
      <c r="E102" s="234" t="s">
        <v>1125</v>
      </c>
      <c r="F102" s="235" t="s">
        <v>1654</v>
      </c>
      <c r="G102" s="236" t="s">
        <v>199</v>
      </c>
      <c r="H102" s="237">
        <v>4</v>
      </c>
      <c r="I102" s="238"/>
      <c r="J102" s="239">
        <f>ROUND(I102*H102,2)</f>
        <v>0</v>
      </c>
      <c r="K102" s="235" t="s">
        <v>19</v>
      </c>
      <c r="L102" s="41"/>
      <c r="M102" s="240" t="s">
        <v>19</v>
      </c>
      <c r="N102" s="241" t="s">
        <v>44</v>
      </c>
      <c r="O102" s="81"/>
      <c r="P102" s="225">
        <f>O102*H102</f>
        <v>0</v>
      </c>
      <c r="Q102" s="225">
        <v>0</v>
      </c>
      <c r="R102" s="225">
        <f>Q102*H102</f>
        <v>0</v>
      </c>
      <c r="S102" s="225">
        <v>0</v>
      </c>
      <c r="T102" s="226">
        <f>S102*H102</f>
        <v>0</v>
      </c>
      <c r="U102" s="35"/>
      <c r="V102" s="35"/>
      <c r="W102" s="35"/>
      <c r="X102" s="35"/>
      <c r="Y102" s="35"/>
      <c r="Z102" s="35"/>
      <c r="AA102" s="35"/>
      <c r="AB102" s="35"/>
      <c r="AC102" s="35"/>
      <c r="AD102" s="35"/>
      <c r="AE102" s="35"/>
      <c r="AR102" s="227" t="s">
        <v>182</v>
      </c>
      <c r="AT102" s="227" t="s">
        <v>191</v>
      </c>
      <c r="AU102" s="227" t="s">
        <v>73</v>
      </c>
      <c r="AY102" s="14" t="s">
        <v>183</v>
      </c>
      <c r="BE102" s="228">
        <f>IF(N102="základní",J102,0)</f>
        <v>0</v>
      </c>
      <c r="BF102" s="228">
        <f>IF(N102="snížená",J102,0)</f>
        <v>0</v>
      </c>
      <c r="BG102" s="228">
        <f>IF(N102="zákl. přenesená",J102,0)</f>
        <v>0</v>
      </c>
      <c r="BH102" s="228">
        <f>IF(N102="sníž. přenesená",J102,0)</f>
        <v>0</v>
      </c>
      <c r="BI102" s="228">
        <f>IF(N102="nulová",J102,0)</f>
        <v>0</v>
      </c>
      <c r="BJ102" s="14" t="s">
        <v>81</v>
      </c>
      <c r="BK102" s="228">
        <f>ROUND(I102*H102,2)</f>
        <v>0</v>
      </c>
      <c r="BL102" s="14" t="s">
        <v>182</v>
      </c>
      <c r="BM102" s="227" t="s">
        <v>1655</v>
      </c>
    </row>
    <row r="103" s="2" customFormat="1">
      <c r="A103" s="35"/>
      <c r="B103" s="36"/>
      <c r="C103" s="37"/>
      <c r="D103" s="229" t="s">
        <v>190</v>
      </c>
      <c r="E103" s="37"/>
      <c r="F103" s="230" t="s">
        <v>1654</v>
      </c>
      <c r="G103" s="37"/>
      <c r="H103" s="37"/>
      <c r="I103" s="143"/>
      <c r="J103" s="37"/>
      <c r="K103" s="37"/>
      <c r="L103" s="41"/>
      <c r="M103" s="231"/>
      <c r="N103" s="232"/>
      <c r="O103" s="81"/>
      <c r="P103" s="81"/>
      <c r="Q103" s="81"/>
      <c r="R103" s="81"/>
      <c r="S103" s="81"/>
      <c r="T103" s="82"/>
      <c r="U103" s="35"/>
      <c r="V103" s="35"/>
      <c r="W103" s="35"/>
      <c r="X103" s="35"/>
      <c r="Y103" s="35"/>
      <c r="Z103" s="35"/>
      <c r="AA103" s="35"/>
      <c r="AB103" s="35"/>
      <c r="AC103" s="35"/>
      <c r="AD103" s="35"/>
      <c r="AE103" s="35"/>
      <c r="AT103" s="14" t="s">
        <v>190</v>
      </c>
      <c r="AU103" s="14" t="s">
        <v>73</v>
      </c>
    </row>
    <row r="104" s="2" customFormat="1" ht="66.75" customHeight="1">
      <c r="A104" s="35"/>
      <c r="B104" s="36"/>
      <c r="C104" s="233" t="s">
        <v>228</v>
      </c>
      <c r="D104" s="233" t="s">
        <v>191</v>
      </c>
      <c r="E104" s="234" t="s">
        <v>1097</v>
      </c>
      <c r="F104" s="235" t="s">
        <v>1656</v>
      </c>
      <c r="G104" s="236" t="s">
        <v>199</v>
      </c>
      <c r="H104" s="237">
        <v>40</v>
      </c>
      <c r="I104" s="238"/>
      <c r="J104" s="239">
        <f>ROUND(I104*H104,2)</f>
        <v>0</v>
      </c>
      <c r="K104" s="235" t="s">
        <v>19</v>
      </c>
      <c r="L104" s="41"/>
      <c r="M104" s="240" t="s">
        <v>19</v>
      </c>
      <c r="N104" s="241" t="s">
        <v>44</v>
      </c>
      <c r="O104" s="81"/>
      <c r="P104" s="225">
        <f>O104*H104</f>
        <v>0</v>
      </c>
      <c r="Q104" s="225">
        <v>0</v>
      </c>
      <c r="R104" s="225">
        <f>Q104*H104</f>
        <v>0</v>
      </c>
      <c r="S104" s="225">
        <v>0</v>
      </c>
      <c r="T104" s="226">
        <f>S104*H104</f>
        <v>0</v>
      </c>
      <c r="U104" s="35"/>
      <c r="V104" s="35"/>
      <c r="W104" s="35"/>
      <c r="X104" s="35"/>
      <c r="Y104" s="35"/>
      <c r="Z104" s="35"/>
      <c r="AA104" s="35"/>
      <c r="AB104" s="35"/>
      <c r="AC104" s="35"/>
      <c r="AD104" s="35"/>
      <c r="AE104" s="35"/>
      <c r="AR104" s="227" t="s">
        <v>182</v>
      </c>
      <c r="AT104" s="227" t="s">
        <v>191</v>
      </c>
      <c r="AU104" s="227" t="s">
        <v>73</v>
      </c>
      <c r="AY104" s="14" t="s">
        <v>183</v>
      </c>
      <c r="BE104" s="228">
        <f>IF(N104="základní",J104,0)</f>
        <v>0</v>
      </c>
      <c r="BF104" s="228">
        <f>IF(N104="snížená",J104,0)</f>
        <v>0</v>
      </c>
      <c r="BG104" s="228">
        <f>IF(N104="zákl. přenesená",J104,0)</f>
        <v>0</v>
      </c>
      <c r="BH104" s="228">
        <f>IF(N104="sníž. přenesená",J104,0)</f>
        <v>0</v>
      </c>
      <c r="BI104" s="228">
        <f>IF(N104="nulová",J104,0)</f>
        <v>0</v>
      </c>
      <c r="BJ104" s="14" t="s">
        <v>81</v>
      </c>
      <c r="BK104" s="228">
        <f>ROUND(I104*H104,2)</f>
        <v>0</v>
      </c>
      <c r="BL104" s="14" t="s">
        <v>182</v>
      </c>
      <c r="BM104" s="227" t="s">
        <v>1657</v>
      </c>
    </row>
    <row r="105" s="2" customFormat="1">
      <c r="A105" s="35"/>
      <c r="B105" s="36"/>
      <c r="C105" s="37"/>
      <c r="D105" s="229" t="s">
        <v>190</v>
      </c>
      <c r="E105" s="37"/>
      <c r="F105" s="230" t="s">
        <v>1656</v>
      </c>
      <c r="G105" s="37"/>
      <c r="H105" s="37"/>
      <c r="I105" s="143"/>
      <c r="J105" s="37"/>
      <c r="K105" s="37"/>
      <c r="L105" s="41"/>
      <c r="M105" s="231"/>
      <c r="N105" s="232"/>
      <c r="O105" s="81"/>
      <c r="P105" s="81"/>
      <c r="Q105" s="81"/>
      <c r="R105" s="81"/>
      <c r="S105" s="81"/>
      <c r="T105" s="82"/>
      <c r="U105" s="35"/>
      <c r="V105" s="35"/>
      <c r="W105" s="35"/>
      <c r="X105" s="35"/>
      <c r="Y105" s="35"/>
      <c r="Z105" s="35"/>
      <c r="AA105" s="35"/>
      <c r="AB105" s="35"/>
      <c r="AC105" s="35"/>
      <c r="AD105" s="35"/>
      <c r="AE105" s="35"/>
      <c r="AT105" s="14" t="s">
        <v>190</v>
      </c>
      <c r="AU105" s="14" t="s">
        <v>73</v>
      </c>
    </row>
    <row r="106" s="2" customFormat="1" ht="33" customHeight="1">
      <c r="A106" s="35"/>
      <c r="B106" s="36"/>
      <c r="C106" s="233" t="s">
        <v>232</v>
      </c>
      <c r="D106" s="233" t="s">
        <v>191</v>
      </c>
      <c r="E106" s="234" t="s">
        <v>1658</v>
      </c>
      <c r="F106" s="235" t="s">
        <v>1659</v>
      </c>
      <c r="G106" s="236" t="s">
        <v>199</v>
      </c>
      <c r="H106" s="237">
        <v>280</v>
      </c>
      <c r="I106" s="238"/>
      <c r="J106" s="239">
        <f>ROUND(I106*H106,2)</f>
        <v>0</v>
      </c>
      <c r="K106" s="235" t="s">
        <v>19</v>
      </c>
      <c r="L106" s="41"/>
      <c r="M106" s="240" t="s">
        <v>19</v>
      </c>
      <c r="N106" s="241" t="s">
        <v>44</v>
      </c>
      <c r="O106" s="81"/>
      <c r="P106" s="225">
        <f>O106*H106</f>
        <v>0</v>
      </c>
      <c r="Q106" s="225">
        <v>0</v>
      </c>
      <c r="R106" s="225">
        <f>Q106*H106</f>
        <v>0</v>
      </c>
      <c r="S106" s="225">
        <v>0</v>
      </c>
      <c r="T106" s="226">
        <f>S106*H106</f>
        <v>0</v>
      </c>
      <c r="U106" s="35"/>
      <c r="V106" s="35"/>
      <c r="W106" s="35"/>
      <c r="X106" s="35"/>
      <c r="Y106" s="35"/>
      <c r="Z106" s="35"/>
      <c r="AA106" s="35"/>
      <c r="AB106" s="35"/>
      <c r="AC106" s="35"/>
      <c r="AD106" s="35"/>
      <c r="AE106" s="35"/>
      <c r="AR106" s="227" t="s">
        <v>182</v>
      </c>
      <c r="AT106" s="227" t="s">
        <v>191</v>
      </c>
      <c r="AU106" s="227" t="s">
        <v>73</v>
      </c>
      <c r="AY106" s="14" t="s">
        <v>183</v>
      </c>
      <c r="BE106" s="228">
        <f>IF(N106="základní",J106,0)</f>
        <v>0</v>
      </c>
      <c r="BF106" s="228">
        <f>IF(N106="snížená",J106,0)</f>
        <v>0</v>
      </c>
      <c r="BG106" s="228">
        <f>IF(N106="zákl. přenesená",J106,0)</f>
        <v>0</v>
      </c>
      <c r="BH106" s="228">
        <f>IF(N106="sníž. přenesená",J106,0)</f>
        <v>0</v>
      </c>
      <c r="BI106" s="228">
        <f>IF(N106="nulová",J106,0)</f>
        <v>0</v>
      </c>
      <c r="BJ106" s="14" t="s">
        <v>81</v>
      </c>
      <c r="BK106" s="228">
        <f>ROUND(I106*H106,2)</f>
        <v>0</v>
      </c>
      <c r="BL106" s="14" t="s">
        <v>182</v>
      </c>
      <c r="BM106" s="227" t="s">
        <v>1660</v>
      </c>
    </row>
    <row r="107" s="2" customFormat="1">
      <c r="A107" s="35"/>
      <c r="B107" s="36"/>
      <c r="C107" s="37"/>
      <c r="D107" s="229" t="s">
        <v>190</v>
      </c>
      <c r="E107" s="37"/>
      <c r="F107" s="230" t="s">
        <v>1659</v>
      </c>
      <c r="G107" s="37"/>
      <c r="H107" s="37"/>
      <c r="I107" s="143"/>
      <c r="J107" s="37"/>
      <c r="K107" s="37"/>
      <c r="L107" s="41"/>
      <c r="M107" s="231"/>
      <c r="N107" s="232"/>
      <c r="O107" s="81"/>
      <c r="P107" s="81"/>
      <c r="Q107" s="81"/>
      <c r="R107" s="81"/>
      <c r="S107" s="81"/>
      <c r="T107" s="82"/>
      <c r="U107" s="35"/>
      <c r="V107" s="35"/>
      <c r="W107" s="35"/>
      <c r="X107" s="35"/>
      <c r="Y107" s="35"/>
      <c r="Z107" s="35"/>
      <c r="AA107" s="35"/>
      <c r="AB107" s="35"/>
      <c r="AC107" s="35"/>
      <c r="AD107" s="35"/>
      <c r="AE107" s="35"/>
      <c r="AT107" s="14" t="s">
        <v>190</v>
      </c>
      <c r="AU107" s="14" t="s">
        <v>73</v>
      </c>
    </row>
    <row r="108" s="2" customFormat="1" ht="33" customHeight="1">
      <c r="A108" s="35"/>
      <c r="B108" s="36"/>
      <c r="C108" s="233" t="s">
        <v>237</v>
      </c>
      <c r="D108" s="233" t="s">
        <v>191</v>
      </c>
      <c r="E108" s="234" t="s">
        <v>1057</v>
      </c>
      <c r="F108" s="235" t="s">
        <v>1661</v>
      </c>
      <c r="G108" s="236" t="s">
        <v>199</v>
      </c>
      <c r="H108" s="237">
        <v>22</v>
      </c>
      <c r="I108" s="238"/>
      <c r="J108" s="239">
        <f>ROUND(I108*H108,2)</f>
        <v>0</v>
      </c>
      <c r="K108" s="235" t="s">
        <v>19</v>
      </c>
      <c r="L108" s="41"/>
      <c r="M108" s="240" t="s">
        <v>19</v>
      </c>
      <c r="N108" s="241" t="s">
        <v>44</v>
      </c>
      <c r="O108" s="81"/>
      <c r="P108" s="225">
        <f>O108*H108</f>
        <v>0</v>
      </c>
      <c r="Q108" s="225">
        <v>0</v>
      </c>
      <c r="R108" s="225">
        <f>Q108*H108</f>
        <v>0</v>
      </c>
      <c r="S108" s="225">
        <v>0</v>
      </c>
      <c r="T108" s="226">
        <f>S108*H108</f>
        <v>0</v>
      </c>
      <c r="U108" s="35"/>
      <c r="V108" s="35"/>
      <c r="W108" s="35"/>
      <c r="X108" s="35"/>
      <c r="Y108" s="35"/>
      <c r="Z108" s="35"/>
      <c r="AA108" s="35"/>
      <c r="AB108" s="35"/>
      <c r="AC108" s="35"/>
      <c r="AD108" s="35"/>
      <c r="AE108" s="35"/>
      <c r="AR108" s="227" t="s">
        <v>182</v>
      </c>
      <c r="AT108" s="227" t="s">
        <v>191</v>
      </c>
      <c r="AU108" s="227" t="s">
        <v>73</v>
      </c>
      <c r="AY108" s="14" t="s">
        <v>183</v>
      </c>
      <c r="BE108" s="228">
        <f>IF(N108="základní",J108,0)</f>
        <v>0</v>
      </c>
      <c r="BF108" s="228">
        <f>IF(N108="snížená",J108,0)</f>
        <v>0</v>
      </c>
      <c r="BG108" s="228">
        <f>IF(N108="zákl. přenesená",J108,0)</f>
        <v>0</v>
      </c>
      <c r="BH108" s="228">
        <f>IF(N108="sníž. přenesená",J108,0)</f>
        <v>0</v>
      </c>
      <c r="BI108" s="228">
        <f>IF(N108="nulová",J108,0)</f>
        <v>0</v>
      </c>
      <c r="BJ108" s="14" t="s">
        <v>81</v>
      </c>
      <c r="BK108" s="228">
        <f>ROUND(I108*H108,2)</f>
        <v>0</v>
      </c>
      <c r="BL108" s="14" t="s">
        <v>182</v>
      </c>
      <c r="BM108" s="227" t="s">
        <v>1662</v>
      </c>
    </row>
    <row r="109" s="2" customFormat="1">
      <c r="A109" s="35"/>
      <c r="B109" s="36"/>
      <c r="C109" s="37"/>
      <c r="D109" s="229" t="s">
        <v>190</v>
      </c>
      <c r="E109" s="37"/>
      <c r="F109" s="230" t="s">
        <v>1661</v>
      </c>
      <c r="G109" s="37"/>
      <c r="H109" s="37"/>
      <c r="I109" s="143"/>
      <c r="J109" s="37"/>
      <c r="K109" s="37"/>
      <c r="L109" s="41"/>
      <c r="M109" s="231"/>
      <c r="N109" s="232"/>
      <c r="O109" s="81"/>
      <c r="P109" s="81"/>
      <c r="Q109" s="81"/>
      <c r="R109" s="81"/>
      <c r="S109" s="81"/>
      <c r="T109" s="82"/>
      <c r="U109" s="35"/>
      <c r="V109" s="35"/>
      <c r="W109" s="35"/>
      <c r="X109" s="35"/>
      <c r="Y109" s="35"/>
      <c r="Z109" s="35"/>
      <c r="AA109" s="35"/>
      <c r="AB109" s="35"/>
      <c r="AC109" s="35"/>
      <c r="AD109" s="35"/>
      <c r="AE109" s="35"/>
      <c r="AT109" s="14" t="s">
        <v>190</v>
      </c>
      <c r="AU109" s="14" t="s">
        <v>73</v>
      </c>
    </row>
    <row r="110" s="2" customFormat="1" ht="33" customHeight="1">
      <c r="A110" s="35"/>
      <c r="B110" s="36"/>
      <c r="C110" s="233" t="s">
        <v>242</v>
      </c>
      <c r="D110" s="233" t="s">
        <v>191</v>
      </c>
      <c r="E110" s="234" t="s">
        <v>1061</v>
      </c>
      <c r="F110" s="235" t="s">
        <v>1663</v>
      </c>
      <c r="G110" s="236" t="s">
        <v>199</v>
      </c>
      <c r="H110" s="237">
        <v>12</v>
      </c>
      <c r="I110" s="238"/>
      <c r="J110" s="239">
        <f>ROUND(I110*H110,2)</f>
        <v>0</v>
      </c>
      <c r="K110" s="235" t="s">
        <v>19</v>
      </c>
      <c r="L110" s="41"/>
      <c r="M110" s="240" t="s">
        <v>19</v>
      </c>
      <c r="N110" s="241" t="s">
        <v>44</v>
      </c>
      <c r="O110" s="81"/>
      <c r="P110" s="225">
        <f>O110*H110</f>
        <v>0</v>
      </c>
      <c r="Q110" s="225">
        <v>0</v>
      </c>
      <c r="R110" s="225">
        <f>Q110*H110</f>
        <v>0</v>
      </c>
      <c r="S110" s="225">
        <v>0</v>
      </c>
      <c r="T110" s="226">
        <f>S110*H110</f>
        <v>0</v>
      </c>
      <c r="U110" s="35"/>
      <c r="V110" s="35"/>
      <c r="W110" s="35"/>
      <c r="X110" s="35"/>
      <c r="Y110" s="35"/>
      <c r="Z110" s="35"/>
      <c r="AA110" s="35"/>
      <c r="AB110" s="35"/>
      <c r="AC110" s="35"/>
      <c r="AD110" s="35"/>
      <c r="AE110" s="35"/>
      <c r="AR110" s="227" t="s">
        <v>182</v>
      </c>
      <c r="AT110" s="227" t="s">
        <v>191</v>
      </c>
      <c r="AU110" s="227" t="s">
        <v>73</v>
      </c>
      <c r="AY110" s="14" t="s">
        <v>183</v>
      </c>
      <c r="BE110" s="228">
        <f>IF(N110="základní",J110,0)</f>
        <v>0</v>
      </c>
      <c r="BF110" s="228">
        <f>IF(N110="snížená",J110,0)</f>
        <v>0</v>
      </c>
      <c r="BG110" s="228">
        <f>IF(N110="zákl. přenesená",J110,0)</f>
        <v>0</v>
      </c>
      <c r="BH110" s="228">
        <f>IF(N110="sníž. přenesená",J110,0)</f>
        <v>0</v>
      </c>
      <c r="BI110" s="228">
        <f>IF(N110="nulová",J110,0)</f>
        <v>0</v>
      </c>
      <c r="BJ110" s="14" t="s">
        <v>81</v>
      </c>
      <c r="BK110" s="228">
        <f>ROUND(I110*H110,2)</f>
        <v>0</v>
      </c>
      <c r="BL110" s="14" t="s">
        <v>182</v>
      </c>
      <c r="BM110" s="227" t="s">
        <v>1664</v>
      </c>
    </row>
    <row r="111" s="2" customFormat="1">
      <c r="A111" s="35"/>
      <c r="B111" s="36"/>
      <c r="C111" s="37"/>
      <c r="D111" s="229" t="s">
        <v>190</v>
      </c>
      <c r="E111" s="37"/>
      <c r="F111" s="230" t="s">
        <v>1663</v>
      </c>
      <c r="G111" s="37"/>
      <c r="H111" s="37"/>
      <c r="I111" s="143"/>
      <c r="J111" s="37"/>
      <c r="K111" s="37"/>
      <c r="L111" s="41"/>
      <c r="M111" s="231"/>
      <c r="N111" s="232"/>
      <c r="O111" s="81"/>
      <c r="P111" s="81"/>
      <c r="Q111" s="81"/>
      <c r="R111" s="81"/>
      <c r="S111" s="81"/>
      <c r="T111" s="82"/>
      <c r="U111" s="35"/>
      <c r="V111" s="35"/>
      <c r="W111" s="35"/>
      <c r="X111" s="35"/>
      <c r="Y111" s="35"/>
      <c r="Z111" s="35"/>
      <c r="AA111" s="35"/>
      <c r="AB111" s="35"/>
      <c r="AC111" s="35"/>
      <c r="AD111" s="35"/>
      <c r="AE111" s="35"/>
      <c r="AT111" s="14" t="s">
        <v>190</v>
      </c>
      <c r="AU111" s="14" t="s">
        <v>73</v>
      </c>
    </row>
    <row r="112" s="2" customFormat="1" ht="33" customHeight="1">
      <c r="A112" s="35"/>
      <c r="B112" s="36"/>
      <c r="C112" s="233" t="s">
        <v>249</v>
      </c>
      <c r="D112" s="233" t="s">
        <v>191</v>
      </c>
      <c r="E112" s="234" t="s">
        <v>1065</v>
      </c>
      <c r="F112" s="235" t="s">
        <v>1665</v>
      </c>
      <c r="G112" s="236" t="s">
        <v>199</v>
      </c>
      <c r="H112" s="237">
        <v>12</v>
      </c>
      <c r="I112" s="238"/>
      <c r="J112" s="239">
        <f>ROUND(I112*H112,2)</f>
        <v>0</v>
      </c>
      <c r="K112" s="235" t="s">
        <v>19</v>
      </c>
      <c r="L112" s="41"/>
      <c r="M112" s="240" t="s">
        <v>19</v>
      </c>
      <c r="N112" s="241" t="s">
        <v>44</v>
      </c>
      <c r="O112" s="81"/>
      <c r="P112" s="225">
        <f>O112*H112</f>
        <v>0</v>
      </c>
      <c r="Q112" s="225">
        <v>0</v>
      </c>
      <c r="R112" s="225">
        <f>Q112*H112</f>
        <v>0</v>
      </c>
      <c r="S112" s="225">
        <v>0</v>
      </c>
      <c r="T112" s="226">
        <f>S112*H112</f>
        <v>0</v>
      </c>
      <c r="U112" s="35"/>
      <c r="V112" s="35"/>
      <c r="W112" s="35"/>
      <c r="X112" s="35"/>
      <c r="Y112" s="35"/>
      <c r="Z112" s="35"/>
      <c r="AA112" s="35"/>
      <c r="AB112" s="35"/>
      <c r="AC112" s="35"/>
      <c r="AD112" s="35"/>
      <c r="AE112" s="35"/>
      <c r="AR112" s="227" t="s">
        <v>182</v>
      </c>
      <c r="AT112" s="227" t="s">
        <v>191</v>
      </c>
      <c r="AU112" s="227" t="s">
        <v>73</v>
      </c>
      <c r="AY112" s="14" t="s">
        <v>183</v>
      </c>
      <c r="BE112" s="228">
        <f>IF(N112="základní",J112,0)</f>
        <v>0</v>
      </c>
      <c r="BF112" s="228">
        <f>IF(N112="snížená",J112,0)</f>
        <v>0</v>
      </c>
      <c r="BG112" s="228">
        <f>IF(N112="zákl. přenesená",J112,0)</f>
        <v>0</v>
      </c>
      <c r="BH112" s="228">
        <f>IF(N112="sníž. přenesená",J112,0)</f>
        <v>0</v>
      </c>
      <c r="BI112" s="228">
        <f>IF(N112="nulová",J112,0)</f>
        <v>0</v>
      </c>
      <c r="BJ112" s="14" t="s">
        <v>81</v>
      </c>
      <c r="BK112" s="228">
        <f>ROUND(I112*H112,2)</f>
        <v>0</v>
      </c>
      <c r="BL112" s="14" t="s">
        <v>182</v>
      </c>
      <c r="BM112" s="227" t="s">
        <v>1666</v>
      </c>
    </row>
    <row r="113" s="2" customFormat="1">
      <c r="A113" s="35"/>
      <c r="B113" s="36"/>
      <c r="C113" s="37"/>
      <c r="D113" s="229" t="s">
        <v>190</v>
      </c>
      <c r="E113" s="37"/>
      <c r="F113" s="230" t="s">
        <v>1665</v>
      </c>
      <c r="G113" s="37"/>
      <c r="H113" s="37"/>
      <c r="I113" s="143"/>
      <c r="J113" s="37"/>
      <c r="K113" s="37"/>
      <c r="L113" s="41"/>
      <c r="M113" s="231"/>
      <c r="N113" s="232"/>
      <c r="O113" s="81"/>
      <c r="P113" s="81"/>
      <c r="Q113" s="81"/>
      <c r="R113" s="81"/>
      <c r="S113" s="81"/>
      <c r="T113" s="82"/>
      <c r="U113" s="35"/>
      <c r="V113" s="35"/>
      <c r="W113" s="35"/>
      <c r="X113" s="35"/>
      <c r="Y113" s="35"/>
      <c r="Z113" s="35"/>
      <c r="AA113" s="35"/>
      <c r="AB113" s="35"/>
      <c r="AC113" s="35"/>
      <c r="AD113" s="35"/>
      <c r="AE113" s="35"/>
      <c r="AT113" s="14" t="s">
        <v>190</v>
      </c>
      <c r="AU113" s="14" t="s">
        <v>73</v>
      </c>
    </row>
    <row r="114" s="2" customFormat="1" ht="44.25" customHeight="1">
      <c r="A114" s="35"/>
      <c r="B114" s="36"/>
      <c r="C114" s="233" t="s">
        <v>260</v>
      </c>
      <c r="D114" s="233" t="s">
        <v>191</v>
      </c>
      <c r="E114" s="234" t="s">
        <v>1667</v>
      </c>
      <c r="F114" s="235" t="s">
        <v>1668</v>
      </c>
      <c r="G114" s="236" t="s">
        <v>199</v>
      </c>
      <c r="H114" s="237">
        <v>1</v>
      </c>
      <c r="I114" s="238"/>
      <c r="J114" s="239">
        <f>ROUND(I114*H114,2)</f>
        <v>0</v>
      </c>
      <c r="K114" s="235" t="s">
        <v>19</v>
      </c>
      <c r="L114" s="41"/>
      <c r="M114" s="240" t="s">
        <v>19</v>
      </c>
      <c r="N114" s="241" t="s">
        <v>44</v>
      </c>
      <c r="O114" s="81"/>
      <c r="P114" s="225">
        <f>O114*H114</f>
        <v>0</v>
      </c>
      <c r="Q114" s="225">
        <v>0</v>
      </c>
      <c r="R114" s="225">
        <f>Q114*H114</f>
        <v>0</v>
      </c>
      <c r="S114" s="225">
        <v>0</v>
      </c>
      <c r="T114" s="226">
        <f>S114*H114</f>
        <v>0</v>
      </c>
      <c r="U114" s="35"/>
      <c r="V114" s="35"/>
      <c r="W114" s="35"/>
      <c r="X114" s="35"/>
      <c r="Y114" s="35"/>
      <c r="Z114" s="35"/>
      <c r="AA114" s="35"/>
      <c r="AB114" s="35"/>
      <c r="AC114" s="35"/>
      <c r="AD114" s="35"/>
      <c r="AE114" s="35"/>
      <c r="AR114" s="227" t="s">
        <v>194</v>
      </c>
      <c r="AT114" s="227" t="s">
        <v>191</v>
      </c>
      <c r="AU114" s="227" t="s">
        <v>73</v>
      </c>
      <c r="AY114" s="14" t="s">
        <v>183</v>
      </c>
      <c r="BE114" s="228">
        <f>IF(N114="základní",J114,0)</f>
        <v>0</v>
      </c>
      <c r="BF114" s="228">
        <f>IF(N114="snížená",J114,0)</f>
        <v>0</v>
      </c>
      <c r="BG114" s="228">
        <f>IF(N114="zákl. přenesená",J114,0)</f>
        <v>0</v>
      </c>
      <c r="BH114" s="228">
        <f>IF(N114="sníž. přenesená",J114,0)</f>
        <v>0</v>
      </c>
      <c r="BI114" s="228">
        <f>IF(N114="nulová",J114,0)</f>
        <v>0</v>
      </c>
      <c r="BJ114" s="14" t="s">
        <v>81</v>
      </c>
      <c r="BK114" s="228">
        <f>ROUND(I114*H114,2)</f>
        <v>0</v>
      </c>
      <c r="BL114" s="14" t="s">
        <v>194</v>
      </c>
      <c r="BM114" s="227" t="s">
        <v>1669</v>
      </c>
    </row>
    <row r="115" s="2" customFormat="1">
      <c r="A115" s="35"/>
      <c r="B115" s="36"/>
      <c r="C115" s="37"/>
      <c r="D115" s="229" t="s">
        <v>190</v>
      </c>
      <c r="E115" s="37"/>
      <c r="F115" s="230" t="s">
        <v>1668</v>
      </c>
      <c r="G115" s="37"/>
      <c r="H115" s="37"/>
      <c r="I115" s="143"/>
      <c r="J115" s="37"/>
      <c r="K115" s="37"/>
      <c r="L115" s="41"/>
      <c r="M115" s="231"/>
      <c r="N115" s="232"/>
      <c r="O115" s="81"/>
      <c r="P115" s="81"/>
      <c r="Q115" s="81"/>
      <c r="R115" s="81"/>
      <c r="S115" s="81"/>
      <c r="T115" s="82"/>
      <c r="U115" s="35"/>
      <c r="V115" s="35"/>
      <c r="W115" s="35"/>
      <c r="X115" s="35"/>
      <c r="Y115" s="35"/>
      <c r="Z115" s="35"/>
      <c r="AA115" s="35"/>
      <c r="AB115" s="35"/>
      <c r="AC115" s="35"/>
      <c r="AD115" s="35"/>
      <c r="AE115" s="35"/>
      <c r="AT115" s="14" t="s">
        <v>190</v>
      </c>
      <c r="AU115" s="14" t="s">
        <v>73</v>
      </c>
    </row>
    <row r="116" s="2" customFormat="1" ht="66.75" customHeight="1">
      <c r="A116" s="35"/>
      <c r="B116" s="36"/>
      <c r="C116" s="233" t="s">
        <v>265</v>
      </c>
      <c r="D116" s="233" t="s">
        <v>191</v>
      </c>
      <c r="E116" s="234" t="s">
        <v>1101</v>
      </c>
      <c r="F116" s="235" t="s">
        <v>1670</v>
      </c>
      <c r="G116" s="236" t="s">
        <v>199</v>
      </c>
      <c r="H116" s="237">
        <v>1</v>
      </c>
      <c r="I116" s="238"/>
      <c r="J116" s="239">
        <f>ROUND(I116*H116,2)</f>
        <v>0</v>
      </c>
      <c r="K116" s="235" t="s">
        <v>19</v>
      </c>
      <c r="L116" s="41"/>
      <c r="M116" s="240" t="s">
        <v>19</v>
      </c>
      <c r="N116" s="241" t="s">
        <v>44</v>
      </c>
      <c r="O116" s="81"/>
      <c r="P116" s="225">
        <f>O116*H116</f>
        <v>0</v>
      </c>
      <c r="Q116" s="225">
        <v>0</v>
      </c>
      <c r="R116" s="225">
        <f>Q116*H116</f>
        <v>0</v>
      </c>
      <c r="S116" s="225">
        <v>0</v>
      </c>
      <c r="T116" s="226">
        <f>S116*H116</f>
        <v>0</v>
      </c>
      <c r="U116" s="35"/>
      <c r="V116" s="35"/>
      <c r="W116" s="35"/>
      <c r="X116" s="35"/>
      <c r="Y116" s="35"/>
      <c r="Z116" s="35"/>
      <c r="AA116" s="35"/>
      <c r="AB116" s="35"/>
      <c r="AC116" s="35"/>
      <c r="AD116" s="35"/>
      <c r="AE116" s="35"/>
      <c r="AR116" s="227" t="s">
        <v>182</v>
      </c>
      <c r="AT116" s="227" t="s">
        <v>191</v>
      </c>
      <c r="AU116" s="227" t="s">
        <v>73</v>
      </c>
      <c r="AY116" s="14" t="s">
        <v>183</v>
      </c>
      <c r="BE116" s="228">
        <f>IF(N116="základní",J116,0)</f>
        <v>0</v>
      </c>
      <c r="BF116" s="228">
        <f>IF(N116="snížená",J116,0)</f>
        <v>0</v>
      </c>
      <c r="BG116" s="228">
        <f>IF(N116="zákl. přenesená",J116,0)</f>
        <v>0</v>
      </c>
      <c r="BH116" s="228">
        <f>IF(N116="sníž. přenesená",J116,0)</f>
        <v>0</v>
      </c>
      <c r="BI116" s="228">
        <f>IF(N116="nulová",J116,0)</f>
        <v>0</v>
      </c>
      <c r="BJ116" s="14" t="s">
        <v>81</v>
      </c>
      <c r="BK116" s="228">
        <f>ROUND(I116*H116,2)</f>
        <v>0</v>
      </c>
      <c r="BL116" s="14" t="s">
        <v>182</v>
      </c>
      <c r="BM116" s="227" t="s">
        <v>1671</v>
      </c>
    </row>
    <row r="117" s="2" customFormat="1">
      <c r="A117" s="35"/>
      <c r="B117" s="36"/>
      <c r="C117" s="37"/>
      <c r="D117" s="229" t="s">
        <v>190</v>
      </c>
      <c r="E117" s="37"/>
      <c r="F117" s="230" t="s">
        <v>1670</v>
      </c>
      <c r="G117" s="37"/>
      <c r="H117" s="37"/>
      <c r="I117" s="143"/>
      <c r="J117" s="37"/>
      <c r="K117" s="37"/>
      <c r="L117" s="41"/>
      <c r="M117" s="231"/>
      <c r="N117" s="232"/>
      <c r="O117" s="81"/>
      <c r="P117" s="81"/>
      <c r="Q117" s="81"/>
      <c r="R117" s="81"/>
      <c r="S117" s="81"/>
      <c r="T117" s="82"/>
      <c r="U117" s="35"/>
      <c r="V117" s="35"/>
      <c r="W117" s="35"/>
      <c r="X117" s="35"/>
      <c r="Y117" s="35"/>
      <c r="Z117" s="35"/>
      <c r="AA117" s="35"/>
      <c r="AB117" s="35"/>
      <c r="AC117" s="35"/>
      <c r="AD117" s="35"/>
      <c r="AE117" s="35"/>
      <c r="AT117" s="14" t="s">
        <v>190</v>
      </c>
      <c r="AU117" s="14" t="s">
        <v>73</v>
      </c>
    </row>
    <row r="118" s="2" customFormat="1" ht="66.75" customHeight="1">
      <c r="A118" s="35"/>
      <c r="B118" s="36"/>
      <c r="C118" s="233" t="s">
        <v>7</v>
      </c>
      <c r="D118" s="233" t="s">
        <v>191</v>
      </c>
      <c r="E118" s="234" t="s">
        <v>1672</v>
      </c>
      <c r="F118" s="235" t="s">
        <v>1673</v>
      </c>
      <c r="G118" s="236" t="s">
        <v>199</v>
      </c>
      <c r="H118" s="237">
        <v>0.5</v>
      </c>
      <c r="I118" s="238"/>
      <c r="J118" s="239">
        <f>ROUND(I118*H118,2)</f>
        <v>0</v>
      </c>
      <c r="K118" s="235" t="s">
        <v>19</v>
      </c>
      <c r="L118" s="41"/>
      <c r="M118" s="240" t="s">
        <v>19</v>
      </c>
      <c r="N118" s="241" t="s">
        <v>44</v>
      </c>
      <c r="O118" s="81"/>
      <c r="P118" s="225">
        <f>O118*H118</f>
        <v>0</v>
      </c>
      <c r="Q118" s="225">
        <v>0</v>
      </c>
      <c r="R118" s="225">
        <f>Q118*H118</f>
        <v>0</v>
      </c>
      <c r="S118" s="225">
        <v>0</v>
      </c>
      <c r="T118" s="226">
        <f>S118*H118</f>
        <v>0</v>
      </c>
      <c r="U118" s="35"/>
      <c r="V118" s="35"/>
      <c r="W118" s="35"/>
      <c r="X118" s="35"/>
      <c r="Y118" s="35"/>
      <c r="Z118" s="35"/>
      <c r="AA118" s="35"/>
      <c r="AB118" s="35"/>
      <c r="AC118" s="35"/>
      <c r="AD118" s="35"/>
      <c r="AE118" s="35"/>
      <c r="AR118" s="227" t="s">
        <v>194</v>
      </c>
      <c r="AT118" s="227" t="s">
        <v>191</v>
      </c>
      <c r="AU118" s="227" t="s">
        <v>73</v>
      </c>
      <c r="AY118" s="14" t="s">
        <v>183</v>
      </c>
      <c r="BE118" s="228">
        <f>IF(N118="základní",J118,0)</f>
        <v>0</v>
      </c>
      <c r="BF118" s="228">
        <f>IF(N118="snížená",J118,0)</f>
        <v>0</v>
      </c>
      <c r="BG118" s="228">
        <f>IF(N118="zákl. přenesená",J118,0)</f>
        <v>0</v>
      </c>
      <c r="BH118" s="228">
        <f>IF(N118="sníž. přenesená",J118,0)</f>
        <v>0</v>
      </c>
      <c r="BI118" s="228">
        <f>IF(N118="nulová",J118,0)</f>
        <v>0</v>
      </c>
      <c r="BJ118" s="14" t="s">
        <v>81</v>
      </c>
      <c r="BK118" s="228">
        <f>ROUND(I118*H118,2)</f>
        <v>0</v>
      </c>
      <c r="BL118" s="14" t="s">
        <v>194</v>
      </c>
      <c r="BM118" s="227" t="s">
        <v>1674</v>
      </c>
    </row>
    <row r="119" s="2" customFormat="1">
      <c r="A119" s="35"/>
      <c r="B119" s="36"/>
      <c r="C119" s="37"/>
      <c r="D119" s="229" t="s">
        <v>190</v>
      </c>
      <c r="E119" s="37"/>
      <c r="F119" s="230" t="s">
        <v>1673</v>
      </c>
      <c r="G119" s="37"/>
      <c r="H119" s="37"/>
      <c r="I119" s="143"/>
      <c r="J119" s="37"/>
      <c r="K119" s="37"/>
      <c r="L119" s="41"/>
      <c r="M119" s="231"/>
      <c r="N119" s="232"/>
      <c r="O119" s="81"/>
      <c r="P119" s="81"/>
      <c r="Q119" s="81"/>
      <c r="R119" s="81"/>
      <c r="S119" s="81"/>
      <c r="T119" s="82"/>
      <c r="U119" s="35"/>
      <c r="V119" s="35"/>
      <c r="W119" s="35"/>
      <c r="X119" s="35"/>
      <c r="Y119" s="35"/>
      <c r="Z119" s="35"/>
      <c r="AA119" s="35"/>
      <c r="AB119" s="35"/>
      <c r="AC119" s="35"/>
      <c r="AD119" s="35"/>
      <c r="AE119" s="35"/>
      <c r="AT119" s="14" t="s">
        <v>190</v>
      </c>
      <c r="AU119" s="14" t="s">
        <v>73</v>
      </c>
    </row>
    <row r="120" s="2" customFormat="1" ht="66.75" customHeight="1">
      <c r="A120" s="35"/>
      <c r="B120" s="36"/>
      <c r="C120" s="233" t="s">
        <v>274</v>
      </c>
      <c r="D120" s="233" t="s">
        <v>191</v>
      </c>
      <c r="E120" s="234" t="s">
        <v>1073</v>
      </c>
      <c r="F120" s="235" t="s">
        <v>1675</v>
      </c>
      <c r="G120" s="236" t="s">
        <v>199</v>
      </c>
      <c r="H120" s="237">
        <v>1</v>
      </c>
      <c r="I120" s="238"/>
      <c r="J120" s="239">
        <f>ROUND(I120*H120,2)</f>
        <v>0</v>
      </c>
      <c r="K120" s="235" t="s">
        <v>19</v>
      </c>
      <c r="L120" s="41"/>
      <c r="M120" s="240" t="s">
        <v>19</v>
      </c>
      <c r="N120" s="241" t="s">
        <v>44</v>
      </c>
      <c r="O120" s="81"/>
      <c r="P120" s="225">
        <f>O120*H120</f>
        <v>0</v>
      </c>
      <c r="Q120" s="225">
        <v>0</v>
      </c>
      <c r="R120" s="225">
        <f>Q120*H120</f>
        <v>0</v>
      </c>
      <c r="S120" s="225">
        <v>0</v>
      </c>
      <c r="T120" s="226">
        <f>S120*H120</f>
        <v>0</v>
      </c>
      <c r="U120" s="35"/>
      <c r="V120" s="35"/>
      <c r="W120" s="35"/>
      <c r="X120" s="35"/>
      <c r="Y120" s="35"/>
      <c r="Z120" s="35"/>
      <c r="AA120" s="35"/>
      <c r="AB120" s="35"/>
      <c r="AC120" s="35"/>
      <c r="AD120" s="35"/>
      <c r="AE120" s="35"/>
      <c r="AR120" s="227" t="s">
        <v>182</v>
      </c>
      <c r="AT120" s="227" t="s">
        <v>191</v>
      </c>
      <c r="AU120" s="227" t="s">
        <v>73</v>
      </c>
      <c r="AY120" s="14" t="s">
        <v>183</v>
      </c>
      <c r="BE120" s="228">
        <f>IF(N120="základní",J120,0)</f>
        <v>0</v>
      </c>
      <c r="BF120" s="228">
        <f>IF(N120="snížená",J120,0)</f>
        <v>0</v>
      </c>
      <c r="BG120" s="228">
        <f>IF(N120="zákl. přenesená",J120,0)</f>
        <v>0</v>
      </c>
      <c r="BH120" s="228">
        <f>IF(N120="sníž. přenesená",J120,0)</f>
        <v>0</v>
      </c>
      <c r="BI120" s="228">
        <f>IF(N120="nulová",J120,0)</f>
        <v>0</v>
      </c>
      <c r="BJ120" s="14" t="s">
        <v>81</v>
      </c>
      <c r="BK120" s="228">
        <f>ROUND(I120*H120,2)</f>
        <v>0</v>
      </c>
      <c r="BL120" s="14" t="s">
        <v>182</v>
      </c>
      <c r="BM120" s="227" t="s">
        <v>1676</v>
      </c>
    </row>
    <row r="121" s="2" customFormat="1">
      <c r="A121" s="35"/>
      <c r="B121" s="36"/>
      <c r="C121" s="37"/>
      <c r="D121" s="229" t="s">
        <v>190</v>
      </c>
      <c r="E121" s="37"/>
      <c r="F121" s="230" t="s">
        <v>1675</v>
      </c>
      <c r="G121" s="37"/>
      <c r="H121" s="37"/>
      <c r="I121" s="143"/>
      <c r="J121" s="37"/>
      <c r="K121" s="37"/>
      <c r="L121" s="41"/>
      <c r="M121" s="231"/>
      <c r="N121" s="232"/>
      <c r="O121" s="81"/>
      <c r="P121" s="81"/>
      <c r="Q121" s="81"/>
      <c r="R121" s="81"/>
      <c r="S121" s="81"/>
      <c r="T121" s="82"/>
      <c r="U121" s="35"/>
      <c r="V121" s="35"/>
      <c r="W121" s="35"/>
      <c r="X121" s="35"/>
      <c r="Y121" s="35"/>
      <c r="Z121" s="35"/>
      <c r="AA121" s="35"/>
      <c r="AB121" s="35"/>
      <c r="AC121" s="35"/>
      <c r="AD121" s="35"/>
      <c r="AE121" s="35"/>
      <c r="AT121" s="14" t="s">
        <v>190</v>
      </c>
      <c r="AU121" s="14" t="s">
        <v>73</v>
      </c>
    </row>
    <row r="122" s="2" customFormat="1" ht="33" customHeight="1">
      <c r="A122" s="35"/>
      <c r="B122" s="36"/>
      <c r="C122" s="233" t="s">
        <v>282</v>
      </c>
      <c r="D122" s="233" t="s">
        <v>191</v>
      </c>
      <c r="E122" s="234" t="s">
        <v>1077</v>
      </c>
      <c r="F122" s="235" t="s">
        <v>1078</v>
      </c>
      <c r="G122" s="236" t="s">
        <v>199</v>
      </c>
      <c r="H122" s="237">
        <v>1</v>
      </c>
      <c r="I122" s="238"/>
      <c r="J122" s="239">
        <f>ROUND(I122*H122,2)</f>
        <v>0</v>
      </c>
      <c r="K122" s="235" t="s">
        <v>19</v>
      </c>
      <c r="L122" s="41"/>
      <c r="M122" s="240" t="s">
        <v>19</v>
      </c>
      <c r="N122" s="241" t="s">
        <v>44</v>
      </c>
      <c r="O122" s="81"/>
      <c r="P122" s="225">
        <f>O122*H122</f>
        <v>0</v>
      </c>
      <c r="Q122" s="225">
        <v>0</v>
      </c>
      <c r="R122" s="225">
        <f>Q122*H122</f>
        <v>0</v>
      </c>
      <c r="S122" s="225">
        <v>0</v>
      </c>
      <c r="T122" s="226">
        <f>S122*H122</f>
        <v>0</v>
      </c>
      <c r="U122" s="35"/>
      <c r="V122" s="35"/>
      <c r="W122" s="35"/>
      <c r="X122" s="35"/>
      <c r="Y122" s="35"/>
      <c r="Z122" s="35"/>
      <c r="AA122" s="35"/>
      <c r="AB122" s="35"/>
      <c r="AC122" s="35"/>
      <c r="AD122" s="35"/>
      <c r="AE122" s="35"/>
      <c r="AR122" s="227" t="s">
        <v>81</v>
      </c>
      <c r="AT122" s="227" t="s">
        <v>191</v>
      </c>
      <c r="AU122" s="227" t="s">
        <v>73</v>
      </c>
      <c r="AY122" s="14" t="s">
        <v>183</v>
      </c>
      <c r="BE122" s="228">
        <f>IF(N122="základní",J122,0)</f>
        <v>0</v>
      </c>
      <c r="BF122" s="228">
        <f>IF(N122="snížená",J122,0)</f>
        <v>0</v>
      </c>
      <c r="BG122" s="228">
        <f>IF(N122="zákl. přenesená",J122,0)</f>
        <v>0</v>
      </c>
      <c r="BH122" s="228">
        <f>IF(N122="sníž. přenesená",J122,0)</f>
        <v>0</v>
      </c>
      <c r="BI122" s="228">
        <f>IF(N122="nulová",J122,0)</f>
        <v>0</v>
      </c>
      <c r="BJ122" s="14" t="s">
        <v>81</v>
      </c>
      <c r="BK122" s="228">
        <f>ROUND(I122*H122,2)</f>
        <v>0</v>
      </c>
      <c r="BL122" s="14" t="s">
        <v>81</v>
      </c>
      <c r="BM122" s="227" t="s">
        <v>1677</v>
      </c>
    </row>
    <row r="123" s="2" customFormat="1">
      <c r="A123" s="35"/>
      <c r="B123" s="36"/>
      <c r="C123" s="37"/>
      <c r="D123" s="229" t="s">
        <v>190</v>
      </c>
      <c r="E123" s="37"/>
      <c r="F123" s="230" t="s">
        <v>1078</v>
      </c>
      <c r="G123" s="37"/>
      <c r="H123" s="37"/>
      <c r="I123" s="143"/>
      <c r="J123" s="37"/>
      <c r="K123" s="37"/>
      <c r="L123" s="41"/>
      <c r="M123" s="242"/>
      <c r="N123" s="243"/>
      <c r="O123" s="244"/>
      <c r="P123" s="244"/>
      <c r="Q123" s="244"/>
      <c r="R123" s="244"/>
      <c r="S123" s="244"/>
      <c r="T123" s="245"/>
      <c r="U123" s="35"/>
      <c r="V123" s="35"/>
      <c r="W123" s="35"/>
      <c r="X123" s="35"/>
      <c r="Y123" s="35"/>
      <c r="Z123" s="35"/>
      <c r="AA123" s="35"/>
      <c r="AB123" s="35"/>
      <c r="AC123" s="35"/>
      <c r="AD123" s="35"/>
      <c r="AE123" s="35"/>
      <c r="AT123" s="14" t="s">
        <v>190</v>
      </c>
      <c r="AU123" s="14" t="s">
        <v>73</v>
      </c>
    </row>
    <row r="124" s="2" customFormat="1" ht="6.96" customHeight="1">
      <c r="A124" s="35"/>
      <c r="B124" s="56"/>
      <c r="C124" s="57"/>
      <c r="D124" s="57"/>
      <c r="E124" s="57"/>
      <c r="F124" s="57"/>
      <c r="G124" s="57"/>
      <c r="H124" s="57"/>
      <c r="I124" s="172"/>
      <c r="J124" s="57"/>
      <c r="K124" s="57"/>
      <c r="L124" s="41"/>
      <c r="M124" s="35"/>
      <c r="O124" s="35"/>
      <c r="P124" s="35"/>
      <c r="Q124" s="35"/>
      <c r="R124" s="35"/>
      <c r="S124" s="35"/>
      <c r="T124" s="35"/>
      <c r="U124" s="35"/>
      <c r="V124" s="35"/>
      <c r="W124" s="35"/>
      <c r="X124" s="35"/>
      <c r="Y124" s="35"/>
      <c r="Z124" s="35"/>
      <c r="AA124" s="35"/>
      <c r="AB124" s="35"/>
      <c r="AC124" s="35"/>
      <c r="AD124" s="35"/>
      <c r="AE124" s="35"/>
    </row>
  </sheetData>
  <sheetProtection sheet="1" autoFilter="0" formatColumns="0" formatRows="0" objects="1" scenarios="1" spinCount="100000" saltValue="ihv4wfv2jTGtOtBG54gm/OoKTIGMd/dvkVkEZPFOKBJJnlKV1DrttiAgJQuCCZfZwgadbShsrt1uQ+z8MiJTbA==" hashValue="/owAzAmqPD0eUvEb/L4ZFx2vYpBmSJhQOVWm8hjeDwPdLixqTQYiTa3AT37uPwcslzjrl6eq63U2gSzzZn58Uw==" algorithmName="SHA-512" password="CC35"/>
  <autoFilter ref="C84:K123"/>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106</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1" customFormat="1" ht="12" customHeight="1">
      <c r="B8" s="17"/>
      <c r="D8" s="141" t="s">
        <v>160</v>
      </c>
      <c r="I8" s="135"/>
      <c r="L8" s="17"/>
    </row>
    <row r="9" hidden="1" s="2" customFormat="1" ht="16.5" customHeight="1">
      <c r="A9" s="35"/>
      <c r="B9" s="41"/>
      <c r="C9" s="35"/>
      <c r="D9" s="35"/>
      <c r="E9" s="142" t="s">
        <v>308</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309</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16.5" customHeight="1">
      <c r="A11" s="35"/>
      <c r="B11" s="41"/>
      <c r="C11" s="35"/>
      <c r="D11" s="35"/>
      <c r="E11" s="145" t="s">
        <v>1678</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11. 2. 2020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34</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37</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38</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39</v>
      </c>
      <c r="E32" s="35"/>
      <c r="F32" s="35"/>
      <c r="G32" s="35"/>
      <c r="H32" s="35"/>
      <c r="I32" s="143"/>
      <c r="J32" s="156">
        <f>ROUND(J85,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41</v>
      </c>
      <c r="G34" s="35"/>
      <c r="H34" s="35"/>
      <c r="I34" s="158" t="s">
        <v>40</v>
      </c>
      <c r="J34" s="157" t="s">
        <v>42</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43</v>
      </c>
      <c r="E35" s="141" t="s">
        <v>44</v>
      </c>
      <c r="F35" s="160">
        <f>ROUND((SUM(BE85:BE91)),  2)</f>
        <v>0</v>
      </c>
      <c r="G35" s="35"/>
      <c r="H35" s="35"/>
      <c r="I35" s="161">
        <v>0.20999999999999999</v>
      </c>
      <c r="J35" s="160">
        <f>ROUND(((SUM(BE85:BE91))*I35),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45</v>
      </c>
      <c r="F36" s="160">
        <f>ROUND((SUM(BF85:BF91)),  2)</f>
        <v>0</v>
      </c>
      <c r="G36" s="35"/>
      <c r="H36" s="35"/>
      <c r="I36" s="161">
        <v>0.14999999999999999</v>
      </c>
      <c r="J36" s="160">
        <f>ROUND(((SUM(BF85:BF91))*I36),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46</v>
      </c>
      <c r="F37" s="160">
        <f>ROUND((SUM(BG85:BG91)),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47</v>
      </c>
      <c r="F38" s="160">
        <f>ROUND((SUM(BH85:BH91)),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48</v>
      </c>
      <c r="F39" s="160">
        <f>ROUND((SUM(BI85:BI91)),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49</v>
      </c>
      <c r="E41" s="164"/>
      <c r="F41" s="164"/>
      <c r="G41" s="165" t="s">
        <v>50</v>
      </c>
      <c r="H41" s="166" t="s">
        <v>51</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162</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23.25" customHeight="1">
      <c r="A50" s="35"/>
      <c r="B50" s="36"/>
      <c r="C50" s="37"/>
      <c r="D50" s="37"/>
      <c r="E50" s="176" t="str">
        <f>E7</f>
        <v xml:space="preserve">Oprava staničních kolejí 1 - 8  a výhybek v žst. Bečov nad Teplou (2. část)</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160</v>
      </c>
      <c r="D51" s="19"/>
      <c r="E51" s="19"/>
      <c r="F51" s="19"/>
      <c r="G51" s="19"/>
      <c r="H51" s="19"/>
      <c r="I51" s="135"/>
      <c r="J51" s="19"/>
      <c r="K51" s="19"/>
      <c r="L51" s="17"/>
    </row>
    <row r="52" hidden="1" s="2" customFormat="1" ht="16.5" customHeight="1">
      <c r="A52" s="35"/>
      <c r="B52" s="36"/>
      <c r="C52" s="37"/>
      <c r="D52" s="37"/>
      <c r="E52" s="176" t="s">
        <v>308</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309</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6.5" customHeight="1">
      <c r="A54" s="35"/>
      <c r="B54" s="36"/>
      <c r="C54" s="37"/>
      <c r="D54" s="37"/>
      <c r="E54" s="66" t="str">
        <f>E11</f>
        <v>01.6 - VRN technologická část</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žst. Bečov nad Teplou</v>
      </c>
      <c r="G56" s="37"/>
      <c r="H56" s="37"/>
      <c r="I56" s="146" t="s">
        <v>23</v>
      </c>
      <c r="J56" s="69" t="str">
        <f>IF(J14="","",J14)</f>
        <v>11. 2. 2020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 xml:space="preserve"> Správa železnic, OŘ ÚNL</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 xml:space="preserve"> </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163</v>
      </c>
      <c r="D61" s="178"/>
      <c r="E61" s="178"/>
      <c r="F61" s="178"/>
      <c r="G61" s="178"/>
      <c r="H61" s="178"/>
      <c r="I61" s="179"/>
      <c r="J61" s="180" t="s">
        <v>164</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71</v>
      </c>
      <c r="D63" s="37"/>
      <c r="E63" s="37"/>
      <c r="F63" s="37"/>
      <c r="G63" s="37"/>
      <c r="H63" s="37"/>
      <c r="I63" s="143"/>
      <c r="J63" s="99">
        <f>J85</f>
        <v>0</v>
      </c>
      <c r="K63" s="37"/>
      <c r="L63" s="144"/>
      <c r="S63" s="35"/>
      <c r="T63" s="35"/>
      <c r="U63" s="35"/>
      <c r="V63" s="35"/>
      <c r="W63" s="35"/>
      <c r="X63" s="35"/>
      <c r="Y63" s="35"/>
      <c r="Z63" s="35"/>
      <c r="AA63" s="35"/>
      <c r="AB63" s="35"/>
      <c r="AC63" s="35"/>
      <c r="AD63" s="35"/>
      <c r="AE63" s="35"/>
      <c r="AU63" s="14" t="s">
        <v>165</v>
      </c>
    </row>
    <row r="64" hidden="1" s="2" customFormat="1" ht="21.84" customHeight="1">
      <c r="A64" s="35"/>
      <c r="B64" s="36"/>
      <c r="C64" s="37"/>
      <c r="D64" s="37"/>
      <c r="E64" s="37"/>
      <c r="F64" s="37"/>
      <c r="G64" s="37"/>
      <c r="H64" s="37"/>
      <c r="I64" s="143"/>
      <c r="J64" s="37"/>
      <c r="K64" s="37"/>
      <c r="L64" s="144"/>
      <c r="S64" s="35"/>
      <c r="T64" s="35"/>
      <c r="U64" s="35"/>
      <c r="V64" s="35"/>
      <c r="W64" s="35"/>
      <c r="X64" s="35"/>
      <c r="Y64" s="35"/>
      <c r="Z64" s="35"/>
      <c r="AA64" s="35"/>
      <c r="AB64" s="35"/>
      <c r="AC64" s="35"/>
      <c r="AD64" s="35"/>
      <c r="AE64" s="35"/>
    </row>
    <row r="65" hidden="1" s="2" customFormat="1" ht="6.96" customHeight="1">
      <c r="A65" s="35"/>
      <c r="B65" s="56"/>
      <c r="C65" s="57"/>
      <c r="D65" s="57"/>
      <c r="E65" s="57"/>
      <c r="F65" s="57"/>
      <c r="G65" s="57"/>
      <c r="H65" s="57"/>
      <c r="I65" s="172"/>
      <c r="J65" s="57"/>
      <c r="K65" s="57"/>
      <c r="L65" s="144"/>
      <c r="S65" s="35"/>
      <c r="T65" s="35"/>
      <c r="U65" s="35"/>
      <c r="V65" s="35"/>
      <c r="W65" s="35"/>
      <c r="X65" s="35"/>
      <c r="Y65" s="35"/>
      <c r="Z65" s="35"/>
      <c r="AA65" s="35"/>
      <c r="AB65" s="35"/>
      <c r="AC65" s="35"/>
      <c r="AD65" s="35"/>
      <c r="AE65" s="35"/>
    </row>
    <row r="66" hidden="1"/>
    <row r="67" hidden="1"/>
    <row r="68" hidden="1"/>
    <row r="69" s="2" customFormat="1" ht="6.96" customHeight="1">
      <c r="A69" s="35"/>
      <c r="B69" s="58"/>
      <c r="C69" s="59"/>
      <c r="D69" s="59"/>
      <c r="E69" s="59"/>
      <c r="F69" s="59"/>
      <c r="G69" s="59"/>
      <c r="H69" s="59"/>
      <c r="I69" s="175"/>
      <c r="J69" s="59"/>
      <c r="K69" s="59"/>
      <c r="L69" s="144"/>
      <c r="S69" s="35"/>
      <c r="T69" s="35"/>
      <c r="U69" s="35"/>
      <c r="V69" s="35"/>
      <c r="W69" s="35"/>
      <c r="X69" s="35"/>
      <c r="Y69" s="35"/>
      <c r="Z69" s="35"/>
      <c r="AA69" s="35"/>
      <c r="AB69" s="35"/>
      <c r="AC69" s="35"/>
      <c r="AD69" s="35"/>
      <c r="AE69" s="35"/>
    </row>
    <row r="70" s="2" customFormat="1" ht="24.96" customHeight="1">
      <c r="A70" s="35"/>
      <c r="B70" s="36"/>
      <c r="C70" s="20" t="s">
        <v>168</v>
      </c>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143"/>
      <c r="J71" s="37"/>
      <c r="K71" s="37"/>
      <c r="L71" s="144"/>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23.25" customHeight="1">
      <c r="A73" s="35"/>
      <c r="B73" s="36"/>
      <c r="C73" s="37"/>
      <c r="D73" s="37"/>
      <c r="E73" s="176" t="str">
        <f>E7</f>
        <v xml:space="preserve">Oprava staničních kolejí 1 - 8  a výhybek v žst. Bečov nad Teplou (2. část)</v>
      </c>
      <c r="F73" s="29"/>
      <c r="G73" s="29"/>
      <c r="H73" s="29"/>
      <c r="I73" s="143"/>
      <c r="J73" s="37"/>
      <c r="K73" s="37"/>
      <c r="L73" s="144"/>
      <c r="S73" s="35"/>
      <c r="T73" s="35"/>
      <c r="U73" s="35"/>
      <c r="V73" s="35"/>
      <c r="W73" s="35"/>
      <c r="X73" s="35"/>
      <c r="Y73" s="35"/>
      <c r="Z73" s="35"/>
      <c r="AA73" s="35"/>
      <c r="AB73" s="35"/>
      <c r="AC73" s="35"/>
      <c r="AD73" s="35"/>
      <c r="AE73" s="35"/>
    </row>
    <row r="74" s="1" customFormat="1" ht="12" customHeight="1">
      <c r="B74" s="18"/>
      <c r="C74" s="29" t="s">
        <v>160</v>
      </c>
      <c r="D74" s="19"/>
      <c r="E74" s="19"/>
      <c r="F74" s="19"/>
      <c r="G74" s="19"/>
      <c r="H74" s="19"/>
      <c r="I74" s="135"/>
      <c r="J74" s="19"/>
      <c r="K74" s="19"/>
      <c r="L74" s="17"/>
    </row>
    <row r="75" s="2" customFormat="1" ht="16.5" customHeight="1">
      <c r="A75" s="35"/>
      <c r="B75" s="36"/>
      <c r="C75" s="37"/>
      <c r="D75" s="37"/>
      <c r="E75" s="176" t="s">
        <v>308</v>
      </c>
      <c r="F75" s="37"/>
      <c r="G75" s="37"/>
      <c r="H75" s="37"/>
      <c r="I75" s="143"/>
      <c r="J75" s="37"/>
      <c r="K75" s="37"/>
      <c r="L75" s="144"/>
      <c r="S75" s="35"/>
      <c r="T75" s="35"/>
      <c r="U75" s="35"/>
      <c r="V75" s="35"/>
      <c r="W75" s="35"/>
      <c r="X75" s="35"/>
      <c r="Y75" s="35"/>
      <c r="Z75" s="35"/>
      <c r="AA75" s="35"/>
      <c r="AB75" s="35"/>
      <c r="AC75" s="35"/>
      <c r="AD75" s="35"/>
      <c r="AE75" s="35"/>
    </row>
    <row r="76" s="2" customFormat="1" ht="12" customHeight="1">
      <c r="A76" s="35"/>
      <c r="B76" s="36"/>
      <c r="C76" s="29" t="s">
        <v>309</v>
      </c>
      <c r="D76" s="37"/>
      <c r="E76" s="37"/>
      <c r="F76" s="37"/>
      <c r="G76" s="37"/>
      <c r="H76" s="37"/>
      <c r="I76" s="143"/>
      <c r="J76" s="37"/>
      <c r="K76" s="37"/>
      <c r="L76" s="144"/>
      <c r="S76" s="35"/>
      <c r="T76" s="35"/>
      <c r="U76" s="35"/>
      <c r="V76" s="35"/>
      <c r="W76" s="35"/>
      <c r="X76" s="35"/>
      <c r="Y76" s="35"/>
      <c r="Z76" s="35"/>
      <c r="AA76" s="35"/>
      <c r="AB76" s="35"/>
      <c r="AC76" s="35"/>
      <c r="AD76" s="35"/>
      <c r="AE76" s="35"/>
    </row>
    <row r="77" s="2" customFormat="1" ht="16.5" customHeight="1">
      <c r="A77" s="35"/>
      <c r="B77" s="36"/>
      <c r="C77" s="37"/>
      <c r="D77" s="37"/>
      <c r="E77" s="66" t="str">
        <f>E11</f>
        <v>01.6 - VRN technologická část</v>
      </c>
      <c r="F77" s="37"/>
      <c r="G77" s="37"/>
      <c r="H77" s="37"/>
      <c r="I77" s="143"/>
      <c r="J77" s="37"/>
      <c r="K77" s="37"/>
      <c r="L77" s="144"/>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143"/>
      <c r="J78" s="37"/>
      <c r="K78" s="37"/>
      <c r="L78" s="144"/>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žst. Bečov nad Teplou</v>
      </c>
      <c r="G79" s="37"/>
      <c r="H79" s="37"/>
      <c r="I79" s="146" t="s">
        <v>23</v>
      </c>
      <c r="J79" s="69" t="str">
        <f>IF(J14="","",J14)</f>
        <v>11. 2. 2020</v>
      </c>
      <c r="K79" s="37"/>
      <c r="L79" s="144"/>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 xml:space="preserve"> Správa železnic, OŘ ÚNL</v>
      </c>
      <c r="G81" s="37"/>
      <c r="H81" s="37"/>
      <c r="I81" s="146" t="s">
        <v>33</v>
      </c>
      <c r="J81" s="33" t="str">
        <f>E23</f>
        <v xml:space="preserve"> </v>
      </c>
      <c r="K81" s="37"/>
      <c r="L81" s="144"/>
      <c r="S81" s="35"/>
      <c r="T81" s="35"/>
      <c r="U81" s="35"/>
      <c r="V81" s="35"/>
      <c r="W81" s="35"/>
      <c r="X81" s="35"/>
      <c r="Y81" s="35"/>
      <c r="Z81" s="35"/>
      <c r="AA81" s="35"/>
      <c r="AB81" s="35"/>
      <c r="AC81" s="35"/>
      <c r="AD81" s="35"/>
      <c r="AE81" s="35"/>
    </row>
    <row r="82" s="2" customFormat="1" ht="15.15" customHeight="1">
      <c r="A82" s="35"/>
      <c r="B82" s="36"/>
      <c r="C82" s="29" t="s">
        <v>31</v>
      </c>
      <c r="D82" s="37"/>
      <c r="E82" s="37"/>
      <c r="F82" s="24" t="str">
        <f>IF(E20="","",E20)</f>
        <v>Vyplň údaj</v>
      </c>
      <c r="G82" s="37"/>
      <c r="H82" s="37"/>
      <c r="I82" s="146" t="s">
        <v>36</v>
      </c>
      <c r="J82" s="33" t="str">
        <f>E26</f>
        <v xml:space="preserve"> </v>
      </c>
      <c r="K82" s="37"/>
      <c r="L82" s="144"/>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143"/>
      <c r="J83" s="37"/>
      <c r="K83" s="37"/>
      <c r="L83" s="144"/>
      <c r="S83" s="35"/>
      <c r="T83" s="35"/>
      <c r="U83" s="35"/>
      <c r="V83" s="35"/>
      <c r="W83" s="35"/>
      <c r="X83" s="35"/>
      <c r="Y83" s="35"/>
      <c r="Z83" s="35"/>
      <c r="AA83" s="35"/>
      <c r="AB83" s="35"/>
      <c r="AC83" s="35"/>
      <c r="AD83" s="35"/>
      <c r="AE83" s="35"/>
    </row>
    <row r="84" s="10" customFormat="1" ht="29.28" customHeight="1">
      <c r="A84" s="189"/>
      <c r="B84" s="190"/>
      <c r="C84" s="191" t="s">
        <v>169</v>
      </c>
      <c r="D84" s="192" t="s">
        <v>58</v>
      </c>
      <c r="E84" s="192" t="s">
        <v>54</v>
      </c>
      <c r="F84" s="192" t="s">
        <v>55</v>
      </c>
      <c r="G84" s="192" t="s">
        <v>170</v>
      </c>
      <c r="H84" s="192" t="s">
        <v>171</v>
      </c>
      <c r="I84" s="193" t="s">
        <v>172</v>
      </c>
      <c r="J84" s="192" t="s">
        <v>164</v>
      </c>
      <c r="K84" s="194" t="s">
        <v>173</v>
      </c>
      <c r="L84" s="195"/>
      <c r="M84" s="89" t="s">
        <v>19</v>
      </c>
      <c r="N84" s="90" t="s">
        <v>43</v>
      </c>
      <c r="O84" s="90" t="s">
        <v>174</v>
      </c>
      <c r="P84" s="90" t="s">
        <v>175</v>
      </c>
      <c r="Q84" s="90" t="s">
        <v>176</v>
      </c>
      <c r="R84" s="90" t="s">
        <v>177</v>
      </c>
      <c r="S84" s="90" t="s">
        <v>178</v>
      </c>
      <c r="T84" s="91" t="s">
        <v>179</v>
      </c>
      <c r="U84" s="189"/>
      <c r="V84" s="189"/>
      <c r="W84" s="189"/>
      <c r="X84" s="189"/>
      <c r="Y84" s="189"/>
      <c r="Z84" s="189"/>
      <c r="AA84" s="189"/>
      <c r="AB84" s="189"/>
      <c r="AC84" s="189"/>
      <c r="AD84" s="189"/>
      <c r="AE84" s="189"/>
    </row>
    <row r="85" s="2" customFormat="1" ht="22.8" customHeight="1">
      <c r="A85" s="35"/>
      <c r="B85" s="36"/>
      <c r="C85" s="96" t="s">
        <v>180</v>
      </c>
      <c r="D85" s="37"/>
      <c r="E85" s="37"/>
      <c r="F85" s="37"/>
      <c r="G85" s="37"/>
      <c r="H85" s="37"/>
      <c r="I85" s="143"/>
      <c r="J85" s="196">
        <f>BK85</f>
        <v>0</v>
      </c>
      <c r="K85" s="37"/>
      <c r="L85" s="41"/>
      <c r="M85" s="92"/>
      <c r="N85" s="197"/>
      <c r="O85" s="93"/>
      <c r="P85" s="198">
        <f>SUM(P86:P91)</f>
        <v>0</v>
      </c>
      <c r="Q85" s="93"/>
      <c r="R85" s="198">
        <f>SUM(R86:R91)</f>
        <v>0</v>
      </c>
      <c r="S85" s="93"/>
      <c r="T85" s="199">
        <f>SUM(T86:T91)</f>
        <v>0</v>
      </c>
      <c r="U85" s="35"/>
      <c r="V85" s="35"/>
      <c r="W85" s="35"/>
      <c r="X85" s="35"/>
      <c r="Y85" s="35"/>
      <c r="Z85" s="35"/>
      <c r="AA85" s="35"/>
      <c r="AB85" s="35"/>
      <c r="AC85" s="35"/>
      <c r="AD85" s="35"/>
      <c r="AE85" s="35"/>
      <c r="AT85" s="14" t="s">
        <v>72</v>
      </c>
      <c r="AU85" s="14" t="s">
        <v>165</v>
      </c>
      <c r="BK85" s="200">
        <f>SUM(BK86:BK91)</f>
        <v>0</v>
      </c>
    </row>
    <row r="86" s="2" customFormat="1" ht="66.75" customHeight="1">
      <c r="A86" s="35"/>
      <c r="B86" s="36"/>
      <c r="C86" s="233" t="s">
        <v>81</v>
      </c>
      <c r="D86" s="233" t="s">
        <v>191</v>
      </c>
      <c r="E86" s="234" t="s">
        <v>1679</v>
      </c>
      <c r="F86" s="235" t="s">
        <v>1680</v>
      </c>
      <c r="G86" s="236" t="s">
        <v>199</v>
      </c>
      <c r="H86" s="237">
        <v>100</v>
      </c>
      <c r="I86" s="238"/>
      <c r="J86" s="239">
        <f>ROUND(I86*H86,2)</f>
        <v>0</v>
      </c>
      <c r="K86" s="235" t="s">
        <v>19</v>
      </c>
      <c r="L86" s="41"/>
      <c r="M86" s="240" t="s">
        <v>19</v>
      </c>
      <c r="N86" s="241" t="s">
        <v>44</v>
      </c>
      <c r="O86" s="81"/>
      <c r="P86" s="225">
        <f>O86*H86</f>
        <v>0</v>
      </c>
      <c r="Q86" s="225">
        <v>0</v>
      </c>
      <c r="R86" s="225">
        <f>Q86*H86</f>
        <v>0</v>
      </c>
      <c r="S86" s="225">
        <v>0</v>
      </c>
      <c r="T86" s="226">
        <f>S86*H86</f>
        <v>0</v>
      </c>
      <c r="U86" s="35"/>
      <c r="V86" s="35"/>
      <c r="W86" s="35"/>
      <c r="X86" s="35"/>
      <c r="Y86" s="35"/>
      <c r="Z86" s="35"/>
      <c r="AA86" s="35"/>
      <c r="AB86" s="35"/>
      <c r="AC86" s="35"/>
      <c r="AD86" s="35"/>
      <c r="AE86" s="35"/>
      <c r="AR86" s="227" t="s">
        <v>182</v>
      </c>
      <c r="AT86" s="227" t="s">
        <v>191</v>
      </c>
      <c r="AU86" s="227" t="s">
        <v>73</v>
      </c>
      <c r="AY86" s="14" t="s">
        <v>183</v>
      </c>
      <c r="BE86" s="228">
        <f>IF(N86="základní",J86,0)</f>
        <v>0</v>
      </c>
      <c r="BF86" s="228">
        <f>IF(N86="snížená",J86,0)</f>
        <v>0</v>
      </c>
      <c r="BG86" s="228">
        <f>IF(N86="zákl. přenesená",J86,0)</f>
        <v>0</v>
      </c>
      <c r="BH86" s="228">
        <f>IF(N86="sníž. přenesená",J86,0)</f>
        <v>0</v>
      </c>
      <c r="BI86" s="228">
        <f>IF(N86="nulová",J86,0)</f>
        <v>0</v>
      </c>
      <c r="BJ86" s="14" t="s">
        <v>81</v>
      </c>
      <c r="BK86" s="228">
        <f>ROUND(I86*H86,2)</f>
        <v>0</v>
      </c>
      <c r="BL86" s="14" t="s">
        <v>182</v>
      </c>
      <c r="BM86" s="227" t="s">
        <v>1681</v>
      </c>
    </row>
    <row r="87" s="2" customFormat="1">
      <c r="A87" s="35"/>
      <c r="B87" s="36"/>
      <c r="C87" s="37"/>
      <c r="D87" s="229" t="s">
        <v>190</v>
      </c>
      <c r="E87" s="37"/>
      <c r="F87" s="230" t="s">
        <v>1680</v>
      </c>
      <c r="G87" s="37"/>
      <c r="H87" s="37"/>
      <c r="I87" s="143"/>
      <c r="J87" s="37"/>
      <c r="K87" s="37"/>
      <c r="L87" s="41"/>
      <c r="M87" s="231"/>
      <c r="N87" s="232"/>
      <c r="O87" s="81"/>
      <c r="P87" s="81"/>
      <c r="Q87" s="81"/>
      <c r="R87" s="81"/>
      <c r="S87" s="81"/>
      <c r="T87" s="82"/>
      <c r="U87" s="35"/>
      <c r="V87" s="35"/>
      <c r="W87" s="35"/>
      <c r="X87" s="35"/>
      <c r="Y87" s="35"/>
      <c r="Z87" s="35"/>
      <c r="AA87" s="35"/>
      <c r="AB87" s="35"/>
      <c r="AC87" s="35"/>
      <c r="AD87" s="35"/>
      <c r="AE87" s="35"/>
      <c r="AT87" s="14" t="s">
        <v>190</v>
      </c>
      <c r="AU87" s="14" t="s">
        <v>73</v>
      </c>
    </row>
    <row r="88" s="2" customFormat="1" ht="66.75" customHeight="1">
      <c r="A88" s="35"/>
      <c r="B88" s="36"/>
      <c r="C88" s="233" t="s">
        <v>83</v>
      </c>
      <c r="D88" s="233" t="s">
        <v>191</v>
      </c>
      <c r="E88" s="234" t="s">
        <v>1682</v>
      </c>
      <c r="F88" s="235" t="s">
        <v>1683</v>
      </c>
      <c r="G88" s="236" t="s">
        <v>1684</v>
      </c>
      <c r="H88" s="237">
        <v>150</v>
      </c>
      <c r="I88" s="238"/>
      <c r="J88" s="239">
        <f>ROUND(I88*H88,2)</f>
        <v>0</v>
      </c>
      <c r="K88" s="235" t="s">
        <v>19</v>
      </c>
      <c r="L88" s="41"/>
      <c r="M88" s="240" t="s">
        <v>19</v>
      </c>
      <c r="N88" s="241" t="s">
        <v>44</v>
      </c>
      <c r="O88" s="81"/>
      <c r="P88" s="225">
        <f>O88*H88</f>
        <v>0</v>
      </c>
      <c r="Q88" s="225">
        <v>0</v>
      </c>
      <c r="R88" s="225">
        <f>Q88*H88</f>
        <v>0</v>
      </c>
      <c r="S88" s="225">
        <v>0</v>
      </c>
      <c r="T88" s="226">
        <f>S88*H88</f>
        <v>0</v>
      </c>
      <c r="U88" s="35"/>
      <c r="V88" s="35"/>
      <c r="W88" s="35"/>
      <c r="X88" s="35"/>
      <c r="Y88" s="35"/>
      <c r="Z88" s="35"/>
      <c r="AA88" s="35"/>
      <c r="AB88" s="35"/>
      <c r="AC88" s="35"/>
      <c r="AD88" s="35"/>
      <c r="AE88" s="35"/>
      <c r="AR88" s="227" t="s">
        <v>182</v>
      </c>
      <c r="AT88" s="227" t="s">
        <v>191</v>
      </c>
      <c r="AU88" s="227" t="s">
        <v>73</v>
      </c>
      <c r="AY88" s="14" t="s">
        <v>183</v>
      </c>
      <c r="BE88" s="228">
        <f>IF(N88="základní",J88,0)</f>
        <v>0</v>
      </c>
      <c r="BF88" s="228">
        <f>IF(N88="snížená",J88,0)</f>
        <v>0</v>
      </c>
      <c r="BG88" s="228">
        <f>IF(N88="zákl. přenesená",J88,0)</f>
        <v>0</v>
      </c>
      <c r="BH88" s="228">
        <f>IF(N88="sníž. přenesená",J88,0)</f>
        <v>0</v>
      </c>
      <c r="BI88" s="228">
        <f>IF(N88="nulová",J88,0)</f>
        <v>0</v>
      </c>
      <c r="BJ88" s="14" t="s">
        <v>81</v>
      </c>
      <c r="BK88" s="228">
        <f>ROUND(I88*H88,2)</f>
        <v>0</v>
      </c>
      <c r="BL88" s="14" t="s">
        <v>182</v>
      </c>
      <c r="BM88" s="227" t="s">
        <v>1685</v>
      </c>
    </row>
    <row r="89" s="2" customFormat="1">
      <c r="A89" s="35"/>
      <c r="B89" s="36"/>
      <c r="C89" s="37"/>
      <c r="D89" s="229" t="s">
        <v>190</v>
      </c>
      <c r="E89" s="37"/>
      <c r="F89" s="230" t="s">
        <v>1683</v>
      </c>
      <c r="G89" s="37"/>
      <c r="H89" s="37"/>
      <c r="I89" s="143"/>
      <c r="J89" s="37"/>
      <c r="K89" s="37"/>
      <c r="L89" s="41"/>
      <c r="M89" s="231"/>
      <c r="N89" s="232"/>
      <c r="O89" s="81"/>
      <c r="P89" s="81"/>
      <c r="Q89" s="81"/>
      <c r="R89" s="81"/>
      <c r="S89" s="81"/>
      <c r="T89" s="82"/>
      <c r="U89" s="35"/>
      <c r="V89" s="35"/>
      <c r="W89" s="35"/>
      <c r="X89" s="35"/>
      <c r="Y89" s="35"/>
      <c r="Z89" s="35"/>
      <c r="AA89" s="35"/>
      <c r="AB89" s="35"/>
      <c r="AC89" s="35"/>
      <c r="AD89" s="35"/>
      <c r="AE89" s="35"/>
      <c r="AT89" s="14" t="s">
        <v>190</v>
      </c>
      <c r="AU89" s="14" t="s">
        <v>73</v>
      </c>
    </row>
    <row r="90" s="2" customFormat="1" ht="66.75" customHeight="1">
      <c r="A90" s="35"/>
      <c r="B90" s="36"/>
      <c r="C90" s="233" t="s">
        <v>196</v>
      </c>
      <c r="D90" s="233" t="s">
        <v>191</v>
      </c>
      <c r="E90" s="234" t="s">
        <v>1686</v>
      </c>
      <c r="F90" s="235" t="s">
        <v>1687</v>
      </c>
      <c r="G90" s="236" t="s">
        <v>199</v>
      </c>
      <c r="H90" s="237">
        <v>100</v>
      </c>
      <c r="I90" s="238"/>
      <c r="J90" s="239">
        <f>ROUND(I90*H90,2)</f>
        <v>0</v>
      </c>
      <c r="K90" s="235" t="s">
        <v>19</v>
      </c>
      <c r="L90" s="41"/>
      <c r="M90" s="240" t="s">
        <v>19</v>
      </c>
      <c r="N90" s="241" t="s">
        <v>44</v>
      </c>
      <c r="O90" s="81"/>
      <c r="P90" s="225">
        <f>O90*H90</f>
        <v>0</v>
      </c>
      <c r="Q90" s="225">
        <v>0</v>
      </c>
      <c r="R90" s="225">
        <f>Q90*H90</f>
        <v>0</v>
      </c>
      <c r="S90" s="225">
        <v>0</v>
      </c>
      <c r="T90" s="226">
        <f>S90*H90</f>
        <v>0</v>
      </c>
      <c r="U90" s="35"/>
      <c r="V90" s="35"/>
      <c r="W90" s="35"/>
      <c r="X90" s="35"/>
      <c r="Y90" s="35"/>
      <c r="Z90" s="35"/>
      <c r="AA90" s="35"/>
      <c r="AB90" s="35"/>
      <c r="AC90" s="35"/>
      <c r="AD90" s="35"/>
      <c r="AE90" s="35"/>
      <c r="AR90" s="227" t="s">
        <v>182</v>
      </c>
      <c r="AT90" s="227" t="s">
        <v>191</v>
      </c>
      <c r="AU90" s="227" t="s">
        <v>73</v>
      </c>
      <c r="AY90" s="14" t="s">
        <v>183</v>
      </c>
      <c r="BE90" s="228">
        <f>IF(N90="základní",J90,0)</f>
        <v>0</v>
      </c>
      <c r="BF90" s="228">
        <f>IF(N90="snížená",J90,0)</f>
        <v>0</v>
      </c>
      <c r="BG90" s="228">
        <f>IF(N90="zákl. přenesená",J90,0)</f>
        <v>0</v>
      </c>
      <c r="BH90" s="228">
        <f>IF(N90="sníž. přenesená",J90,0)</f>
        <v>0</v>
      </c>
      <c r="BI90" s="228">
        <f>IF(N90="nulová",J90,0)</f>
        <v>0</v>
      </c>
      <c r="BJ90" s="14" t="s">
        <v>81</v>
      </c>
      <c r="BK90" s="228">
        <f>ROUND(I90*H90,2)</f>
        <v>0</v>
      </c>
      <c r="BL90" s="14" t="s">
        <v>182</v>
      </c>
      <c r="BM90" s="227" t="s">
        <v>1688</v>
      </c>
    </row>
    <row r="91" s="2" customFormat="1">
      <c r="A91" s="35"/>
      <c r="B91" s="36"/>
      <c r="C91" s="37"/>
      <c r="D91" s="229" t="s">
        <v>190</v>
      </c>
      <c r="E91" s="37"/>
      <c r="F91" s="230" t="s">
        <v>1687</v>
      </c>
      <c r="G91" s="37"/>
      <c r="H91" s="37"/>
      <c r="I91" s="143"/>
      <c r="J91" s="37"/>
      <c r="K91" s="37"/>
      <c r="L91" s="41"/>
      <c r="M91" s="242"/>
      <c r="N91" s="243"/>
      <c r="O91" s="244"/>
      <c r="P91" s="244"/>
      <c r="Q91" s="244"/>
      <c r="R91" s="244"/>
      <c r="S91" s="244"/>
      <c r="T91" s="245"/>
      <c r="U91" s="35"/>
      <c r="V91" s="35"/>
      <c r="W91" s="35"/>
      <c r="X91" s="35"/>
      <c r="Y91" s="35"/>
      <c r="Z91" s="35"/>
      <c r="AA91" s="35"/>
      <c r="AB91" s="35"/>
      <c r="AC91" s="35"/>
      <c r="AD91" s="35"/>
      <c r="AE91" s="35"/>
      <c r="AT91" s="14" t="s">
        <v>190</v>
      </c>
      <c r="AU91" s="14" t="s">
        <v>73</v>
      </c>
    </row>
    <row r="92" s="2" customFormat="1" ht="6.96" customHeight="1">
      <c r="A92" s="35"/>
      <c r="B92" s="56"/>
      <c r="C92" s="57"/>
      <c r="D92" s="57"/>
      <c r="E92" s="57"/>
      <c r="F92" s="57"/>
      <c r="G92" s="57"/>
      <c r="H92" s="57"/>
      <c r="I92" s="172"/>
      <c r="J92" s="57"/>
      <c r="K92" s="57"/>
      <c r="L92" s="41"/>
      <c r="M92" s="35"/>
      <c r="O92" s="35"/>
      <c r="P92" s="35"/>
      <c r="Q92" s="35"/>
      <c r="R92" s="35"/>
      <c r="S92" s="35"/>
      <c r="T92" s="35"/>
      <c r="U92" s="35"/>
      <c r="V92" s="35"/>
      <c r="W92" s="35"/>
      <c r="X92" s="35"/>
      <c r="Y92" s="35"/>
      <c r="Z92" s="35"/>
      <c r="AA92" s="35"/>
      <c r="AB92" s="35"/>
      <c r="AC92" s="35"/>
      <c r="AD92" s="35"/>
      <c r="AE92" s="35"/>
    </row>
  </sheetData>
  <sheetProtection sheet="1" autoFilter="0" formatColumns="0" formatRows="0" objects="1" scenarios="1" spinCount="100000" saltValue="L0+6shMkQuO5zS+boHuG1/oLH7FOa9YPtwMBTV4b300xOfN+WpDp8O8IXMj1C3lWJghU2b1jR2zRg6dBAufjbQ==" hashValue="jU8wlVotiClr4FmS484pgenr+HTHrsM3Lx5rW+F5trDf0w34mjr3p3H1PjDKilLx37Aes190ak5DAmROEOapmg==" algorithmName="SHA-512" password="CC35"/>
  <autoFilter ref="C84:K9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4" t="s">
        <v>109</v>
      </c>
    </row>
    <row r="3" hidden="1" s="1" customFormat="1" ht="6.96" customHeight="1">
      <c r="B3" s="136"/>
      <c r="C3" s="137"/>
      <c r="D3" s="137"/>
      <c r="E3" s="137"/>
      <c r="F3" s="137"/>
      <c r="G3" s="137"/>
      <c r="H3" s="137"/>
      <c r="I3" s="138"/>
      <c r="J3" s="137"/>
      <c r="K3" s="137"/>
      <c r="L3" s="17"/>
      <c r="AT3" s="14" t="s">
        <v>83</v>
      </c>
    </row>
    <row r="4" hidden="1" s="1" customFormat="1" ht="24.96" customHeight="1">
      <c r="B4" s="17"/>
      <c r="D4" s="139" t="s">
        <v>159</v>
      </c>
      <c r="I4" s="135"/>
      <c r="L4" s="17"/>
      <c r="M4" s="140" t="s">
        <v>10</v>
      </c>
      <c r="AT4" s="14" t="s">
        <v>4</v>
      </c>
    </row>
    <row r="5" hidden="1" s="1" customFormat="1" ht="6.96" customHeight="1">
      <c r="B5" s="17"/>
      <c r="I5" s="135"/>
      <c r="L5" s="17"/>
    </row>
    <row r="6" hidden="1" s="1" customFormat="1" ht="12" customHeight="1">
      <c r="B6" s="17"/>
      <c r="D6" s="141" t="s">
        <v>16</v>
      </c>
      <c r="I6" s="135"/>
      <c r="L6" s="17"/>
    </row>
    <row r="7" hidden="1" s="1" customFormat="1" ht="23.25" customHeight="1">
      <c r="B7" s="17"/>
      <c r="E7" s="142" t="str">
        <f>'Rekapitulace stavby'!K6</f>
        <v xml:space="preserve">Oprava staničních kolejí 1 - 8  a výhybek v žst. Bečov nad Teplou (2. část)</v>
      </c>
      <c r="F7" s="141"/>
      <c r="G7" s="141"/>
      <c r="H7" s="141"/>
      <c r="I7" s="135"/>
      <c r="L7" s="17"/>
    </row>
    <row r="8" hidden="1" s="1" customFormat="1" ht="12" customHeight="1">
      <c r="B8" s="17"/>
      <c r="D8" s="141" t="s">
        <v>160</v>
      </c>
      <c r="I8" s="135"/>
      <c r="L8" s="17"/>
    </row>
    <row r="9" hidden="1" s="2" customFormat="1" ht="16.5" customHeight="1">
      <c r="A9" s="35"/>
      <c r="B9" s="41"/>
      <c r="C9" s="35"/>
      <c r="D9" s="35"/>
      <c r="E9" s="142" t="s">
        <v>308</v>
      </c>
      <c r="F9" s="35"/>
      <c r="G9" s="35"/>
      <c r="H9" s="35"/>
      <c r="I9" s="143"/>
      <c r="J9" s="35"/>
      <c r="K9" s="35"/>
      <c r="L9" s="144"/>
      <c r="S9" s="35"/>
      <c r="T9" s="35"/>
      <c r="U9" s="35"/>
      <c r="V9" s="35"/>
      <c r="W9" s="35"/>
      <c r="X9" s="35"/>
      <c r="Y9" s="35"/>
      <c r="Z9" s="35"/>
      <c r="AA9" s="35"/>
      <c r="AB9" s="35"/>
      <c r="AC9" s="35"/>
      <c r="AD9" s="35"/>
      <c r="AE9" s="35"/>
    </row>
    <row r="10" hidden="1" s="2" customFormat="1" ht="12" customHeight="1">
      <c r="A10" s="35"/>
      <c r="B10" s="41"/>
      <c r="C10" s="35"/>
      <c r="D10" s="141" t="s">
        <v>309</v>
      </c>
      <c r="E10" s="35"/>
      <c r="F10" s="35"/>
      <c r="G10" s="35"/>
      <c r="H10" s="35"/>
      <c r="I10" s="143"/>
      <c r="J10" s="35"/>
      <c r="K10" s="35"/>
      <c r="L10" s="144"/>
      <c r="S10" s="35"/>
      <c r="T10" s="35"/>
      <c r="U10" s="35"/>
      <c r="V10" s="35"/>
      <c r="W10" s="35"/>
      <c r="X10" s="35"/>
      <c r="Y10" s="35"/>
      <c r="Z10" s="35"/>
      <c r="AA10" s="35"/>
      <c r="AB10" s="35"/>
      <c r="AC10" s="35"/>
      <c r="AD10" s="35"/>
      <c r="AE10" s="35"/>
    </row>
    <row r="11" hidden="1" s="2" customFormat="1" ht="16.5" customHeight="1">
      <c r="A11" s="35"/>
      <c r="B11" s="41"/>
      <c r="C11" s="35"/>
      <c r="D11" s="35"/>
      <c r="E11" s="145" t="s">
        <v>1689</v>
      </c>
      <c r="F11" s="35"/>
      <c r="G11" s="35"/>
      <c r="H11" s="35"/>
      <c r="I11" s="143"/>
      <c r="J11" s="35"/>
      <c r="K11" s="35"/>
      <c r="L11" s="144"/>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143"/>
      <c r="J12" s="35"/>
      <c r="K12" s="35"/>
      <c r="L12" s="144"/>
      <c r="S12" s="35"/>
      <c r="T12" s="35"/>
      <c r="U12" s="35"/>
      <c r="V12" s="35"/>
      <c r="W12" s="35"/>
      <c r="X12" s="35"/>
      <c r="Y12" s="35"/>
      <c r="Z12" s="35"/>
      <c r="AA12" s="35"/>
      <c r="AB12" s="35"/>
      <c r="AC12" s="35"/>
      <c r="AD12" s="35"/>
      <c r="AE12" s="35"/>
    </row>
    <row r="13" hidden="1" s="2" customFormat="1" ht="12" customHeight="1">
      <c r="A13" s="35"/>
      <c r="B13" s="41"/>
      <c r="C13" s="35"/>
      <c r="D13" s="141" t="s">
        <v>18</v>
      </c>
      <c r="E13" s="35"/>
      <c r="F13" s="130" t="s">
        <v>19</v>
      </c>
      <c r="G13" s="35"/>
      <c r="H13" s="35"/>
      <c r="I13" s="146" t="s">
        <v>20</v>
      </c>
      <c r="J13" s="130" t="s">
        <v>19</v>
      </c>
      <c r="K13" s="35"/>
      <c r="L13" s="144"/>
      <c r="S13" s="35"/>
      <c r="T13" s="35"/>
      <c r="U13" s="35"/>
      <c r="V13" s="35"/>
      <c r="W13" s="35"/>
      <c r="X13" s="35"/>
      <c r="Y13" s="35"/>
      <c r="Z13" s="35"/>
      <c r="AA13" s="35"/>
      <c r="AB13" s="35"/>
      <c r="AC13" s="35"/>
      <c r="AD13" s="35"/>
      <c r="AE13" s="35"/>
    </row>
    <row r="14" hidden="1" s="2" customFormat="1" ht="12" customHeight="1">
      <c r="A14" s="35"/>
      <c r="B14" s="41"/>
      <c r="C14" s="35"/>
      <c r="D14" s="141" t="s">
        <v>21</v>
      </c>
      <c r="E14" s="35"/>
      <c r="F14" s="130" t="s">
        <v>22</v>
      </c>
      <c r="G14" s="35"/>
      <c r="H14" s="35"/>
      <c r="I14" s="146" t="s">
        <v>23</v>
      </c>
      <c r="J14" s="147" t="str">
        <f>'Rekapitulace stavby'!AN8</f>
        <v>11. 2. 2020</v>
      </c>
      <c r="K14" s="35"/>
      <c r="L14" s="144"/>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143"/>
      <c r="J15" s="35"/>
      <c r="K15" s="35"/>
      <c r="L15" s="144"/>
      <c r="S15" s="35"/>
      <c r="T15" s="35"/>
      <c r="U15" s="35"/>
      <c r="V15" s="35"/>
      <c r="W15" s="35"/>
      <c r="X15" s="35"/>
      <c r="Y15" s="35"/>
      <c r="Z15" s="35"/>
      <c r="AA15" s="35"/>
      <c r="AB15" s="35"/>
      <c r="AC15" s="35"/>
      <c r="AD15" s="35"/>
      <c r="AE15" s="35"/>
    </row>
    <row r="16" hidden="1" s="2" customFormat="1" ht="12" customHeight="1">
      <c r="A16" s="35"/>
      <c r="B16" s="41"/>
      <c r="C16" s="35"/>
      <c r="D16" s="141" t="s">
        <v>25</v>
      </c>
      <c r="E16" s="35"/>
      <c r="F16" s="35"/>
      <c r="G16" s="35"/>
      <c r="H16" s="35"/>
      <c r="I16" s="146" t="s">
        <v>26</v>
      </c>
      <c r="J16" s="130" t="s">
        <v>27</v>
      </c>
      <c r="K16" s="35"/>
      <c r="L16" s="144"/>
      <c r="S16" s="35"/>
      <c r="T16" s="35"/>
      <c r="U16" s="35"/>
      <c r="V16" s="35"/>
      <c r="W16" s="35"/>
      <c r="X16" s="35"/>
      <c r="Y16" s="35"/>
      <c r="Z16" s="35"/>
      <c r="AA16" s="35"/>
      <c r="AB16" s="35"/>
      <c r="AC16" s="35"/>
      <c r="AD16" s="35"/>
      <c r="AE16" s="35"/>
    </row>
    <row r="17" hidden="1" s="2" customFormat="1" ht="18" customHeight="1">
      <c r="A17" s="35"/>
      <c r="B17" s="41"/>
      <c r="C17" s="35"/>
      <c r="D17" s="35"/>
      <c r="E17" s="130" t="s">
        <v>28</v>
      </c>
      <c r="F17" s="35"/>
      <c r="G17" s="35"/>
      <c r="H17" s="35"/>
      <c r="I17" s="146" t="s">
        <v>29</v>
      </c>
      <c r="J17" s="130" t="s">
        <v>30</v>
      </c>
      <c r="K17" s="35"/>
      <c r="L17" s="144"/>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143"/>
      <c r="J18" s="35"/>
      <c r="K18" s="35"/>
      <c r="L18" s="144"/>
      <c r="S18" s="35"/>
      <c r="T18" s="35"/>
      <c r="U18" s="35"/>
      <c r="V18" s="35"/>
      <c r="W18" s="35"/>
      <c r="X18" s="35"/>
      <c r="Y18" s="35"/>
      <c r="Z18" s="35"/>
      <c r="AA18" s="35"/>
      <c r="AB18" s="35"/>
      <c r="AC18" s="35"/>
      <c r="AD18" s="35"/>
      <c r="AE18" s="35"/>
    </row>
    <row r="19" hidden="1" s="2" customFormat="1" ht="12" customHeight="1">
      <c r="A19" s="35"/>
      <c r="B19" s="41"/>
      <c r="C19" s="35"/>
      <c r="D19" s="141" t="s">
        <v>31</v>
      </c>
      <c r="E19" s="35"/>
      <c r="F19" s="35"/>
      <c r="G19" s="35"/>
      <c r="H19" s="35"/>
      <c r="I19" s="146" t="s">
        <v>26</v>
      </c>
      <c r="J19" s="30" t="str">
        <f>'Rekapitulace stavby'!AN13</f>
        <v>Vyplň údaj</v>
      </c>
      <c r="K19" s="35"/>
      <c r="L19" s="144"/>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0"/>
      <c r="G20" s="130"/>
      <c r="H20" s="130"/>
      <c r="I20" s="146" t="s">
        <v>29</v>
      </c>
      <c r="J20" s="30" t="str">
        <f>'Rekapitulace stavby'!AN14</f>
        <v>Vyplň údaj</v>
      </c>
      <c r="K20" s="35"/>
      <c r="L20" s="144"/>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143"/>
      <c r="J21" s="35"/>
      <c r="K21" s="35"/>
      <c r="L21" s="144"/>
      <c r="S21" s="35"/>
      <c r="T21" s="35"/>
      <c r="U21" s="35"/>
      <c r="V21" s="35"/>
      <c r="W21" s="35"/>
      <c r="X21" s="35"/>
      <c r="Y21" s="35"/>
      <c r="Z21" s="35"/>
      <c r="AA21" s="35"/>
      <c r="AB21" s="35"/>
      <c r="AC21" s="35"/>
      <c r="AD21" s="35"/>
      <c r="AE21" s="35"/>
    </row>
    <row r="22" hidden="1" s="2" customFormat="1" ht="12" customHeight="1">
      <c r="A22" s="35"/>
      <c r="B22" s="41"/>
      <c r="C22" s="35"/>
      <c r="D22" s="141" t="s">
        <v>33</v>
      </c>
      <c r="E22" s="35"/>
      <c r="F22" s="35"/>
      <c r="G22" s="35"/>
      <c r="H22" s="35"/>
      <c r="I22" s="146" t="s">
        <v>26</v>
      </c>
      <c r="J22" s="130" t="s">
        <v>19</v>
      </c>
      <c r="K22" s="35"/>
      <c r="L22" s="144"/>
      <c r="S22" s="35"/>
      <c r="T22" s="35"/>
      <c r="U22" s="35"/>
      <c r="V22" s="35"/>
      <c r="W22" s="35"/>
      <c r="X22" s="35"/>
      <c r="Y22" s="35"/>
      <c r="Z22" s="35"/>
      <c r="AA22" s="35"/>
      <c r="AB22" s="35"/>
      <c r="AC22" s="35"/>
      <c r="AD22" s="35"/>
      <c r="AE22" s="35"/>
    </row>
    <row r="23" hidden="1" s="2" customFormat="1" ht="18" customHeight="1">
      <c r="A23" s="35"/>
      <c r="B23" s="41"/>
      <c r="C23" s="35"/>
      <c r="D23" s="35"/>
      <c r="E23" s="130" t="s">
        <v>34</v>
      </c>
      <c r="F23" s="35"/>
      <c r="G23" s="35"/>
      <c r="H23" s="35"/>
      <c r="I23" s="146" t="s">
        <v>29</v>
      </c>
      <c r="J23" s="130" t="s">
        <v>19</v>
      </c>
      <c r="K23" s="35"/>
      <c r="L23" s="144"/>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143"/>
      <c r="J24" s="35"/>
      <c r="K24" s="35"/>
      <c r="L24" s="144"/>
      <c r="S24" s="35"/>
      <c r="T24" s="35"/>
      <c r="U24" s="35"/>
      <c r="V24" s="35"/>
      <c r="W24" s="35"/>
      <c r="X24" s="35"/>
      <c r="Y24" s="35"/>
      <c r="Z24" s="35"/>
      <c r="AA24" s="35"/>
      <c r="AB24" s="35"/>
      <c r="AC24" s="35"/>
      <c r="AD24" s="35"/>
      <c r="AE24" s="35"/>
    </row>
    <row r="25" hidden="1" s="2" customFormat="1" ht="12" customHeight="1">
      <c r="A25" s="35"/>
      <c r="B25" s="41"/>
      <c r="C25" s="35"/>
      <c r="D25" s="141" t="s">
        <v>36</v>
      </c>
      <c r="E25" s="35"/>
      <c r="F25" s="35"/>
      <c r="G25" s="35"/>
      <c r="H25" s="35"/>
      <c r="I25" s="146" t="s">
        <v>26</v>
      </c>
      <c r="J25" s="130" t="s">
        <v>19</v>
      </c>
      <c r="K25" s="35"/>
      <c r="L25" s="144"/>
      <c r="S25" s="35"/>
      <c r="T25" s="35"/>
      <c r="U25" s="35"/>
      <c r="V25" s="35"/>
      <c r="W25" s="35"/>
      <c r="X25" s="35"/>
      <c r="Y25" s="35"/>
      <c r="Z25" s="35"/>
      <c r="AA25" s="35"/>
      <c r="AB25" s="35"/>
      <c r="AC25" s="35"/>
      <c r="AD25" s="35"/>
      <c r="AE25" s="35"/>
    </row>
    <row r="26" hidden="1" s="2" customFormat="1" ht="18" customHeight="1">
      <c r="A26" s="35"/>
      <c r="B26" s="41"/>
      <c r="C26" s="35"/>
      <c r="D26" s="35"/>
      <c r="E26" s="130" t="s">
        <v>34</v>
      </c>
      <c r="F26" s="35"/>
      <c r="G26" s="35"/>
      <c r="H26" s="35"/>
      <c r="I26" s="146" t="s">
        <v>29</v>
      </c>
      <c r="J26" s="130" t="s">
        <v>19</v>
      </c>
      <c r="K26" s="35"/>
      <c r="L26" s="144"/>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143"/>
      <c r="J27" s="35"/>
      <c r="K27" s="35"/>
      <c r="L27" s="144"/>
      <c r="S27" s="35"/>
      <c r="T27" s="35"/>
      <c r="U27" s="35"/>
      <c r="V27" s="35"/>
      <c r="W27" s="35"/>
      <c r="X27" s="35"/>
      <c r="Y27" s="35"/>
      <c r="Z27" s="35"/>
      <c r="AA27" s="35"/>
      <c r="AB27" s="35"/>
      <c r="AC27" s="35"/>
      <c r="AD27" s="35"/>
      <c r="AE27" s="35"/>
    </row>
    <row r="28" hidden="1" s="2" customFormat="1" ht="12" customHeight="1">
      <c r="A28" s="35"/>
      <c r="B28" s="41"/>
      <c r="C28" s="35"/>
      <c r="D28" s="141" t="s">
        <v>37</v>
      </c>
      <c r="E28" s="35"/>
      <c r="F28" s="35"/>
      <c r="G28" s="35"/>
      <c r="H28" s="35"/>
      <c r="I28" s="143"/>
      <c r="J28" s="35"/>
      <c r="K28" s="35"/>
      <c r="L28" s="144"/>
      <c r="S28" s="35"/>
      <c r="T28" s="35"/>
      <c r="U28" s="35"/>
      <c r="V28" s="35"/>
      <c r="W28" s="35"/>
      <c r="X28" s="35"/>
      <c r="Y28" s="35"/>
      <c r="Z28" s="35"/>
      <c r="AA28" s="35"/>
      <c r="AB28" s="35"/>
      <c r="AC28" s="35"/>
      <c r="AD28" s="35"/>
      <c r="AE28" s="35"/>
    </row>
    <row r="29" hidden="1" s="8" customFormat="1" ht="83.25" customHeight="1">
      <c r="A29" s="148"/>
      <c r="B29" s="149"/>
      <c r="C29" s="148"/>
      <c r="D29" s="148"/>
      <c r="E29" s="150" t="s">
        <v>38</v>
      </c>
      <c r="F29" s="150"/>
      <c r="G29" s="150"/>
      <c r="H29" s="150"/>
      <c r="I29" s="151"/>
      <c r="J29" s="148"/>
      <c r="K29" s="148"/>
      <c r="L29" s="152"/>
      <c r="S29" s="148"/>
      <c r="T29" s="148"/>
      <c r="U29" s="148"/>
      <c r="V29" s="148"/>
      <c r="W29" s="148"/>
      <c r="X29" s="148"/>
      <c r="Y29" s="148"/>
      <c r="Z29" s="148"/>
      <c r="AA29" s="148"/>
      <c r="AB29" s="148"/>
      <c r="AC29" s="148"/>
      <c r="AD29" s="148"/>
      <c r="AE29" s="148"/>
    </row>
    <row r="30" hidden="1" s="2" customFormat="1" ht="6.96" customHeight="1">
      <c r="A30" s="35"/>
      <c r="B30" s="41"/>
      <c r="C30" s="35"/>
      <c r="D30" s="35"/>
      <c r="E30" s="35"/>
      <c r="F30" s="35"/>
      <c r="G30" s="35"/>
      <c r="H30" s="35"/>
      <c r="I30" s="143"/>
      <c r="J30" s="35"/>
      <c r="K30" s="35"/>
      <c r="L30" s="144"/>
      <c r="S30" s="35"/>
      <c r="T30" s="35"/>
      <c r="U30" s="35"/>
      <c r="V30" s="35"/>
      <c r="W30" s="35"/>
      <c r="X30" s="35"/>
      <c r="Y30" s="35"/>
      <c r="Z30" s="35"/>
      <c r="AA30" s="35"/>
      <c r="AB30" s="35"/>
      <c r="AC30" s="35"/>
      <c r="AD30" s="35"/>
      <c r="AE30" s="35"/>
    </row>
    <row r="31" hidden="1" s="2" customFormat="1" ht="6.96" customHeight="1">
      <c r="A31" s="35"/>
      <c r="B31" s="41"/>
      <c r="C31" s="35"/>
      <c r="D31" s="153"/>
      <c r="E31" s="153"/>
      <c r="F31" s="153"/>
      <c r="G31" s="153"/>
      <c r="H31" s="153"/>
      <c r="I31" s="154"/>
      <c r="J31" s="153"/>
      <c r="K31" s="153"/>
      <c r="L31" s="144"/>
      <c r="S31" s="35"/>
      <c r="T31" s="35"/>
      <c r="U31" s="35"/>
      <c r="V31" s="35"/>
      <c r="W31" s="35"/>
      <c r="X31" s="35"/>
      <c r="Y31" s="35"/>
      <c r="Z31" s="35"/>
      <c r="AA31" s="35"/>
      <c r="AB31" s="35"/>
      <c r="AC31" s="35"/>
      <c r="AD31" s="35"/>
      <c r="AE31" s="35"/>
    </row>
    <row r="32" hidden="1" s="2" customFormat="1" ht="25.44" customHeight="1">
      <c r="A32" s="35"/>
      <c r="B32" s="41"/>
      <c r="C32" s="35"/>
      <c r="D32" s="155" t="s">
        <v>39</v>
      </c>
      <c r="E32" s="35"/>
      <c r="F32" s="35"/>
      <c r="G32" s="35"/>
      <c r="H32" s="35"/>
      <c r="I32" s="143"/>
      <c r="J32" s="156">
        <f>ROUND(J85, 2)</f>
        <v>0</v>
      </c>
      <c r="K32" s="35"/>
      <c r="L32" s="144"/>
      <c r="S32" s="35"/>
      <c r="T32" s="35"/>
      <c r="U32" s="35"/>
      <c r="V32" s="35"/>
      <c r="W32" s="35"/>
      <c r="X32" s="35"/>
      <c r="Y32" s="35"/>
      <c r="Z32" s="35"/>
      <c r="AA32" s="35"/>
      <c r="AB32" s="35"/>
      <c r="AC32" s="35"/>
      <c r="AD32" s="35"/>
      <c r="AE32" s="35"/>
    </row>
    <row r="33" hidden="1" s="2" customFormat="1" ht="6.96" customHeight="1">
      <c r="A33" s="35"/>
      <c r="B33" s="41"/>
      <c r="C33" s="35"/>
      <c r="D33" s="153"/>
      <c r="E33" s="153"/>
      <c r="F33" s="153"/>
      <c r="G33" s="153"/>
      <c r="H33" s="153"/>
      <c r="I33" s="154"/>
      <c r="J33" s="153"/>
      <c r="K33" s="153"/>
      <c r="L33" s="144"/>
      <c r="S33" s="35"/>
      <c r="T33" s="35"/>
      <c r="U33" s="35"/>
      <c r="V33" s="35"/>
      <c r="W33" s="35"/>
      <c r="X33" s="35"/>
      <c r="Y33" s="35"/>
      <c r="Z33" s="35"/>
      <c r="AA33" s="35"/>
      <c r="AB33" s="35"/>
      <c r="AC33" s="35"/>
      <c r="AD33" s="35"/>
      <c r="AE33" s="35"/>
    </row>
    <row r="34" hidden="1" s="2" customFormat="1" ht="14.4" customHeight="1">
      <c r="A34" s="35"/>
      <c r="B34" s="41"/>
      <c r="C34" s="35"/>
      <c r="D34" s="35"/>
      <c r="E34" s="35"/>
      <c r="F34" s="157" t="s">
        <v>41</v>
      </c>
      <c r="G34" s="35"/>
      <c r="H34" s="35"/>
      <c r="I34" s="158" t="s">
        <v>40</v>
      </c>
      <c r="J34" s="157" t="s">
        <v>42</v>
      </c>
      <c r="K34" s="35"/>
      <c r="L34" s="144"/>
      <c r="S34" s="35"/>
      <c r="T34" s="35"/>
      <c r="U34" s="35"/>
      <c r="V34" s="35"/>
      <c r="W34" s="35"/>
      <c r="X34" s="35"/>
      <c r="Y34" s="35"/>
      <c r="Z34" s="35"/>
      <c r="AA34" s="35"/>
      <c r="AB34" s="35"/>
      <c r="AC34" s="35"/>
      <c r="AD34" s="35"/>
      <c r="AE34" s="35"/>
    </row>
    <row r="35" hidden="1" s="2" customFormat="1" ht="14.4" customHeight="1">
      <c r="A35" s="35"/>
      <c r="B35" s="41"/>
      <c r="C35" s="35"/>
      <c r="D35" s="159" t="s">
        <v>43</v>
      </c>
      <c r="E35" s="141" t="s">
        <v>44</v>
      </c>
      <c r="F35" s="160">
        <f>ROUND((SUM(BE85:BE109)),  2)</f>
        <v>0</v>
      </c>
      <c r="G35" s="35"/>
      <c r="H35" s="35"/>
      <c r="I35" s="161">
        <v>0.20999999999999999</v>
      </c>
      <c r="J35" s="160">
        <f>ROUND(((SUM(BE85:BE109))*I35),  2)</f>
        <v>0</v>
      </c>
      <c r="K35" s="35"/>
      <c r="L35" s="144"/>
      <c r="S35" s="35"/>
      <c r="T35" s="35"/>
      <c r="U35" s="35"/>
      <c r="V35" s="35"/>
      <c r="W35" s="35"/>
      <c r="X35" s="35"/>
      <c r="Y35" s="35"/>
      <c r="Z35" s="35"/>
      <c r="AA35" s="35"/>
      <c r="AB35" s="35"/>
      <c r="AC35" s="35"/>
      <c r="AD35" s="35"/>
      <c r="AE35" s="35"/>
    </row>
    <row r="36" hidden="1" s="2" customFormat="1" ht="14.4" customHeight="1">
      <c r="A36" s="35"/>
      <c r="B36" s="41"/>
      <c r="C36" s="35"/>
      <c r="D36" s="35"/>
      <c r="E36" s="141" t="s">
        <v>45</v>
      </c>
      <c r="F36" s="160">
        <f>ROUND((SUM(BF85:BF109)),  2)</f>
        <v>0</v>
      </c>
      <c r="G36" s="35"/>
      <c r="H36" s="35"/>
      <c r="I36" s="161">
        <v>0.14999999999999999</v>
      </c>
      <c r="J36" s="160">
        <f>ROUND(((SUM(BF85:BF109))*I36),  2)</f>
        <v>0</v>
      </c>
      <c r="K36" s="35"/>
      <c r="L36" s="144"/>
      <c r="S36" s="35"/>
      <c r="T36" s="35"/>
      <c r="U36" s="35"/>
      <c r="V36" s="35"/>
      <c r="W36" s="35"/>
      <c r="X36" s="35"/>
      <c r="Y36" s="35"/>
      <c r="Z36" s="35"/>
      <c r="AA36" s="35"/>
      <c r="AB36" s="35"/>
      <c r="AC36" s="35"/>
      <c r="AD36" s="35"/>
      <c r="AE36" s="35"/>
    </row>
    <row r="37" hidden="1" s="2" customFormat="1" ht="14.4" customHeight="1">
      <c r="A37" s="35"/>
      <c r="B37" s="41"/>
      <c r="C37" s="35"/>
      <c r="D37" s="35"/>
      <c r="E37" s="141" t="s">
        <v>46</v>
      </c>
      <c r="F37" s="160">
        <f>ROUND((SUM(BG85:BG109)),  2)</f>
        <v>0</v>
      </c>
      <c r="G37" s="35"/>
      <c r="H37" s="35"/>
      <c r="I37" s="161">
        <v>0.20999999999999999</v>
      </c>
      <c r="J37" s="160">
        <f>0</f>
        <v>0</v>
      </c>
      <c r="K37" s="35"/>
      <c r="L37" s="144"/>
      <c r="S37" s="35"/>
      <c r="T37" s="35"/>
      <c r="U37" s="35"/>
      <c r="V37" s="35"/>
      <c r="W37" s="35"/>
      <c r="X37" s="35"/>
      <c r="Y37" s="35"/>
      <c r="Z37" s="35"/>
      <c r="AA37" s="35"/>
      <c r="AB37" s="35"/>
      <c r="AC37" s="35"/>
      <c r="AD37" s="35"/>
      <c r="AE37" s="35"/>
    </row>
    <row r="38" hidden="1" s="2" customFormat="1" ht="14.4" customHeight="1">
      <c r="A38" s="35"/>
      <c r="B38" s="41"/>
      <c r="C38" s="35"/>
      <c r="D38" s="35"/>
      <c r="E38" s="141" t="s">
        <v>47</v>
      </c>
      <c r="F38" s="160">
        <f>ROUND((SUM(BH85:BH109)),  2)</f>
        <v>0</v>
      </c>
      <c r="G38" s="35"/>
      <c r="H38" s="35"/>
      <c r="I38" s="161">
        <v>0.14999999999999999</v>
      </c>
      <c r="J38" s="160">
        <f>0</f>
        <v>0</v>
      </c>
      <c r="K38" s="35"/>
      <c r="L38" s="144"/>
      <c r="S38" s="35"/>
      <c r="T38" s="35"/>
      <c r="U38" s="35"/>
      <c r="V38" s="35"/>
      <c r="W38" s="35"/>
      <c r="X38" s="35"/>
      <c r="Y38" s="35"/>
      <c r="Z38" s="35"/>
      <c r="AA38" s="35"/>
      <c r="AB38" s="35"/>
      <c r="AC38" s="35"/>
      <c r="AD38" s="35"/>
      <c r="AE38" s="35"/>
    </row>
    <row r="39" hidden="1" s="2" customFormat="1" ht="14.4" customHeight="1">
      <c r="A39" s="35"/>
      <c r="B39" s="41"/>
      <c r="C39" s="35"/>
      <c r="D39" s="35"/>
      <c r="E39" s="141" t="s">
        <v>48</v>
      </c>
      <c r="F39" s="160">
        <f>ROUND((SUM(BI85:BI109)),  2)</f>
        <v>0</v>
      </c>
      <c r="G39" s="35"/>
      <c r="H39" s="35"/>
      <c r="I39" s="161">
        <v>0</v>
      </c>
      <c r="J39" s="160">
        <f>0</f>
        <v>0</v>
      </c>
      <c r="K39" s="35"/>
      <c r="L39" s="144"/>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143"/>
      <c r="J40" s="35"/>
      <c r="K40" s="35"/>
      <c r="L40" s="144"/>
      <c r="S40" s="35"/>
      <c r="T40" s="35"/>
      <c r="U40" s="35"/>
      <c r="V40" s="35"/>
      <c r="W40" s="35"/>
      <c r="X40" s="35"/>
      <c r="Y40" s="35"/>
      <c r="Z40" s="35"/>
      <c r="AA40" s="35"/>
      <c r="AB40" s="35"/>
      <c r="AC40" s="35"/>
      <c r="AD40" s="35"/>
      <c r="AE40" s="35"/>
    </row>
    <row r="41" hidden="1" s="2" customFormat="1" ht="25.44" customHeight="1">
      <c r="A41" s="35"/>
      <c r="B41" s="41"/>
      <c r="C41" s="162"/>
      <c r="D41" s="163" t="s">
        <v>49</v>
      </c>
      <c r="E41" s="164"/>
      <c r="F41" s="164"/>
      <c r="G41" s="165" t="s">
        <v>50</v>
      </c>
      <c r="H41" s="166" t="s">
        <v>51</v>
      </c>
      <c r="I41" s="167"/>
      <c r="J41" s="168">
        <f>SUM(J32:J39)</f>
        <v>0</v>
      </c>
      <c r="K41" s="169"/>
      <c r="L41" s="144"/>
      <c r="S41" s="35"/>
      <c r="T41" s="35"/>
      <c r="U41" s="35"/>
      <c r="V41" s="35"/>
      <c r="W41" s="35"/>
      <c r="X41" s="35"/>
      <c r="Y41" s="35"/>
      <c r="Z41" s="35"/>
      <c r="AA41" s="35"/>
      <c r="AB41" s="35"/>
      <c r="AC41" s="35"/>
      <c r="AD41" s="35"/>
      <c r="AE41" s="35"/>
    </row>
    <row r="42" hidden="1" s="2" customFormat="1" ht="14.4" customHeight="1">
      <c r="A42" s="35"/>
      <c r="B42" s="170"/>
      <c r="C42" s="171"/>
      <c r="D42" s="171"/>
      <c r="E42" s="171"/>
      <c r="F42" s="171"/>
      <c r="G42" s="171"/>
      <c r="H42" s="171"/>
      <c r="I42" s="172"/>
      <c r="J42" s="171"/>
      <c r="K42" s="171"/>
      <c r="L42" s="144"/>
      <c r="S42" s="35"/>
      <c r="T42" s="35"/>
      <c r="U42" s="35"/>
      <c r="V42" s="35"/>
      <c r="W42" s="35"/>
      <c r="X42" s="35"/>
      <c r="Y42" s="35"/>
      <c r="Z42" s="35"/>
      <c r="AA42" s="35"/>
      <c r="AB42" s="35"/>
      <c r="AC42" s="35"/>
      <c r="AD42" s="35"/>
      <c r="AE42" s="35"/>
    </row>
    <row r="43" hidden="1"/>
    <row r="44" hidden="1"/>
    <row r="45" hidden="1"/>
    <row r="46" hidden="1" s="2" customFormat="1" ht="6.96" customHeight="1">
      <c r="A46" s="35"/>
      <c r="B46" s="173"/>
      <c r="C46" s="174"/>
      <c r="D46" s="174"/>
      <c r="E46" s="174"/>
      <c r="F46" s="174"/>
      <c r="G46" s="174"/>
      <c r="H46" s="174"/>
      <c r="I46" s="175"/>
      <c r="J46" s="174"/>
      <c r="K46" s="174"/>
      <c r="L46" s="144"/>
      <c r="S46" s="35"/>
      <c r="T46" s="35"/>
      <c r="U46" s="35"/>
      <c r="V46" s="35"/>
      <c r="W46" s="35"/>
      <c r="X46" s="35"/>
      <c r="Y46" s="35"/>
      <c r="Z46" s="35"/>
      <c r="AA46" s="35"/>
      <c r="AB46" s="35"/>
      <c r="AC46" s="35"/>
      <c r="AD46" s="35"/>
      <c r="AE46" s="35"/>
    </row>
    <row r="47" hidden="1" s="2" customFormat="1" ht="24.96" customHeight="1">
      <c r="A47" s="35"/>
      <c r="B47" s="36"/>
      <c r="C47" s="20" t="s">
        <v>162</v>
      </c>
      <c r="D47" s="37"/>
      <c r="E47" s="37"/>
      <c r="F47" s="37"/>
      <c r="G47" s="37"/>
      <c r="H47" s="37"/>
      <c r="I47" s="143"/>
      <c r="J47" s="37"/>
      <c r="K47" s="37"/>
      <c r="L47" s="144"/>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3"/>
      <c r="J48" s="37"/>
      <c r="K48" s="37"/>
      <c r="L48" s="144"/>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3"/>
      <c r="J49" s="37"/>
      <c r="K49" s="37"/>
      <c r="L49" s="144"/>
      <c r="S49" s="35"/>
      <c r="T49" s="35"/>
      <c r="U49" s="35"/>
      <c r="V49" s="35"/>
      <c r="W49" s="35"/>
      <c r="X49" s="35"/>
      <c r="Y49" s="35"/>
      <c r="Z49" s="35"/>
      <c r="AA49" s="35"/>
      <c r="AB49" s="35"/>
      <c r="AC49" s="35"/>
      <c r="AD49" s="35"/>
      <c r="AE49" s="35"/>
    </row>
    <row r="50" hidden="1" s="2" customFormat="1" ht="23.25" customHeight="1">
      <c r="A50" s="35"/>
      <c r="B50" s="36"/>
      <c r="C50" s="37"/>
      <c r="D50" s="37"/>
      <c r="E50" s="176" t="str">
        <f>E7</f>
        <v xml:space="preserve">Oprava staničních kolejí 1 - 8  a výhybek v žst. Bečov nad Teplou (2. část)</v>
      </c>
      <c r="F50" s="29"/>
      <c r="G50" s="29"/>
      <c r="H50" s="29"/>
      <c r="I50" s="143"/>
      <c r="J50" s="37"/>
      <c r="K50" s="37"/>
      <c r="L50" s="144"/>
      <c r="S50" s="35"/>
      <c r="T50" s="35"/>
      <c r="U50" s="35"/>
      <c r="V50" s="35"/>
      <c r="W50" s="35"/>
      <c r="X50" s="35"/>
      <c r="Y50" s="35"/>
      <c r="Z50" s="35"/>
      <c r="AA50" s="35"/>
      <c r="AB50" s="35"/>
      <c r="AC50" s="35"/>
      <c r="AD50" s="35"/>
      <c r="AE50" s="35"/>
    </row>
    <row r="51" hidden="1" s="1" customFormat="1" ht="12" customHeight="1">
      <c r="B51" s="18"/>
      <c r="C51" s="29" t="s">
        <v>160</v>
      </c>
      <c r="D51" s="19"/>
      <c r="E51" s="19"/>
      <c r="F51" s="19"/>
      <c r="G51" s="19"/>
      <c r="H51" s="19"/>
      <c r="I51" s="135"/>
      <c r="J51" s="19"/>
      <c r="K51" s="19"/>
      <c r="L51" s="17"/>
    </row>
    <row r="52" hidden="1" s="2" customFormat="1" ht="16.5" customHeight="1">
      <c r="A52" s="35"/>
      <c r="B52" s="36"/>
      <c r="C52" s="37"/>
      <c r="D52" s="37"/>
      <c r="E52" s="176" t="s">
        <v>308</v>
      </c>
      <c r="F52" s="37"/>
      <c r="G52" s="37"/>
      <c r="H52" s="37"/>
      <c r="I52" s="143"/>
      <c r="J52" s="37"/>
      <c r="K52" s="37"/>
      <c r="L52" s="144"/>
      <c r="S52" s="35"/>
      <c r="T52" s="35"/>
      <c r="U52" s="35"/>
      <c r="V52" s="35"/>
      <c r="W52" s="35"/>
      <c r="X52" s="35"/>
      <c r="Y52" s="35"/>
      <c r="Z52" s="35"/>
      <c r="AA52" s="35"/>
      <c r="AB52" s="35"/>
      <c r="AC52" s="35"/>
      <c r="AD52" s="35"/>
      <c r="AE52" s="35"/>
    </row>
    <row r="53" hidden="1" s="2" customFormat="1" ht="12" customHeight="1">
      <c r="A53" s="35"/>
      <c r="B53" s="36"/>
      <c r="C53" s="29" t="s">
        <v>309</v>
      </c>
      <c r="D53" s="37"/>
      <c r="E53" s="37"/>
      <c r="F53" s="37"/>
      <c r="G53" s="37"/>
      <c r="H53" s="37"/>
      <c r="I53" s="143"/>
      <c r="J53" s="37"/>
      <c r="K53" s="37"/>
      <c r="L53" s="144"/>
      <c r="S53" s="35"/>
      <c r="T53" s="35"/>
      <c r="U53" s="35"/>
      <c r="V53" s="35"/>
      <c r="W53" s="35"/>
      <c r="X53" s="35"/>
      <c r="Y53" s="35"/>
      <c r="Z53" s="35"/>
      <c r="AA53" s="35"/>
      <c r="AB53" s="35"/>
      <c r="AC53" s="35"/>
      <c r="AD53" s="35"/>
      <c r="AE53" s="35"/>
    </row>
    <row r="54" hidden="1" s="2" customFormat="1" ht="16.5" customHeight="1">
      <c r="A54" s="35"/>
      <c r="B54" s="36"/>
      <c r="C54" s="37"/>
      <c r="D54" s="37"/>
      <c r="E54" s="66" t="str">
        <f>E11</f>
        <v>01.7 - VRN stavební část</v>
      </c>
      <c r="F54" s="37"/>
      <c r="G54" s="37"/>
      <c r="H54" s="37"/>
      <c r="I54" s="143"/>
      <c r="J54" s="37"/>
      <c r="K54" s="37"/>
      <c r="L54" s="144"/>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3"/>
      <c r="J55" s="37"/>
      <c r="K55" s="37"/>
      <c r="L55" s="144"/>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žst. Bečov nad Teplou</v>
      </c>
      <c r="G56" s="37"/>
      <c r="H56" s="37"/>
      <c r="I56" s="146" t="s">
        <v>23</v>
      </c>
      <c r="J56" s="69" t="str">
        <f>IF(J14="","",J14)</f>
        <v>11. 2. 2020</v>
      </c>
      <c r="K56" s="37"/>
      <c r="L56" s="144"/>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3"/>
      <c r="J57" s="37"/>
      <c r="K57" s="37"/>
      <c r="L57" s="144"/>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 xml:space="preserve"> Správa železnic, OŘ ÚNL</v>
      </c>
      <c r="G58" s="37"/>
      <c r="H58" s="37"/>
      <c r="I58" s="146" t="s">
        <v>33</v>
      </c>
      <c r="J58" s="33" t="str">
        <f>E23</f>
        <v xml:space="preserve"> </v>
      </c>
      <c r="K58" s="37"/>
      <c r="L58" s="144"/>
      <c r="S58" s="35"/>
      <c r="T58" s="35"/>
      <c r="U58" s="35"/>
      <c r="V58" s="35"/>
      <c r="W58" s="35"/>
      <c r="X58" s="35"/>
      <c r="Y58" s="35"/>
      <c r="Z58" s="35"/>
      <c r="AA58" s="35"/>
      <c r="AB58" s="35"/>
      <c r="AC58" s="35"/>
      <c r="AD58" s="35"/>
      <c r="AE58" s="35"/>
    </row>
    <row r="59" hidden="1" s="2" customFormat="1" ht="15.15" customHeight="1">
      <c r="A59" s="35"/>
      <c r="B59" s="36"/>
      <c r="C59" s="29" t="s">
        <v>31</v>
      </c>
      <c r="D59" s="37"/>
      <c r="E59" s="37"/>
      <c r="F59" s="24" t="str">
        <f>IF(E20="","",E20)</f>
        <v>Vyplň údaj</v>
      </c>
      <c r="G59" s="37"/>
      <c r="H59" s="37"/>
      <c r="I59" s="146" t="s">
        <v>36</v>
      </c>
      <c r="J59" s="33" t="str">
        <f>E26</f>
        <v xml:space="preserve"> </v>
      </c>
      <c r="K59" s="37"/>
      <c r="L59" s="144"/>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3"/>
      <c r="J60" s="37"/>
      <c r="K60" s="37"/>
      <c r="L60" s="144"/>
      <c r="S60" s="35"/>
      <c r="T60" s="35"/>
      <c r="U60" s="35"/>
      <c r="V60" s="35"/>
      <c r="W60" s="35"/>
      <c r="X60" s="35"/>
      <c r="Y60" s="35"/>
      <c r="Z60" s="35"/>
      <c r="AA60" s="35"/>
      <c r="AB60" s="35"/>
      <c r="AC60" s="35"/>
      <c r="AD60" s="35"/>
      <c r="AE60" s="35"/>
    </row>
    <row r="61" hidden="1" s="2" customFormat="1" ht="29.28" customHeight="1">
      <c r="A61" s="35"/>
      <c r="B61" s="36"/>
      <c r="C61" s="177" t="s">
        <v>163</v>
      </c>
      <c r="D61" s="178"/>
      <c r="E61" s="178"/>
      <c r="F61" s="178"/>
      <c r="G61" s="178"/>
      <c r="H61" s="178"/>
      <c r="I61" s="179"/>
      <c r="J61" s="180" t="s">
        <v>164</v>
      </c>
      <c r="K61" s="178"/>
      <c r="L61" s="144"/>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3"/>
      <c r="J62" s="37"/>
      <c r="K62" s="37"/>
      <c r="L62" s="144"/>
      <c r="S62" s="35"/>
      <c r="T62" s="35"/>
      <c r="U62" s="35"/>
      <c r="V62" s="35"/>
      <c r="W62" s="35"/>
      <c r="X62" s="35"/>
      <c r="Y62" s="35"/>
      <c r="Z62" s="35"/>
      <c r="AA62" s="35"/>
      <c r="AB62" s="35"/>
      <c r="AC62" s="35"/>
      <c r="AD62" s="35"/>
      <c r="AE62" s="35"/>
    </row>
    <row r="63" hidden="1" s="2" customFormat="1" ht="22.8" customHeight="1">
      <c r="A63" s="35"/>
      <c r="B63" s="36"/>
      <c r="C63" s="181" t="s">
        <v>71</v>
      </c>
      <c r="D63" s="37"/>
      <c r="E63" s="37"/>
      <c r="F63" s="37"/>
      <c r="G63" s="37"/>
      <c r="H63" s="37"/>
      <c r="I63" s="143"/>
      <c r="J63" s="99">
        <f>J85</f>
        <v>0</v>
      </c>
      <c r="K63" s="37"/>
      <c r="L63" s="144"/>
      <c r="S63" s="35"/>
      <c r="T63" s="35"/>
      <c r="U63" s="35"/>
      <c r="V63" s="35"/>
      <c r="W63" s="35"/>
      <c r="X63" s="35"/>
      <c r="Y63" s="35"/>
      <c r="Z63" s="35"/>
      <c r="AA63" s="35"/>
      <c r="AB63" s="35"/>
      <c r="AC63" s="35"/>
      <c r="AD63" s="35"/>
      <c r="AE63" s="35"/>
      <c r="AU63" s="14" t="s">
        <v>165</v>
      </c>
    </row>
    <row r="64" hidden="1" s="2" customFormat="1" ht="21.84" customHeight="1">
      <c r="A64" s="35"/>
      <c r="B64" s="36"/>
      <c r="C64" s="37"/>
      <c r="D64" s="37"/>
      <c r="E64" s="37"/>
      <c r="F64" s="37"/>
      <c r="G64" s="37"/>
      <c r="H64" s="37"/>
      <c r="I64" s="143"/>
      <c r="J64" s="37"/>
      <c r="K64" s="37"/>
      <c r="L64" s="144"/>
      <c r="S64" s="35"/>
      <c r="T64" s="35"/>
      <c r="U64" s="35"/>
      <c r="V64" s="35"/>
      <c r="W64" s="35"/>
      <c r="X64" s="35"/>
      <c r="Y64" s="35"/>
      <c r="Z64" s="35"/>
      <c r="AA64" s="35"/>
      <c r="AB64" s="35"/>
      <c r="AC64" s="35"/>
      <c r="AD64" s="35"/>
      <c r="AE64" s="35"/>
    </row>
    <row r="65" hidden="1" s="2" customFormat="1" ht="6.96" customHeight="1">
      <c r="A65" s="35"/>
      <c r="B65" s="56"/>
      <c r="C65" s="57"/>
      <c r="D65" s="57"/>
      <c r="E65" s="57"/>
      <c r="F65" s="57"/>
      <c r="G65" s="57"/>
      <c r="H65" s="57"/>
      <c r="I65" s="172"/>
      <c r="J65" s="57"/>
      <c r="K65" s="57"/>
      <c r="L65" s="144"/>
      <c r="S65" s="35"/>
      <c r="T65" s="35"/>
      <c r="U65" s="35"/>
      <c r="V65" s="35"/>
      <c r="W65" s="35"/>
      <c r="X65" s="35"/>
      <c r="Y65" s="35"/>
      <c r="Z65" s="35"/>
      <c r="AA65" s="35"/>
      <c r="AB65" s="35"/>
      <c r="AC65" s="35"/>
      <c r="AD65" s="35"/>
      <c r="AE65" s="35"/>
    </row>
    <row r="66" hidden="1"/>
    <row r="67" hidden="1"/>
    <row r="68" hidden="1"/>
    <row r="69" s="2" customFormat="1" ht="6.96" customHeight="1">
      <c r="A69" s="35"/>
      <c r="B69" s="58"/>
      <c r="C69" s="59"/>
      <c r="D69" s="59"/>
      <c r="E69" s="59"/>
      <c r="F69" s="59"/>
      <c r="G69" s="59"/>
      <c r="H69" s="59"/>
      <c r="I69" s="175"/>
      <c r="J69" s="59"/>
      <c r="K69" s="59"/>
      <c r="L69" s="144"/>
      <c r="S69" s="35"/>
      <c r="T69" s="35"/>
      <c r="U69" s="35"/>
      <c r="V69" s="35"/>
      <c r="W69" s="35"/>
      <c r="X69" s="35"/>
      <c r="Y69" s="35"/>
      <c r="Z69" s="35"/>
      <c r="AA69" s="35"/>
      <c r="AB69" s="35"/>
      <c r="AC69" s="35"/>
      <c r="AD69" s="35"/>
      <c r="AE69" s="35"/>
    </row>
    <row r="70" s="2" customFormat="1" ht="24.96" customHeight="1">
      <c r="A70" s="35"/>
      <c r="B70" s="36"/>
      <c r="C70" s="20" t="s">
        <v>168</v>
      </c>
      <c r="D70" s="37"/>
      <c r="E70" s="37"/>
      <c r="F70" s="37"/>
      <c r="G70" s="37"/>
      <c r="H70" s="37"/>
      <c r="I70" s="143"/>
      <c r="J70" s="37"/>
      <c r="K70" s="37"/>
      <c r="L70" s="144"/>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143"/>
      <c r="J71" s="37"/>
      <c r="K71" s="37"/>
      <c r="L71" s="144"/>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143"/>
      <c r="J72" s="37"/>
      <c r="K72" s="37"/>
      <c r="L72" s="144"/>
      <c r="S72" s="35"/>
      <c r="T72" s="35"/>
      <c r="U72" s="35"/>
      <c r="V72" s="35"/>
      <c r="W72" s="35"/>
      <c r="X72" s="35"/>
      <c r="Y72" s="35"/>
      <c r="Z72" s="35"/>
      <c r="AA72" s="35"/>
      <c r="AB72" s="35"/>
      <c r="AC72" s="35"/>
      <c r="AD72" s="35"/>
      <c r="AE72" s="35"/>
    </row>
    <row r="73" s="2" customFormat="1" ht="23.25" customHeight="1">
      <c r="A73" s="35"/>
      <c r="B73" s="36"/>
      <c r="C73" s="37"/>
      <c r="D73" s="37"/>
      <c r="E73" s="176" t="str">
        <f>E7</f>
        <v xml:space="preserve">Oprava staničních kolejí 1 - 8  a výhybek v žst. Bečov nad Teplou (2. část)</v>
      </c>
      <c r="F73" s="29"/>
      <c r="G73" s="29"/>
      <c r="H73" s="29"/>
      <c r="I73" s="143"/>
      <c r="J73" s="37"/>
      <c r="K73" s="37"/>
      <c r="L73" s="144"/>
      <c r="S73" s="35"/>
      <c r="T73" s="35"/>
      <c r="U73" s="35"/>
      <c r="V73" s="35"/>
      <c r="W73" s="35"/>
      <c r="X73" s="35"/>
      <c r="Y73" s="35"/>
      <c r="Z73" s="35"/>
      <c r="AA73" s="35"/>
      <c r="AB73" s="35"/>
      <c r="AC73" s="35"/>
      <c r="AD73" s="35"/>
      <c r="AE73" s="35"/>
    </row>
    <row r="74" s="1" customFormat="1" ht="12" customHeight="1">
      <c r="B74" s="18"/>
      <c r="C74" s="29" t="s">
        <v>160</v>
      </c>
      <c r="D74" s="19"/>
      <c r="E74" s="19"/>
      <c r="F74" s="19"/>
      <c r="G74" s="19"/>
      <c r="H74" s="19"/>
      <c r="I74" s="135"/>
      <c r="J74" s="19"/>
      <c r="K74" s="19"/>
      <c r="L74" s="17"/>
    </row>
    <row r="75" s="2" customFormat="1" ht="16.5" customHeight="1">
      <c r="A75" s="35"/>
      <c r="B75" s="36"/>
      <c r="C75" s="37"/>
      <c r="D75" s="37"/>
      <c r="E75" s="176" t="s">
        <v>308</v>
      </c>
      <c r="F75" s="37"/>
      <c r="G75" s="37"/>
      <c r="H75" s="37"/>
      <c r="I75" s="143"/>
      <c r="J75" s="37"/>
      <c r="K75" s="37"/>
      <c r="L75" s="144"/>
      <c r="S75" s="35"/>
      <c r="T75" s="35"/>
      <c r="U75" s="35"/>
      <c r="V75" s="35"/>
      <c r="W75" s="35"/>
      <c r="X75" s="35"/>
      <c r="Y75" s="35"/>
      <c r="Z75" s="35"/>
      <c r="AA75" s="35"/>
      <c r="AB75" s="35"/>
      <c r="AC75" s="35"/>
      <c r="AD75" s="35"/>
      <c r="AE75" s="35"/>
    </row>
    <row r="76" s="2" customFormat="1" ht="12" customHeight="1">
      <c r="A76" s="35"/>
      <c r="B76" s="36"/>
      <c r="C76" s="29" t="s">
        <v>309</v>
      </c>
      <c r="D76" s="37"/>
      <c r="E76" s="37"/>
      <c r="F76" s="37"/>
      <c r="G76" s="37"/>
      <c r="H76" s="37"/>
      <c r="I76" s="143"/>
      <c r="J76" s="37"/>
      <c r="K76" s="37"/>
      <c r="L76" s="144"/>
      <c r="S76" s="35"/>
      <c r="T76" s="35"/>
      <c r="U76" s="35"/>
      <c r="V76" s="35"/>
      <c r="W76" s="35"/>
      <c r="X76" s="35"/>
      <c r="Y76" s="35"/>
      <c r="Z76" s="35"/>
      <c r="AA76" s="35"/>
      <c r="AB76" s="35"/>
      <c r="AC76" s="35"/>
      <c r="AD76" s="35"/>
      <c r="AE76" s="35"/>
    </row>
    <row r="77" s="2" customFormat="1" ht="16.5" customHeight="1">
      <c r="A77" s="35"/>
      <c r="B77" s="36"/>
      <c r="C77" s="37"/>
      <c r="D77" s="37"/>
      <c r="E77" s="66" t="str">
        <f>E11</f>
        <v>01.7 - VRN stavební část</v>
      </c>
      <c r="F77" s="37"/>
      <c r="G77" s="37"/>
      <c r="H77" s="37"/>
      <c r="I77" s="143"/>
      <c r="J77" s="37"/>
      <c r="K77" s="37"/>
      <c r="L77" s="144"/>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143"/>
      <c r="J78" s="37"/>
      <c r="K78" s="37"/>
      <c r="L78" s="144"/>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žst. Bečov nad Teplou</v>
      </c>
      <c r="G79" s="37"/>
      <c r="H79" s="37"/>
      <c r="I79" s="146" t="s">
        <v>23</v>
      </c>
      <c r="J79" s="69" t="str">
        <f>IF(J14="","",J14)</f>
        <v>11. 2. 2020</v>
      </c>
      <c r="K79" s="37"/>
      <c r="L79" s="144"/>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143"/>
      <c r="J80" s="37"/>
      <c r="K80" s="37"/>
      <c r="L80" s="144"/>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 xml:space="preserve"> Správa železnic, OŘ ÚNL</v>
      </c>
      <c r="G81" s="37"/>
      <c r="H81" s="37"/>
      <c r="I81" s="146" t="s">
        <v>33</v>
      </c>
      <c r="J81" s="33" t="str">
        <f>E23</f>
        <v xml:space="preserve"> </v>
      </c>
      <c r="K81" s="37"/>
      <c r="L81" s="144"/>
      <c r="S81" s="35"/>
      <c r="T81" s="35"/>
      <c r="U81" s="35"/>
      <c r="V81" s="35"/>
      <c r="W81" s="35"/>
      <c r="X81" s="35"/>
      <c r="Y81" s="35"/>
      <c r="Z81" s="35"/>
      <c r="AA81" s="35"/>
      <c r="AB81" s="35"/>
      <c r="AC81" s="35"/>
      <c r="AD81" s="35"/>
      <c r="AE81" s="35"/>
    </row>
    <row r="82" s="2" customFormat="1" ht="15.15" customHeight="1">
      <c r="A82" s="35"/>
      <c r="B82" s="36"/>
      <c r="C82" s="29" t="s">
        <v>31</v>
      </c>
      <c r="D82" s="37"/>
      <c r="E82" s="37"/>
      <c r="F82" s="24" t="str">
        <f>IF(E20="","",E20)</f>
        <v>Vyplň údaj</v>
      </c>
      <c r="G82" s="37"/>
      <c r="H82" s="37"/>
      <c r="I82" s="146" t="s">
        <v>36</v>
      </c>
      <c r="J82" s="33" t="str">
        <f>E26</f>
        <v xml:space="preserve"> </v>
      </c>
      <c r="K82" s="37"/>
      <c r="L82" s="144"/>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143"/>
      <c r="J83" s="37"/>
      <c r="K83" s="37"/>
      <c r="L83" s="144"/>
      <c r="S83" s="35"/>
      <c r="T83" s="35"/>
      <c r="U83" s="35"/>
      <c r="V83" s="35"/>
      <c r="W83" s="35"/>
      <c r="X83" s="35"/>
      <c r="Y83" s="35"/>
      <c r="Z83" s="35"/>
      <c r="AA83" s="35"/>
      <c r="AB83" s="35"/>
      <c r="AC83" s="35"/>
      <c r="AD83" s="35"/>
      <c r="AE83" s="35"/>
    </row>
    <row r="84" s="10" customFormat="1" ht="29.28" customHeight="1">
      <c r="A84" s="189"/>
      <c r="B84" s="190"/>
      <c r="C84" s="191" t="s">
        <v>169</v>
      </c>
      <c r="D84" s="192" t="s">
        <v>58</v>
      </c>
      <c r="E84" s="192" t="s">
        <v>54</v>
      </c>
      <c r="F84" s="192" t="s">
        <v>55</v>
      </c>
      <c r="G84" s="192" t="s">
        <v>170</v>
      </c>
      <c r="H84" s="192" t="s">
        <v>171</v>
      </c>
      <c r="I84" s="193" t="s">
        <v>172</v>
      </c>
      <c r="J84" s="192" t="s">
        <v>164</v>
      </c>
      <c r="K84" s="194" t="s">
        <v>173</v>
      </c>
      <c r="L84" s="195"/>
      <c r="M84" s="89" t="s">
        <v>19</v>
      </c>
      <c r="N84" s="90" t="s">
        <v>43</v>
      </c>
      <c r="O84" s="90" t="s">
        <v>174</v>
      </c>
      <c r="P84" s="90" t="s">
        <v>175</v>
      </c>
      <c r="Q84" s="90" t="s">
        <v>176</v>
      </c>
      <c r="R84" s="90" t="s">
        <v>177</v>
      </c>
      <c r="S84" s="90" t="s">
        <v>178</v>
      </c>
      <c r="T84" s="91" t="s">
        <v>179</v>
      </c>
      <c r="U84" s="189"/>
      <c r="V84" s="189"/>
      <c r="W84" s="189"/>
      <c r="X84" s="189"/>
      <c r="Y84" s="189"/>
      <c r="Z84" s="189"/>
      <c r="AA84" s="189"/>
      <c r="AB84" s="189"/>
      <c r="AC84" s="189"/>
      <c r="AD84" s="189"/>
      <c r="AE84" s="189"/>
    </row>
    <row r="85" s="2" customFormat="1" ht="22.8" customHeight="1">
      <c r="A85" s="35"/>
      <c r="B85" s="36"/>
      <c r="C85" s="96" t="s">
        <v>180</v>
      </c>
      <c r="D85" s="37"/>
      <c r="E85" s="37"/>
      <c r="F85" s="37"/>
      <c r="G85" s="37"/>
      <c r="H85" s="37"/>
      <c r="I85" s="143"/>
      <c r="J85" s="196">
        <f>BK85</f>
        <v>0</v>
      </c>
      <c r="K85" s="37"/>
      <c r="L85" s="41"/>
      <c r="M85" s="92"/>
      <c r="N85" s="197"/>
      <c r="O85" s="93"/>
      <c r="P85" s="198">
        <f>SUM(P86:P109)</f>
        <v>0</v>
      </c>
      <c r="Q85" s="93"/>
      <c r="R85" s="198">
        <f>SUM(R86:R109)</f>
        <v>0</v>
      </c>
      <c r="S85" s="93"/>
      <c r="T85" s="199">
        <f>SUM(T86:T109)</f>
        <v>0</v>
      </c>
      <c r="U85" s="35"/>
      <c r="V85" s="35"/>
      <c r="W85" s="35"/>
      <c r="X85" s="35"/>
      <c r="Y85" s="35"/>
      <c r="Z85" s="35"/>
      <c r="AA85" s="35"/>
      <c r="AB85" s="35"/>
      <c r="AC85" s="35"/>
      <c r="AD85" s="35"/>
      <c r="AE85" s="35"/>
      <c r="AT85" s="14" t="s">
        <v>72</v>
      </c>
      <c r="AU85" s="14" t="s">
        <v>165</v>
      </c>
      <c r="BK85" s="200">
        <f>SUM(BK86:BK109)</f>
        <v>0</v>
      </c>
    </row>
    <row r="86" s="2" customFormat="1" ht="16.5" customHeight="1">
      <c r="A86" s="35"/>
      <c r="B86" s="36"/>
      <c r="C86" s="233" t="s">
        <v>81</v>
      </c>
      <c r="D86" s="233" t="s">
        <v>191</v>
      </c>
      <c r="E86" s="234" t="s">
        <v>1690</v>
      </c>
      <c r="F86" s="235" t="s">
        <v>1691</v>
      </c>
      <c r="G86" s="236" t="s">
        <v>1692</v>
      </c>
      <c r="H86" s="246"/>
      <c r="I86" s="238"/>
      <c r="J86" s="239">
        <f>ROUND(I86*H86,2)</f>
        <v>0</v>
      </c>
      <c r="K86" s="235" t="s">
        <v>19</v>
      </c>
      <c r="L86" s="41"/>
      <c r="M86" s="240" t="s">
        <v>19</v>
      </c>
      <c r="N86" s="241" t="s">
        <v>44</v>
      </c>
      <c r="O86" s="81"/>
      <c r="P86" s="225">
        <f>O86*H86</f>
        <v>0</v>
      </c>
      <c r="Q86" s="225">
        <v>0</v>
      </c>
      <c r="R86" s="225">
        <f>Q86*H86</f>
        <v>0</v>
      </c>
      <c r="S86" s="225">
        <v>0</v>
      </c>
      <c r="T86" s="226">
        <f>S86*H86</f>
        <v>0</v>
      </c>
      <c r="U86" s="35"/>
      <c r="V86" s="35"/>
      <c r="W86" s="35"/>
      <c r="X86" s="35"/>
      <c r="Y86" s="35"/>
      <c r="Z86" s="35"/>
      <c r="AA86" s="35"/>
      <c r="AB86" s="35"/>
      <c r="AC86" s="35"/>
      <c r="AD86" s="35"/>
      <c r="AE86" s="35"/>
      <c r="AR86" s="227" t="s">
        <v>182</v>
      </c>
      <c r="AT86" s="227" t="s">
        <v>191</v>
      </c>
      <c r="AU86" s="227" t="s">
        <v>73</v>
      </c>
      <c r="AY86" s="14" t="s">
        <v>183</v>
      </c>
      <c r="BE86" s="228">
        <f>IF(N86="základní",J86,0)</f>
        <v>0</v>
      </c>
      <c r="BF86" s="228">
        <f>IF(N86="snížená",J86,0)</f>
        <v>0</v>
      </c>
      <c r="BG86" s="228">
        <f>IF(N86="zákl. přenesená",J86,0)</f>
        <v>0</v>
      </c>
      <c r="BH86" s="228">
        <f>IF(N86="sníž. přenesená",J86,0)</f>
        <v>0</v>
      </c>
      <c r="BI86" s="228">
        <f>IF(N86="nulová",J86,0)</f>
        <v>0</v>
      </c>
      <c r="BJ86" s="14" t="s">
        <v>81</v>
      </c>
      <c r="BK86" s="228">
        <f>ROUND(I86*H86,2)</f>
        <v>0</v>
      </c>
      <c r="BL86" s="14" t="s">
        <v>182</v>
      </c>
      <c r="BM86" s="227" t="s">
        <v>1693</v>
      </c>
    </row>
    <row r="87" s="2" customFormat="1">
      <c r="A87" s="35"/>
      <c r="B87" s="36"/>
      <c r="C87" s="37"/>
      <c r="D87" s="229" t="s">
        <v>190</v>
      </c>
      <c r="E87" s="37"/>
      <c r="F87" s="230" t="s">
        <v>1691</v>
      </c>
      <c r="G87" s="37"/>
      <c r="H87" s="37"/>
      <c r="I87" s="143"/>
      <c r="J87" s="37"/>
      <c r="K87" s="37"/>
      <c r="L87" s="41"/>
      <c r="M87" s="231"/>
      <c r="N87" s="232"/>
      <c r="O87" s="81"/>
      <c r="P87" s="81"/>
      <c r="Q87" s="81"/>
      <c r="R87" s="81"/>
      <c r="S87" s="81"/>
      <c r="T87" s="82"/>
      <c r="U87" s="35"/>
      <c r="V87" s="35"/>
      <c r="W87" s="35"/>
      <c r="X87" s="35"/>
      <c r="Y87" s="35"/>
      <c r="Z87" s="35"/>
      <c r="AA87" s="35"/>
      <c r="AB87" s="35"/>
      <c r="AC87" s="35"/>
      <c r="AD87" s="35"/>
      <c r="AE87" s="35"/>
      <c r="AT87" s="14" t="s">
        <v>190</v>
      </c>
      <c r="AU87" s="14" t="s">
        <v>73</v>
      </c>
    </row>
    <row r="88" s="2" customFormat="1" ht="16.5" customHeight="1">
      <c r="A88" s="35"/>
      <c r="B88" s="36"/>
      <c r="C88" s="233" t="s">
        <v>83</v>
      </c>
      <c r="D88" s="233" t="s">
        <v>191</v>
      </c>
      <c r="E88" s="234" t="s">
        <v>303</v>
      </c>
      <c r="F88" s="235" t="s">
        <v>304</v>
      </c>
      <c r="G88" s="236" t="s">
        <v>1692</v>
      </c>
      <c r="H88" s="246"/>
      <c r="I88" s="238"/>
      <c r="J88" s="239">
        <f>ROUND(I88*H88,2)</f>
        <v>0</v>
      </c>
      <c r="K88" s="235" t="s">
        <v>19</v>
      </c>
      <c r="L88" s="41"/>
      <c r="M88" s="240" t="s">
        <v>19</v>
      </c>
      <c r="N88" s="241" t="s">
        <v>44</v>
      </c>
      <c r="O88" s="81"/>
      <c r="P88" s="225">
        <f>O88*H88</f>
        <v>0</v>
      </c>
      <c r="Q88" s="225">
        <v>0</v>
      </c>
      <c r="R88" s="225">
        <f>Q88*H88</f>
        <v>0</v>
      </c>
      <c r="S88" s="225">
        <v>0</v>
      </c>
      <c r="T88" s="226">
        <f>S88*H88</f>
        <v>0</v>
      </c>
      <c r="U88" s="35"/>
      <c r="V88" s="35"/>
      <c r="W88" s="35"/>
      <c r="X88" s="35"/>
      <c r="Y88" s="35"/>
      <c r="Z88" s="35"/>
      <c r="AA88" s="35"/>
      <c r="AB88" s="35"/>
      <c r="AC88" s="35"/>
      <c r="AD88" s="35"/>
      <c r="AE88" s="35"/>
      <c r="AR88" s="227" t="s">
        <v>182</v>
      </c>
      <c r="AT88" s="227" t="s">
        <v>191</v>
      </c>
      <c r="AU88" s="227" t="s">
        <v>73</v>
      </c>
      <c r="AY88" s="14" t="s">
        <v>183</v>
      </c>
      <c r="BE88" s="228">
        <f>IF(N88="základní",J88,0)</f>
        <v>0</v>
      </c>
      <c r="BF88" s="228">
        <f>IF(N88="snížená",J88,0)</f>
        <v>0</v>
      </c>
      <c r="BG88" s="228">
        <f>IF(N88="zákl. přenesená",J88,0)</f>
        <v>0</v>
      </c>
      <c r="BH88" s="228">
        <f>IF(N88="sníž. přenesená",J88,0)</f>
        <v>0</v>
      </c>
      <c r="BI88" s="228">
        <f>IF(N88="nulová",J88,0)</f>
        <v>0</v>
      </c>
      <c r="BJ88" s="14" t="s">
        <v>81</v>
      </c>
      <c r="BK88" s="228">
        <f>ROUND(I88*H88,2)</f>
        <v>0</v>
      </c>
      <c r="BL88" s="14" t="s">
        <v>182</v>
      </c>
      <c r="BM88" s="227" t="s">
        <v>1694</v>
      </c>
    </row>
    <row r="89" s="2" customFormat="1">
      <c r="A89" s="35"/>
      <c r="B89" s="36"/>
      <c r="C89" s="37"/>
      <c r="D89" s="229" t="s">
        <v>190</v>
      </c>
      <c r="E89" s="37"/>
      <c r="F89" s="230" t="s">
        <v>304</v>
      </c>
      <c r="G89" s="37"/>
      <c r="H89" s="37"/>
      <c r="I89" s="143"/>
      <c r="J89" s="37"/>
      <c r="K89" s="37"/>
      <c r="L89" s="41"/>
      <c r="M89" s="231"/>
      <c r="N89" s="232"/>
      <c r="O89" s="81"/>
      <c r="P89" s="81"/>
      <c r="Q89" s="81"/>
      <c r="R89" s="81"/>
      <c r="S89" s="81"/>
      <c r="T89" s="82"/>
      <c r="U89" s="35"/>
      <c r="V89" s="35"/>
      <c r="W89" s="35"/>
      <c r="X89" s="35"/>
      <c r="Y89" s="35"/>
      <c r="Z89" s="35"/>
      <c r="AA89" s="35"/>
      <c r="AB89" s="35"/>
      <c r="AC89" s="35"/>
      <c r="AD89" s="35"/>
      <c r="AE89" s="35"/>
      <c r="AT89" s="14" t="s">
        <v>190</v>
      </c>
      <c r="AU89" s="14" t="s">
        <v>73</v>
      </c>
    </row>
    <row r="90" s="2" customFormat="1" ht="16.5" customHeight="1">
      <c r="A90" s="35"/>
      <c r="B90" s="36"/>
      <c r="C90" s="233" t="s">
        <v>182</v>
      </c>
      <c r="D90" s="233" t="s">
        <v>191</v>
      </c>
      <c r="E90" s="234" t="s">
        <v>1695</v>
      </c>
      <c r="F90" s="235" t="s">
        <v>1696</v>
      </c>
      <c r="G90" s="236" t="s">
        <v>1697</v>
      </c>
      <c r="H90" s="237">
        <v>1</v>
      </c>
      <c r="I90" s="238"/>
      <c r="J90" s="239">
        <f>ROUND(I90*H90,2)</f>
        <v>0</v>
      </c>
      <c r="K90" s="235" t="s">
        <v>19</v>
      </c>
      <c r="L90" s="41"/>
      <c r="M90" s="240" t="s">
        <v>19</v>
      </c>
      <c r="N90" s="241" t="s">
        <v>44</v>
      </c>
      <c r="O90" s="81"/>
      <c r="P90" s="225">
        <f>O90*H90</f>
        <v>0</v>
      </c>
      <c r="Q90" s="225">
        <v>0</v>
      </c>
      <c r="R90" s="225">
        <f>Q90*H90</f>
        <v>0</v>
      </c>
      <c r="S90" s="225">
        <v>0</v>
      </c>
      <c r="T90" s="226">
        <f>S90*H90</f>
        <v>0</v>
      </c>
      <c r="U90" s="35"/>
      <c r="V90" s="35"/>
      <c r="W90" s="35"/>
      <c r="X90" s="35"/>
      <c r="Y90" s="35"/>
      <c r="Z90" s="35"/>
      <c r="AA90" s="35"/>
      <c r="AB90" s="35"/>
      <c r="AC90" s="35"/>
      <c r="AD90" s="35"/>
      <c r="AE90" s="35"/>
      <c r="AR90" s="227" t="s">
        <v>182</v>
      </c>
      <c r="AT90" s="227" t="s">
        <v>191</v>
      </c>
      <c r="AU90" s="227" t="s">
        <v>73</v>
      </c>
      <c r="AY90" s="14" t="s">
        <v>183</v>
      </c>
      <c r="BE90" s="228">
        <f>IF(N90="základní",J90,0)</f>
        <v>0</v>
      </c>
      <c r="BF90" s="228">
        <f>IF(N90="snížená",J90,0)</f>
        <v>0</v>
      </c>
      <c r="BG90" s="228">
        <f>IF(N90="zákl. přenesená",J90,0)</f>
        <v>0</v>
      </c>
      <c r="BH90" s="228">
        <f>IF(N90="sníž. přenesená",J90,0)</f>
        <v>0</v>
      </c>
      <c r="BI90" s="228">
        <f>IF(N90="nulová",J90,0)</f>
        <v>0</v>
      </c>
      <c r="BJ90" s="14" t="s">
        <v>81</v>
      </c>
      <c r="BK90" s="228">
        <f>ROUND(I90*H90,2)</f>
        <v>0</v>
      </c>
      <c r="BL90" s="14" t="s">
        <v>182</v>
      </c>
      <c r="BM90" s="227" t="s">
        <v>1698</v>
      </c>
    </row>
    <row r="91" s="2" customFormat="1">
      <c r="A91" s="35"/>
      <c r="B91" s="36"/>
      <c r="C91" s="37"/>
      <c r="D91" s="229" t="s">
        <v>190</v>
      </c>
      <c r="E91" s="37"/>
      <c r="F91" s="230" t="s">
        <v>1696</v>
      </c>
      <c r="G91" s="37"/>
      <c r="H91" s="37"/>
      <c r="I91" s="143"/>
      <c r="J91" s="37"/>
      <c r="K91" s="37"/>
      <c r="L91" s="41"/>
      <c r="M91" s="231"/>
      <c r="N91" s="232"/>
      <c r="O91" s="81"/>
      <c r="P91" s="81"/>
      <c r="Q91" s="81"/>
      <c r="R91" s="81"/>
      <c r="S91" s="81"/>
      <c r="T91" s="82"/>
      <c r="U91" s="35"/>
      <c r="V91" s="35"/>
      <c r="W91" s="35"/>
      <c r="X91" s="35"/>
      <c r="Y91" s="35"/>
      <c r="Z91" s="35"/>
      <c r="AA91" s="35"/>
      <c r="AB91" s="35"/>
      <c r="AC91" s="35"/>
      <c r="AD91" s="35"/>
      <c r="AE91" s="35"/>
      <c r="AT91" s="14" t="s">
        <v>190</v>
      </c>
      <c r="AU91" s="14" t="s">
        <v>73</v>
      </c>
    </row>
    <row r="92" s="2" customFormat="1" ht="16.5" customHeight="1">
      <c r="A92" s="35"/>
      <c r="B92" s="36"/>
      <c r="C92" s="233" t="s">
        <v>204</v>
      </c>
      <c r="D92" s="233" t="s">
        <v>191</v>
      </c>
      <c r="E92" s="234" t="s">
        <v>1699</v>
      </c>
      <c r="F92" s="235" t="s">
        <v>1700</v>
      </c>
      <c r="G92" s="236" t="s">
        <v>1692</v>
      </c>
      <c r="H92" s="246"/>
      <c r="I92" s="238"/>
      <c r="J92" s="239">
        <f>ROUND(I92*H92,2)</f>
        <v>0</v>
      </c>
      <c r="K92" s="235" t="s">
        <v>19</v>
      </c>
      <c r="L92" s="41"/>
      <c r="M92" s="240" t="s">
        <v>19</v>
      </c>
      <c r="N92" s="241" t="s">
        <v>44</v>
      </c>
      <c r="O92" s="81"/>
      <c r="P92" s="225">
        <f>O92*H92</f>
        <v>0</v>
      </c>
      <c r="Q92" s="225">
        <v>0</v>
      </c>
      <c r="R92" s="225">
        <f>Q92*H92</f>
        <v>0</v>
      </c>
      <c r="S92" s="225">
        <v>0</v>
      </c>
      <c r="T92" s="226">
        <f>S92*H92</f>
        <v>0</v>
      </c>
      <c r="U92" s="35"/>
      <c r="V92" s="35"/>
      <c r="W92" s="35"/>
      <c r="X92" s="35"/>
      <c r="Y92" s="35"/>
      <c r="Z92" s="35"/>
      <c r="AA92" s="35"/>
      <c r="AB92" s="35"/>
      <c r="AC92" s="35"/>
      <c r="AD92" s="35"/>
      <c r="AE92" s="35"/>
      <c r="AR92" s="227" t="s">
        <v>182</v>
      </c>
      <c r="AT92" s="227" t="s">
        <v>191</v>
      </c>
      <c r="AU92" s="227" t="s">
        <v>73</v>
      </c>
      <c r="AY92" s="14" t="s">
        <v>183</v>
      </c>
      <c r="BE92" s="228">
        <f>IF(N92="základní",J92,0)</f>
        <v>0</v>
      </c>
      <c r="BF92" s="228">
        <f>IF(N92="snížená",J92,0)</f>
        <v>0</v>
      </c>
      <c r="BG92" s="228">
        <f>IF(N92="zákl. přenesená",J92,0)</f>
        <v>0</v>
      </c>
      <c r="BH92" s="228">
        <f>IF(N92="sníž. přenesená",J92,0)</f>
        <v>0</v>
      </c>
      <c r="BI92" s="228">
        <f>IF(N92="nulová",J92,0)</f>
        <v>0</v>
      </c>
      <c r="BJ92" s="14" t="s">
        <v>81</v>
      </c>
      <c r="BK92" s="228">
        <f>ROUND(I92*H92,2)</f>
        <v>0</v>
      </c>
      <c r="BL92" s="14" t="s">
        <v>182</v>
      </c>
      <c r="BM92" s="227" t="s">
        <v>1701</v>
      </c>
    </row>
    <row r="93" s="2" customFormat="1">
      <c r="A93" s="35"/>
      <c r="B93" s="36"/>
      <c r="C93" s="37"/>
      <c r="D93" s="229" t="s">
        <v>190</v>
      </c>
      <c r="E93" s="37"/>
      <c r="F93" s="230" t="s">
        <v>1700</v>
      </c>
      <c r="G93" s="37"/>
      <c r="H93" s="37"/>
      <c r="I93" s="143"/>
      <c r="J93" s="37"/>
      <c r="K93" s="37"/>
      <c r="L93" s="41"/>
      <c r="M93" s="231"/>
      <c r="N93" s="232"/>
      <c r="O93" s="81"/>
      <c r="P93" s="81"/>
      <c r="Q93" s="81"/>
      <c r="R93" s="81"/>
      <c r="S93" s="81"/>
      <c r="T93" s="82"/>
      <c r="U93" s="35"/>
      <c r="V93" s="35"/>
      <c r="W93" s="35"/>
      <c r="X93" s="35"/>
      <c r="Y93" s="35"/>
      <c r="Z93" s="35"/>
      <c r="AA93" s="35"/>
      <c r="AB93" s="35"/>
      <c r="AC93" s="35"/>
      <c r="AD93" s="35"/>
      <c r="AE93" s="35"/>
      <c r="AT93" s="14" t="s">
        <v>190</v>
      </c>
      <c r="AU93" s="14" t="s">
        <v>73</v>
      </c>
    </row>
    <row r="94" s="2" customFormat="1" ht="16.5" customHeight="1">
      <c r="A94" s="35"/>
      <c r="B94" s="36"/>
      <c r="C94" s="233" t="s">
        <v>208</v>
      </c>
      <c r="D94" s="233" t="s">
        <v>191</v>
      </c>
      <c r="E94" s="234" t="s">
        <v>1702</v>
      </c>
      <c r="F94" s="235" t="s">
        <v>1703</v>
      </c>
      <c r="G94" s="236" t="s">
        <v>1697</v>
      </c>
      <c r="H94" s="237">
        <v>4</v>
      </c>
      <c r="I94" s="238"/>
      <c r="J94" s="239">
        <f>ROUND(I94*H94,2)</f>
        <v>0</v>
      </c>
      <c r="K94" s="235" t="s">
        <v>19</v>
      </c>
      <c r="L94" s="41"/>
      <c r="M94" s="240" t="s">
        <v>19</v>
      </c>
      <c r="N94" s="241" t="s">
        <v>44</v>
      </c>
      <c r="O94" s="81"/>
      <c r="P94" s="225">
        <f>O94*H94</f>
        <v>0</v>
      </c>
      <c r="Q94" s="225">
        <v>0</v>
      </c>
      <c r="R94" s="225">
        <f>Q94*H94</f>
        <v>0</v>
      </c>
      <c r="S94" s="225">
        <v>0</v>
      </c>
      <c r="T94" s="226">
        <f>S94*H94</f>
        <v>0</v>
      </c>
      <c r="U94" s="35"/>
      <c r="V94" s="35"/>
      <c r="W94" s="35"/>
      <c r="X94" s="35"/>
      <c r="Y94" s="35"/>
      <c r="Z94" s="35"/>
      <c r="AA94" s="35"/>
      <c r="AB94" s="35"/>
      <c r="AC94" s="35"/>
      <c r="AD94" s="35"/>
      <c r="AE94" s="35"/>
      <c r="AR94" s="227" t="s">
        <v>182</v>
      </c>
      <c r="AT94" s="227" t="s">
        <v>191</v>
      </c>
      <c r="AU94" s="227" t="s">
        <v>73</v>
      </c>
      <c r="AY94" s="14" t="s">
        <v>183</v>
      </c>
      <c r="BE94" s="228">
        <f>IF(N94="základní",J94,0)</f>
        <v>0</v>
      </c>
      <c r="BF94" s="228">
        <f>IF(N94="snížená",J94,0)</f>
        <v>0</v>
      </c>
      <c r="BG94" s="228">
        <f>IF(N94="zákl. přenesená",J94,0)</f>
        <v>0</v>
      </c>
      <c r="BH94" s="228">
        <f>IF(N94="sníž. přenesená",J94,0)</f>
        <v>0</v>
      </c>
      <c r="BI94" s="228">
        <f>IF(N94="nulová",J94,0)</f>
        <v>0</v>
      </c>
      <c r="BJ94" s="14" t="s">
        <v>81</v>
      </c>
      <c r="BK94" s="228">
        <f>ROUND(I94*H94,2)</f>
        <v>0</v>
      </c>
      <c r="BL94" s="14" t="s">
        <v>182</v>
      </c>
      <c r="BM94" s="227" t="s">
        <v>1704</v>
      </c>
    </row>
    <row r="95" s="2" customFormat="1">
      <c r="A95" s="35"/>
      <c r="B95" s="36"/>
      <c r="C95" s="37"/>
      <c r="D95" s="229" t="s">
        <v>190</v>
      </c>
      <c r="E95" s="37"/>
      <c r="F95" s="230" t="s">
        <v>1703</v>
      </c>
      <c r="G95" s="37"/>
      <c r="H95" s="37"/>
      <c r="I95" s="143"/>
      <c r="J95" s="37"/>
      <c r="K95" s="37"/>
      <c r="L95" s="41"/>
      <c r="M95" s="231"/>
      <c r="N95" s="232"/>
      <c r="O95" s="81"/>
      <c r="P95" s="81"/>
      <c r="Q95" s="81"/>
      <c r="R95" s="81"/>
      <c r="S95" s="81"/>
      <c r="T95" s="82"/>
      <c r="U95" s="35"/>
      <c r="V95" s="35"/>
      <c r="W95" s="35"/>
      <c r="X95" s="35"/>
      <c r="Y95" s="35"/>
      <c r="Z95" s="35"/>
      <c r="AA95" s="35"/>
      <c r="AB95" s="35"/>
      <c r="AC95" s="35"/>
      <c r="AD95" s="35"/>
      <c r="AE95" s="35"/>
      <c r="AT95" s="14" t="s">
        <v>190</v>
      </c>
      <c r="AU95" s="14" t="s">
        <v>73</v>
      </c>
    </row>
    <row r="96" s="2" customFormat="1" ht="16.5" customHeight="1">
      <c r="A96" s="35"/>
      <c r="B96" s="36"/>
      <c r="C96" s="233" t="s">
        <v>212</v>
      </c>
      <c r="D96" s="233" t="s">
        <v>191</v>
      </c>
      <c r="E96" s="234" t="s">
        <v>1705</v>
      </c>
      <c r="F96" s="235" t="s">
        <v>1706</v>
      </c>
      <c r="G96" s="236" t="s">
        <v>1697</v>
      </c>
      <c r="H96" s="237">
        <v>3</v>
      </c>
      <c r="I96" s="238"/>
      <c r="J96" s="239">
        <f>ROUND(I96*H96,2)</f>
        <v>0</v>
      </c>
      <c r="K96" s="235" t="s">
        <v>19</v>
      </c>
      <c r="L96" s="41"/>
      <c r="M96" s="240" t="s">
        <v>19</v>
      </c>
      <c r="N96" s="241" t="s">
        <v>44</v>
      </c>
      <c r="O96" s="81"/>
      <c r="P96" s="225">
        <f>O96*H96</f>
        <v>0</v>
      </c>
      <c r="Q96" s="225">
        <v>0</v>
      </c>
      <c r="R96" s="225">
        <f>Q96*H96</f>
        <v>0</v>
      </c>
      <c r="S96" s="225">
        <v>0</v>
      </c>
      <c r="T96" s="226">
        <f>S96*H96</f>
        <v>0</v>
      </c>
      <c r="U96" s="35"/>
      <c r="V96" s="35"/>
      <c r="W96" s="35"/>
      <c r="X96" s="35"/>
      <c r="Y96" s="35"/>
      <c r="Z96" s="35"/>
      <c r="AA96" s="35"/>
      <c r="AB96" s="35"/>
      <c r="AC96" s="35"/>
      <c r="AD96" s="35"/>
      <c r="AE96" s="35"/>
      <c r="AR96" s="227" t="s">
        <v>182</v>
      </c>
      <c r="AT96" s="227" t="s">
        <v>191</v>
      </c>
      <c r="AU96" s="227" t="s">
        <v>73</v>
      </c>
      <c r="AY96" s="14" t="s">
        <v>183</v>
      </c>
      <c r="BE96" s="228">
        <f>IF(N96="základní",J96,0)</f>
        <v>0</v>
      </c>
      <c r="BF96" s="228">
        <f>IF(N96="snížená",J96,0)</f>
        <v>0</v>
      </c>
      <c r="BG96" s="228">
        <f>IF(N96="zákl. přenesená",J96,0)</f>
        <v>0</v>
      </c>
      <c r="BH96" s="228">
        <f>IF(N96="sníž. přenesená",J96,0)</f>
        <v>0</v>
      </c>
      <c r="BI96" s="228">
        <f>IF(N96="nulová",J96,0)</f>
        <v>0</v>
      </c>
      <c r="BJ96" s="14" t="s">
        <v>81</v>
      </c>
      <c r="BK96" s="228">
        <f>ROUND(I96*H96,2)</f>
        <v>0</v>
      </c>
      <c r="BL96" s="14" t="s">
        <v>182</v>
      </c>
      <c r="BM96" s="227" t="s">
        <v>1707</v>
      </c>
    </row>
    <row r="97" s="2" customFormat="1">
      <c r="A97" s="35"/>
      <c r="B97" s="36"/>
      <c r="C97" s="37"/>
      <c r="D97" s="229" t="s">
        <v>190</v>
      </c>
      <c r="E97" s="37"/>
      <c r="F97" s="230" t="s">
        <v>1706</v>
      </c>
      <c r="G97" s="37"/>
      <c r="H97" s="37"/>
      <c r="I97" s="143"/>
      <c r="J97" s="37"/>
      <c r="K97" s="37"/>
      <c r="L97" s="41"/>
      <c r="M97" s="231"/>
      <c r="N97" s="232"/>
      <c r="O97" s="81"/>
      <c r="P97" s="81"/>
      <c r="Q97" s="81"/>
      <c r="R97" s="81"/>
      <c r="S97" s="81"/>
      <c r="T97" s="82"/>
      <c r="U97" s="35"/>
      <c r="V97" s="35"/>
      <c r="W97" s="35"/>
      <c r="X97" s="35"/>
      <c r="Y97" s="35"/>
      <c r="Z97" s="35"/>
      <c r="AA97" s="35"/>
      <c r="AB97" s="35"/>
      <c r="AC97" s="35"/>
      <c r="AD97" s="35"/>
      <c r="AE97" s="35"/>
      <c r="AT97" s="14" t="s">
        <v>190</v>
      </c>
      <c r="AU97" s="14" t="s">
        <v>73</v>
      </c>
    </row>
    <row r="98" s="2" customFormat="1" ht="16.5" customHeight="1">
      <c r="A98" s="35"/>
      <c r="B98" s="36"/>
      <c r="C98" s="233" t="s">
        <v>216</v>
      </c>
      <c r="D98" s="233" t="s">
        <v>191</v>
      </c>
      <c r="E98" s="234" t="s">
        <v>1708</v>
      </c>
      <c r="F98" s="235" t="s">
        <v>1709</v>
      </c>
      <c r="G98" s="236" t="s">
        <v>1697</v>
      </c>
      <c r="H98" s="237">
        <v>1</v>
      </c>
      <c r="I98" s="238"/>
      <c r="J98" s="239">
        <f>ROUND(I98*H98,2)</f>
        <v>0</v>
      </c>
      <c r="K98" s="235" t="s">
        <v>19</v>
      </c>
      <c r="L98" s="41"/>
      <c r="M98" s="240" t="s">
        <v>19</v>
      </c>
      <c r="N98" s="241" t="s">
        <v>44</v>
      </c>
      <c r="O98" s="81"/>
      <c r="P98" s="225">
        <f>O98*H98</f>
        <v>0</v>
      </c>
      <c r="Q98" s="225">
        <v>0</v>
      </c>
      <c r="R98" s="225">
        <f>Q98*H98</f>
        <v>0</v>
      </c>
      <c r="S98" s="225">
        <v>0</v>
      </c>
      <c r="T98" s="226">
        <f>S98*H98</f>
        <v>0</v>
      </c>
      <c r="U98" s="35"/>
      <c r="V98" s="35"/>
      <c r="W98" s="35"/>
      <c r="X98" s="35"/>
      <c r="Y98" s="35"/>
      <c r="Z98" s="35"/>
      <c r="AA98" s="35"/>
      <c r="AB98" s="35"/>
      <c r="AC98" s="35"/>
      <c r="AD98" s="35"/>
      <c r="AE98" s="35"/>
      <c r="AR98" s="227" t="s">
        <v>182</v>
      </c>
      <c r="AT98" s="227" t="s">
        <v>191</v>
      </c>
      <c r="AU98" s="227" t="s">
        <v>73</v>
      </c>
      <c r="AY98" s="14" t="s">
        <v>183</v>
      </c>
      <c r="BE98" s="228">
        <f>IF(N98="základní",J98,0)</f>
        <v>0</v>
      </c>
      <c r="BF98" s="228">
        <f>IF(N98="snížená",J98,0)</f>
        <v>0</v>
      </c>
      <c r="BG98" s="228">
        <f>IF(N98="zákl. přenesená",J98,0)</f>
        <v>0</v>
      </c>
      <c r="BH98" s="228">
        <f>IF(N98="sníž. přenesená",J98,0)</f>
        <v>0</v>
      </c>
      <c r="BI98" s="228">
        <f>IF(N98="nulová",J98,0)</f>
        <v>0</v>
      </c>
      <c r="BJ98" s="14" t="s">
        <v>81</v>
      </c>
      <c r="BK98" s="228">
        <f>ROUND(I98*H98,2)</f>
        <v>0</v>
      </c>
      <c r="BL98" s="14" t="s">
        <v>182</v>
      </c>
      <c r="BM98" s="227" t="s">
        <v>1710</v>
      </c>
    </row>
    <row r="99" s="2" customFormat="1">
      <c r="A99" s="35"/>
      <c r="B99" s="36"/>
      <c r="C99" s="37"/>
      <c r="D99" s="229" t="s">
        <v>190</v>
      </c>
      <c r="E99" s="37"/>
      <c r="F99" s="230" t="s">
        <v>1709</v>
      </c>
      <c r="G99" s="37"/>
      <c r="H99" s="37"/>
      <c r="I99" s="143"/>
      <c r="J99" s="37"/>
      <c r="K99" s="37"/>
      <c r="L99" s="41"/>
      <c r="M99" s="231"/>
      <c r="N99" s="232"/>
      <c r="O99" s="81"/>
      <c r="P99" s="81"/>
      <c r="Q99" s="81"/>
      <c r="R99" s="81"/>
      <c r="S99" s="81"/>
      <c r="T99" s="82"/>
      <c r="U99" s="35"/>
      <c r="V99" s="35"/>
      <c r="W99" s="35"/>
      <c r="X99" s="35"/>
      <c r="Y99" s="35"/>
      <c r="Z99" s="35"/>
      <c r="AA99" s="35"/>
      <c r="AB99" s="35"/>
      <c r="AC99" s="35"/>
      <c r="AD99" s="35"/>
      <c r="AE99" s="35"/>
      <c r="AT99" s="14" t="s">
        <v>190</v>
      </c>
      <c r="AU99" s="14" t="s">
        <v>73</v>
      </c>
    </row>
    <row r="100" s="2" customFormat="1" ht="16.5" customHeight="1">
      <c r="A100" s="35"/>
      <c r="B100" s="36"/>
      <c r="C100" s="233" t="s">
        <v>220</v>
      </c>
      <c r="D100" s="233" t="s">
        <v>191</v>
      </c>
      <c r="E100" s="234" t="s">
        <v>1711</v>
      </c>
      <c r="F100" s="235" t="s">
        <v>1712</v>
      </c>
      <c r="G100" s="236" t="s">
        <v>1697</v>
      </c>
      <c r="H100" s="237">
        <v>1</v>
      </c>
      <c r="I100" s="238"/>
      <c r="J100" s="239">
        <f>ROUND(I100*H100,2)</f>
        <v>0</v>
      </c>
      <c r="K100" s="235" t="s">
        <v>19</v>
      </c>
      <c r="L100" s="41"/>
      <c r="M100" s="240" t="s">
        <v>19</v>
      </c>
      <c r="N100" s="241" t="s">
        <v>44</v>
      </c>
      <c r="O100" s="81"/>
      <c r="P100" s="225">
        <f>O100*H100</f>
        <v>0</v>
      </c>
      <c r="Q100" s="225">
        <v>0</v>
      </c>
      <c r="R100" s="225">
        <f>Q100*H100</f>
        <v>0</v>
      </c>
      <c r="S100" s="225">
        <v>0</v>
      </c>
      <c r="T100" s="226">
        <f>S100*H100</f>
        <v>0</v>
      </c>
      <c r="U100" s="35"/>
      <c r="V100" s="35"/>
      <c r="W100" s="35"/>
      <c r="X100" s="35"/>
      <c r="Y100" s="35"/>
      <c r="Z100" s="35"/>
      <c r="AA100" s="35"/>
      <c r="AB100" s="35"/>
      <c r="AC100" s="35"/>
      <c r="AD100" s="35"/>
      <c r="AE100" s="35"/>
      <c r="AR100" s="227" t="s">
        <v>182</v>
      </c>
      <c r="AT100" s="227" t="s">
        <v>191</v>
      </c>
      <c r="AU100" s="227" t="s">
        <v>73</v>
      </c>
      <c r="AY100" s="14" t="s">
        <v>183</v>
      </c>
      <c r="BE100" s="228">
        <f>IF(N100="základní",J100,0)</f>
        <v>0</v>
      </c>
      <c r="BF100" s="228">
        <f>IF(N100="snížená",J100,0)</f>
        <v>0</v>
      </c>
      <c r="BG100" s="228">
        <f>IF(N100="zákl. přenesená",J100,0)</f>
        <v>0</v>
      </c>
      <c r="BH100" s="228">
        <f>IF(N100="sníž. přenesená",J100,0)</f>
        <v>0</v>
      </c>
      <c r="BI100" s="228">
        <f>IF(N100="nulová",J100,0)</f>
        <v>0</v>
      </c>
      <c r="BJ100" s="14" t="s">
        <v>81</v>
      </c>
      <c r="BK100" s="228">
        <f>ROUND(I100*H100,2)</f>
        <v>0</v>
      </c>
      <c r="BL100" s="14" t="s">
        <v>182</v>
      </c>
      <c r="BM100" s="227" t="s">
        <v>1713</v>
      </c>
    </row>
    <row r="101" s="2" customFormat="1">
      <c r="A101" s="35"/>
      <c r="B101" s="36"/>
      <c r="C101" s="37"/>
      <c r="D101" s="229" t="s">
        <v>190</v>
      </c>
      <c r="E101" s="37"/>
      <c r="F101" s="230" t="s">
        <v>1712</v>
      </c>
      <c r="G101" s="37"/>
      <c r="H101" s="37"/>
      <c r="I101" s="143"/>
      <c r="J101" s="37"/>
      <c r="K101" s="37"/>
      <c r="L101" s="41"/>
      <c r="M101" s="231"/>
      <c r="N101" s="232"/>
      <c r="O101" s="81"/>
      <c r="P101" s="81"/>
      <c r="Q101" s="81"/>
      <c r="R101" s="81"/>
      <c r="S101" s="81"/>
      <c r="T101" s="82"/>
      <c r="U101" s="35"/>
      <c r="V101" s="35"/>
      <c r="W101" s="35"/>
      <c r="X101" s="35"/>
      <c r="Y101" s="35"/>
      <c r="Z101" s="35"/>
      <c r="AA101" s="35"/>
      <c r="AB101" s="35"/>
      <c r="AC101" s="35"/>
      <c r="AD101" s="35"/>
      <c r="AE101" s="35"/>
      <c r="AT101" s="14" t="s">
        <v>190</v>
      </c>
      <c r="AU101" s="14" t="s">
        <v>73</v>
      </c>
    </row>
    <row r="102" s="2" customFormat="1" ht="16.5" customHeight="1">
      <c r="A102" s="35"/>
      <c r="B102" s="36"/>
      <c r="C102" s="233" t="s">
        <v>224</v>
      </c>
      <c r="D102" s="233" t="s">
        <v>191</v>
      </c>
      <c r="E102" s="234" t="s">
        <v>1714</v>
      </c>
      <c r="F102" s="235" t="s">
        <v>1715</v>
      </c>
      <c r="G102" s="236" t="s">
        <v>1697</v>
      </c>
      <c r="H102" s="237">
        <v>1</v>
      </c>
      <c r="I102" s="238"/>
      <c r="J102" s="239">
        <f>ROUND(I102*H102,2)</f>
        <v>0</v>
      </c>
      <c r="K102" s="235" t="s">
        <v>19</v>
      </c>
      <c r="L102" s="41"/>
      <c r="M102" s="240" t="s">
        <v>19</v>
      </c>
      <c r="N102" s="241" t="s">
        <v>44</v>
      </c>
      <c r="O102" s="81"/>
      <c r="P102" s="225">
        <f>O102*H102</f>
        <v>0</v>
      </c>
      <c r="Q102" s="225">
        <v>0</v>
      </c>
      <c r="R102" s="225">
        <f>Q102*H102</f>
        <v>0</v>
      </c>
      <c r="S102" s="225">
        <v>0</v>
      </c>
      <c r="T102" s="226">
        <f>S102*H102</f>
        <v>0</v>
      </c>
      <c r="U102" s="35"/>
      <c r="V102" s="35"/>
      <c r="W102" s="35"/>
      <c r="X102" s="35"/>
      <c r="Y102" s="35"/>
      <c r="Z102" s="35"/>
      <c r="AA102" s="35"/>
      <c r="AB102" s="35"/>
      <c r="AC102" s="35"/>
      <c r="AD102" s="35"/>
      <c r="AE102" s="35"/>
      <c r="AR102" s="227" t="s">
        <v>182</v>
      </c>
      <c r="AT102" s="227" t="s">
        <v>191</v>
      </c>
      <c r="AU102" s="227" t="s">
        <v>73</v>
      </c>
      <c r="AY102" s="14" t="s">
        <v>183</v>
      </c>
      <c r="BE102" s="228">
        <f>IF(N102="základní",J102,0)</f>
        <v>0</v>
      </c>
      <c r="BF102" s="228">
        <f>IF(N102="snížená",J102,0)</f>
        <v>0</v>
      </c>
      <c r="BG102" s="228">
        <f>IF(N102="zákl. přenesená",J102,0)</f>
        <v>0</v>
      </c>
      <c r="BH102" s="228">
        <f>IF(N102="sníž. přenesená",J102,0)</f>
        <v>0</v>
      </c>
      <c r="BI102" s="228">
        <f>IF(N102="nulová",J102,0)</f>
        <v>0</v>
      </c>
      <c r="BJ102" s="14" t="s">
        <v>81</v>
      </c>
      <c r="BK102" s="228">
        <f>ROUND(I102*H102,2)</f>
        <v>0</v>
      </c>
      <c r="BL102" s="14" t="s">
        <v>182</v>
      </c>
      <c r="BM102" s="227" t="s">
        <v>1716</v>
      </c>
    </row>
    <row r="103" s="2" customFormat="1">
      <c r="A103" s="35"/>
      <c r="B103" s="36"/>
      <c r="C103" s="37"/>
      <c r="D103" s="229" t="s">
        <v>190</v>
      </c>
      <c r="E103" s="37"/>
      <c r="F103" s="230" t="s">
        <v>1715</v>
      </c>
      <c r="G103" s="37"/>
      <c r="H103" s="37"/>
      <c r="I103" s="143"/>
      <c r="J103" s="37"/>
      <c r="K103" s="37"/>
      <c r="L103" s="41"/>
      <c r="M103" s="231"/>
      <c r="N103" s="232"/>
      <c r="O103" s="81"/>
      <c r="P103" s="81"/>
      <c r="Q103" s="81"/>
      <c r="R103" s="81"/>
      <c r="S103" s="81"/>
      <c r="T103" s="82"/>
      <c r="U103" s="35"/>
      <c r="V103" s="35"/>
      <c r="W103" s="35"/>
      <c r="X103" s="35"/>
      <c r="Y103" s="35"/>
      <c r="Z103" s="35"/>
      <c r="AA103" s="35"/>
      <c r="AB103" s="35"/>
      <c r="AC103" s="35"/>
      <c r="AD103" s="35"/>
      <c r="AE103" s="35"/>
      <c r="AT103" s="14" t="s">
        <v>190</v>
      </c>
      <c r="AU103" s="14" t="s">
        <v>73</v>
      </c>
    </row>
    <row r="104" s="2" customFormat="1" ht="16.5" customHeight="1">
      <c r="A104" s="35"/>
      <c r="B104" s="36"/>
      <c r="C104" s="233" t="s">
        <v>228</v>
      </c>
      <c r="D104" s="233" t="s">
        <v>191</v>
      </c>
      <c r="E104" s="234" t="s">
        <v>1717</v>
      </c>
      <c r="F104" s="235" t="s">
        <v>1718</v>
      </c>
      <c r="G104" s="236" t="s">
        <v>1697</v>
      </c>
      <c r="H104" s="237">
        <v>1</v>
      </c>
      <c r="I104" s="238"/>
      <c r="J104" s="239">
        <f>ROUND(I104*H104,2)</f>
        <v>0</v>
      </c>
      <c r="K104" s="235" t="s">
        <v>19</v>
      </c>
      <c r="L104" s="41"/>
      <c r="M104" s="240" t="s">
        <v>19</v>
      </c>
      <c r="N104" s="241" t="s">
        <v>44</v>
      </c>
      <c r="O104" s="81"/>
      <c r="P104" s="225">
        <f>O104*H104</f>
        <v>0</v>
      </c>
      <c r="Q104" s="225">
        <v>0</v>
      </c>
      <c r="R104" s="225">
        <f>Q104*H104</f>
        <v>0</v>
      </c>
      <c r="S104" s="225">
        <v>0</v>
      </c>
      <c r="T104" s="226">
        <f>S104*H104</f>
        <v>0</v>
      </c>
      <c r="U104" s="35"/>
      <c r="V104" s="35"/>
      <c r="W104" s="35"/>
      <c r="X104" s="35"/>
      <c r="Y104" s="35"/>
      <c r="Z104" s="35"/>
      <c r="AA104" s="35"/>
      <c r="AB104" s="35"/>
      <c r="AC104" s="35"/>
      <c r="AD104" s="35"/>
      <c r="AE104" s="35"/>
      <c r="AR104" s="227" t="s">
        <v>182</v>
      </c>
      <c r="AT104" s="227" t="s">
        <v>191</v>
      </c>
      <c r="AU104" s="227" t="s">
        <v>73</v>
      </c>
      <c r="AY104" s="14" t="s">
        <v>183</v>
      </c>
      <c r="BE104" s="228">
        <f>IF(N104="základní",J104,0)</f>
        <v>0</v>
      </c>
      <c r="BF104" s="228">
        <f>IF(N104="snížená",J104,0)</f>
        <v>0</v>
      </c>
      <c r="BG104" s="228">
        <f>IF(N104="zákl. přenesená",J104,0)</f>
        <v>0</v>
      </c>
      <c r="BH104" s="228">
        <f>IF(N104="sníž. přenesená",J104,0)</f>
        <v>0</v>
      </c>
      <c r="BI104" s="228">
        <f>IF(N104="nulová",J104,0)</f>
        <v>0</v>
      </c>
      <c r="BJ104" s="14" t="s">
        <v>81</v>
      </c>
      <c r="BK104" s="228">
        <f>ROUND(I104*H104,2)</f>
        <v>0</v>
      </c>
      <c r="BL104" s="14" t="s">
        <v>182</v>
      </c>
      <c r="BM104" s="227" t="s">
        <v>1719</v>
      </c>
    </row>
    <row r="105" s="2" customFormat="1">
      <c r="A105" s="35"/>
      <c r="B105" s="36"/>
      <c r="C105" s="37"/>
      <c r="D105" s="229" t="s">
        <v>190</v>
      </c>
      <c r="E105" s="37"/>
      <c r="F105" s="230" t="s">
        <v>1718</v>
      </c>
      <c r="G105" s="37"/>
      <c r="H105" s="37"/>
      <c r="I105" s="143"/>
      <c r="J105" s="37"/>
      <c r="K105" s="37"/>
      <c r="L105" s="41"/>
      <c r="M105" s="231"/>
      <c r="N105" s="232"/>
      <c r="O105" s="81"/>
      <c r="P105" s="81"/>
      <c r="Q105" s="81"/>
      <c r="R105" s="81"/>
      <c r="S105" s="81"/>
      <c r="T105" s="82"/>
      <c r="U105" s="35"/>
      <c r="V105" s="35"/>
      <c r="W105" s="35"/>
      <c r="X105" s="35"/>
      <c r="Y105" s="35"/>
      <c r="Z105" s="35"/>
      <c r="AA105" s="35"/>
      <c r="AB105" s="35"/>
      <c r="AC105" s="35"/>
      <c r="AD105" s="35"/>
      <c r="AE105" s="35"/>
      <c r="AT105" s="14" t="s">
        <v>190</v>
      </c>
      <c r="AU105" s="14" t="s">
        <v>73</v>
      </c>
    </row>
    <row r="106" s="2" customFormat="1" ht="16.5" customHeight="1">
      <c r="A106" s="35"/>
      <c r="B106" s="36"/>
      <c r="C106" s="233" t="s">
        <v>237</v>
      </c>
      <c r="D106" s="233" t="s">
        <v>191</v>
      </c>
      <c r="E106" s="234" t="s">
        <v>1720</v>
      </c>
      <c r="F106" s="235" t="s">
        <v>1721</v>
      </c>
      <c r="G106" s="236" t="s">
        <v>1697</v>
      </c>
      <c r="H106" s="237">
        <v>10</v>
      </c>
      <c r="I106" s="238"/>
      <c r="J106" s="239">
        <f>ROUND(I106*H106,2)</f>
        <v>0</v>
      </c>
      <c r="K106" s="235" t="s">
        <v>19</v>
      </c>
      <c r="L106" s="41"/>
      <c r="M106" s="240" t="s">
        <v>19</v>
      </c>
      <c r="N106" s="241" t="s">
        <v>44</v>
      </c>
      <c r="O106" s="81"/>
      <c r="P106" s="225">
        <f>O106*H106</f>
        <v>0</v>
      </c>
      <c r="Q106" s="225">
        <v>0</v>
      </c>
      <c r="R106" s="225">
        <f>Q106*H106</f>
        <v>0</v>
      </c>
      <c r="S106" s="225">
        <v>0</v>
      </c>
      <c r="T106" s="226">
        <f>S106*H106</f>
        <v>0</v>
      </c>
      <c r="U106" s="35"/>
      <c r="V106" s="35"/>
      <c r="W106" s="35"/>
      <c r="X106" s="35"/>
      <c r="Y106" s="35"/>
      <c r="Z106" s="35"/>
      <c r="AA106" s="35"/>
      <c r="AB106" s="35"/>
      <c r="AC106" s="35"/>
      <c r="AD106" s="35"/>
      <c r="AE106" s="35"/>
      <c r="AR106" s="227" t="s">
        <v>182</v>
      </c>
      <c r="AT106" s="227" t="s">
        <v>191</v>
      </c>
      <c r="AU106" s="227" t="s">
        <v>73</v>
      </c>
      <c r="AY106" s="14" t="s">
        <v>183</v>
      </c>
      <c r="BE106" s="228">
        <f>IF(N106="základní",J106,0)</f>
        <v>0</v>
      </c>
      <c r="BF106" s="228">
        <f>IF(N106="snížená",J106,0)</f>
        <v>0</v>
      </c>
      <c r="BG106" s="228">
        <f>IF(N106="zákl. přenesená",J106,0)</f>
        <v>0</v>
      </c>
      <c r="BH106" s="228">
        <f>IF(N106="sníž. přenesená",J106,0)</f>
        <v>0</v>
      </c>
      <c r="BI106" s="228">
        <f>IF(N106="nulová",J106,0)</f>
        <v>0</v>
      </c>
      <c r="BJ106" s="14" t="s">
        <v>81</v>
      </c>
      <c r="BK106" s="228">
        <f>ROUND(I106*H106,2)</f>
        <v>0</v>
      </c>
      <c r="BL106" s="14" t="s">
        <v>182</v>
      </c>
      <c r="BM106" s="227" t="s">
        <v>1722</v>
      </c>
    </row>
    <row r="107" s="2" customFormat="1">
      <c r="A107" s="35"/>
      <c r="B107" s="36"/>
      <c r="C107" s="37"/>
      <c r="D107" s="229" t="s">
        <v>190</v>
      </c>
      <c r="E107" s="37"/>
      <c r="F107" s="230" t="s">
        <v>1721</v>
      </c>
      <c r="G107" s="37"/>
      <c r="H107" s="37"/>
      <c r="I107" s="143"/>
      <c r="J107" s="37"/>
      <c r="K107" s="37"/>
      <c r="L107" s="41"/>
      <c r="M107" s="231"/>
      <c r="N107" s="232"/>
      <c r="O107" s="81"/>
      <c r="P107" s="81"/>
      <c r="Q107" s="81"/>
      <c r="R107" s="81"/>
      <c r="S107" s="81"/>
      <c r="T107" s="82"/>
      <c r="U107" s="35"/>
      <c r="V107" s="35"/>
      <c r="W107" s="35"/>
      <c r="X107" s="35"/>
      <c r="Y107" s="35"/>
      <c r="Z107" s="35"/>
      <c r="AA107" s="35"/>
      <c r="AB107" s="35"/>
      <c r="AC107" s="35"/>
      <c r="AD107" s="35"/>
      <c r="AE107" s="35"/>
      <c r="AT107" s="14" t="s">
        <v>190</v>
      </c>
      <c r="AU107" s="14" t="s">
        <v>73</v>
      </c>
    </row>
    <row r="108" s="2" customFormat="1" ht="16.5" customHeight="1">
      <c r="A108" s="35"/>
      <c r="B108" s="36"/>
      <c r="C108" s="233" t="s">
        <v>242</v>
      </c>
      <c r="D108" s="233" t="s">
        <v>191</v>
      </c>
      <c r="E108" s="234" t="s">
        <v>1723</v>
      </c>
      <c r="F108" s="235" t="s">
        <v>1724</v>
      </c>
      <c r="G108" s="236" t="s">
        <v>1692</v>
      </c>
      <c r="H108" s="246"/>
      <c r="I108" s="238"/>
      <c r="J108" s="239">
        <f>ROUND(I108*H108,2)</f>
        <v>0</v>
      </c>
      <c r="K108" s="235" t="s">
        <v>19</v>
      </c>
      <c r="L108" s="41"/>
      <c r="M108" s="240" t="s">
        <v>19</v>
      </c>
      <c r="N108" s="241" t="s">
        <v>44</v>
      </c>
      <c r="O108" s="81"/>
      <c r="P108" s="225">
        <f>O108*H108</f>
        <v>0</v>
      </c>
      <c r="Q108" s="225">
        <v>0</v>
      </c>
      <c r="R108" s="225">
        <f>Q108*H108</f>
        <v>0</v>
      </c>
      <c r="S108" s="225">
        <v>0</v>
      </c>
      <c r="T108" s="226">
        <f>S108*H108</f>
        <v>0</v>
      </c>
      <c r="U108" s="35"/>
      <c r="V108" s="35"/>
      <c r="W108" s="35"/>
      <c r="X108" s="35"/>
      <c r="Y108" s="35"/>
      <c r="Z108" s="35"/>
      <c r="AA108" s="35"/>
      <c r="AB108" s="35"/>
      <c r="AC108" s="35"/>
      <c r="AD108" s="35"/>
      <c r="AE108" s="35"/>
      <c r="AR108" s="227" t="s">
        <v>182</v>
      </c>
      <c r="AT108" s="227" t="s">
        <v>191</v>
      </c>
      <c r="AU108" s="227" t="s">
        <v>73</v>
      </c>
      <c r="AY108" s="14" t="s">
        <v>183</v>
      </c>
      <c r="BE108" s="228">
        <f>IF(N108="základní",J108,0)</f>
        <v>0</v>
      </c>
      <c r="BF108" s="228">
        <f>IF(N108="snížená",J108,0)</f>
        <v>0</v>
      </c>
      <c r="BG108" s="228">
        <f>IF(N108="zákl. přenesená",J108,0)</f>
        <v>0</v>
      </c>
      <c r="BH108" s="228">
        <f>IF(N108="sníž. přenesená",J108,0)</f>
        <v>0</v>
      </c>
      <c r="BI108" s="228">
        <f>IF(N108="nulová",J108,0)</f>
        <v>0</v>
      </c>
      <c r="BJ108" s="14" t="s">
        <v>81</v>
      </c>
      <c r="BK108" s="228">
        <f>ROUND(I108*H108,2)</f>
        <v>0</v>
      </c>
      <c r="BL108" s="14" t="s">
        <v>182</v>
      </c>
      <c r="BM108" s="227" t="s">
        <v>1725</v>
      </c>
    </row>
    <row r="109" s="2" customFormat="1">
      <c r="A109" s="35"/>
      <c r="B109" s="36"/>
      <c r="C109" s="37"/>
      <c r="D109" s="229" t="s">
        <v>190</v>
      </c>
      <c r="E109" s="37"/>
      <c r="F109" s="230" t="s">
        <v>1724</v>
      </c>
      <c r="G109" s="37"/>
      <c r="H109" s="37"/>
      <c r="I109" s="143"/>
      <c r="J109" s="37"/>
      <c r="K109" s="37"/>
      <c r="L109" s="41"/>
      <c r="M109" s="242"/>
      <c r="N109" s="243"/>
      <c r="O109" s="244"/>
      <c r="P109" s="244"/>
      <c r="Q109" s="244"/>
      <c r="R109" s="244"/>
      <c r="S109" s="244"/>
      <c r="T109" s="245"/>
      <c r="U109" s="35"/>
      <c r="V109" s="35"/>
      <c r="W109" s="35"/>
      <c r="X109" s="35"/>
      <c r="Y109" s="35"/>
      <c r="Z109" s="35"/>
      <c r="AA109" s="35"/>
      <c r="AB109" s="35"/>
      <c r="AC109" s="35"/>
      <c r="AD109" s="35"/>
      <c r="AE109" s="35"/>
      <c r="AT109" s="14" t="s">
        <v>190</v>
      </c>
      <c r="AU109" s="14" t="s">
        <v>73</v>
      </c>
    </row>
    <row r="110" s="2" customFormat="1" ht="6.96" customHeight="1">
      <c r="A110" s="35"/>
      <c r="B110" s="56"/>
      <c r="C110" s="57"/>
      <c r="D110" s="57"/>
      <c r="E110" s="57"/>
      <c r="F110" s="57"/>
      <c r="G110" s="57"/>
      <c r="H110" s="57"/>
      <c r="I110" s="172"/>
      <c r="J110" s="57"/>
      <c r="K110" s="57"/>
      <c r="L110" s="41"/>
      <c r="M110" s="35"/>
      <c r="O110" s="35"/>
      <c r="P110" s="35"/>
      <c r="Q110" s="35"/>
      <c r="R110" s="35"/>
      <c r="S110" s="35"/>
      <c r="T110" s="35"/>
      <c r="U110" s="35"/>
      <c r="V110" s="35"/>
      <c r="W110" s="35"/>
      <c r="X110" s="35"/>
      <c r="Y110" s="35"/>
      <c r="Z110" s="35"/>
      <c r="AA110" s="35"/>
      <c r="AB110" s="35"/>
      <c r="AC110" s="35"/>
      <c r="AD110" s="35"/>
      <c r="AE110" s="35"/>
    </row>
  </sheetData>
  <sheetProtection sheet="1" autoFilter="0" formatColumns="0" formatRows="0" objects="1" scenarios="1" spinCount="100000" saltValue="HqjmoUEMMn6Ez2rc3FdsPxIlBKKDPvxiTjQsJsGd9TuMqyJC3wvv2iIbBW921Jrx1KQ9XYxIGdoBsZ5jH6kr1g==" hashValue="fRDXC5yYagozbLxSaPYN/K3owkZFCMu9J3R/sjAKVWE0laaX0GQBgosGMhwTNoY8vmqQhO7SotcRUu/95t5ApA==" algorithmName="SHA-512" password="CC35"/>
  <autoFilter ref="C84:K109"/>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Helcl Tomáš, DiS.</dc:creator>
  <cp:lastModifiedBy>Helcl Tomáš, DiS.</cp:lastModifiedBy>
  <dcterms:created xsi:type="dcterms:W3CDTF">2020-04-17T10:13:28Z</dcterms:created>
  <dcterms:modified xsi:type="dcterms:W3CDTF">2020-04-17T10:14:03Z</dcterms:modified>
</cp:coreProperties>
</file>