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Chrudim - A - Chrudim - b..." sheetId="2" r:id="rId2"/>
    <sheet name="Chrudim - J - Chrudim - j..." sheetId="3" r:id="rId3"/>
    <sheet name="Chrudim - O - Chrudim - o..." sheetId="4" r:id="rId4"/>
    <sheet name="Chrudim - P - Chrudim - p..." sheetId="5" r:id="rId5"/>
    <sheet name="Hlinsko v Č - SD 27 - Hli..." sheetId="6" r:id="rId6"/>
    <sheet name="Slatiňany - SD 62 - Slati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'Chrudim - A - Chrudim - b...'!$C$125:$K$161</definedName>
    <definedName name="_xlnm.Print_Area" localSheetId="1">'Chrudim - A - Chrudim - b...'!$C$4:$J$76,'Chrudim - A - Chrudim - b...'!$C$82:$J$107,'Chrudim - A - Chrudim - b...'!$C$113:$K$161</definedName>
    <definedName name="_xlnm.Print_Titles" localSheetId="1">'Chrudim - A - Chrudim - b...'!$125:$125</definedName>
    <definedName name="_xlnm._FilterDatabase" localSheetId="2" hidden="1">'Chrudim - J - Chrudim - j...'!$C$126:$K$169</definedName>
    <definedName name="_xlnm.Print_Area" localSheetId="2">'Chrudim - J - Chrudim - j...'!$C$4:$J$76,'Chrudim - J - Chrudim - j...'!$C$82:$J$108,'Chrudim - J - Chrudim - j...'!$C$114:$K$169</definedName>
    <definedName name="_xlnm.Print_Titles" localSheetId="2">'Chrudim - J - Chrudim - j...'!$126:$126</definedName>
    <definedName name="_xlnm._FilterDatabase" localSheetId="3" hidden="1">'Chrudim - O - Chrudim - o...'!$C$123:$K$155</definedName>
    <definedName name="_xlnm.Print_Area" localSheetId="3">'Chrudim - O - Chrudim - o...'!$C$4:$J$76,'Chrudim - O - Chrudim - o...'!$C$82:$J$105,'Chrudim - O - Chrudim - o...'!$C$111:$K$155</definedName>
    <definedName name="_xlnm.Print_Titles" localSheetId="3">'Chrudim - O - Chrudim - o...'!$123:$123</definedName>
    <definedName name="_xlnm._FilterDatabase" localSheetId="4" hidden="1">'Chrudim - P - Chrudim - p...'!$C$122:$K$151</definedName>
    <definedName name="_xlnm.Print_Area" localSheetId="4">'Chrudim - P - Chrudim - p...'!$C$4:$J$76,'Chrudim - P - Chrudim - p...'!$C$82:$J$104,'Chrudim - P - Chrudim - p...'!$C$110:$K$151</definedName>
    <definedName name="_xlnm.Print_Titles" localSheetId="4">'Chrudim - P - Chrudim - p...'!$122:$122</definedName>
    <definedName name="_xlnm._FilterDatabase" localSheetId="5" hidden="1">'Hlinsko v Č - SD 27 - Hli...'!$C$126:$K$179</definedName>
    <definedName name="_xlnm.Print_Area" localSheetId="5">'Hlinsko v Č - SD 27 - Hli...'!$C$4:$J$76,'Hlinsko v Č - SD 27 - Hli...'!$C$82:$J$108,'Hlinsko v Č - SD 27 - Hli...'!$C$114:$K$179</definedName>
    <definedName name="_xlnm.Print_Titles" localSheetId="5">'Hlinsko v Č - SD 27 - Hli...'!$126:$126</definedName>
    <definedName name="_xlnm._FilterDatabase" localSheetId="6" hidden="1">'Slatiňany - SD 62 - Slati...'!$C$129:$K$180</definedName>
    <definedName name="_xlnm.Print_Area" localSheetId="6">'Slatiňany - SD 62 - Slati...'!$C$4:$J$76,'Slatiňany - SD 62 - Slati...'!$C$82:$J$111,'Slatiňany - SD 62 - Slati...'!$C$117:$K$180</definedName>
    <definedName name="_xlnm.Print_Titles" localSheetId="6">'Slatiňany - SD 62 - Slati...'!$129:$129</definedName>
  </definedNames>
  <calcPr/>
</workbook>
</file>

<file path=xl/calcChain.xml><?xml version="1.0" encoding="utf-8"?>
<calcChain xmlns="http://schemas.openxmlformats.org/spreadsheetml/2006/main">
  <c i="7" r="J37"/>
  <c r="J36"/>
  <c i="1" r="AY100"/>
  <c i="7" r="J35"/>
  <c i="1" r="AX100"/>
  <c i="7"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110"/>
  <c r="BI177"/>
  <c r="BH177"/>
  <c r="BG177"/>
  <c r="BF177"/>
  <c r="T177"/>
  <c r="R177"/>
  <c r="P177"/>
  <c r="BK177"/>
  <c r="J177"/>
  <c r="BE177"/>
  <c r="BI176"/>
  <c r="BH176"/>
  <c r="BG176"/>
  <c r="BF176"/>
  <c r="T176"/>
  <c r="T175"/>
  <c r="T174"/>
  <c r="R176"/>
  <c r="R175"/>
  <c r="R174"/>
  <c r="P176"/>
  <c r="P175"/>
  <c r="P174"/>
  <c r="BK176"/>
  <c r="BK175"/>
  <c r="J175"/>
  <c r="BK174"/>
  <c r="J174"/>
  <c r="J176"/>
  <c r="BE176"/>
  <c r="J109"/>
  <c r="J108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T168"/>
  <c r="R170"/>
  <c r="R169"/>
  <c r="R168"/>
  <c r="P170"/>
  <c r="P169"/>
  <c r="P168"/>
  <c r="BK170"/>
  <c r="BK169"/>
  <c r="J169"/>
  <c r="BK168"/>
  <c r="J168"/>
  <c r="J170"/>
  <c r="BE170"/>
  <c r="J107"/>
  <c r="J106"/>
  <c r="BI167"/>
  <c r="BH167"/>
  <c r="BG167"/>
  <c r="BF167"/>
  <c r="T167"/>
  <c r="T166"/>
  <c r="R167"/>
  <c r="R166"/>
  <c r="P167"/>
  <c r="P166"/>
  <c r="BK167"/>
  <c r="BK166"/>
  <c r="J166"/>
  <c r="J167"/>
  <c r="BE167"/>
  <c r="J105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104"/>
  <c r="BI160"/>
  <c r="BH160"/>
  <c r="BG160"/>
  <c r="BF160"/>
  <c r="T160"/>
  <c r="R160"/>
  <c r="P160"/>
  <c r="BK160"/>
  <c r="J160"/>
  <c r="BE160"/>
  <c r="BI159"/>
  <c r="BH159"/>
  <c r="BG159"/>
  <c r="BF159"/>
  <c r="T159"/>
  <c r="T158"/>
  <c r="T157"/>
  <c r="R159"/>
  <c r="R158"/>
  <c r="R157"/>
  <c r="P159"/>
  <c r="P158"/>
  <c r="P157"/>
  <c r="BK159"/>
  <c r="BK158"/>
  <c r="J158"/>
  <c r="BK157"/>
  <c r="J157"/>
  <c r="J159"/>
  <c r="BE159"/>
  <c r="J103"/>
  <c r="J102"/>
  <c r="BI156"/>
  <c r="BH156"/>
  <c r="BG156"/>
  <c r="BF156"/>
  <c r="T156"/>
  <c r="T155"/>
  <c r="R156"/>
  <c r="R155"/>
  <c r="P156"/>
  <c r="P155"/>
  <c r="BK156"/>
  <c r="BK155"/>
  <c r="J155"/>
  <c r="J156"/>
  <c r="BE156"/>
  <c r="J10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99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37"/>
  <c i="1" r="BD100"/>
  <c i="7" r="BH133"/>
  <c r="F36"/>
  <c i="1" r="BC100"/>
  <c i="7" r="BG133"/>
  <c r="F35"/>
  <c i="1" r="BB100"/>
  <c i="7" r="BF133"/>
  <c r="J34"/>
  <c i="1" r="AW100"/>
  <c i="7" r="F34"/>
  <c i="1" r="BA100"/>
  <c i="7" r="T133"/>
  <c r="T132"/>
  <c r="T131"/>
  <c r="T130"/>
  <c r="R133"/>
  <c r="R132"/>
  <c r="R131"/>
  <c r="R130"/>
  <c r="P133"/>
  <c r="P132"/>
  <c r="P131"/>
  <c r="P130"/>
  <c i="1" r="AU100"/>
  <c i="7" r="BK133"/>
  <c r="BK132"/>
  <c r="J132"/>
  <c r="BK131"/>
  <c r="J131"/>
  <c r="BK130"/>
  <c r="J130"/>
  <c r="J96"/>
  <c r="J30"/>
  <c i="1" r="AG100"/>
  <c i="7" r="J133"/>
  <c r="BE133"/>
  <c r="J33"/>
  <c i="1" r="AV100"/>
  <c i="7" r="F33"/>
  <c i="1" r="AZ100"/>
  <c i="7" r="J98"/>
  <c r="J97"/>
  <c r="J127"/>
  <c r="J126"/>
  <c r="F126"/>
  <c r="F124"/>
  <c r="E122"/>
  <c r="J92"/>
  <c r="J91"/>
  <c r="F91"/>
  <c r="F89"/>
  <c r="E87"/>
  <c r="J39"/>
  <c r="J18"/>
  <c r="E18"/>
  <c r="F127"/>
  <c r="F92"/>
  <c r="J17"/>
  <c r="J12"/>
  <c r="J124"/>
  <c r="J89"/>
  <c r="E7"/>
  <c r="E120"/>
  <c r="E85"/>
  <c i="6" r="J37"/>
  <c r="J36"/>
  <c i="1" r="AY99"/>
  <c i="6" r="J35"/>
  <c i="1" r="AX99"/>
  <c i="6"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107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6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105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4"/>
  <c r="BI165"/>
  <c r="BH165"/>
  <c r="BG165"/>
  <c r="BF165"/>
  <c r="T165"/>
  <c r="T164"/>
  <c r="T163"/>
  <c r="R165"/>
  <c r="R164"/>
  <c r="R163"/>
  <c r="P165"/>
  <c r="P164"/>
  <c r="P163"/>
  <c r="BK165"/>
  <c r="BK164"/>
  <c r="J164"/>
  <c r="BK163"/>
  <c r="J163"/>
  <c r="J165"/>
  <c r="BE165"/>
  <c r="J103"/>
  <c r="J102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101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0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9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9"/>
  <c i="6" r="BH130"/>
  <c r="F36"/>
  <c i="1" r="BC99"/>
  <c i="6" r="BG130"/>
  <c r="F35"/>
  <c i="1" r="BB99"/>
  <c i="6" r="BF130"/>
  <c r="J34"/>
  <c i="1" r="AW99"/>
  <c i="6" r="F34"/>
  <c i="1" r="BA99"/>
  <c i="6" r="T130"/>
  <c r="T129"/>
  <c r="T128"/>
  <c r="T127"/>
  <c r="R130"/>
  <c r="R129"/>
  <c r="R128"/>
  <c r="R127"/>
  <c r="P130"/>
  <c r="P129"/>
  <c r="P128"/>
  <c r="P127"/>
  <c i="1" r="AU99"/>
  <c i="6" r="BK130"/>
  <c r="BK129"/>
  <c r="J129"/>
  <c r="BK128"/>
  <c r="J128"/>
  <c r="BK127"/>
  <c r="J127"/>
  <c r="J96"/>
  <c r="J30"/>
  <c i="1" r="AG99"/>
  <c i="6" r="J130"/>
  <c r="BE130"/>
  <c r="J33"/>
  <c i="1" r="AV99"/>
  <c i="6" r="F33"/>
  <c i="1" r="AZ99"/>
  <c i="6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5" r="J149"/>
  <c r="J37"/>
  <c r="J36"/>
  <c i="1" r="AY98"/>
  <c i="5" r="J35"/>
  <c i="1" r="AX98"/>
  <c i="5" r="BI151"/>
  <c r="BH151"/>
  <c r="BG151"/>
  <c r="BF151"/>
  <c r="T151"/>
  <c r="T150"/>
  <c r="R151"/>
  <c r="R150"/>
  <c r="P151"/>
  <c r="P150"/>
  <c r="BK151"/>
  <c r="BK150"/>
  <c r="J150"/>
  <c r="J151"/>
  <c r="BE151"/>
  <c r="J103"/>
  <c r="J10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101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T141"/>
  <c r="R142"/>
  <c r="R141"/>
  <c r="P142"/>
  <c r="P141"/>
  <c r="BK142"/>
  <c r="BK141"/>
  <c r="J141"/>
  <c r="J142"/>
  <c r="BE142"/>
  <c r="J9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98"/>
  <c i="5" r="BH126"/>
  <c r="F36"/>
  <c i="1" r="BC98"/>
  <c i="5" r="BG126"/>
  <c r="F35"/>
  <c i="1" r="BB98"/>
  <c i="5" r="BF126"/>
  <c r="J34"/>
  <c i="1" r="AW98"/>
  <c i="5" r="F34"/>
  <c i="1" r="BA98"/>
  <c i="5" r="T126"/>
  <c r="T125"/>
  <c r="T124"/>
  <c r="T123"/>
  <c r="R126"/>
  <c r="R125"/>
  <c r="R124"/>
  <c r="R123"/>
  <c r="P126"/>
  <c r="P125"/>
  <c r="P124"/>
  <c r="P123"/>
  <c i="1" r="AU98"/>
  <c i="5" r="BK126"/>
  <c r="BK125"/>
  <c r="J125"/>
  <c r="BK124"/>
  <c r="J124"/>
  <c r="BK123"/>
  <c r="J123"/>
  <c r="J96"/>
  <c r="J30"/>
  <c i="1" r="AG98"/>
  <c i="5" r="J126"/>
  <c r="BE126"/>
  <c r="J33"/>
  <c i="1" r="AV98"/>
  <c i="5" r="F33"/>
  <c i="1" r="AZ98"/>
  <c i="5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4" r="J37"/>
  <c r="J36"/>
  <c i="1" r="AY97"/>
  <c i="4" r="J35"/>
  <c i="1" r="AX97"/>
  <c i="4"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10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3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2"/>
  <c r="BI145"/>
  <c r="BH145"/>
  <c r="BG145"/>
  <c r="BF145"/>
  <c r="T145"/>
  <c r="T144"/>
  <c r="R145"/>
  <c r="R144"/>
  <c r="P145"/>
  <c r="P144"/>
  <c r="BK145"/>
  <c r="BK144"/>
  <c r="J144"/>
  <c r="J145"/>
  <c r="BE145"/>
  <c r="J101"/>
  <c r="BI143"/>
  <c r="BH143"/>
  <c r="BG143"/>
  <c r="BF143"/>
  <c r="T143"/>
  <c r="T142"/>
  <c r="R143"/>
  <c r="R142"/>
  <c r="P143"/>
  <c r="P142"/>
  <c r="BK143"/>
  <c r="BK142"/>
  <c r="J142"/>
  <c r="J143"/>
  <c r="BE143"/>
  <c r="J100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R127"/>
  <c r="R126"/>
  <c r="R125"/>
  <c r="R124"/>
  <c r="P127"/>
  <c r="P126"/>
  <c r="P125"/>
  <c r="P124"/>
  <c i="1" r="AU97"/>
  <c i="4" r="BK127"/>
  <c r="BK126"/>
  <c r="J126"/>
  <c r="BK125"/>
  <c r="J125"/>
  <c r="BK124"/>
  <c r="J124"/>
  <c r="J96"/>
  <c r="J30"/>
  <c i="1" r="AG97"/>
  <c i="4" r="J127"/>
  <c r="BE127"/>
  <c r="J33"/>
  <c i="1" r="AV97"/>
  <c i="4" r="F33"/>
  <c i="1" r="AZ97"/>
  <c i="4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3" r="J37"/>
  <c r="J36"/>
  <c i="1" r="AY96"/>
  <c i="3" r="J35"/>
  <c i="1" r="AX96"/>
  <c i="3"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107"/>
  <c r="BI163"/>
  <c r="BH163"/>
  <c r="BG163"/>
  <c r="BF163"/>
  <c r="T163"/>
  <c r="T162"/>
  <c r="R163"/>
  <c r="R162"/>
  <c r="P163"/>
  <c r="P162"/>
  <c r="BK163"/>
  <c r="BK162"/>
  <c r="J162"/>
  <c r="J163"/>
  <c r="BE163"/>
  <c r="J106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105"/>
  <c r="BI157"/>
  <c r="BH157"/>
  <c r="BG157"/>
  <c r="BF157"/>
  <c r="T157"/>
  <c r="R157"/>
  <c r="P157"/>
  <c r="BK157"/>
  <c r="J157"/>
  <c r="BE157"/>
  <c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104"/>
  <c r="J103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10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100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2" r="J37"/>
  <c r="J36"/>
  <c i="1" r="AY95"/>
  <c i="2" r="J35"/>
  <c i="1" r="AX95"/>
  <c i="2"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106"/>
  <c r="BI157"/>
  <c r="BH157"/>
  <c r="BG157"/>
  <c r="BF157"/>
  <c r="T157"/>
  <c r="T156"/>
  <c r="R157"/>
  <c r="R156"/>
  <c r="P157"/>
  <c r="P156"/>
  <c r="BK157"/>
  <c r="BK156"/>
  <c r="J156"/>
  <c r="J157"/>
  <c r="BE157"/>
  <c r="J105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104"/>
  <c r="BI151"/>
  <c r="BH151"/>
  <c r="BG151"/>
  <c r="BF151"/>
  <c r="T151"/>
  <c r="R151"/>
  <c r="P151"/>
  <c r="BK151"/>
  <c r="J151"/>
  <c r="BE151"/>
  <c r="BI150"/>
  <c r="BH150"/>
  <c r="BG150"/>
  <c r="BF150"/>
  <c r="T150"/>
  <c r="T149"/>
  <c r="T148"/>
  <c r="R150"/>
  <c r="R149"/>
  <c r="R148"/>
  <c r="P150"/>
  <c r="P149"/>
  <c r="P148"/>
  <c r="BK150"/>
  <c r="BK149"/>
  <c r="J149"/>
  <c r="BK148"/>
  <c r="J148"/>
  <c r="J150"/>
  <c r="BE150"/>
  <c r="J103"/>
  <c r="J102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101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100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99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37"/>
  <c i="1" r="BD95"/>
  <c i="2" r="BH129"/>
  <c r="F36"/>
  <c i="1" r="BC95"/>
  <c i="2" r="BG129"/>
  <c r="F35"/>
  <c i="1" r="BB95"/>
  <c i="2" r="BF129"/>
  <c r="J34"/>
  <c i="1" r="AW95"/>
  <c i="2" r="F34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6"/>
  <c r="J30"/>
  <c i="1" r="AG95"/>
  <c i="2" r="J129"/>
  <c r="BE129"/>
  <c r="J33"/>
  <c i="1" r="AV95"/>
  <c i="2" r="F33"/>
  <c i="1" r="AZ95"/>
  <c i="2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<sst xmlns="http://schemas.openxmlformats.org/spreadsheetml/2006/main">
  <si>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</si>
  <si>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</si>
  <si>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</si>
  <si>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</si>
  <si>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</si>
  <si>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{ad3203c2-1037-4399-a62f-79644935f75c}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</si>
  <si>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</si>
  <si>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</si>
  <si>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</si>
  <si>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</si>
  <si>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</si>
  <si>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</si>
  <si>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</si>
  <si>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</si>
  <si>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2020_02_27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</si>
  <si>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</si>
  <si>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</si>
  <si>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Hlinsko v Čechách, Slatiňany, Chrudim MEO  - odstranění objektů</t>
  </si>
  <si>
    <t>KSO:</t>
  </si>
  <si>
    <t>CC-CZ:</t>
  </si>
  <si>
    <t>Místo:</t>
  </si>
  <si>
    <t>Chrudim, Hlinsko v Čechách, Slatiňany</t>
  </si>
  <si>
    <t>Datum:</t>
  </si>
  <si>
    <t>25. 3. 2020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</si>
  <si>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</si>
  <si>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</si>
  <si>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</si>
  <si>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</si>
  <si>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</si>
  <si>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</si>
  <si>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</si>
  <si>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</si>
  <si>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</si>
  <si>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</si>
  <si>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</si>
  <si>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</si>
  <si>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</si>
  <si>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</si>
  <si>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</si>
  <si>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</si>
  <si>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</si>
  <si>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</si>
  <si>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</si>
  <si>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</si>
  <si>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</si>
  <si>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</si>
  <si>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</si>
  <si>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</si>
  <si>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</si>
  <si>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</si>
  <si>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</si>
  <si>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</si>
  <si>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</si>
  <si>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</si>
  <si>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</si>
  <si>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</si>
  <si>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</si>
  <si>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</si>
  <si>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</si>
  <si>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</si>
  <si>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</si>
  <si>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</si>
  <si>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</si>
  <si>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</si>
  <si>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</si>
  <si>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</si>
  <si>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</si>
  <si>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</si>
  <si>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</si>
  <si>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</si>
  <si>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</si>
  <si>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</si>
  <si>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</si>
  <si>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</si>
  <si>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</si>
  <si>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</si>
  <si>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</si>
  <si>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</si>
  <si>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</si>
  <si>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Chrudim - A</t>
  </si>
  <si>
    <t>Chrudim - budova A</t>
  </si>
  <si>
    <t>STA</t>
  </si>
  <si>
    <t>1</t>
  </si>
  <si>
    <t>{00506ead-b5b6-4931-a6b1-36752e244ced}</t>
  </si>
  <si>
    <t>2</t>
  </si>
  <si>
    <t>Chrudim - J</t>
  </si>
  <si>
    <t>Chrudim - jídelna</t>
  </si>
  <si>
    <t>{eaffcd16-fa14-431f-b800-f6df1ba31346}</t>
  </si>
  <si>
    <t>Chrudim - O</t>
  </si>
  <si>
    <t>Chrudim - ostatní zařízení a plochy II za halou</t>
  </si>
  <si>
    <t>{6c11c10a-676a-4258-bcf4-4859b68ae8c6}</t>
  </si>
  <si>
    <t>Chrudim - P</t>
  </si>
  <si>
    <t>Chrudim - plochy I před halou</t>
  </si>
  <si>
    <t>{3040fdda-c6de-4d10-872e-d28ebed324dc}</t>
  </si>
  <si>
    <t>Hlinsko v Č - SD 27</t>
  </si>
  <si>
    <t>Hlinsko v Čechách - strážní domek č. 27 - odstranění postradatelných objektů</t>
  </si>
  <si>
    <t>{b435b772-b7f8-495e-b4dc-9efef9144640}</t>
  </si>
  <si>
    <t>Slatiňany - SD 62</t>
  </si>
  <si>
    <t>Slatiňany - demolice strážního domku - č.p.62</t>
  </si>
  <si>
    <t>{b68079d9-3cc6-4c65-8c46-95297399a0a4}</t>
  </si>
  <si>
    <t>KRYCÍ LIST SOUPISU PRACÍ</t>
  </si>
  <si>
    <t>Objekt:</t>
  </si>
  <si>
    <t>Chrudim - A - Chrudim - budova A</t>
  </si>
  <si>
    <t>Chrudim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</si>
  <si>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</si>
  <si>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</si>
  <si>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</si>
  <si>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</si>
  <si>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</si>
  <si>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</si>
  <si>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</si>
  <si>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</si>
  <si>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</si>
  <si>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</si>
  <si>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</si>
  <si>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</si>
  <si>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</si>
  <si>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</si>
  <si>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</si>
  <si>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</si>
  <si>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</si>
  <si>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</si>
  <si>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</si>
  <si>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</si>
  <si>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</si>
  <si>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</si>
  <si>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</si>
  <si>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</si>
  <si>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</si>
  <si>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</si>
  <si>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</si>
  <si>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</si>
  <si>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</si>
  <si>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</si>
  <si>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</si>
  <si>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</si>
  <si>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</si>
  <si>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</si>
  <si>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162701105</t>
  </si>
  <si>
    <t>Vodorovné přemístění do 10000 m výkopku/sypaniny z horniny tř. 1 až 4</t>
  </si>
  <si>
    <t>m3</t>
  </si>
  <si>
    <t>4</t>
  </si>
  <si>
    <t>-638740748</t>
  </si>
  <si>
    <t>M</t>
  </si>
  <si>
    <t>103715000</t>
  </si>
  <si>
    <t>zemina pro terénní úpravy</t>
  </si>
  <si>
    <t>8</t>
  </si>
  <si>
    <t>-1467634156</t>
  </si>
  <si>
    <t>3</t>
  </si>
  <si>
    <t>167101101</t>
  </si>
  <si>
    <t>Nakládání výkopku z hornin tř. 1 až 4 do 100 m3</t>
  </si>
  <si>
    <t>-761231838</t>
  </si>
  <si>
    <t>174201101</t>
  </si>
  <si>
    <t>Zásyp jam, šachet rýh nebo kolem objektů sypaninou bez zhutnění</t>
  </si>
  <si>
    <t>224903306</t>
  </si>
  <si>
    <t>5</t>
  </si>
  <si>
    <t>181006114</t>
  </si>
  <si>
    <t>Rozprostření zemin tl vrstvy do 0,3 m schopných zúrodnění v rovině a sklonu do 1:5</t>
  </si>
  <si>
    <t>m2</t>
  </si>
  <si>
    <t>28044389</t>
  </si>
  <si>
    <t>6</t>
  </si>
  <si>
    <t>181111111</t>
  </si>
  <si>
    <t>Plošná úprava terénu do 500 m2 zemina tř 1 až 4 nerovnosti do +/- 100 mm v rovinně a svahu do 1:5</t>
  </si>
  <si>
    <t>-1856767575</t>
  </si>
  <si>
    <t>9</t>
  </si>
  <si>
    <t>Ostatní konstrukce a práce, bourání</t>
  </si>
  <si>
    <t>7</t>
  </si>
  <si>
    <t>961044111</t>
  </si>
  <si>
    <t>Bourání základů z betonu prostého</t>
  </si>
  <si>
    <t>1840456604</t>
  </si>
  <si>
    <t>981011315</t>
  </si>
  <si>
    <t>Demolice budov zděných na MVC podíl konstrukcí do 30 % postupným rozebíráním</t>
  </si>
  <si>
    <t>1845697566</t>
  </si>
  <si>
    <t>99</t>
  </si>
  <si>
    <t>Přesun hmot a manipulace se sutí</t>
  </si>
  <si>
    <t>99701380</t>
  </si>
  <si>
    <t>Poplatek za uložení stavebního odpadu na skládce (skládkovné)</t>
  </si>
  <si>
    <t>t</t>
  </si>
  <si>
    <t>-1972583765</t>
  </si>
  <si>
    <t>10</t>
  </si>
  <si>
    <t>997013811</t>
  </si>
  <si>
    <t>Poplatek za uložení stavebního dřevěného odpadu na skládce (skládkovné)</t>
  </si>
  <si>
    <t>-579723195</t>
  </si>
  <si>
    <t>11</t>
  </si>
  <si>
    <t>997013821</t>
  </si>
  <si>
    <t>Poplatek za uložení stavebního odpadu s azbestem na skládce (skládkovné)</t>
  </si>
  <si>
    <t>138216694</t>
  </si>
  <si>
    <t>12</t>
  </si>
  <si>
    <t>997241531</t>
  </si>
  <si>
    <t>Vodorovné přemístění suti s bsahem azbestu do 7 km</t>
  </si>
  <si>
    <t>-1227073</t>
  </si>
  <si>
    <t>13</t>
  </si>
  <si>
    <t>997241539</t>
  </si>
  <si>
    <t>Vodorovné přemístění suti s osahem azbestu ZKD 1 km</t>
  </si>
  <si>
    <t>-344040949</t>
  </si>
  <si>
    <t>14</t>
  </si>
  <si>
    <t>997241611</t>
  </si>
  <si>
    <t>Nakládání nebo překládání vybouraných hmot s obsahem azbestu</t>
  </si>
  <si>
    <t>1701788748</t>
  </si>
  <si>
    <t>997</t>
  </si>
  <si>
    <t>Přesun sutě</t>
  </si>
  <si>
    <t>997006512</t>
  </si>
  <si>
    <t>Vodorovná doprava suti s naložením a složením na skládku do 1 km</t>
  </si>
  <si>
    <t>-1698856916</t>
  </si>
  <si>
    <t>16</t>
  </si>
  <si>
    <t>997006519</t>
  </si>
  <si>
    <t>Příplatek k vodorovnému přemístění suti na skládku ZKD 1 km přes 1 km</t>
  </si>
  <si>
    <t>1388314510</t>
  </si>
  <si>
    <t>PSV</t>
  </si>
  <si>
    <t>Práce a dodávky PSV</t>
  </si>
  <si>
    <t>762</t>
  </si>
  <si>
    <t>Konstrukce tesařské</t>
  </si>
  <si>
    <t>17</t>
  </si>
  <si>
    <t>762331812</t>
  </si>
  <si>
    <t>Demontáž vázaných kcí krovů z hranolů průřezové plochy do 224 cm2</t>
  </si>
  <si>
    <t>m</t>
  </si>
  <si>
    <t>1874372613</t>
  </si>
  <si>
    <t>18</t>
  </si>
  <si>
    <t>762341811</t>
  </si>
  <si>
    <t>Demontáž bednění střech z prken</t>
  </si>
  <si>
    <t>-141307567</t>
  </si>
  <si>
    <t>764</t>
  </si>
  <si>
    <t>Konstrukce klempířské</t>
  </si>
  <si>
    <t>19</t>
  </si>
  <si>
    <t>764001821</t>
  </si>
  <si>
    <t>Demontáž krytiny ze svitků nebo tabulí do suti</t>
  </si>
  <si>
    <t>-57366675</t>
  </si>
  <si>
    <t>20</t>
  </si>
  <si>
    <t>764004801</t>
  </si>
  <si>
    <t>Demontáž podokapního žlabu do suti</t>
  </si>
  <si>
    <t>-1242307733</t>
  </si>
  <si>
    <t>764004861</t>
  </si>
  <si>
    <t>Demontáž svodu do suti</t>
  </si>
  <si>
    <t>1565366395</t>
  </si>
  <si>
    <t>765</t>
  </si>
  <si>
    <t>Krytina skládaná</t>
  </si>
  <si>
    <t>22</t>
  </si>
  <si>
    <t>765131851</t>
  </si>
  <si>
    <t>Demontáž vlnité vláknocementové krytiny sklonu do 30° do suti</t>
  </si>
  <si>
    <t>-976504611</t>
  </si>
  <si>
    <t>OST</t>
  </si>
  <si>
    <t>Ostatní</t>
  </si>
  <si>
    <t>23</t>
  </si>
  <si>
    <t>999000001</t>
  </si>
  <si>
    <t>Odstranění komunálního odpadu</t>
  </si>
  <si>
    <t>512</t>
  </si>
  <si>
    <t>428049632</t>
  </si>
  <si>
    <t>24</t>
  </si>
  <si>
    <t>999000003</t>
  </si>
  <si>
    <t>Vytýčení kabelů správců</t>
  </si>
  <si>
    <t>kpl</t>
  </si>
  <si>
    <t>-1066073303</t>
  </si>
  <si>
    <t>25</t>
  </si>
  <si>
    <t>999000005</t>
  </si>
  <si>
    <t>Odstranění přípojky elektro, demontáž kabelových skříní a rozvaděčů</t>
  </si>
  <si>
    <t>1529317209</t>
  </si>
  <si>
    <t>Chrudim - J - Chrudim - jídelna</t>
  </si>
  <si>
    <t xml:space="preserve">    998 - Přesun hmot</t>
  </si>
  <si>
    <t>-1806091992</t>
  </si>
  <si>
    <t>1013375626</t>
  </si>
  <si>
    <t>768929081</t>
  </si>
  <si>
    <t>633290582</t>
  </si>
  <si>
    <t>-174329621</t>
  </si>
  <si>
    <t>920125424</t>
  </si>
  <si>
    <t>401797371</t>
  </si>
  <si>
    <t>-1042206248</t>
  </si>
  <si>
    <t>-1136220245</t>
  </si>
  <si>
    <t>1505673124</t>
  </si>
  <si>
    <t>-1698290336</t>
  </si>
  <si>
    <t>-2124911339</t>
  </si>
  <si>
    <t>-132397894</t>
  </si>
  <si>
    <t>1628797671</t>
  </si>
  <si>
    <t>997006511</t>
  </si>
  <si>
    <t>Vodorovná doprava suti s naložením a složením na skládku do 100 m</t>
  </si>
  <si>
    <t>2077959788</t>
  </si>
  <si>
    <t>Vodorovné doprava suti s naložením a složením na skládku do 1 km</t>
  </si>
  <si>
    <t>302254788</t>
  </si>
  <si>
    <t>-330952743</t>
  </si>
  <si>
    <t>998</t>
  </si>
  <si>
    <t>Přesun hmot</t>
  </si>
  <si>
    <t>997211521</t>
  </si>
  <si>
    <t>Vodorovná doprava vybouraných hmot po suchu na vzdálenost do 1 km</t>
  </si>
  <si>
    <t>766045611</t>
  </si>
  <si>
    <t>997211529</t>
  </si>
  <si>
    <t>Příplatek ZKD 1 km u vodorovné dopravy vybouraných hmot</t>
  </si>
  <si>
    <t>-1078008352</t>
  </si>
  <si>
    <t>997211612</t>
  </si>
  <si>
    <t>Nakládání vybouraných hmot na dopravní prostředky pro vodorovnou dopravu</t>
  </si>
  <si>
    <t>2006606617</t>
  </si>
  <si>
    <t>1412677346</t>
  </si>
  <si>
    <t>1581299664</t>
  </si>
  <si>
    <t>1262491627</t>
  </si>
  <si>
    <t>-1028643717</t>
  </si>
  <si>
    <t>258804914</t>
  </si>
  <si>
    <t>26</t>
  </si>
  <si>
    <t>765131801</t>
  </si>
  <si>
    <t>Demontáž vláknocementové skládané krytiny sklonu do 30° do suti</t>
  </si>
  <si>
    <t>1268981045</t>
  </si>
  <si>
    <t>27</t>
  </si>
  <si>
    <t>-883297499</t>
  </si>
  <si>
    <t>28</t>
  </si>
  <si>
    <t>Odstranění přípojky plynu, odpojení od funkční přípojky v sousedním objektu</t>
  </si>
  <si>
    <t>-1202183454</t>
  </si>
  <si>
    <t>29</t>
  </si>
  <si>
    <t>999000003.1</t>
  </si>
  <si>
    <t>-2122017249</t>
  </si>
  <si>
    <t>30</t>
  </si>
  <si>
    <t>999000004</t>
  </si>
  <si>
    <t>Odstranění vodovodní přípojky</t>
  </si>
  <si>
    <t>-141185877</t>
  </si>
  <si>
    <t>31</t>
  </si>
  <si>
    <t>1131478520</t>
  </si>
  <si>
    <t>Chrudim - O - Chrudim - ostatní zařízení a plochy II za halou</t>
  </si>
  <si>
    <t xml:space="preserve">    5 - Komunikace pozemní</t>
  </si>
  <si>
    <t>113107131</t>
  </si>
  <si>
    <t>Odstranění podkladu pl do 50 m2 z betonu prostého tl 150 mm</t>
  </si>
  <si>
    <t>-149354193</t>
  </si>
  <si>
    <t>113107177</t>
  </si>
  <si>
    <t>Odstranění podkladu z betonu vyztuženého sítěmi tl 300 mm strojně pl přes 50 do 200 m2</t>
  </si>
  <si>
    <t>-387760782</t>
  </si>
  <si>
    <t>113152111</t>
  </si>
  <si>
    <t>Odstranění podkladů zpevněných ploch z kameniva těženého</t>
  </si>
  <si>
    <t>451505014</t>
  </si>
  <si>
    <t>-372401894</t>
  </si>
  <si>
    <t>zemina pro konečné úpravy</t>
  </si>
  <si>
    <t>-996168141</t>
  </si>
  <si>
    <t>1576427570</t>
  </si>
  <si>
    <t>731886805</t>
  </si>
  <si>
    <t>783441358</t>
  </si>
  <si>
    <t>181151331</t>
  </si>
  <si>
    <t>Plošná úprava terénu přes 500 m2 zemina tř 1 až 4 nerovnosti do +/- 200 mm v rovinně a svahu do 1:5</t>
  </si>
  <si>
    <t>2143349862</t>
  </si>
  <si>
    <t>Komunikace pozemní</t>
  </si>
  <si>
    <t>525040021</t>
  </si>
  <si>
    <t>Rozebrání kolejových polí na pražcích betonových na základně</t>
  </si>
  <si>
    <t>1566672939</t>
  </si>
  <si>
    <t>542992111</t>
  </si>
  <si>
    <t>Vyjmutí kolejového pole</t>
  </si>
  <si>
    <t>-2048896785</t>
  </si>
  <si>
    <t>548930012</t>
  </si>
  <si>
    <t>Řezání kolejnic plamenem</t>
  </si>
  <si>
    <t>kus</t>
  </si>
  <si>
    <t>1425500250</t>
  </si>
  <si>
    <t>997241511</t>
  </si>
  <si>
    <t>Vodorovné přemístění vybouraných hmot do 7 km - kolejová pole</t>
  </si>
  <si>
    <t>1426638840</t>
  </si>
  <si>
    <t>997241519</t>
  </si>
  <si>
    <t>Příplatek ZKD 1 km u vodorovného přemístění vybouraných hmot</t>
  </si>
  <si>
    <t>1591933295</t>
  </si>
  <si>
    <t>966071131</t>
  </si>
  <si>
    <t>Demontáž ocelových kcí hmotnosti do 5 t z profilů hmotnosti přes 30 kg/m</t>
  </si>
  <si>
    <t>872976257</t>
  </si>
  <si>
    <t>-1304937464</t>
  </si>
  <si>
    <t>1774477092</t>
  </si>
  <si>
    <t>-822769883</t>
  </si>
  <si>
    <t>-2003551907</t>
  </si>
  <si>
    <t>163621860</t>
  </si>
  <si>
    <t>880136258</t>
  </si>
  <si>
    <t>Demontáž trubního vedení včetně likvidace odpadů z izolace</t>
  </si>
  <si>
    <t>-1953990290</t>
  </si>
  <si>
    <t>664633418</t>
  </si>
  <si>
    <t>Chrudim - P - Chrudim - plochy I před halou</t>
  </si>
  <si>
    <t xml:space="preserve">    9 - Ostatní konstrukce a práce-bourání</t>
  </si>
  <si>
    <t xml:space="preserve">      99 - Přesun hmot</t>
  </si>
  <si>
    <t>111201101</t>
  </si>
  <si>
    <t>Odstranění křovin a stromů průměru kmene do 100 mm i s kořeny z celkové plochy do 1000 m2</t>
  </si>
  <si>
    <t>1494986675</t>
  </si>
  <si>
    <t>112201102</t>
  </si>
  <si>
    <t>Odstranění pařezů D do 500 mm</t>
  </si>
  <si>
    <t>24423617</t>
  </si>
  <si>
    <t>113107130</t>
  </si>
  <si>
    <t>Odstranění krytu pl do 50 m2 z betonu prostého tl 100 mm</t>
  </si>
  <si>
    <t>-1909538783</t>
  </si>
  <si>
    <t>113107143</t>
  </si>
  <si>
    <t>Odstranění krytů pl do 50 m2 živičných tl 150 mm</t>
  </si>
  <si>
    <t>497167650</t>
  </si>
  <si>
    <t>113151111</t>
  </si>
  <si>
    <t>Rozebrání zpevněných ploch ze silničních dílců</t>
  </si>
  <si>
    <t>618907204</t>
  </si>
  <si>
    <t>-245166155</t>
  </si>
  <si>
    <t>162301402</t>
  </si>
  <si>
    <t>Vodorovné přemístění větví stromů listnatých do 5 km D kmene do 500 mm</t>
  </si>
  <si>
    <t>793012049</t>
  </si>
  <si>
    <t>162301422</t>
  </si>
  <si>
    <t>Vodorovné přemístění pařezů do 5 km D do 500 mm</t>
  </si>
  <si>
    <t>-1118498565</t>
  </si>
  <si>
    <t>162301501</t>
  </si>
  <si>
    <t>Vodorovné přemístění křovin do 5 km D kmene do 100 mm</t>
  </si>
  <si>
    <t>176623484</t>
  </si>
  <si>
    <t>-1776561828</t>
  </si>
  <si>
    <t>-770600220</t>
  </si>
  <si>
    <t>-556817178</t>
  </si>
  <si>
    <t>-1856076666</t>
  </si>
  <si>
    <t>-1231974348</t>
  </si>
  <si>
    <t>749369587</t>
  </si>
  <si>
    <t>Ostatní konstrukce a práce-bourání</t>
  </si>
  <si>
    <t>1215700956</t>
  </si>
  <si>
    <t>593365093</t>
  </si>
  <si>
    <t>-659324515</t>
  </si>
  <si>
    <t>-385567392</t>
  </si>
  <si>
    <t>332025714</t>
  </si>
  <si>
    <t>1555641261</t>
  </si>
  <si>
    <t>Hlinsko v Č - SD 27 - Hlinsko v Čechách - strážní domek č. 27 - odstranění postradatelných objektů</t>
  </si>
  <si>
    <t>Hlinsko v Čechách</t>
  </si>
  <si>
    <t xml:space="preserve"> Hlinsko v Čechách</t>
  </si>
  <si>
    <t xml:space="preserve">HSV -  Práce a dodávky HSV</t>
  </si>
  <si>
    <t xml:space="preserve">    1 -  Zemní práce</t>
  </si>
  <si>
    <t xml:space="preserve">    9 -  Ostatní konstrukce a práce-bourání</t>
  </si>
  <si>
    <t xml:space="preserve">    99 -  Přesun hmot</t>
  </si>
  <si>
    <t xml:space="preserve">    997 -  Přesun sutě</t>
  </si>
  <si>
    <t xml:space="preserve">PSV -  Práce a dodávky PSV</t>
  </si>
  <si>
    <t xml:space="preserve">    712 -  Povlakové krytiny</t>
  </si>
  <si>
    <t xml:space="preserve">    762 -  Konstrukce tesařské</t>
  </si>
  <si>
    <t xml:space="preserve">    764 -  Konstrukce klempířské</t>
  </si>
  <si>
    <t xml:space="preserve">    765 -  Konstrukce pokrývačské</t>
  </si>
  <si>
    <t xml:space="preserve">OST -  Ostatní</t>
  </si>
  <si>
    <t xml:space="preserve"> Práce a dodávky HSV</t>
  </si>
  <si>
    <t xml:space="preserve"> Zemní práce</t>
  </si>
  <si>
    <t>111201102</t>
  </si>
  <si>
    <t>Odstranění křovin a stromů průměru kmene do 100 mm i s kořeny z celkové plochy přes 1000 do 10000 m2</t>
  </si>
  <si>
    <t>-2065801610</t>
  </si>
  <si>
    <t>111201401</t>
  </si>
  <si>
    <t>Spálení křovin a stromů průměru kmene do 100 mm</t>
  </si>
  <si>
    <t>141380506</t>
  </si>
  <si>
    <t>111211132</t>
  </si>
  <si>
    <t>Spálení listnatého klestu se snášením D přes 30 cm ve svahu do 1:3</t>
  </si>
  <si>
    <t>213133490</t>
  </si>
  <si>
    <t>112101102</t>
  </si>
  <si>
    <t>Kácení stromů listnatých D kmene do 500 mm</t>
  </si>
  <si>
    <t>-763380445</t>
  </si>
  <si>
    <t>-1851097970</t>
  </si>
  <si>
    <t>848725293</t>
  </si>
  <si>
    <t>397240963</t>
  </si>
  <si>
    <t>-1807935597</t>
  </si>
  <si>
    <t>1444674347</t>
  </si>
  <si>
    <t>181151311</t>
  </si>
  <si>
    <t>Plošná úprava terénu přes 500 m2 zemina tř 1 až 4 nerovnosti do 100 mm v rovinně a svahu do 1:5</t>
  </si>
  <si>
    <t>-848554018</t>
  </si>
  <si>
    <t>181301102</t>
  </si>
  <si>
    <t>Rozprostření ornice tl vrstvy do 150 mm pl do 500 m2 v rovině nebo ve svahu do 1:5</t>
  </si>
  <si>
    <t>1378970854</t>
  </si>
  <si>
    <t xml:space="preserve"> Ostatní konstrukce a práce-bourání</t>
  </si>
  <si>
    <t>914111111</t>
  </si>
  <si>
    <t>Demontáž a montáž svislé dopravní značky do velikosti 1 m2 objímkami na sloupek - označení čísla přejezdu</t>
  </si>
  <si>
    <t>-1059297266</t>
  </si>
  <si>
    <t>961021311</t>
  </si>
  <si>
    <t>Bourání základů ze zdiva kamenného</t>
  </si>
  <si>
    <t>-1365207788</t>
  </si>
  <si>
    <t>962022491</t>
  </si>
  <si>
    <t>Bourání zdiva nadzákladového kamenného na MC přes 1 m3</t>
  </si>
  <si>
    <t>750468460</t>
  </si>
  <si>
    <t>966003818</t>
  </si>
  <si>
    <t>Rozebrání oplocení s příčníky a ocelovými sloupky z prken a latí</t>
  </si>
  <si>
    <t>1841337643</t>
  </si>
  <si>
    <t>966052121</t>
  </si>
  <si>
    <t>Bourání sloupků a vzpěr ŽB plotových s betonovou patkou</t>
  </si>
  <si>
    <t>-682464493</t>
  </si>
  <si>
    <t>966071711</t>
  </si>
  <si>
    <t>Bourání sloupků a vzpěr plotových ocelových do 2,5 m zabetonovaných</t>
  </si>
  <si>
    <t>1483723959</t>
  </si>
  <si>
    <t>966071822</t>
  </si>
  <si>
    <t>Rozebrání drátěného pletiva se čtvercovými oky výšky do 2,0 m</t>
  </si>
  <si>
    <t>-241399454</t>
  </si>
  <si>
    <t>981011111</t>
  </si>
  <si>
    <t>Demolice budov dřevěných jednostranně obitých postupným rozebíráním</t>
  </si>
  <si>
    <t>-2139436068</t>
  </si>
  <si>
    <t>981011314</t>
  </si>
  <si>
    <t>Demolice budov zděných na MVC podíl konstrukcí do 25 % postupným rozebíráním</t>
  </si>
  <si>
    <t>-100393777</t>
  </si>
  <si>
    <t xml:space="preserve"> Přesun hmot</t>
  </si>
  <si>
    <t>-99021146</t>
  </si>
  <si>
    <t>129847145</t>
  </si>
  <si>
    <t>997013814</t>
  </si>
  <si>
    <t>Poplatek za uložení stavebního odpadu z izolačních hmot na skládce (skládkovné)</t>
  </si>
  <si>
    <t>-2146915439</t>
  </si>
  <si>
    <t>-530260334</t>
  </si>
  <si>
    <t xml:space="preserve"> Přesun sutě</t>
  </si>
  <si>
    <t>997002611</t>
  </si>
  <si>
    <t>Nakládání suti a vybouraných hmot</t>
  </si>
  <si>
    <t>-1982031840</t>
  </si>
  <si>
    <t>997013501</t>
  </si>
  <si>
    <t>Odvoz suti a vybouraných hmot na skládku nebo meziskládku do 1 km se složením</t>
  </si>
  <si>
    <t>-970702676</t>
  </si>
  <si>
    <t>997013509</t>
  </si>
  <si>
    <t>Příplatek k odvozu suti a vybouraných hmot na skládku ZKD 1 km přes 1 km</t>
  </si>
  <si>
    <t>638956771</t>
  </si>
  <si>
    <t>Vodorovné přemístění suti s obsahem azbestu do 7 km</t>
  </si>
  <si>
    <t>-1379900514</t>
  </si>
  <si>
    <t>Vodorovné přemístění suti s obsahem azbestu ZKD 1 km</t>
  </si>
  <si>
    <t>-797367066</t>
  </si>
  <si>
    <t>-1900701339</t>
  </si>
  <si>
    <t xml:space="preserve"> Práce a dodávky PSV</t>
  </si>
  <si>
    <t>712</t>
  </si>
  <si>
    <t xml:space="preserve"> Povlakové krytiny</t>
  </si>
  <si>
    <t>712400832</t>
  </si>
  <si>
    <t>Odstranění povlakové krytiny střech do 30° dvouvrstvé</t>
  </si>
  <si>
    <t>1253223785</t>
  </si>
  <si>
    <t xml:space="preserve"> Konstrukce tesařské</t>
  </si>
  <si>
    <t>32</t>
  </si>
  <si>
    <t>1649951035</t>
  </si>
  <si>
    <t>33</t>
  </si>
  <si>
    <t>1731941482</t>
  </si>
  <si>
    <t xml:space="preserve"> Konstrukce klempířské</t>
  </si>
  <si>
    <t>34</t>
  </si>
  <si>
    <t>1143504597</t>
  </si>
  <si>
    <t>35</t>
  </si>
  <si>
    <t>1945349716</t>
  </si>
  <si>
    <t xml:space="preserve"> Konstrukce pokrývačské</t>
  </si>
  <si>
    <t>36</t>
  </si>
  <si>
    <t>-1423014740</t>
  </si>
  <si>
    <t>37</t>
  </si>
  <si>
    <t>765131841</t>
  </si>
  <si>
    <t>Příplatek k cenám demontáže skládané vláknocementové krytiny za sklon přes 30°</t>
  </si>
  <si>
    <t>1343982507</t>
  </si>
  <si>
    <t xml:space="preserve"> Ostatní</t>
  </si>
  <si>
    <t>38</t>
  </si>
  <si>
    <t>-1382775403</t>
  </si>
  <si>
    <t>39</t>
  </si>
  <si>
    <t>-604792331</t>
  </si>
  <si>
    <t>40</t>
  </si>
  <si>
    <t>Odstranění elektropřípojky</t>
  </si>
  <si>
    <t>-578322752</t>
  </si>
  <si>
    <t>41</t>
  </si>
  <si>
    <t>999000007</t>
  </si>
  <si>
    <t>Odstranění rozvodů telefonu</t>
  </si>
  <si>
    <t>-1601057551</t>
  </si>
  <si>
    <t>Slatiňany - SD 62 - Slatiňany - demolice strážního domku - č.p.62</t>
  </si>
  <si>
    <t>Slatiňany</t>
  </si>
  <si>
    <t>HSV - HSV</t>
  </si>
  <si>
    <t>N00 - Nepojmenované práce</t>
  </si>
  <si>
    <t xml:space="preserve">    N01 - Nepojmenovaný díl</t>
  </si>
  <si>
    <t>VRN - Vedlejší rozpočtové náklady</t>
  </si>
  <si>
    <t xml:space="preserve">    VRN3 - Zařízení staveniště</t>
  </si>
  <si>
    <t xml:space="preserve">    VRN7 - Provozní vlivy</t>
  </si>
  <si>
    <t>174101101</t>
  </si>
  <si>
    <t>Zásyp sypaninou z jakékoliv horniny s uložením výkopku ve vrstvách se zhutněním jam, šachet, rýh nebo kolem objektů v těchto vykopávkách</t>
  </si>
  <si>
    <t>269194172</t>
  </si>
  <si>
    <t>103641000</t>
  </si>
  <si>
    <t>zemina pro terénní úpravy - tříděná</t>
  </si>
  <si>
    <t>1777545981</t>
  </si>
  <si>
    <t>181301101</t>
  </si>
  <si>
    <t>Rozprostření ornice tl vrstvy do 100 mm pl do 500 m2 v rovině nebo ve svahu do 1:5</t>
  </si>
  <si>
    <t>-933749166</t>
  </si>
  <si>
    <t>181951101</t>
  </si>
  <si>
    <t>Úprava pláně v hornině tř. 1 až 4 bez zhutnění</t>
  </si>
  <si>
    <t>-29826762</t>
  </si>
  <si>
    <t>103641010</t>
  </si>
  <si>
    <t xml:space="preserve">zemina pro terénní úpravy -  ornice</t>
  </si>
  <si>
    <t>-950156626</t>
  </si>
  <si>
    <t>183405211</t>
  </si>
  <si>
    <t>Výsev trávníku na ornici</t>
  </si>
  <si>
    <t>1380673423</t>
  </si>
  <si>
    <t>005724720</t>
  </si>
  <si>
    <t>osivo směs travní krajinná - rovinná</t>
  </si>
  <si>
    <t>kg</t>
  </si>
  <si>
    <t>-1888079130</t>
  </si>
  <si>
    <t>Bourání základů z betonu prostého + zděné kůlny</t>
  </si>
  <si>
    <t>2142958482</t>
  </si>
  <si>
    <t>-1828083577</t>
  </si>
  <si>
    <t>Rozebrání oplocení z drátěného pletiva se čtvercovými oky výšky do 2,0 m</t>
  </si>
  <si>
    <t>344117063</t>
  </si>
  <si>
    <t>968062244</t>
  </si>
  <si>
    <t>Vybourání dřevěných rámů oken jednoduchých včetně křídel pl do 1 m2</t>
  </si>
  <si>
    <t>2101544004</t>
  </si>
  <si>
    <t>969011121</t>
  </si>
  <si>
    <t>Vybourání vodovodního nebo plynového vedení DN do 52</t>
  </si>
  <si>
    <t>-1064693774</t>
  </si>
  <si>
    <t>981011414</t>
  </si>
  <si>
    <t>Demolice budov zděných na MC nebo z betonu podíl konstrukcí do 25 % postupným rozebíráním - 1NP</t>
  </si>
  <si>
    <t>1987516713</t>
  </si>
  <si>
    <t>981511114</t>
  </si>
  <si>
    <t>Demolice konstrukcí objektů postupným rozebíráním konstrukcí ze železobetonu</t>
  </si>
  <si>
    <t>1582513932</t>
  </si>
  <si>
    <t>981511116</t>
  </si>
  <si>
    <t>Demolice konstrukcí objektů postupným rozebíráním konstrukcí z betonu prostého</t>
  </si>
  <si>
    <t>-2058132446</t>
  </si>
  <si>
    <t>Vodorovná doprava suti na skládku s naložením na dopravní prostředek a složením přes 100 m do 1 km</t>
  </si>
  <si>
    <t>-878031012</t>
  </si>
  <si>
    <t>Vodorovná doprava suti na skládku s naložením na dopravní prostředek a složením Příplatek k ceně za každý další i započatý 1 km (6 km)</t>
  </si>
  <si>
    <t>167472040</t>
  </si>
  <si>
    <t>997013801</t>
  </si>
  <si>
    <t>Poplatek za uložení stavebního betonového odpadu na skládce (skládkovné)</t>
  </si>
  <si>
    <t>-13250516</t>
  </si>
  <si>
    <t>997013807</t>
  </si>
  <si>
    <t>Poplatek za uložení na skládce (skládkovné) stavebního odpadu keramického kód odpadu 170 103</t>
  </si>
  <si>
    <t>1259884672</t>
  </si>
  <si>
    <t>1694287160</t>
  </si>
  <si>
    <t>998011001</t>
  </si>
  <si>
    <t>Přesun hmot pro budovy zděné v do 6 m</t>
  </si>
  <si>
    <t>1140780861</t>
  </si>
  <si>
    <t>-2137564395</t>
  </si>
  <si>
    <t>762342811</t>
  </si>
  <si>
    <t>Demontáž laťování střech z latí osové vzdálenosti do 0,22 m</t>
  </si>
  <si>
    <t>-1769234698</t>
  </si>
  <si>
    <t>764001801</t>
  </si>
  <si>
    <t>Demontáž podkladního plechu do suti</t>
  </si>
  <si>
    <t>-371900798</t>
  </si>
  <si>
    <t>764002801</t>
  </si>
  <si>
    <t>Demontáž závětrné lišty do suti</t>
  </si>
  <si>
    <t>1833904490</t>
  </si>
  <si>
    <t>-1973225885</t>
  </si>
  <si>
    <t>-1723338375</t>
  </si>
  <si>
    <t>765111801</t>
  </si>
  <si>
    <t>Demontáž krytiny keramické drážkové sklonu do 30° na sucho do suti</t>
  </si>
  <si>
    <t>-2034163457</t>
  </si>
  <si>
    <t>N00</t>
  </si>
  <si>
    <t>Nepojmenované práce</t>
  </si>
  <si>
    <t>N01</t>
  </si>
  <si>
    <t>Nepojmenovaný díl</t>
  </si>
  <si>
    <t>999000002</t>
  </si>
  <si>
    <t>Ostranění komunálního odpadu</t>
  </si>
  <si>
    <t>262144</t>
  </si>
  <si>
    <t>100504463</t>
  </si>
  <si>
    <t>-1575261347</t>
  </si>
  <si>
    <t>Likvidace obsahu žumpy</t>
  </si>
  <si>
    <t>-1981039958</t>
  </si>
  <si>
    <t>999000006</t>
  </si>
  <si>
    <t>Odstranění přípojky el.,demontáž kabel.skříní a rozvaděčů</t>
  </si>
  <si>
    <t>388948476</t>
  </si>
  <si>
    <t>VRN</t>
  </si>
  <si>
    <t>Vedlejší rozpočtové náklady</t>
  </si>
  <si>
    <t>VRN3</t>
  </si>
  <si>
    <t>Zařízení staveniště</t>
  </si>
  <si>
    <t>032103000</t>
  </si>
  <si>
    <t>Náklady na stavební buňky</t>
  </si>
  <si>
    <t>1313934377</t>
  </si>
  <si>
    <t>034303000</t>
  </si>
  <si>
    <t>Opatření na ochranu pozemků sousedních se staveništěm</t>
  </si>
  <si>
    <t>2115124905</t>
  </si>
  <si>
    <t>VRN7</t>
  </si>
  <si>
    <t>Provozní vlivy</t>
  </si>
  <si>
    <t>071103000</t>
  </si>
  <si>
    <t>Provoz investora</t>
  </si>
  <si>
    <t>810306437</t>
  </si>
  <si>
    <t>079002000</t>
  </si>
  <si>
    <t>Ostatní provozní vlivy</t>
  </si>
  <si>
    <t>Kč</t>
  </si>
  <si>
    <t>-484420313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</si>
</sst>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0" fontId="20" fillId="0" borderId="21" xfId="0" applyFont="1" applyBorder="1" applyAlignment="1" applyProtection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2020_02_27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Hlinsko v Čechách, Slatiňany, Chrudim MEO  - odstranění objektů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Chrudim, Hlinsko v Čechách, Slatiňany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25. 3. 2020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ROUND(SUM(AG95:AG100),2)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ROUND(SUM(AS95:AS100),2)</f>
        <v>0</v>
      </c>
      <c r="AT94" s="111">
        <f>ROUND(SUM(AV94:AW94),2)</f>
        <v>0</v>
      </c>
      <c r="AU94" s="112">
        <f>ROUND(SUM(AU95:AU100),5)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ROUND(SUM(AZ95:AZ100),2)</f>
        <v>0</v>
      </c>
      <c r="BA94" s="111">
        <f>ROUND(SUM(BA95:BA100),2)</f>
        <v>0</v>
      </c>
      <c r="BB94" s="111">
        <f>ROUND(SUM(BB95:BB100),2)</f>
        <v>0</v>
      </c>
      <c r="BC94" s="111">
        <f>ROUND(SUM(BC95:BC100),2)</f>
        <v>0</v>
      </c>
      <c r="BD94" s="113">
        <f>ROUND(SUM(BD95:BD100),2)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7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'Chrudim - A - Chrudim - b...'!J30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'Chrudim - A - Chrudim - b...'!P126</f>
        <v>0</v>
      </c>
      <c r="AV95" s="125">
        <f>'Chrudim - A - Chrudim - b...'!J33</f>
        <v>0</v>
      </c>
      <c r="AW95" s="125">
        <f>'Chrudim - A - Chrudim - b...'!J34</f>
        <v>0</v>
      </c>
      <c r="AX95" s="125">
        <f>'Chrudim - A - Chrudim - b...'!J35</f>
        <v>0</v>
      </c>
      <c r="AY95" s="125">
        <f>'Chrudim - A - Chrudim - b...'!J36</f>
        <v>0</v>
      </c>
      <c r="AZ95" s="125">
        <f>'Chrudim - A - Chrudim - b...'!F33</f>
        <v>0</v>
      </c>
      <c r="BA95" s="125">
        <f>'Chrudim - A - Chrudim - b...'!F34</f>
        <v>0</v>
      </c>
      <c r="BB95" s="125">
        <f>'Chrudim - A - Chrudim - b...'!F35</f>
        <v>0</v>
      </c>
      <c r="BC95" s="125">
        <f>'Chrudim - A - Chrudim - b...'!F36</f>
        <v>0</v>
      </c>
      <c r="BD95" s="127">
        <f>'Chrudim - A - Chrudim - b...'!F37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27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'Chrudim - J - Chrudim - j...'!J30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'Chrudim - J - Chrudim - j...'!P127</f>
        <v>0</v>
      </c>
      <c r="AV96" s="125">
        <f>'Chrudim - J - Chrudim - j...'!J33</f>
        <v>0</v>
      </c>
      <c r="AW96" s="125">
        <f>'Chrudim - J - Chrudim - j...'!J34</f>
        <v>0</v>
      </c>
      <c r="AX96" s="125">
        <f>'Chrudim - J - Chrudim - j...'!J35</f>
        <v>0</v>
      </c>
      <c r="AY96" s="125">
        <f>'Chrudim - J - Chrudim - j...'!J36</f>
        <v>0</v>
      </c>
      <c r="AZ96" s="125">
        <f>'Chrudim - J - Chrudim - j...'!F33</f>
        <v>0</v>
      </c>
      <c r="BA96" s="125">
        <f>'Chrudim - J - Chrudim - j...'!F34</f>
        <v>0</v>
      </c>
      <c r="BB96" s="125">
        <f>'Chrudim - J - Chrudim - j...'!F35</f>
        <v>0</v>
      </c>
      <c r="BC96" s="125">
        <f>'Chrudim - J - Chrudim - j...'!F36</f>
        <v>0</v>
      </c>
      <c r="BD96" s="127">
        <f>'Chrudim - J - Chrudim - j...'!F37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7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'Chrudim - O - Chrudim - o...'!J30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'Chrudim - O - Chrudim - o...'!P124</f>
        <v>0</v>
      </c>
      <c r="AV97" s="125">
        <f>'Chrudim - O - Chrudim - o...'!J33</f>
        <v>0</v>
      </c>
      <c r="AW97" s="125">
        <f>'Chrudim - O - Chrudim - o...'!J34</f>
        <v>0</v>
      </c>
      <c r="AX97" s="125">
        <f>'Chrudim - O - Chrudim - o...'!J35</f>
        <v>0</v>
      </c>
      <c r="AY97" s="125">
        <f>'Chrudim - O - Chrudim - o...'!J36</f>
        <v>0</v>
      </c>
      <c r="AZ97" s="125">
        <f>'Chrudim - O - Chrudim - o...'!F33</f>
        <v>0</v>
      </c>
      <c r="BA97" s="125">
        <f>'Chrudim - O - Chrudim - o...'!F34</f>
        <v>0</v>
      </c>
      <c r="BB97" s="125">
        <f>'Chrudim - O - Chrudim - o...'!F35</f>
        <v>0</v>
      </c>
      <c r="BC97" s="125">
        <f>'Chrudim - O - Chrudim - o...'!F36</f>
        <v>0</v>
      </c>
      <c r="BD97" s="127">
        <f>'Chrudim - O - Chrudim - o...'!F37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27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'Chrudim - P - Chrudim - p...'!J30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4">
        <v>0</v>
      </c>
      <c r="AT98" s="125">
        <f>ROUND(SUM(AV98:AW98),2)</f>
        <v>0</v>
      </c>
      <c r="AU98" s="126">
        <f>'Chrudim - P - Chrudim - p...'!P123</f>
        <v>0</v>
      </c>
      <c r="AV98" s="125">
        <f>'Chrudim - P - Chrudim - p...'!J33</f>
        <v>0</v>
      </c>
      <c r="AW98" s="125">
        <f>'Chrudim - P - Chrudim - p...'!J34</f>
        <v>0</v>
      </c>
      <c r="AX98" s="125">
        <f>'Chrudim - P - Chrudim - p...'!J35</f>
        <v>0</v>
      </c>
      <c r="AY98" s="125">
        <f>'Chrudim - P - Chrudim - p...'!J36</f>
        <v>0</v>
      </c>
      <c r="AZ98" s="125">
        <f>'Chrudim - P - Chrudim - p...'!F33</f>
        <v>0</v>
      </c>
      <c r="BA98" s="125">
        <f>'Chrudim - P - Chrudim - p...'!F34</f>
        <v>0</v>
      </c>
      <c r="BB98" s="125">
        <f>'Chrudim - P - Chrudim - p...'!F35</f>
        <v>0</v>
      </c>
      <c r="BC98" s="125">
        <f>'Chrudim - P - Chrudim - p...'!F36</f>
        <v>0</v>
      </c>
      <c r="BD98" s="127">
        <f>'Chrudim - P - Chrudim - p...'!F37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7" customFormat="1" ht="40.5" customHeight="1">
      <c r="A99" s="116" t="s">
        <v>78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'Hlinsko v Č - SD 27 - Hli...'!J30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81</v>
      </c>
      <c r="AR99" s="123"/>
      <c r="AS99" s="124">
        <v>0</v>
      </c>
      <c r="AT99" s="125">
        <f>ROUND(SUM(AV99:AW99),2)</f>
        <v>0</v>
      </c>
      <c r="AU99" s="126">
        <f>'Hlinsko v Č - SD 27 - Hli...'!P127</f>
        <v>0</v>
      </c>
      <c r="AV99" s="125">
        <f>'Hlinsko v Č - SD 27 - Hli...'!J33</f>
        <v>0</v>
      </c>
      <c r="AW99" s="125">
        <f>'Hlinsko v Č - SD 27 - Hli...'!J34</f>
        <v>0</v>
      </c>
      <c r="AX99" s="125">
        <f>'Hlinsko v Č - SD 27 - Hli...'!J35</f>
        <v>0</v>
      </c>
      <c r="AY99" s="125">
        <f>'Hlinsko v Č - SD 27 - Hli...'!J36</f>
        <v>0</v>
      </c>
      <c r="AZ99" s="125">
        <f>'Hlinsko v Č - SD 27 - Hli...'!F33</f>
        <v>0</v>
      </c>
      <c r="BA99" s="125">
        <f>'Hlinsko v Č - SD 27 - Hli...'!F34</f>
        <v>0</v>
      </c>
      <c r="BB99" s="125">
        <f>'Hlinsko v Č - SD 27 - Hli...'!F35</f>
        <v>0</v>
      </c>
      <c r="BC99" s="125">
        <f>'Hlinsko v Č - SD 27 - Hli...'!F36</f>
        <v>0</v>
      </c>
      <c r="BD99" s="127">
        <f>'Hlinsko v Č - SD 27 - Hli...'!F37</f>
        <v>0</v>
      </c>
      <c r="BE99" s="7"/>
      <c r="BT99" s="128" t="s">
        <v>82</v>
      </c>
      <c r="BV99" s="128" t="s">
        <v>76</v>
      </c>
      <c r="BW99" s="128" t="s">
        <v>96</v>
      </c>
      <c r="BX99" s="128" t="s">
        <v>5</v>
      </c>
      <c r="CL99" s="128" t="s">
        <v>1</v>
      </c>
      <c r="CM99" s="128" t="s">
        <v>84</v>
      </c>
    </row>
    <row r="100" s="7" customFormat="1" ht="40.5" customHeight="1">
      <c r="A100" s="116" t="s">
        <v>78</v>
      </c>
      <c r="B100" s="117"/>
      <c r="C100" s="118"/>
      <c r="D100" s="119" t="s">
        <v>97</v>
      </c>
      <c r="E100" s="119"/>
      <c r="F100" s="119"/>
      <c r="G100" s="119"/>
      <c r="H100" s="119"/>
      <c r="I100" s="120"/>
      <c r="J100" s="119" t="s">
        <v>98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'Slatiňany - SD 62 - Slati...'!J30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81</v>
      </c>
      <c r="AR100" s="123"/>
      <c r="AS100" s="129">
        <v>0</v>
      </c>
      <c r="AT100" s="130">
        <f>ROUND(SUM(AV100:AW100),2)</f>
        <v>0</v>
      </c>
      <c r="AU100" s="131">
        <f>'Slatiňany - SD 62 - Slati...'!P130</f>
        <v>0</v>
      </c>
      <c r="AV100" s="130">
        <f>'Slatiňany - SD 62 - Slati...'!J33</f>
        <v>0</v>
      </c>
      <c r="AW100" s="130">
        <f>'Slatiňany - SD 62 - Slati...'!J34</f>
        <v>0</v>
      </c>
      <c r="AX100" s="130">
        <f>'Slatiňany - SD 62 - Slati...'!J35</f>
        <v>0</v>
      </c>
      <c r="AY100" s="130">
        <f>'Slatiňany - SD 62 - Slati...'!J36</f>
        <v>0</v>
      </c>
      <c r="AZ100" s="130">
        <f>'Slatiňany - SD 62 - Slati...'!F33</f>
        <v>0</v>
      </c>
      <c r="BA100" s="130">
        <f>'Slatiňany - SD 62 - Slati...'!F34</f>
        <v>0</v>
      </c>
      <c r="BB100" s="130">
        <f>'Slatiňany - SD 62 - Slati...'!F35</f>
        <v>0</v>
      </c>
      <c r="BC100" s="130">
        <f>'Slatiňany - SD 62 - Slati...'!F36</f>
        <v>0</v>
      </c>
      <c r="BD100" s="132">
        <f>'Slatiňany - SD 62 - Slati...'!F37</f>
        <v>0</v>
      </c>
      <c r="BE100" s="7"/>
      <c r="BT100" s="128" t="s">
        <v>82</v>
      </c>
      <c r="BV100" s="128" t="s">
        <v>76</v>
      </c>
      <c r="BW100" s="128" t="s">
        <v>99</v>
      </c>
      <c r="BX100" s="128" t="s">
        <v>5</v>
      </c>
      <c r="CL100" s="128" t="s">
        <v>1</v>
      </c>
      <c r="CM100" s="128" t="s">
        <v>84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d8cZWqUbikj1g62Qvvhd2zqMWmCV3nwmIZuRj+mzpP+uZS2FUeN4X8k2HWH+DbjBTGB6cnYD+Kd3YGFK9kekYA==" hashValue="9Uj9EGQ69jvrd0DXk0+d3DbD5+bBB8+CG0Y9EfeIRkg4uViaVvhL1WF57nbpHzDeL84hZI2N1w/wH1+lSXoy1w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  <mergeCell ref="D100:H100"/>
    <mergeCell ref="J100:AF100"/>
  </mergeCells>
  <hyperlinks>
    <hyperlink ref="A95" location="'Chrudim - A - Chrudim - b...'!C2" display="/"/>
    <hyperlink ref="A96" location="'Chrudim - J - Chrudim - j...'!C2" display="/"/>
    <hyperlink ref="A97" location="'Chrudim - O - Chrudim - o...'!C2" display="/"/>
    <hyperlink ref="A98" location="'Chrudim - P - Chrudim - p...'!C2" display="/"/>
    <hyperlink ref="A99" location="'Hlinsko v Č - SD 27 - Hli...'!C2" display="/"/>
    <hyperlink ref="A100" location="'Slatiňany - SD 62 - Slat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102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103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ROUND((SUM(BE126:BE161)),  2)</f>
        <v>0</v>
      </c>
      <c r="G33" s="35"/>
      <c r="H33" s="35"/>
      <c r="I33" s="159">
        <v>0.20999999999999999</v>
      </c>
      <c r="J33" s="158">
        <f>ROUND(((SUM(BE126:BE161))*I33),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ROUND((SUM(BF126:BF161)),  2)</f>
        <v>0</v>
      </c>
      <c r="G34" s="35"/>
      <c r="H34" s="35"/>
      <c r="I34" s="159">
        <v>0.14999999999999999</v>
      </c>
      <c r="J34" s="158">
        <f>ROUND(((SUM(BF126:BF161))*I34),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ROUND((SUM(BG126:BG161)),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ROUND((SUM(BH126:BH161)),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ROUND((SUM(BI126:BI161)),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Chrudim - A - Chrudim - budova 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Chrudim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109</v>
      </c>
      <c r="E97" s="193"/>
      <c r="F97" s="193"/>
      <c r="G97" s="193"/>
      <c r="H97" s="193"/>
      <c r="I97" s="194"/>
      <c r="J97" s="195">
        <f>J127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110</v>
      </c>
      <c r="E98" s="200"/>
      <c r="F98" s="200"/>
      <c r="G98" s="200"/>
      <c r="H98" s="200"/>
      <c r="I98" s="201"/>
      <c r="J98" s="202">
        <f>J128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111</v>
      </c>
      <c r="E99" s="200"/>
      <c r="F99" s="200"/>
      <c r="G99" s="200"/>
      <c r="H99" s="200"/>
      <c r="I99" s="201"/>
      <c r="J99" s="202">
        <f>J135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7"/>
      <c r="C100" s="198"/>
      <c r="D100" s="199" t="s">
        <v>112</v>
      </c>
      <c r="E100" s="200"/>
      <c r="F100" s="200"/>
      <c r="G100" s="200"/>
      <c r="H100" s="200"/>
      <c r="I100" s="201"/>
      <c r="J100" s="202">
        <f>J138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113</v>
      </c>
      <c r="E101" s="200"/>
      <c r="F101" s="200"/>
      <c r="G101" s="200"/>
      <c r="H101" s="200"/>
      <c r="I101" s="201"/>
      <c r="J101" s="202">
        <f>J145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114</v>
      </c>
      <c r="E102" s="193"/>
      <c r="F102" s="193"/>
      <c r="G102" s="193"/>
      <c r="H102" s="193"/>
      <c r="I102" s="194"/>
      <c r="J102" s="195">
        <f>J148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115</v>
      </c>
      <c r="E103" s="200"/>
      <c r="F103" s="200"/>
      <c r="G103" s="200"/>
      <c r="H103" s="200"/>
      <c r="I103" s="201"/>
      <c r="J103" s="202">
        <f>J149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116</v>
      </c>
      <c r="E104" s="200"/>
      <c r="F104" s="200"/>
      <c r="G104" s="200"/>
      <c r="H104" s="200"/>
      <c r="I104" s="201"/>
      <c r="J104" s="202">
        <f>J152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117</v>
      </c>
      <c r="E105" s="200"/>
      <c r="F105" s="200"/>
      <c r="G105" s="200"/>
      <c r="H105" s="200"/>
      <c r="I105" s="201"/>
      <c r="J105" s="202">
        <f>J156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118</v>
      </c>
      <c r="E106" s="193"/>
      <c r="F106" s="193"/>
      <c r="G106" s="193"/>
      <c r="H106" s="193"/>
      <c r="I106" s="194"/>
      <c r="J106" s="195">
        <f>J158</f>
        <v>0</v>
      </c>
      <c r="K106" s="191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0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83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119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4" t="str">
        <f>E7</f>
        <v xml:space="preserve">Hlinsko v Čechách, Slatiňany, Chrudim MEO  - odstranění objektů</v>
      </c>
      <c r="F116" s="29"/>
      <c r="G116" s="29"/>
      <c r="H116" s="29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101</v>
      </c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Chrudim - A - Chrudim - budova A</v>
      </c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Chrudim</v>
      </c>
      <c r="G120" s="37"/>
      <c r="H120" s="37"/>
      <c r="I120" s="144" t="s">
        <v>22</v>
      </c>
      <c r="J120" s="76" t="str">
        <f>IF(J12="","",J12)</f>
        <v>25. 3. 2020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144" t="s">
        <v>30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144" t="s">
        <v>32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04"/>
      <c r="B125" s="205"/>
      <c r="C125" s="206" t="s">
        <v>120</v>
      </c>
      <c r="D125" s="207" t="s">
        <v>59</v>
      </c>
      <c r="E125" s="207" t="s">
        <v>55</v>
      </c>
      <c r="F125" s="207" t="s">
        <v>56</v>
      </c>
      <c r="G125" s="207" t="s">
        <v>121</v>
      </c>
      <c r="H125" s="207" t="s">
        <v>122</v>
      </c>
      <c r="I125" s="208" t="s">
        <v>123</v>
      </c>
      <c r="J125" s="209" t="s">
        <v>106</v>
      </c>
      <c r="K125" s="210" t="s">
        <v>124</v>
      </c>
      <c r="L125" s="211"/>
      <c r="M125" s="97" t="s">
        <v>1</v>
      </c>
      <c r="N125" s="98" t="s">
        <v>38</v>
      </c>
      <c r="O125" s="98" t="s">
        <v>125</v>
      </c>
      <c r="P125" s="98" t="s">
        <v>126</v>
      </c>
      <c r="Q125" s="98" t="s">
        <v>127</v>
      </c>
      <c r="R125" s="98" t="s">
        <v>128</v>
      </c>
      <c r="S125" s="98" t="s">
        <v>129</v>
      </c>
      <c r="T125" s="98" t="s">
        <v>130</v>
      </c>
      <c r="U125" s="99" t="s">
        <v>131</v>
      </c>
      <c r="V125" s="204"/>
      <c r="W125" s="204"/>
      <c r="X125" s="204"/>
      <c r="Y125" s="204"/>
      <c r="Z125" s="204"/>
      <c r="AA125" s="204"/>
      <c r="AB125" s="204"/>
      <c r="AC125" s="204"/>
      <c r="AD125" s="204"/>
      <c r="AE125" s="204"/>
    </row>
    <row r="126" s="2" customFormat="1" ht="22.8" customHeight="1">
      <c r="A126" s="35"/>
      <c r="B126" s="36"/>
      <c r="C126" s="104" t="s">
        <v>132</v>
      </c>
      <c r="D126" s="37"/>
      <c r="E126" s="37"/>
      <c r="F126" s="37"/>
      <c r="G126" s="37"/>
      <c r="H126" s="37"/>
      <c r="I126" s="141"/>
      <c r="J126" s="212">
        <f>BK126</f>
        <v>0</v>
      </c>
      <c r="K126" s="37"/>
      <c r="L126" s="41"/>
      <c r="M126" s="100"/>
      <c r="N126" s="213"/>
      <c r="O126" s="101"/>
      <c r="P126" s="214">
        <f>P127+P148+P158</f>
        <v>0</v>
      </c>
      <c r="Q126" s="101"/>
      <c r="R126" s="214">
        <f>R127+R148+R158</f>
        <v>13.819050000000001</v>
      </c>
      <c r="S126" s="101"/>
      <c r="T126" s="214">
        <f>T127+T148+T158</f>
        <v>1166.6337400000002</v>
      </c>
      <c r="U126" s="102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108</v>
      </c>
      <c r="BK126" s="215">
        <f>BK127+BK148+BK158</f>
        <v>0</v>
      </c>
    </row>
    <row r="127" s="12" customFormat="1" ht="25.92" customHeight="1">
      <c r="A127" s="12"/>
      <c r="B127" s="216"/>
      <c r="C127" s="217"/>
      <c r="D127" s="218" t="s">
        <v>73</v>
      </c>
      <c r="E127" s="219" t="s">
        <v>133</v>
      </c>
      <c r="F127" s="219" t="s">
        <v>134</v>
      </c>
      <c r="G127" s="217"/>
      <c r="H127" s="217"/>
      <c r="I127" s="220"/>
      <c r="J127" s="221">
        <f>BK127</f>
        <v>0</v>
      </c>
      <c r="K127" s="217"/>
      <c r="L127" s="222"/>
      <c r="M127" s="223"/>
      <c r="N127" s="224"/>
      <c r="O127" s="224"/>
      <c r="P127" s="225">
        <f>P128+P135+P145</f>
        <v>0</v>
      </c>
      <c r="Q127" s="224"/>
      <c r="R127" s="225">
        <f>R128+R135+R145</f>
        <v>13.819050000000001</v>
      </c>
      <c r="S127" s="224"/>
      <c r="T127" s="225">
        <f>T128+T135+T145</f>
        <v>1135.1625000000001</v>
      </c>
      <c r="U127" s="226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7" t="s">
        <v>82</v>
      </c>
      <c r="AT127" s="228" t="s">
        <v>73</v>
      </c>
      <c r="AU127" s="228" t="s">
        <v>74</v>
      </c>
      <c r="AY127" s="227" t="s">
        <v>135</v>
      </c>
      <c r="BK127" s="229">
        <f>BK128+BK135+BK145</f>
        <v>0</v>
      </c>
    </row>
    <row r="128" s="12" customFormat="1" ht="22.8" customHeight="1">
      <c r="A128" s="12"/>
      <c r="B128" s="216"/>
      <c r="C128" s="217"/>
      <c r="D128" s="218" t="s">
        <v>73</v>
      </c>
      <c r="E128" s="230" t="s">
        <v>82</v>
      </c>
      <c r="F128" s="230" t="s">
        <v>136</v>
      </c>
      <c r="G128" s="217"/>
      <c r="H128" s="217"/>
      <c r="I128" s="220"/>
      <c r="J128" s="231">
        <f>BK128</f>
        <v>0</v>
      </c>
      <c r="K128" s="217"/>
      <c r="L128" s="222"/>
      <c r="M128" s="223"/>
      <c r="N128" s="224"/>
      <c r="O128" s="224"/>
      <c r="P128" s="225">
        <f>SUM(P129:P134)</f>
        <v>0</v>
      </c>
      <c r="Q128" s="224"/>
      <c r="R128" s="225">
        <f>SUM(R129:R134)</f>
        <v>13.819050000000001</v>
      </c>
      <c r="S128" s="224"/>
      <c r="T128" s="225">
        <f>SUM(T129:T134)</f>
        <v>0</v>
      </c>
      <c r="U128" s="226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82</v>
      </c>
      <c r="AT128" s="228" t="s">
        <v>73</v>
      </c>
      <c r="AU128" s="228" t="s">
        <v>82</v>
      </c>
      <c r="AY128" s="227" t="s">
        <v>135</v>
      </c>
      <c r="BK128" s="229">
        <f>SUM(BK129:BK134)</f>
        <v>0</v>
      </c>
    </row>
    <row r="129" s="2" customFormat="1" ht="24" customHeight="1">
      <c r="A129" s="35"/>
      <c r="B129" s="36"/>
      <c r="C129" s="232" t="s">
        <v>82</v>
      </c>
      <c r="D129" s="232" t="s">
        <v>137</v>
      </c>
      <c r="E129" s="233" t="s">
        <v>138</v>
      </c>
      <c r="F129" s="234" t="s">
        <v>139</v>
      </c>
      <c r="G129" s="235" t="s">
        <v>140</v>
      </c>
      <c r="H129" s="236">
        <v>65.805000000000007</v>
      </c>
      <c r="I129" s="237"/>
      <c r="J129" s="238">
        <f>ROUND(I129*H129,2)</f>
        <v>0</v>
      </c>
      <c r="K129" s="239"/>
      <c r="L129" s="41"/>
      <c r="M129" s="240" t="s">
        <v>1</v>
      </c>
      <c r="N129" s="241" t="s">
        <v>39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2">
        <f>S129*H129</f>
        <v>0</v>
      </c>
      <c r="U129" s="243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141</v>
      </c>
      <c r="AT129" s="244" t="s">
        <v>137</v>
      </c>
      <c r="AU129" s="244" t="s">
        <v>84</v>
      </c>
      <c r="AY129" s="14" t="s">
        <v>135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4" t="s">
        <v>82</v>
      </c>
      <c r="BK129" s="245">
        <f>ROUND(I129*H129,2)</f>
        <v>0</v>
      </c>
      <c r="BL129" s="14" t="s">
        <v>141</v>
      </c>
      <c r="BM129" s="244" t="s">
        <v>142</v>
      </c>
    </row>
    <row r="130" s="2" customFormat="1" ht="16.5" customHeight="1">
      <c r="A130" s="35"/>
      <c r="B130" s="36"/>
      <c r="C130" s="246" t="s">
        <v>84</v>
      </c>
      <c r="D130" s="246" t="s">
        <v>143</v>
      </c>
      <c r="E130" s="247" t="s">
        <v>144</v>
      </c>
      <c r="F130" s="248" t="s">
        <v>145</v>
      </c>
      <c r="G130" s="249" t="s">
        <v>140</v>
      </c>
      <c r="H130" s="250">
        <v>65.805000000000007</v>
      </c>
      <c r="I130" s="251"/>
      <c r="J130" s="252">
        <f>ROUND(I130*H130,2)</f>
        <v>0</v>
      </c>
      <c r="K130" s="253"/>
      <c r="L130" s="254"/>
      <c r="M130" s="255" t="s">
        <v>1</v>
      </c>
      <c r="N130" s="256" t="s">
        <v>39</v>
      </c>
      <c r="O130" s="88"/>
      <c r="P130" s="242">
        <f>O130*H130</f>
        <v>0</v>
      </c>
      <c r="Q130" s="242">
        <v>0.20999999999999999</v>
      </c>
      <c r="R130" s="242">
        <f>Q130*H130</f>
        <v>13.819050000000001</v>
      </c>
      <c r="S130" s="242">
        <v>0</v>
      </c>
      <c r="T130" s="242">
        <f>S130*H130</f>
        <v>0</v>
      </c>
      <c r="U130" s="243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146</v>
      </c>
      <c r="AT130" s="244" t="s">
        <v>143</v>
      </c>
      <c r="AU130" s="244" t="s">
        <v>84</v>
      </c>
      <c r="AY130" s="14" t="s">
        <v>135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82</v>
      </c>
      <c r="BK130" s="245">
        <f>ROUND(I130*H130,2)</f>
        <v>0</v>
      </c>
      <c r="BL130" s="14" t="s">
        <v>141</v>
      </c>
      <c r="BM130" s="244" t="s">
        <v>147</v>
      </c>
    </row>
    <row r="131" s="2" customFormat="1" ht="16.5" customHeight="1">
      <c r="A131" s="35"/>
      <c r="B131" s="36"/>
      <c r="C131" s="232" t="s">
        <v>148</v>
      </c>
      <c r="D131" s="232" t="s">
        <v>137</v>
      </c>
      <c r="E131" s="233" t="s">
        <v>149</v>
      </c>
      <c r="F131" s="234" t="s">
        <v>150</v>
      </c>
      <c r="G131" s="235" t="s">
        <v>140</v>
      </c>
      <c r="H131" s="236">
        <v>65.805000000000007</v>
      </c>
      <c r="I131" s="237"/>
      <c r="J131" s="238">
        <f>ROUND(I131*H131,2)</f>
        <v>0</v>
      </c>
      <c r="K131" s="239"/>
      <c r="L131" s="41"/>
      <c r="M131" s="240" t="s">
        <v>1</v>
      </c>
      <c r="N131" s="241" t="s">
        <v>39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2">
        <f>S131*H131</f>
        <v>0</v>
      </c>
      <c r="U131" s="243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141</v>
      </c>
      <c r="AT131" s="244" t="s">
        <v>137</v>
      </c>
      <c r="AU131" s="244" t="s">
        <v>84</v>
      </c>
      <c r="AY131" s="14" t="s">
        <v>135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82</v>
      </c>
      <c r="BK131" s="245">
        <f>ROUND(I131*H131,2)</f>
        <v>0</v>
      </c>
      <c r="BL131" s="14" t="s">
        <v>141</v>
      </c>
      <c r="BM131" s="244" t="s">
        <v>151</v>
      </c>
    </row>
    <row r="132" s="2" customFormat="1" ht="24" customHeight="1">
      <c r="A132" s="35"/>
      <c r="B132" s="36"/>
      <c r="C132" s="232" t="s">
        <v>141</v>
      </c>
      <c r="D132" s="232" t="s">
        <v>137</v>
      </c>
      <c r="E132" s="233" t="s">
        <v>152</v>
      </c>
      <c r="F132" s="234" t="s">
        <v>153</v>
      </c>
      <c r="G132" s="235" t="s">
        <v>140</v>
      </c>
      <c r="H132" s="236">
        <v>120.19499999999999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39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2">
        <f>S132*H132</f>
        <v>0</v>
      </c>
      <c r="U132" s="243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141</v>
      </c>
      <c r="AT132" s="244" t="s">
        <v>137</v>
      </c>
      <c r="AU132" s="244" t="s">
        <v>84</v>
      </c>
      <c r="AY132" s="14" t="s">
        <v>135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82</v>
      </c>
      <c r="BK132" s="245">
        <f>ROUND(I132*H132,2)</f>
        <v>0</v>
      </c>
      <c r="BL132" s="14" t="s">
        <v>141</v>
      </c>
      <c r="BM132" s="244" t="s">
        <v>154</v>
      </c>
    </row>
    <row r="133" s="2" customFormat="1" ht="24" customHeight="1">
      <c r="A133" s="35"/>
      <c r="B133" s="36"/>
      <c r="C133" s="232" t="s">
        <v>155</v>
      </c>
      <c r="D133" s="232" t="s">
        <v>137</v>
      </c>
      <c r="E133" s="233" t="s">
        <v>156</v>
      </c>
      <c r="F133" s="234" t="s">
        <v>157</v>
      </c>
      <c r="G133" s="235" t="s">
        <v>158</v>
      </c>
      <c r="H133" s="236">
        <v>438.69999999999999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159</v>
      </c>
    </row>
    <row r="134" s="2" customFormat="1" ht="24" customHeight="1">
      <c r="A134" s="35"/>
      <c r="B134" s="36"/>
      <c r="C134" s="232" t="s">
        <v>160</v>
      </c>
      <c r="D134" s="232" t="s">
        <v>137</v>
      </c>
      <c r="E134" s="233" t="s">
        <v>161</v>
      </c>
      <c r="F134" s="234" t="s">
        <v>162</v>
      </c>
      <c r="G134" s="235" t="s">
        <v>158</v>
      </c>
      <c r="H134" s="236">
        <v>438.69999999999999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39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141</v>
      </c>
      <c r="AT134" s="244" t="s">
        <v>137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163</v>
      </c>
    </row>
    <row r="135" s="12" customFormat="1" ht="22.8" customHeight="1">
      <c r="A135" s="12"/>
      <c r="B135" s="216"/>
      <c r="C135" s="217"/>
      <c r="D135" s="218" t="s">
        <v>73</v>
      </c>
      <c r="E135" s="230" t="s">
        <v>164</v>
      </c>
      <c r="F135" s="230" t="s">
        <v>165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P136+P137+P138</f>
        <v>0</v>
      </c>
      <c r="Q135" s="224"/>
      <c r="R135" s="225">
        <f>R136+R137+R138</f>
        <v>0</v>
      </c>
      <c r="S135" s="224"/>
      <c r="T135" s="225">
        <f>T136+T137+T138</f>
        <v>1135.1625000000001</v>
      </c>
      <c r="U135" s="226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7" t="s">
        <v>82</v>
      </c>
      <c r="AT135" s="228" t="s">
        <v>73</v>
      </c>
      <c r="AU135" s="228" t="s">
        <v>82</v>
      </c>
      <c r="AY135" s="227" t="s">
        <v>135</v>
      </c>
      <c r="BK135" s="229">
        <f>BK136+BK137+BK138</f>
        <v>0</v>
      </c>
    </row>
    <row r="136" s="2" customFormat="1" ht="16.5" customHeight="1">
      <c r="A136" s="35"/>
      <c r="B136" s="36"/>
      <c r="C136" s="232" t="s">
        <v>166</v>
      </c>
      <c r="D136" s="232" t="s">
        <v>137</v>
      </c>
      <c r="E136" s="233" t="s">
        <v>167</v>
      </c>
      <c r="F136" s="234" t="s">
        <v>168</v>
      </c>
      <c r="G136" s="235" t="s">
        <v>140</v>
      </c>
      <c r="H136" s="236">
        <v>24.690000000000001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39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2</v>
      </c>
      <c r="T136" s="242">
        <f>S136*H136</f>
        <v>49.380000000000003</v>
      </c>
      <c r="U136" s="243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141</v>
      </c>
      <c r="AT136" s="244" t="s">
        <v>137</v>
      </c>
      <c r="AU136" s="244" t="s">
        <v>84</v>
      </c>
      <c r="AY136" s="14" t="s">
        <v>135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82</v>
      </c>
      <c r="BK136" s="245">
        <f>ROUND(I136*H136,2)</f>
        <v>0</v>
      </c>
      <c r="BL136" s="14" t="s">
        <v>141</v>
      </c>
      <c r="BM136" s="244" t="s">
        <v>169</v>
      </c>
    </row>
    <row r="137" s="2" customFormat="1" ht="24" customHeight="1">
      <c r="A137" s="35"/>
      <c r="B137" s="36"/>
      <c r="C137" s="232" t="s">
        <v>146</v>
      </c>
      <c r="D137" s="232" t="s">
        <v>137</v>
      </c>
      <c r="E137" s="233" t="s">
        <v>170</v>
      </c>
      <c r="F137" s="234" t="s">
        <v>171</v>
      </c>
      <c r="G137" s="235" t="s">
        <v>140</v>
      </c>
      <c r="H137" s="236">
        <v>1974.1500000000001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0.55000000000000004</v>
      </c>
      <c r="T137" s="242">
        <f>S137*H137</f>
        <v>1085.7825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141</v>
      </c>
      <c r="AT137" s="244" t="s">
        <v>137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172</v>
      </c>
    </row>
    <row r="138" s="12" customFormat="1" ht="20.88" customHeight="1">
      <c r="A138" s="12"/>
      <c r="B138" s="216"/>
      <c r="C138" s="217"/>
      <c r="D138" s="218" t="s">
        <v>73</v>
      </c>
      <c r="E138" s="230" t="s">
        <v>173</v>
      </c>
      <c r="F138" s="230" t="s">
        <v>174</v>
      </c>
      <c r="G138" s="217"/>
      <c r="H138" s="217"/>
      <c r="I138" s="220"/>
      <c r="J138" s="231">
        <f>BK138</f>
        <v>0</v>
      </c>
      <c r="K138" s="217"/>
      <c r="L138" s="222"/>
      <c r="M138" s="223"/>
      <c r="N138" s="224"/>
      <c r="O138" s="224"/>
      <c r="P138" s="225">
        <f>SUM(P139:P144)</f>
        <v>0</v>
      </c>
      <c r="Q138" s="224"/>
      <c r="R138" s="225">
        <f>SUM(R139:R144)</f>
        <v>0</v>
      </c>
      <c r="S138" s="224"/>
      <c r="T138" s="225">
        <f>SUM(T139:T144)</f>
        <v>0</v>
      </c>
      <c r="U138" s="226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7" t="s">
        <v>82</v>
      </c>
      <c r="AT138" s="228" t="s">
        <v>73</v>
      </c>
      <c r="AU138" s="228" t="s">
        <v>84</v>
      </c>
      <c r="AY138" s="227" t="s">
        <v>135</v>
      </c>
      <c r="BK138" s="229">
        <f>SUM(BK139:BK144)</f>
        <v>0</v>
      </c>
    </row>
    <row r="139" s="2" customFormat="1" ht="24" customHeight="1">
      <c r="A139" s="35"/>
      <c r="B139" s="36"/>
      <c r="C139" s="232" t="s">
        <v>164</v>
      </c>
      <c r="D139" s="232" t="s">
        <v>137</v>
      </c>
      <c r="E139" s="233" t="s">
        <v>175</v>
      </c>
      <c r="F139" s="234" t="s">
        <v>176</v>
      </c>
      <c r="G139" s="235" t="s">
        <v>177</v>
      </c>
      <c r="H139" s="236">
        <v>1135.163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39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2">
        <f>S139*H139</f>
        <v>0</v>
      </c>
      <c r="U139" s="243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141</v>
      </c>
      <c r="AT139" s="244" t="s">
        <v>137</v>
      </c>
      <c r="AU139" s="244" t="s">
        <v>148</v>
      </c>
      <c r="AY139" s="14" t="s">
        <v>135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82</v>
      </c>
      <c r="BK139" s="245">
        <f>ROUND(I139*H139,2)</f>
        <v>0</v>
      </c>
      <c r="BL139" s="14" t="s">
        <v>141</v>
      </c>
      <c r="BM139" s="244" t="s">
        <v>178</v>
      </c>
    </row>
    <row r="140" s="2" customFormat="1" ht="24" customHeight="1">
      <c r="A140" s="35"/>
      <c r="B140" s="36"/>
      <c r="C140" s="232" t="s">
        <v>179</v>
      </c>
      <c r="D140" s="232" t="s">
        <v>137</v>
      </c>
      <c r="E140" s="233" t="s">
        <v>180</v>
      </c>
      <c r="F140" s="234" t="s">
        <v>181</v>
      </c>
      <c r="G140" s="235" t="s">
        <v>177</v>
      </c>
      <c r="H140" s="236">
        <v>22.084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39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2">
        <f>S140*H140</f>
        <v>0</v>
      </c>
      <c r="U140" s="243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141</v>
      </c>
      <c r="AT140" s="244" t="s">
        <v>137</v>
      </c>
      <c r="AU140" s="244" t="s">
        <v>148</v>
      </c>
      <c r="AY140" s="14" t="s">
        <v>135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82</v>
      </c>
      <c r="BK140" s="245">
        <f>ROUND(I140*H140,2)</f>
        <v>0</v>
      </c>
      <c r="BL140" s="14" t="s">
        <v>141</v>
      </c>
      <c r="BM140" s="244" t="s">
        <v>182</v>
      </c>
    </row>
    <row r="141" s="2" customFormat="1" ht="24" customHeight="1">
      <c r="A141" s="35"/>
      <c r="B141" s="36"/>
      <c r="C141" s="232" t="s">
        <v>183</v>
      </c>
      <c r="D141" s="232" t="s">
        <v>137</v>
      </c>
      <c r="E141" s="233" t="s">
        <v>184</v>
      </c>
      <c r="F141" s="234" t="s">
        <v>185</v>
      </c>
      <c r="G141" s="235" t="s">
        <v>177</v>
      </c>
      <c r="H141" s="236">
        <v>5.7949999999999999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39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2">
        <f>S141*H141</f>
        <v>0</v>
      </c>
      <c r="U141" s="243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141</v>
      </c>
      <c r="AT141" s="244" t="s">
        <v>137</v>
      </c>
      <c r="AU141" s="244" t="s">
        <v>148</v>
      </c>
      <c r="AY141" s="14" t="s">
        <v>135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82</v>
      </c>
      <c r="BK141" s="245">
        <f>ROUND(I141*H141,2)</f>
        <v>0</v>
      </c>
      <c r="BL141" s="14" t="s">
        <v>141</v>
      </c>
      <c r="BM141" s="244" t="s">
        <v>186</v>
      </c>
    </row>
    <row r="142" s="2" customFormat="1" ht="16.5" customHeight="1">
      <c r="A142" s="35"/>
      <c r="B142" s="36"/>
      <c r="C142" s="232" t="s">
        <v>187</v>
      </c>
      <c r="D142" s="232" t="s">
        <v>137</v>
      </c>
      <c r="E142" s="233" t="s">
        <v>188</v>
      </c>
      <c r="F142" s="234" t="s">
        <v>189</v>
      </c>
      <c r="G142" s="235" t="s">
        <v>177</v>
      </c>
      <c r="H142" s="236">
        <v>5.7949999999999999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39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2">
        <f>S142*H142</f>
        <v>0</v>
      </c>
      <c r="U142" s="243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141</v>
      </c>
      <c r="AT142" s="244" t="s">
        <v>137</v>
      </c>
      <c r="AU142" s="244" t="s">
        <v>148</v>
      </c>
      <c r="AY142" s="14" t="s">
        <v>135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82</v>
      </c>
      <c r="BK142" s="245">
        <f>ROUND(I142*H142,2)</f>
        <v>0</v>
      </c>
      <c r="BL142" s="14" t="s">
        <v>141</v>
      </c>
      <c r="BM142" s="244" t="s">
        <v>190</v>
      </c>
    </row>
    <row r="143" s="2" customFormat="1" ht="24" customHeight="1">
      <c r="A143" s="35"/>
      <c r="B143" s="36"/>
      <c r="C143" s="232" t="s">
        <v>191</v>
      </c>
      <c r="D143" s="232" t="s">
        <v>137</v>
      </c>
      <c r="E143" s="233" t="s">
        <v>192</v>
      </c>
      <c r="F143" s="234" t="s">
        <v>193</v>
      </c>
      <c r="G143" s="235" t="s">
        <v>177</v>
      </c>
      <c r="H143" s="236">
        <v>226.005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39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2">
        <f>S143*H143</f>
        <v>0</v>
      </c>
      <c r="U143" s="243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141</v>
      </c>
      <c r="AT143" s="244" t="s">
        <v>137</v>
      </c>
      <c r="AU143" s="244" t="s">
        <v>148</v>
      </c>
      <c r="AY143" s="14" t="s">
        <v>135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82</v>
      </c>
      <c r="BK143" s="245">
        <f>ROUND(I143*H143,2)</f>
        <v>0</v>
      </c>
      <c r="BL143" s="14" t="s">
        <v>141</v>
      </c>
      <c r="BM143" s="244" t="s">
        <v>194</v>
      </c>
    </row>
    <row r="144" s="2" customFormat="1" ht="24" customHeight="1">
      <c r="A144" s="35"/>
      <c r="B144" s="36"/>
      <c r="C144" s="232" t="s">
        <v>195</v>
      </c>
      <c r="D144" s="232" t="s">
        <v>137</v>
      </c>
      <c r="E144" s="233" t="s">
        <v>196</v>
      </c>
      <c r="F144" s="234" t="s">
        <v>197</v>
      </c>
      <c r="G144" s="235" t="s">
        <v>177</v>
      </c>
      <c r="H144" s="236">
        <v>5.7949999999999999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39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2">
        <f>S144*H144</f>
        <v>0</v>
      </c>
      <c r="U144" s="243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141</v>
      </c>
      <c r="AT144" s="244" t="s">
        <v>137</v>
      </c>
      <c r="AU144" s="244" t="s">
        <v>148</v>
      </c>
      <c r="AY144" s="14" t="s">
        <v>135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82</v>
      </c>
      <c r="BK144" s="245">
        <f>ROUND(I144*H144,2)</f>
        <v>0</v>
      </c>
      <c r="BL144" s="14" t="s">
        <v>141</v>
      </c>
      <c r="BM144" s="244" t="s">
        <v>198</v>
      </c>
    </row>
    <row r="145" s="12" customFormat="1" ht="22.8" customHeight="1">
      <c r="A145" s="12"/>
      <c r="B145" s="216"/>
      <c r="C145" s="217"/>
      <c r="D145" s="218" t="s">
        <v>73</v>
      </c>
      <c r="E145" s="230" t="s">
        <v>199</v>
      </c>
      <c r="F145" s="230" t="s">
        <v>200</v>
      </c>
      <c r="G145" s="217"/>
      <c r="H145" s="217"/>
      <c r="I145" s="220"/>
      <c r="J145" s="231">
        <f>BK145</f>
        <v>0</v>
      </c>
      <c r="K145" s="217"/>
      <c r="L145" s="222"/>
      <c r="M145" s="223"/>
      <c r="N145" s="224"/>
      <c r="O145" s="224"/>
      <c r="P145" s="225">
        <f>SUM(P146:P147)</f>
        <v>0</v>
      </c>
      <c r="Q145" s="224"/>
      <c r="R145" s="225">
        <f>SUM(R146:R147)</f>
        <v>0</v>
      </c>
      <c r="S145" s="224"/>
      <c r="T145" s="225">
        <f>SUM(T146:T147)</f>
        <v>0</v>
      </c>
      <c r="U145" s="226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7" t="s">
        <v>82</v>
      </c>
      <c r="AT145" s="228" t="s">
        <v>73</v>
      </c>
      <c r="AU145" s="228" t="s">
        <v>82</v>
      </c>
      <c r="AY145" s="227" t="s">
        <v>135</v>
      </c>
      <c r="BK145" s="229">
        <f>SUM(BK146:BK147)</f>
        <v>0</v>
      </c>
    </row>
    <row r="146" s="2" customFormat="1" ht="24" customHeight="1">
      <c r="A146" s="35"/>
      <c r="B146" s="36"/>
      <c r="C146" s="232" t="s">
        <v>8</v>
      </c>
      <c r="D146" s="232" t="s">
        <v>137</v>
      </c>
      <c r="E146" s="233" t="s">
        <v>201</v>
      </c>
      <c r="F146" s="234" t="s">
        <v>202</v>
      </c>
      <c r="G146" s="235" t="s">
        <v>177</v>
      </c>
      <c r="H146" s="236">
        <v>1159.3979999999999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39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2">
        <f>S146*H146</f>
        <v>0</v>
      </c>
      <c r="U146" s="243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141</v>
      </c>
      <c r="AT146" s="244" t="s">
        <v>137</v>
      </c>
      <c r="AU146" s="244" t="s">
        <v>84</v>
      </c>
      <c r="AY146" s="14" t="s">
        <v>135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82</v>
      </c>
      <c r="BK146" s="245">
        <f>ROUND(I146*H146,2)</f>
        <v>0</v>
      </c>
      <c r="BL146" s="14" t="s">
        <v>141</v>
      </c>
      <c r="BM146" s="244" t="s">
        <v>203</v>
      </c>
    </row>
    <row r="147" s="2" customFormat="1" ht="24" customHeight="1">
      <c r="A147" s="35"/>
      <c r="B147" s="36"/>
      <c r="C147" s="232" t="s">
        <v>204</v>
      </c>
      <c r="D147" s="232" t="s">
        <v>137</v>
      </c>
      <c r="E147" s="233" t="s">
        <v>205</v>
      </c>
      <c r="F147" s="234" t="s">
        <v>206</v>
      </c>
      <c r="G147" s="235" t="s">
        <v>177</v>
      </c>
      <c r="H147" s="236">
        <v>17390.970000000001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2">
        <f>S147*H147</f>
        <v>0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207</v>
      </c>
    </row>
    <row r="148" s="12" customFormat="1" ht="25.92" customHeight="1">
      <c r="A148" s="12"/>
      <c r="B148" s="216"/>
      <c r="C148" s="217"/>
      <c r="D148" s="218" t="s">
        <v>73</v>
      </c>
      <c r="E148" s="219" t="s">
        <v>208</v>
      </c>
      <c r="F148" s="219" t="s">
        <v>209</v>
      </c>
      <c r="G148" s="217"/>
      <c r="H148" s="217"/>
      <c r="I148" s="220"/>
      <c r="J148" s="221">
        <f>BK148</f>
        <v>0</v>
      </c>
      <c r="K148" s="217"/>
      <c r="L148" s="222"/>
      <c r="M148" s="223"/>
      <c r="N148" s="224"/>
      <c r="O148" s="224"/>
      <c r="P148" s="225">
        <f>P149+P152+P156</f>
        <v>0</v>
      </c>
      <c r="Q148" s="224"/>
      <c r="R148" s="225">
        <f>R149+R152+R156</f>
        <v>0</v>
      </c>
      <c r="S148" s="224"/>
      <c r="T148" s="225">
        <f>T149+T152+T156</f>
        <v>30.511240000000001</v>
      </c>
      <c r="U148" s="226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7" t="s">
        <v>84</v>
      </c>
      <c r="AT148" s="228" t="s">
        <v>73</v>
      </c>
      <c r="AU148" s="228" t="s">
        <v>74</v>
      </c>
      <c r="AY148" s="227" t="s">
        <v>135</v>
      </c>
      <c r="BK148" s="229">
        <f>BK149+BK152+BK156</f>
        <v>0</v>
      </c>
    </row>
    <row r="149" s="12" customFormat="1" ht="22.8" customHeight="1">
      <c r="A149" s="12"/>
      <c r="B149" s="216"/>
      <c r="C149" s="217"/>
      <c r="D149" s="218" t="s">
        <v>73</v>
      </c>
      <c r="E149" s="230" t="s">
        <v>210</v>
      </c>
      <c r="F149" s="230" t="s">
        <v>211</v>
      </c>
      <c r="G149" s="217"/>
      <c r="H149" s="217"/>
      <c r="I149" s="220"/>
      <c r="J149" s="231">
        <f>BK149</f>
        <v>0</v>
      </c>
      <c r="K149" s="217"/>
      <c r="L149" s="222"/>
      <c r="M149" s="223"/>
      <c r="N149" s="224"/>
      <c r="O149" s="224"/>
      <c r="P149" s="225">
        <f>SUM(P150:P151)</f>
        <v>0</v>
      </c>
      <c r="Q149" s="224"/>
      <c r="R149" s="225">
        <f>SUM(R150:R151)</f>
        <v>0</v>
      </c>
      <c r="S149" s="224"/>
      <c r="T149" s="225">
        <f>SUM(T150:T151)</f>
        <v>22.084</v>
      </c>
      <c r="U149" s="226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84</v>
      </c>
      <c r="AT149" s="228" t="s">
        <v>73</v>
      </c>
      <c r="AU149" s="228" t="s">
        <v>82</v>
      </c>
      <c r="AY149" s="227" t="s">
        <v>135</v>
      </c>
      <c r="BK149" s="229">
        <f>SUM(BK150:BK151)</f>
        <v>0</v>
      </c>
    </row>
    <row r="150" s="2" customFormat="1" ht="24" customHeight="1">
      <c r="A150" s="35"/>
      <c r="B150" s="36"/>
      <c r="C150" s="232" t="s">
        <v>212</v>
      </c>
      <c r="D150" s="232" t="s">
        <v>137</v>
      </c>
      <c r="E150" s="233" t="s">
        <v>213</v>
      </c>
      <c r="F150" s="234" t="s">
        <v>214</v>
      </c>
      <c r="G150" s="235" t="s">
        <v>215</v>
      </c>
      <c r="H150" s="236">
        <v>941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39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0.014</v>
      </c>
      <c r="T150" s="242">
        <f>S150*H150</f>
        <v>13.174</v>
      </c>
      <c r="U150" s="243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204</v>
      </c>
      <c r="AT150" s="244" t="s">
        <v>137</v>
      </c>
      <c r="AU150" s="244" t="s">
        <v>84</v>
      </c>
      <c r="AY150" s="14" t="s">
        <v>135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82</v>
      </c>
      <c r="BK150" s="245">
        <f>ROUND(I150*H150,2)</f>
        <v>0</v>
      </c>
      <c r="BL150" s="14" t="s">
        <v>204</v>
      </c>
      <c r="BM150" s="244" t="s">
        <v>216</v>
      </c>
    </row>
    <row r="151" s="2" customFormat="1" ht="16.5" customHeight="1">
      <c r="A151" s="35"/>
      <c r="B151" s="36"/>
      <c r="C151" s="232" t="s">
        <v>217</v>
      </c>
      <c r="D151" s="232" t="s">
        <v>137</v>
      </c>
      <c r="E151" s="233" t="s">
        <v>218</v>
      </c>
      <c r="F151" s="234" t="s">
        <v>219</v>
      </c>
      <c r="G151" s="235" t="s">
        <v>158</v>
      </c>
      <c r="H151" s="236">
        <v>594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39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0.014999999999999999</v>
      </c>
      <c r="T151" s="242">
        <f>S151*H151</f>
        <v>8.9100000000000001</v>
      </c>
      <c r="U151" s="243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204</v>
      </c>
      <c r="AT151" s="244" t="s">
        <v>137</v>
      </c>
      <c r="AU151" s="244" t="s">
        <v>84</v>
      </c>
      <c r="AY151" s="14" t="s">
        <v>135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82</v>
      </c>
      <c r="BK151" s="245">
        <f>ROUND(I151*H151,2)</f>
        <v>0</v>
      </c>
      <c r="BL151" s="14" t="s">
        <v>204</v>
      </c>
      <c r="BM151" s="244" t="s">
        <v>220</v>
      </c>
    </row>
    <row r="152" s="12" customFormat="1" ht="22.8" customHeight="1">
      <c r="A152" s="12"/>
      <c r="B152" s="216"/>
      <c r="C152" s="217"/>
      <c r="D152" s="218" t="s">
        <v>73</v>
      </c>
      <c r="E152" s="230" t="s">
        <v>221</v>
      </c>
      <c r="F152" s="230" t="s">
        <v>222</v>
      </c>
      <c r="G152" s="217"/>
      <c r="H152" s="217"/>
      <c r="I152" s="220"/>
      <c r="J152" s="231">
        <f>BK152</f>
        <v>0</v>
      </c>
      <c r="K152" s="217"/>
      <c r="L152" s="222"/>
      <c r="M152" s="223"/>
      <c r="N152" s="224"/>
      <c r="O152" s="224"/>
      <c r="P152" s="225">
        <f>SUM(P153:P155)</f>
        <v>0</v>
      </c>
      <c r="Q152" s="224"/>
      <c r="R152" s="225">
        <f>SUM(R153:R155)</f>
        <v>0</v>
      </c>
      <c r="S152" s="224"/>
      <c r="T152" s="225">
        <f>SUM(T153:T155)</f>
        <v>2.6325000000000003</v>
      </c>
      <c r="U152" s="226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7" t="s">
        <v>84</v>
      </c>
      <c r="AT152" s="228" t="s">
        <v>73</v>
      </c>
      <c r="AU152" s="228" t="s">
        <v>82</v>
      </c>
      <c r="AY152" s="227" t="s">
        <v>135</v>
      </c>
      <c r="BK152" s="229">
        <f>SUM(BK153:BK155)</f>
        <v>0</v>
      </c>
    </row>
    <row r="153" s="2" customFormat="1" ht="16.5" customHeight="1">
      <c r="A153" s="35"/>
      <c r="B153" s="36"/>
      <c r="C153" s="232" t="s">
        <v>223</v>
      </c>
      <c r="D153" s="232" t="s">
        <v>137</v>
      </c>
      <c r="E153" s="233" t="s">
        <v>224</v>
      </c>
      <c r="F153" s="234" t="s">
        <v>225</v>
      </c>
      <c r="G153" s="235" t="s">
        <v>158</v>
      </c>
      <c r="H153" s="236">
        <v>378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39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0.00594</v>
      </c>
      <c r="T153" s="242">
        <f>S153*H153</f>
        <v>2.24532</v>
      </c>
      <c r="U153" s="243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204</v>
      </c>
      <c r="AT153" s="244" t="s">
        <v>137</v>
      </c>
      <c r="AU153" s="244" t="s">
        <v>84</v>
      </c>
      <c r="AY153" s="14" t="s">
        <v>135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82</v>
      </c>
      <c r="BK153" s="245">
        <f>ROUND(I153*H153,2)</f>
        <v>0</v>
      </c>
      <c r="BL153" s="14" t="s">
        <v>204</v>
      </c>
      <c r="BM153" s="244" t="s">
        <v>226</v>
      </c>
    </row>
    <row r="154" s="2" customFormat="1" ht="16.5" customHeight="1">
      <c r="A154" s="35"/>
      <c r="B154" s="36"/>
      <c r="C154" s="232" t="s">
        <v>227</v>
      </c>
      <c r="D154" s="232" t="s">
        <v>137</v>
      </c>
      <c r="E154" s="233" t="s">
        <v>228</v>
      </c>
      <c r="F154" s="234" t="s">
        <v>229</v>
      </c>
      <c r="G154" s="235" t="s">
        <v>215</v>
      </c>
      <c r="H154" s="236">
        <v>108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39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0.0025999999999999999</v>
      </c>
      <c r="T154" s="242">
        <f>S154*H154</f>
        <v>0.28079999999999999</v>
      </c>
      <c r="U154" s="243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204</v>
      </c>
      <c r="AT154" s="244" t="s">
        <v>137</v>
      </c>
      <c r="AU154" s="244" t="s">
        <v>84</v>
      </c>
      <c r="AY154" s="14" t="s">
        <v>135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82</v>
      </c>
      <c r="BK154" s="245">
        <f>ROUND(I154*H154,2)</f>
        <v>0</v>
      </c>
      <c r="BL154" s="14" t="s">
        <v>204</v>
      </c>
      <c r="BM154" s="244" t="s">
        <v>230</v>
      </c>
    </row>
    <row r="155" s="2" customFormat="1" ht="16.5" customHeight="1">
      <c r="A155" s="35"/>
      <c r="B155" s="36"/>
      <c r="C155" s="232" t="s">
        <v>7</v>
      </c>
      <c r="D155" s="232" t="s">
        <v>137</v>
      </c>
      <c r="E155" s="233" t="s">
        <v>231</v>
      </c>
      <c r="F155" s="234" t="s">
        <v>232</v>
      </c>
      <c r="G155" s="235" t="s">
        <v>215</v>
      </c>
      <c r="H155" s="236">
        <v>27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39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0.0039399999999999999</v>
      </c>
      <c r="T155" s="242">
        <f>S155*H155</f>
        <v>0.10638</v>
      </c>
      <c r="U155" s="243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204</v>
      </c>
      <c r="AT155" s="244" t="s">
        <v>137</v>
      </c>
      <c r="AU155" s="244" t="s">
        <v>84</v>
      </c>
      <c r="AY155" s="14" t="s">
        <v>135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82</v>
      </c>
      <c r="BK155" s="245">
        <f>ROUND(I155*H155,2)</f>
        <v>0</v>
      </c>
      <c r="BL155" s="14" t="s">
        <v>204</v>
      </c>
      <c r="BM155" s="244" t="s">
        <v>233</v>
      </c>
    </row>
    <row r="156" s="12" customFormat="1" ht="22.8" customHeight="1">
      <c r="A156" s="12"/>
      <c r="B156" s="216"/>
      <c r="C156" s="217"/>
      <c r="D156" s="218" t="s">
        <v>73</v>
      </c>
      <c r="E156" s="230" t="s">
        <v>234</v>
      </c>
      <c r="F156" s="230" t="s">
        <v>235</v>
      </c>
      <c r="G156" s="217"/>
      <c r="H156" s="217"/>
      <c r="I156" s="220"/>
      <c r="J156" s="231">
        <f>BK156</f>
        <v>0</v>
      </c>
      <c r="K156" s="217"/>
      <c r="L156" s="222"/>
      <c r="M156" s="223"/>
      <c r="N156" s="224"/>
      <c r="O156" s="224"/>
      <c r="P156" s="225">
        <f>P157</f>
        <v>0</v>
      </c>
      <c r="Q156" s="224"/>
      <c r="R156" s="225">
        <f>R157</f>
        <v>0</v>
      </c>
      <c r="S156" s="224"/>
      <c r="T156" s="225">
        <f>T157</f>
        <v>5.79474</v>
      </c>
      <c r="U156" s="226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7" t="s">
        <v>84</v>
      </c>
      <c r="AT156" s="228" t="s">
        <v>73</v>
      </c>
      <c r="AU156" s="228" t="s">
        <v>82</v>
      </c>
      <c r="AY156" s="227" t="s">
        <v>135</v>
      </c>
      <c r="BK156" s="229">
        <f>BK157</f>
        <v>0</v>
      </c>
    </row>
    <row r="157" s="2" customFormat="1" ht="24" customHeight="1">
      <c r="A157" s="35"/>
      <c r="B157" s="36"/>
      <c r="C157" s="232" t="s">
        <v>236</v>
      </c>
      <c r="D157" s="232" t="s">
        <v>137</v>
      </c>
      <c r="E157" s="233" t="s">
        <v>237</v>
      </c>
      <c r="F157" s="234" t="s">
        <v>238</v>
      </c>
      <c r="G157" s="235" t="s">
        <v>158</v>
      </c>
      <c r="H157" s="236">
        <v>378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39</v>
      </c>
      <c r="O157" s="88"/>
      <c r="P157" s="242">
        <f>O157*H157</f>
        <v>0</v>
      </c>
      <c r="Q157" s="242">
        <v>0</v>
      </c>
      <c r="R157" s="242">
        <f>Q157*H157</f>
        <v>0</v>
      </c>
      <c r="S157" s="242">
        <v>0.01533</v>
      </c>
      <c r="T157" s="242">
        <f>S157*H157</f>
        <v>5.79474</v>
      </c>
      <c r="U157" s="243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204</v>
      </c>
      <c r="AT157" s="244" t="s">
        <v>137</v>
      </c>
      <c r="AU157" s="244" t="s">
        <v>84</v>
      </c>
      <c r="AY157" s="14" t="s">
        <v>135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4" t="s">
        <v>82</v>
      </c>
      <c r="BK157" s="245">
        <f>ROUND(I157*H157,2)</f>
        <v>0</v>
      </c>
      <c r="BL157" s="14" t="s">
        <v>204</v>
      </c>
      <c r="BM157" s="244" t="s">
        <v>239</v>
      </c>
    </row>
    <row r="158" s="12" customFormat="1" ht="25.92" customHeight="1">
      <c r="A158" s="12"/>
      <c r="B158" s="216"/>
      <c r="C158" s="217"/>
      <c r="D158" s="218" t="s">
        <v>73</v>
      </c>
      <c r="E158" s="219" t="s">
        <v>240</v>
      </c>
      <c r="F158" s="219" t="s">
        <v>241</v>
      </c>
      <c r="G158" s="217"/>
      <c r="H158" s="217"/>
      <c r="I158" s="220"/>
      <c r="J158" s="221">
        <f>BK158</f>
        <v>0</v>
      </c>
      <c r="K158" s="217"/>
      <c r="L158" s="222"/>
      <c r="M158" s="223"/>
      <c r="N158" s="224"/>
      <c r="O158" s="224"/>
      <c r="P158" s="225">
        <f>SUM(P159:P161)</f>
        <v>0</v>
      </c>
      <c r="Q158" s="224"/>
      <c r="R158" s="225">
        <f>SUM(R159:R161)</f>
        <v>0</v>
      </c>
      <c r="S158" s="224"/>
      <c r="T158" s="225">
        <f>SUM(T159:T161)</f>
        <v>0.95999999999999996</v>
      </c>
      <c r="U158" s="226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7" t="s">
        <v>141</v>
      </c>
      <c r="AT158" s="228" t="s">
        <v>73</v>
      </c>
      <c r="AU158" s="228" t="s">
        <v>74</v>
      </c>
      <c r="AY158" s="227" t="s">
        <v>135</v>
      </c>
      <c r="BK158" s="229">
        <f>SUM(BK159:BK161)</f>
        <v>0</v>
      </c>
    </row>
    <row r="159" s="2" customFormat="1" ht="16.5" customHeight="1">
      <c r="A159" s="35"/>
      <c r="B159" s="36"/>
      <c r="C159" s="232" t="s">
        <v>242</v>
      </c>
      <c r="D159" s="232" t="s">
        <v>137</v>
      </c>
      <c r="E159" s="233" t="s">
        <v>243</v>
      </c>
      <c r="F159" s="234" t="s">
        <v>244</v>
      </c>
      <c r="G159" s="235" t="s">
        <v>140</v>
      </c>
      <c r="H159" s="236">
        <v>8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39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0.12</v>
      </c>
      <c r="T159" s="242">
        <f>S159*H159</f>
        <v>0.95999999999999996</v>
      </c>
      <c r="U159" s="243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245</v>
      </c>
      <c r="AT159" s="244" t="s">
        <v>137</v>
      </c>
      <c r="AU159" s="244" t="s">
        <v>82</v>
      </c>
      <c r="AY159" s="14" t="s">
        <v>135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82</v>
      </c>
      <c r="BK159" s="245">
        <f>ROUND(I159*H159,2)</f>
        <v>0</v>
      </c>
      <c r="BL159" s="14" t="s">
        <v>245</v>
      </c>
      <c r="BM159" s="244" t="s">
        <v>246</v>
      </c>
    </row>
    <row r="160" s="2" customFormat="1" ht="16.5" customHeight="1">
      <c r="A160" s="35"/>
      <c r="B160" s="36"/>
      <c r="C160" s="232" t="s">
        <v>247</v>
      </c>
      <c r="D160" s="232" t="s">
        <v>137</v>
      </c>
      <c r="E160" s="233" t="s">
        <v>248</v>
      </c>
      <c r="F160" s="234" t="s">
        <v>249</v>
      </c>
      <c r="G160" s="235" t="s">
        <v>250</v>
      </c>
      <c r="H160" s="236">
        <v>1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39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2">
        <f>S160*H160</f>
        <v>0</v>
      </c>
      <c r="U160" s="243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245</v>
      </c>
      <c r="AT160" s="244" t="s">
        <v>137</v>
      </c>
      <c r="AU160" s="244" t="s">
        <v>82</v>
      </c>
      <c r="AY160" s="14" t="s">
        <v>135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4" t="s">
        <v>82</v>
      </c>
      <c r="BK160" s="245">
        <f>ROUND(I160*H160,2)</f>
        <v>0</v>
      </c>
      <c r="BL160" s="14" t="s">
        <v>245</v>
      </c>
      <c r="BM160" s="244" t="s">
        <v>251</v>
      </c>
    </row>
    <row r="161" s="2" customFormat="1" ht="24" customHeight="1">
      <c r="A161" s="35"/>
      <c r="B161" s="36"/>
      <c r="C161" s="232" t="s">
        <v>252</v>
      </c>
      <c r="D161" s="232" t="s">
        <v>137</v>
      </c>
      <c r="E161" s="233" t="s">
        <v>253</v>
      </c>
      <c r="F161" s="234" t="s">
        <v>254</v>
      </c>
      <c r="G161" s="235" t="s">
        <v>250</v>
      </c>
      <c r="H161" s="236">
        <v>1</v>
      </c>
      <c r="I161" s="237"/>
      <c r="J161" s="238">
        <f>ROUND(I161*H161,2)</f>
        <v>0</v>
      </c>
      <c r="K161" s="239"/>
      <c r="L161" s="41"/>
      <c r="M161" s="257" t="s">
        <v>1</v>
      </c>
      <c r="N161" s="258" t="s">
        <v>39</v>
      </c>
      <c r="O161" s="259"/>
      <c r="P161" s="260">
        <f>O161*H161</f>
        <v>0</v>
      </c>
      <c r="Q161" s="260">
        <v>0</v>
      </c>
      <c r="R161" s="260">
        <f>Q161*H161</f>
        <v>0</v>
      </c>
      <c r="S161" s="260">
        <v>0</v>
      </c>
      <c r="T161" s="260">
        <f>S161*H161</f>
        <v>0</v>
      </c>
      <c r="U161" s="261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245</v>
      </c>
      <c r="AT161" s="244" t="s">
        <v>137</v>
      </c>
      <c r="AU161" s="244" t="s">
        <v>82</v>
      </c>
      <c r="AY161" s="14" t="s">
        <v>135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4" t="s">
        <v>82</v>
      </c>
      <c r="BK161" s="245">
        <f>ROUND(I161*H161,2)</f>
        <v>0</v>
      </c>
      <c r="BL161" s="14" t="s">
        <v>245</v>
      </c>
      <c r="BM161" s="244" t="s">
        <v>255</v>
      </c>
    </row>
    <row r="162" s="2" customFormat="1" ht="6.96" customHeight="1">
      <c r="A162" s="35"/>
      <c r="B162" s="63"/>
      <c r="C162" s="64"/>
      <c r="D162" s="64"/>
      <c r="E162" s="64"/>
      <c r="F162" s="64"/>
      <c r="G162" s="64"/>
      <c r="H162" s="64"/>
      <c r="I162" s="180"/>
      <c r="J162" s="64"/>
      <c r="K162" s="64"/>
      <c r="L162" s="41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sheet="1" autoFilter="0" formatColumns="0" formatRows="0" objects="1" scenarios="1" spinCount="100000" saltValue="oYywPuwvTQ6IOUKjkeu5boxAMSCDVLuPytznQi3SAUg56BdJJixCI+wqreFOlFzRTMs8DHVKipDTBLVn/Uv18g==" hashValue="KxIMUqV8IM8wqaEzZ2LctgHB5PjbAqOrw2/9anN6fC4i9EcNPGBRuyx/0SkNW80I1ltP32No1a0Izx0wgipOJQ==" algorithmName="SHA-512" password="CC35"/>
  <autoFilter ref="C125:K16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256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103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ROUND((SUM(BE127:BE169)),  2)</f>
        <v>0</v>
      </c>
      <c r="G33" s="35"/>
      <c r="H33" s="35"/>
      <c r="I33" s="159">
        <v>0.20999999999999999</v>
      </c>
      <c r="J33" s="158">
        <f>ROUND(((SUM(BE127:BE169))*I33),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ROUND((SUM(BF127:BF169)),  2)</f>
        <v>0</v>
      </c>
      <c r="G34" s="35"/>
      <c r="H34" s="35"/>
      <c r="I34" s="159">
        <v>0.14999999999999999</v>
      </c>
      <c r="J34" s="158">
        <f>ROUND(((SUM(BF127:BF169))*I34),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ROUND((SUM(BG127:BG169)),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ROUND((SUM(BH127:BH169)),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ROUND((SUM(BI127:BI169)),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Chrudim - J - Chrudim - jídelna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Chrudim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109</v>
      </c>
      <c r="E97" s="193"/>
      <c r="F97" s="193"/>
      <c r="G97" s="193"/>
      <c r="H97" s="193"/>
      <c r="I97" s="194"/>
      <c r="J97" s="195">
        <f>J128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110</v>
      </c>
      <c r="E98" s="200"/>
      <c r="F98" s="200"/>
      <c r="G98" s="200"/>
      <c r="H98" s="200"/>
      <c r="I98" s="201"/>
      <c r="J98" s="202">
        <f>J129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111</v>
      </c>
      <c r="E99" s="200"/>
      <c r="F99" s="200"/>
      <c r="G99" s="200"/>
      <c r="H99" s="200"/>
      <c r="I99" s="201"/>
      <c r="J99" s="202">
        <f>J136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7"/>
      <c r="C100" s="198"/>
      <c r="D100" s="199" t="s">
        <v>112</v>
      </c>
      <c r="E100" s="200"/>
      <c r="F100" s="200"/>
      <c r="G100" s="200"/>
      <c r="H100" s="200"/>
      <c r="I100" s="201"/>
      <c r="J100" s="202">
        <f>J139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113</v>
      </c>
      <c r="E101" s="200"/>
      <c r="F101" s="200"/>
      <c r="G101" s="200"/>
      <c r="H101" s="200"/>
      <c r="I101" s="201"/>
      <c r="J101" s="202">
        <f>J146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257</v>
      </c>
      <c r="E102" s="200"/>
      <c r="F102" s="200"/>
      <c r="G102" s="200"/>
      <c r="H102" s="200"/>
      <c r="I102" s="201"/>
      <c r="J102" s="202">
        <f>J150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114</v>
      </c>
      <c r="E103" s="193"/>
      <c r="F103" s="193"/>
      <c r="G103" s="193"/>
      <c r="H103" s="193"/>
      <c r="I103" s="194"/>
      <c r="J103" s="195">
        <f>J154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115</v>
      </c>
      <c r="E104" s="200"/>
      <c r="F104" s="200"/>
      <c r="G104" s="200"/>
      <c r="H104" s="200"/>
      <c r="I104" s="201"/>
      <c r="J104" s="202">
        <f>J155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116</v>
      </c>
      <c r="E105" s="200"/>
      <c r="F105" s="200"/>
      <c r="G105" s="200"/>
      <c r="H105" s="200"/>
      <c r="I105" s="201"/>
      <c r="J105" s="202">
        <f>J158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117</v>
      </c>
      <c r="E106" s="200"/>
      <c r="F106" s="200"/>
      <c r="G106" s="200"/>
      <c r="H106" s="200"/>
      <c r="I106" s="201"/>
      <c r="J106" s="202">
        <f>J162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118</v>
      </c>
      <c r="E107" s="193"/>
      <c r="F107" s="193"/>
      <c r="G107" s="193"/>
      <c r="H107" s="193"/>
      <c r="I107" s="194"/>
      <c r="J107" s="195">
        <f>J164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0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83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119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4" t="str">
        <f>E7</f>
        <v xml:space="preserve">Hlinsko v Čechách, Slatiňany, Chrudim MEO  - odstranění objektů</v>
      </c>
      <c r="F117" s="29"/>
      <c r="G117" s="29"/>
      <c r="H117" s="29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101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Chrudim - J - Chrudim - jídelna</v>
      </c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Chrudim</v>
      </c>
      <c r="G121" s="37"/>
      <c r="H121" s="37"/>
      <c r="I121" s="144" t="s">
        <v>22</v>
      </c>
      <c r="J121" s="76" t="str">
        <f>IF(J12="","",J12)</f>
        <v>25. 3. 2020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144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144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4"/>
      <c r="B126" s="205"/>
      <c r="C126" s="206" t="s">
        <v>120</v>
      </c>
      <c r="D126" s="207" t="s">
        <v>59</v>
      </c>
      <c r="E126" s="207" t="s">
        <v>55</v>
      </c>
      <c r="F126" s="207" t="s">
        <v>56</v>
      </c>
      <c r="G126" s="207" t="s">
        <v>121</v>
      </c>
      <c r="H126" s="207" t="s">
        <v>122</v>
      </c>
      <c r="I126" s="208" t="s">
        <v>123</v>
      </c>
      <c r="J126" s="209" t="s">
        <v>106</v>
      </c>
      <c r="K126" s="210" t="s">
        <v>124</v>
      </c>
      <c r="L126" s="211"/>
      <c r="M126" s="97" t="s">
        <v>1</v>
      </c>
      <c r="N126" s="98" t="s">
        <v>38</v>
      </c>
      <c r="O126" s="98" t="s">
        <v>125</v>
      </c>
      <c r="P126" s="98" t="s">
        <v>126</v>
      </c>
      <c r="Q126" s="98" t="s">
        <v>127</v>
      </c>
      <c r="R126" s="98" t="s">
        <v>128</v>
      </c>
      <c r="S126" s="98" t="s">
        <v>129</v>
      </c>
      <c r="T126" s="98" t="s">
        <v>130</v>
      </c>
      <c r="U126" s="99" t="s">
        <v>131</v>
      </c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5"/>
      <c r="B127" s="36"/>
      <c r="C127" s="104" t="s">
        <v>132</v>
      </c>
      <c r="D127" s="37"/>
      <c r="E127" s="37"/>
      <c r="F127" s="37"/>
      <c r="G127" s="37"/>
      <c r="H127" s="37"/>
      <c r="I127" s="141"/>
      <c r="J127" s="212">
        <f>BK127</f>
        <v>0</v>
      </c>
      <c r="K127" s="37"/>
      <c r="L127" s="41"/>
      <c r="M127" s="100"/>
      <c r="N127" s="213"/>
      <c r="O127" s="101"/>
      <c r="P127" s="214">
        <f>P128+P154+P164</f>
        <v>0</v>
      </c>
      <c r="Q127" s="101"/>
      <c r="R127" s="214">
        <f>R128+R154+R164</f>
        <v>4.5044999999999993</v>
      </c>
      <c r="S127" s="101"/>
      <c r="T127" s="214">
        <f>T128+T154+T164</f>
        <v>373.91341499999999</v>
      </c>
      <c r="U127" s="102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108</v>
      </c>
      <c r="BK127" s="215">
        <f>BK128+BK154+BK164</f>
        <v>0</v>
      </c>
    </row>
    <row r="128" s="12" customFormat="1" ht="25.92" customHeight="1">
      <c r="A128" s="12"/>
      <c r="B128" s="216"/>
      <c r="C128" s="217"/>
      <c r="D128" s="218" t="s">
        <v>73</v>
      </c>
      <c r="E128" s="219" t="s">
        <v>133</v>
      </c>
      <c r="F128" s="219" t="s">
        <v>134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P129+P136+P146+P150</f>
        <v>0</v>
      </c>
      <c r="Q128" s="224"/>
      <c r="R128" s="225">
        <f>R129+R136+R146+R150</f>
        <v>4.5044999999999993</v>
      </c>
      <c r="S128" s="224"/>
      <c r="T128" s="225">
        <f>T129+T136+T146+T150</f>
        <v>361.38499999999999</v>
      </c>
      <c r="U128" s="226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82</v>
      </c>
      <c r="AT128" s="228" t="s">
        <v>73</v>
      </c>
      <c r="AU128" s="228" t="s">
        <v>74</v>
      </c>
      <c r="AY128" s="227" t="s">
        <v>135</v>
      </c>
      <c r="BK128" s="229">
        <f>BK129+BK136+BK146+BK150</f>
        <v>0</v>
      </c>
    </row>
    <row r="129" s="12" customFormat="1" ht="22.8" customHeight="1">
      <c r="A129" s="12"/>
      <c r="B129" s="216"/>
      <c r="C129" s="217"/>
      <c r="D129" s="218" t="s">
        <v>73</v>
      </c>
      <c r="E129" s="230" t="s">
        <v>82</v>
      </c>
      <c r="F129" s="230" t="s">
        <v>136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SUM(P130:P135)</f>
        <v>0</v>
      </c>
      <c r="Q129" s="224"/>
      <c r="R129" s="225">
        <f>SUM(R130:R135)</f>
        <v>4.5044999999999993</v>
      </c>
      <c r="S129" s="224"/>
      <c r="T129" s="225">
        <f>SUM(T130:T135)</f>
        <v>0</v>
      </c>
      <c r="U129" s="226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82</v>
      </c>
      <c r="AT129" s="228" t="s">
        <v>73</v>
      </c>
      <c r="AU129" s="228" t="s">
        <v>82</v>
      </c>
      <c r="AY129" s="227" t="s">
        <v>135</v>
      </c>
      <c r="BK129" s="229">
        <f>SUM(BK130:BK135)</f>
        <v>0</v>
      </c>
    </row>
    <row r="130" s="2" customFormat="1" ht="24" customHeight="1">
      <c r="A130" s="35"/>
      <c r="B130" s="36"/>
      <c r="C130" s="232" t="s">
        <v>82</v>
      </c>
      <c r="D130" s="232" t="s">
        <v>137</v>
      </c>
      <c r="E130" s="233" t="s">
        <v>138</v>
      </c>
      <c r="F130" s="234" t="s">
        <v>139</v>
      </c>
      <c r="G130" s="235" t="s">
        <v>140</v>
      </c>
      <c r="H130" s="236">
        <v>21.449999999999999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39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2">
        <f>S130*H130</f>
        <v>0</v>
      </c>
      <c r="U130" s="243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141</v>
      </c>
      <c r="AT130" s="244" t="s">
        <v>137</v>
      </c>
      <c r="AU130" s="244" t="s">
        <v>84</v>
      </c>
      <c r="AY130" s="14" t="s">
        <v>135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82</v>
      </c>
      <c r="BK130" s="245">
        <f>ROUND(I130*H130,2)</f>
        <v>0</v>
      </c>
      <c r="BL130" s="14" t="s">
        <v>141</v>
      </c>
      <c r="BM130" s="244" t="s">
        <v>258</v>
      </c>
    </row>
    <row r="131" s="2" customFormat="1" ht="16.5" customHeight="1">
      <c r="A131" s="35"/>
      <c r="B131" s="36"/>
      <c r="C131" s="246" t="s">
        <v>84</v>
      </c>
      <c r="D131" s="246" t="s">
        <v>143</v>
      </c>
      <c r="E131" s="247" t="s">
        <v>144</v>
      </c>
      <c r="F131" s="248" t="s">
        <v>145</v>
      </c>
      <c r="G131" s="249" t="s">
        <v>140</v>
      </c>
      <c r="H131" s="250">
        <v>21.449999999999999</v>
      </c>
      <c r="I131" s="251"/>
      <c r="J131" s="252">
        <f>ROUND(I131*H131,2)</f>
        <v>0</v>
      </c>
      <c r="K131" s="253"/>
      <c r="L131" s="254"/>
      <c r="M131" s="255" t="s">
        <v>1</v>
      </c>
      <c r="N131" s="256" t="s">
        <v>39</v>
      </c>
      <c r="O131" s="88"/>
      <c r="P131" s="242">
        <f>O131*H131</f>
        <v>0</v>
      </c>
      <c r="Q131" s="242">
        <v>0.20999999999999999</v>
      </c>
      <c r="R131" s="242">
        <f>Q131*H131</f>
        <v>4.5044999999999993</v>
      </c>
      <c r="S131" s="242">
        <v>0</v>
      </c>
      <c r="T131" s="242">
        <f>S131*H131</f>
        <v>0</v>
      </c>
      <c r="U131" s="243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146</v>
      </c>
      <c r="AT131" s="244" t="s">
        <v>143</v>
      </c>
      <c r="AU131" s="244" t="s">
        <v>84</v>
      </c>
      <c r="AY131" s="14" t="s">
        <v>135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82</v>
      </c>
      <c r="BK131" s="245">
        <f>ROUND(I131*H131,2)</f>
        <v>0</v>
      </c>
      <c r="BL131" s="14" t="s">
        <v>141</v>
      </c>
      <c r="BM131" s="244" t="s">
        <v>259</v>
      </c>
    </row>
    <row r="132" s="2" customFormat="1" ht="16.5" customHeight="1">
      <c r="A132" s="35"/>
      <c r="B132" s="36"/>
      <c r="C132" s="232" t="s">
        <v>148</v>
      </c>
      <c r="D132" s="232" t="s">
        <v>137</v>
      </c>
      <c r="E132" s="233" t="s">
        <v>149</v>
      </c>
      <c r="F132" s="234" t="s">
        <v>150</v>
      </c>
      <c r="G132" s="235" t="s">
        <v>140</v>
      </c>
      <c r="H132" s="236">
        <v>21.449999999999999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39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2">
        <f>S132*H132</f>
        <v>0</v>
      </c>
      <c r="U132" s="243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141</v>
      </c>
      <c r="AT132" s="244" t="s">
        <v>137</v>
      </c>
      <c r="AU132" s="244" t="s">
        <v>84</v>
      </c>
      <c r="AY132" s="14" t="s">
        <v>135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82</v>
      </c>
      <c r="BK132" s="245">
        <f>ROUND(I132*H132,2)</f>
        <v>0</v>
      </c>
      <c r="BL132" s="14" t="s">
        <v>141</v>
      </c>
      <c r="BM132" s="244" t="s">
        <v>260</v>
      </c>
    </row>
    <row r="133" s="2" customFormat="1" ht="24" customHeight="1">
      <c r="A133" s="35"/>
      <c r="B133" s="36"/>
      <c r="C133" s="232" t="s">
        <v>141</v>
      </c>
      <c r="D133" s="232" t="s">
        <v>137</v>
      </c>
      <c r="E133" s="233" t="s">
        <v>152</v>
      </c>
      <c r="F133" s="234" t="s">
        <v>153</v>
      </c>
      <c r="G133" s="235" t="s">
        <v>140</v>
      </c>
      <c r="H133" s="236">
        <v>40.195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261</v>
      </c>
    </row>
    <row r="134" s="2" customFormat="1" ht="24" customHeight="1">
      <c r="A134" s="35"/>
      <c r="B134" s="36"/>
      <c r="C134" s="232" t="s">
        <v>155</v>
      </c>
      <c r="D134" s="232" t="s">
        <v>137</v>
      </c>
      <c r="E134" s="233" t="s">
        <v>156</v>
      </c>
      <c r="F134" s="234" t="s">
        <v>157</v>
      </c>
      <c r="G134" s="235" t="s">
        <v>158</v>
      </c>
      <c r="H134" s="236">
        <v>172.5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39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141</v>
      </c>
      <c r="AT134" s="244" t="s">
        <v>137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262</v>
      </c>
    </row>
    <row r="135" s="2" customFormat="1" ht="24" customHeight="1">
      <c r="A135" s="35"/>
      <c r="B135" s="36"/>
      <c r="C135" s="232" t="s">
        <v>160</v>
      </c>
      <c r="D135" s="232" t="s">
        <v>137</v>
      </c>
      <c r="E135" s="233" t="s">
        <v>161</v>
      </c>
      <c r="F135" s="234" t="s">
        <v>162</v>
      </c>
      <c r="G135" s="235" t="s">
        <v>158</v>
      </c>
      <c r="H135" s="236">
        <v>180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39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2">
        <f>S135*H135</f>
        <v>0</v>
      </c>
      <c r="U135" s="243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141</v>
      </c>
      <c r="AT135" s="244" t="s">
        <v>137</v>
      </c>
      <c r="AU135" s="244" t="s">
        <v>84</v>
      </c>
      <c r="AY135" s="14" t="s">
        <v>135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82</v>
      </c>
      <c r="BK135" s="245">
        <f>ROUND(I135*H135,2)</f>
        <v>0</v>
      </c>
      <c r="BL135" s="14" t="s">
        <v>141</v>
      </c>
      <c r="BM135" s="244" t="s">
        <v>263</v>
      </c>
    </row>
    <row r="136" s="12" customFormat="1" ht="22.8" customHeight="1">
      <c r="A136" s="12"/>
      <c r="B136" s="216"/>
      <c r="C136" s="217"/>
      <c r="D136" s="218" t="s">
        <v>73</v>
      </c>
      <c r="E136" s="230" t="s">
        <v>164</v>
      </c>
      <c r="F136" s="230" t="s">
        <v>165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P137+P138+P139</f>
        <v>0</v>
      </c>
      <c r="Q136" s="224"/>
      <c r="R136" s="225">
        <f>R137+R138+R139</f>
        <v>0</v>
      </c>
      <c r="S136" s="224"/>
      <c r="T136" s="225">
        <f>T137+T138+T139</f>
        <v>361.38499999999999</v>
      </c>
      <c r="U136" s="226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7" t="s">
        <v>82</v>
      </c>
      <c r="AT136" s="228" t="s">
        <v>73</v>
      </c>
      <c r="AU136" s="228" t="s">
        <v>82</v>
      </c>
      <c r="AY136" s="227" t="s">
        <v>135</v>
      </c>
      <c r="BK136" s="229">
        <f>BK137+BK138+BK139</f>
        <v>0</v>
      </c>
    </row>
    <row r="137" s="2" customFormat="1" ht="16.5" customHeight="1">
      <c r="A137" s="35"/>
      <c r="B137" s="36"/>
      <c r="C137" s="232" t="s">
        <v>166</v>
      </c>
      <c r="D137" s="232" t="s">
        <v>137</v>
      </c>
      <c r="E137" s="233" t="s">
        <v>167</v>
      </c>
      <c r="F137" s="234" t="s">
        <v>168</v>
      </c>
      <c r="G137" s="235" t="s">
        <v>140</v>
      </c>
      <c r="H137" s="236">
        <v>11.595000000000001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2</v>
      </c>
      <c r="T137" s="242">
        <f>S137*H137</f>
        <v>23.190000000000001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141</v>
      </c>
      <c r="AT137" s="244" t="s">
        <v>137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264</v>
      </c>
    </row>
    <row r="138" s="2" customFormat="1" ht="24" customHeight="1">
      <c r="A138" s="35"/>
      <c r="B138" s="36"/>
      <c r="C138" s="232" t="s">
        <v>146</v>
      </c>
      <c r="D138" s="232" t="s">
        <v>137</v>
      </c>
      <c r="E138" s="233" t="s">
        <v>170</v>
      </c>
      <c r="F138" s="234" t="s">
        <v>171</v>
      </c>
      <c r="G138" s="235" t="s">
        <v>140</v>
      </c>
      <c r="H138" s="236">
        <v>614.89999999999998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39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0.55000000000000004</v>
      </c>
      <c r="T138" s="242">
        <f>S138*H138</f>
        <v>338.19499999999999</v>
      </c>
      <c r="U138" s="243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141</v>
      </c>
      <c r="AT138" s="244" t="s">
        <v>137</v>
      </c>
      <c r="AU138" s="244" t="s">
        <v>84</v>
      </c>
      <c r="AY138" s="14" t="s">
        <v>135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82</v>
      </c>
      <c r="BK138" s="245">
        <f>ROUND(I138*H138,2)</f>
        <v>0</v>
      </c>
      <c r="BL138" s="14" t="s">
        <v>141</v>
      </c>
      <c r="BM138" s="244" t="s">
        <v>265</v>
      </c>
    </row>
    <row r="139" s="12" customFormat="1" ht="20.88" customHeight="1">
      <c r="A139" s="12"/>
      <c r="B139" s="216"/>
      <c r="C139" s="217"/>
      <c r="D139" s="218" t="s">
        <v>73</v>
      </c>
      <c r="E139" s="230" t="s">
        <v>173</v>
      </c>
      <c r="F139" s="230" t="s">
        <v>174</v>
      </c>
      <c r="G139" s="217"/>
      <c r="H139" s="217"/>
      <c r="I139" s="220"/>
      <c r="J139" s="231">
        <f>BK139</f>
        <v>0</v>
      </c>
      <c r="K139" s="217"/>
      <c r="L139" s="222"/>
      <c r="M139" s="223"/>
      <c r="N139" s="224"/>
      <c r="O139" s="224"/>
      <c r="P139" s="225">
        <f>SUM(P140:P145)</f>
        <v>0</v>
      </c>
      <c r="Q139" s="224"/>
      <c r="R139" s="225">
        <f>SUM(R140:R145)</f>
        <v>0</v>
      </c>
      <c r="S139" s="224"/>
      <c r="T139" s="225">
        <f>SUM(T140:T145)</f>
        <v>0</v>
      </c>
      <c r="U139" s="226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7" t="s">
        <v>82</v>
      </c>
      <c r="AT139" s="228" t="s">
        <v>73</v>
      </c>
      <c r="AU139" s="228" t="s">
        <v>84</v>
      </c>
      <c r="AY139" s="227" t="s">
        <v>135</v>
      </c>
      <c r="BK139" s="229">
        <f>SUM(BK140:BK145)</f>
        <v>0</v>
      </c>
    </row>
    <row r="140" s="2" customFormat="1" ht="24" customHeight="1">
      <c r="A140" s="35"/>
      <c r="B140" s="36"/>
      <c r="C140" s="232" t="s">
        <v>164</v>
      </c>
      <c r="D140" s="232" t="s">
        <v>137</v>
      </c>
      <c r="E140" s="233" t="s">
        <v>175</v>
      </c>
      <c r="F140" s="234" t="s">
        <v>176</v>
      </c>
      <c r="G140" s="235" t="s">
        <v>177</v>
      </c>
      <c r="H140" s="236">
        <v>361.38499999999999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39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2">
        <f>S140*H140</f>
        <v>0</v>
      </c>
      <c r="U140" s="243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141</v>
      </c>
      <c r="AT140" s="244" t="s">
        <v>137</v>
      </c>
      <c r="AU140" s="244" t="s">
        <v>148</v>
      </c>
      <c r="AY140" s="14" t="s">
        <v>135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82</v>
      </c>
      <c r="BK140" s="245">
        <f>ROUND(I140*H140,2)</f>
        <v>0</v>
      </c>
      <c r="BL140" s="14" t="s">
        <v>141</v>
      </c>
      <c r="BM140" s="244" t="s">
        <v>266</v>
      </c>
    </row>
    <row r="141" s="2" customFormat="1" ht="24" customHeight="1">
      <c r="A141" s="35"/>
      <c r="B141" s="36"/>
      <c r="C141" s="232" t="s">
        <v>179</v>
      </c>
      <c r="D141" s="232" t="s">
        <v>137</v>
      </c>
      <c r="E141" s="233" t="s">
        <v>180</v>
      </c>
      <c r="F141" s="234" t="s">
        <v>181</v>
      </c>
      <c r="G141" s="235" t="s">
        <v>177</v>
      </c>
      <c r="H141" s="236">
        <v>7.218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39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2">
        <f>S141*H141</f>
        <v>0</v>
      </c>
      <c r="U141" s="243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141</v>
      </c>
      <c r="AT141" s="244" t="s">
        <v>137</v>
      </c>
      <c r="AU141" s="244" t="s">
        <v>148</v>
      </c>
      <c r="AY141" s="14" t="s">
        <v>135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82</v>
      </c>
      <c r="BK141" s="245">
        <f>ROUND(I141*H141,2)</f>
        <v>0</v>
      </c>
      <c r="BL141" s="14" t="s">
        <v>141</v>
      </c>
      <c r="BM141" s="244" t="s">
        <v>267</v>
      </c>
    </row>
    <row r="142" s="2" customFormat="1" ht="24" customHeight="1">
      <c r="A142" s="35"/>
      <c r="B142" s="36"/>
      <c r="C142" s="232" t="s">
        <v>183</v>
      </c>
      <c r="D142" s="232" t="s">
        <v>137</v>
      </c>
      <c r="E142" s="233" t="s">
        <v>184</v>
      </c>
      <c r="F142" s="234" t="s">
        <v>185</v>
      </c>
      <c r="G142" s="235" t="s">
        <v>177</v>
      </c>
      <c r="H142" s="236">
        <v>3.6800000000000002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39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2">
        <f>S142*H142</f>
        <v>0</v>
      </c>
      <c r="U142" s="243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141</v>
      </c>
      <c r="AT142" s="244" t="s">
        <v>137</v>
      </c>
      <c r="AU142" s="244" t="s">
        <v>148</v>
      </c>
      <c r="AY142" s="14" t="s">
        <v>135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82</v>
      </c>
      <c r="BK142" s="245">
        <f>ROUND(I142*H142,2)</f>
        <v>0</v>
      </c>
      <c r="BL142" s="14" t="s">
        <v>141</v>
      </c>
      <c r="BM142" s="244" t="s">
        <v>268</v>
      </c>
    </row>
    <row r="143" s="2" customFormat="1" ht="16.5" customHeight="1">
      <c r="A143" s="35"/>
      <c r="B143" s="36"/>
      <c r="C143" s="232" t="s">
        <v>187</v>
      </c>
      <c r="D143" s="232" t="s">
        <v>137</v>
      </c>
      <c r="E143" s="233" t="s">
        <v>188</v>
      </c>
      <c r="F143" s="234" t="s">
        <v>189</v>
      </c>
      <c r="G143" s="235" t="s">
        <v>177</v>
      </c>
      <c r="H143" s="236">
        <v>3.6800000000000002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39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2">
        <f>S143*H143</f>
        <v>0</v>
      </c>
      <c r="U143" s="243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141</v>
      </c>
      <c r="AT143" s="244" t="s">
        <v>137</v>
      </c>
      <c r="AU143" s="244" t="s">
        <v>148</v>
      </c>
      <c r="AY143" s="14" t="s">
        <v>135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82</v>
      </c>
      <c r="BK143" s="245">
        <f>ROUND(I143*H143,2)</f>
        <v>0</v>
      </c>
      <c r="BL143" s="14" t="s">
        <v>141</v>
      </c>
      <c r="BM143" s="244" t="s">
        <v>269</v>
      </c>
    </row>
    <row r="144" s="2" customFormat="1" ht="24" customHeight="1">
      <c r="A144" s="35"/>
      <c r="B144" s="36"/>
      <c r="C144" s="232" t="s">
        <v>191</v>
      </c>
      <c r="D144" s="232" t="s">
        <v>137</v>
      </c>
      <c r="E144" s="233" t="s">
        <v>192</v>
      </c>
      <c r="F144" s="234" t="s">
        <v>193</v>
      </c>
      <c r="G144" s="235" t="s">
        <v>177</v>
      </c>
      <c r="H144" s="236">
        <v>143.52000000000001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39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2">
        <f>S144*H144</f>
        <v>0</v>
      </c>
      <c r="U144" s="243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141</v>
      </c>
      <c r="AT144" s="244" t="s">
        <v>137</v>
      </c>
      <c r="AU144" s="244" t="s">
        <v>148</v>
      </c>
      <c r="AY144" s="14" t="s">
        <v>135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82</v>
      </c>
      <c r="BK144" s="245">
        <f>ROUND(I144*H144,2)</f>
        <v>0</v>
      </c>
      <c r="BL144" s="14" t="s">
        <v>141</v>
      </c>
      <c r="BM144" s="244" t="s">
        <v>270</v>
      </c>
    </row>
    <row r="145" s="2" customFormat="1" ht="24" customHeight="1">
      <c r="A145" s="35"/>
      <c r="B145" s="36"/>
      <c r="C145" s="232" t="s">
        <v>195</v>
      </c>
      <c r="D145" s="232" t="s">
        <v>137</v>
      </c>
      <c r="E145" s="233" t="s">
        <v>196</v>
      </c>
      <c r="F145" s="234" t="s">
        <v>197</v>
      </c>
      <c r="G145" s="235" t="s">
        <v>177</v>
      </c>
      <c r="H145" s="236">
        <v>3.6800000000000002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39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2">
        <f>S145*H145</f>
        <v>0</v>
      </c>
      <c r="U145" s="243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141</v>
      </c>
      <c r="AT145" s="244" t="s">
        <v>137</v>
      </c>
      <c r="AU145" s="244" t="s">
        <v>148</v>
      </c>
      <c r="AY145" s="14" t="s">
        <v>135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82</v>
      </c>
      <c r="BK145" s="245">
        <f>ROUND(I145*H145,2)</f>
        <v>0</v>
      </c>
      <c r="BL145" s="14" t="s">
        <v>141</v>
      </c>
      <c r="BM145" s="244" t="s">
        <v>271</v>
      </c>
    </row>
    <row r="146" s="12" customFormat="1" ht="22.8" customHeight="1">
      <c r="A146" s="12"/>
      <c r="B146" s="216"/>
      <c r="C146" s="217"/>
      <c r="D146" s="218" t="s">
        <v>73</v>
      </c>
      <c r="E146" s="230" t="s">
        <v>199</v>
      </c>
      <c r="F146" s="230" t="s">
        <v>200</v>
      </c>
      <c r="G146" s="217"/>
      <c r="H146" s="217"/>
      <c r="I146" s="220"/>
      <c r="J146" s="231">
        <f>BK146</f>
        <v>0</v>
      </c>
      <c r="K146" s="217"/>
      <c r="L146" s="222"/>
      <c r="M146" s="223"/>
      <c r="N146" s="224"/>
      <c r="O146" s="224"/>
      <c r="P146" s="225">
        <f>SUM(P147:P149)</f>
        <v>0</v>
      </c>
      <c r="Q146" s="224"/>
      <c r="R146" s="225">
        <f>SUM(R147:R149)</f>
        <v>0</v>
      </c>
      <c r="S146" s="224"/>
      <c r="T146" s="225">
        <f>SUM(T147:T149)</f>
        <v>0</v>
      </c>
      <c r="U146" s="226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7" t="s">
        <v>82</v>
      </c>
      <c r="AT146" s="228" t="s">
        <v>73</v>
      </c>
      <c r="AU146" s="228" t="s">
        <v>82</v>
      </c>
      <c r="AY146" s="227" t="s">
        <v>135</v>
      </c>
      <c r="BK146" s="229">
        <f>SUM(BK147:BK149)</f>
        <v>0</v>
      </c>
    </row>
    <row r="147" s="2" customFormat="1" ht="24" customHeight="1">
      <c r="A147" s="35"/>
      <c r="B147" s="36"/>
      <c r="C147" s="232" t="s">
        <v>8</v>
      </c>
      <c r="D147" s="232" t="s">
        <v>137</v>
      </c>
      <c r="E147" s="233" t="s">
        <v>272</v>
      </c>
      <c r="F147" s="234" t="s">
        <v>273</v>
      </c>
      <c r="G147" s="235" t="s">
        <v>177</v>
      </c>
      <c r="H147" s="236">
        <v>372.47300000000001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2">
        <f>S147*H147</f>
        <v>0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274</v>
      </c>
    </row>
    <row r="148" s="2" customFormat="1" ht="24" customHeight="1">
      <c r="A148" s="35"/>
      <c r="B148" s="36"/>
      <c r="C148" s="232" t="s">
        <v>204</v>
      </c>
      <c r="D148" s="232" t="s">
        <v>137</v>
      </c>
      <c r="E148" s="233" t="s">
        <v>201</v>
      </c>
      <c r="F148" s="234" t="s">
        <v>275</v>
      </c>
      <c r="G148" s="235" t="s">
        <v>177</v>
      </c>
      <c r="H148" s="236">
        <v>372.47300000000001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39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2">
        <f>S148*H148</f>
        <v>0</v>
      </c>
      <c r="U148" s="243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141</v>
      </c>
      <c r="AT148" s="244" t="s">
        <v>137</v>
      </c>
      <c r="AU148" s="244" t="s">
        <v>84</v>
      </c>
      <c r="AY148" s="14" t="s">
        <v>135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82</v>
      </c>
      <c r="BK148" s="245">
        <f>ROUND(I148*H148,2)</f>
        <v>0</v>
      </c>
      <c r="BL148" s="14" t="s">
        <v>141</v>
      </c>
      <c r="BM148" s="244" t="s">
        <v>276</v>
      </c>
    </row>
    <row r="149" s="2" customFormat="1" ht="24" customHeight="1">
      <c r="A149" s="35"/>
      <c r="B149" s="36"/>
      <c r="C149" s="232" t="s">
        <v>212</v>
      </c>
      <c r="D149" s="232" t="s">
        <v>137</v>
      </c>
      <c r="E149" s="233" t="s">
        <v>205</v>
      </c>
      <c r="F149" s="234" t="s">
        <v>206</v>
      </c>
      <c r="G149" s="235" t="s">
        <v>177</v>
      </c>
      <c r="H149" s="236">
        <v>5580.96</v>
      </c>
      <c r="I149" s="237"/>
      <c r="J149" s="238">
        <f>ROUND(I149*H149,2)</f>
        <v>0</v>
      </c>
      <c r="K149" s="239"/>
      <c r="L149" s="41"/>
      <c r="M149" s="240" t="s">
        <v>1</v>
      </c>
      <c r="N149" s="241" t="s">
        <v>39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2">
        <f>S149*H149</f>
        <v>0</v>
      </c>
      <c r="U149" s="243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141</v>
      </c>
      <c r="AT149" s="244" t="s">
        <v>137</v>
      </c>
      <c r="AU149" s="244" t="s">
        <v>84</v>
      </c>
      <c r="AY149" s="14" t="s">
        <v>135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4" t="s">
        <v>82</v>
      </c>
      <c r="BK149" s="245">
        <f>ROUND(I149*H149,2)</f>
        <v>0</v>
      </c>
      <c r="BL149" s="14" t="s">
        <v>141</v>
      </c>
      <c r="BM149" s="244" t="s">
        <v>277</v>
      </c>
    </row>
    <row r="150" s="12" customFormat="1" ht="22.8" customHeight="1">
      <c r="A150" s="12"/>
      <c r="B150" s="216"/>
      <c r="C150" s="217"/>
      <c r="D150" s="218" t="s">
        <v>73</v>
      </c>
      <c r="E150" s="230" t="s">
        <v>278</v>
      </c>
      <c r="F150" s="230" t="s">
        <v>279</v>
      </c>
      <c r="G150" s="217"/>
      <c r="H150" s="217"/>
      <c r="I150" s="220"/>
      <c r="J150" s="231">
        <f>BK150</f>
        <v>0</v>
      </c>
      <c r="K150" s="217"/>
      <c r="L150" s="222"/>
      <c r="M150" s="223"/>
      <c r="N150" s="224"/>
      <c r="O150" s="224"/>
      <c r="P150" s="225">
        <f>SUM(P151:P153)</f>
        <v>0</v>
      </c>
      <c r="Q150" s="224"/>
      <c r="R150" s="225">
        <f>SUM(R151:R153)</f>
        <v>0</v>
      </c>
      <c r="S150" s="224"/>
      <c r="T150" s="225">
        <f>SUM(T151:T153)</f>
        <v>0</v>
      </c>
      <c r="U150" s="226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7" t="s">
        <v>82</v>
      </c>
      <c r="AT150" s="228" t="s">
        <v>73</v>
      </c>
      <c r="AU150" s="228" t="s">
        <v>82</v>
      </c>
      <c r="AY150" s="227" t="s">
        <v>135</v>
      </c>
      <c r="BK150" s="229">
        <f>SUM(BK151:BK153)</f>
        <v>0</v>
      </c>
    </row>
    <row r="151" s="2" customFormat="1" ht="24" customHeight="1">
      <c r="A151" s="35"/>
      <c r="B151" s="36"/>
      <c r="C151" s="232" t="s">
        <v>217</v>
      </c>
      <c r="D151" s="232" t="s">
        <v>137</v>
      </c>
      <c r="E151" s="233" t="s">
        <v>280</v>
      </c>
      <c r="F151" s="234" t="s">
        <v>281</v>
      </c>
      <c r="G151" s="235" t="s">
        <v>177</v>
      </c>
      <c r="H151" s="236">
        <v>10.679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39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2">
        <f>S151*H151</f>
        <v>0</v>
      </c>
      <c r="U151" s="243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141</v>
      </c>
      <c r="AT151" s="244" t="s">
        <v>137</v>
      </c>
      <c r="AU151" s="244" t="s">
        <v>84</v>
      </c>
      <c r="AY151" s="14" t="s">
        <v>135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82</v>
      </c>
      <c r="BK151" s="245">
        <f>ROUND(I151*H151,2)</f>
        <v>0</v>
      </c>
      <c r="BL151" s="14" t="s">
        <v>141</v>
      </c>
      <c r="BM151" s="244" t="s">
        <v>282</v>
      </c>
    </row>
    <row r="152" s="2" customFormat="1" ht="24" customHeight="1">
      <c r="A152" s="35"/>
      <c r="B152" s="36"/>
      <c r="C152" s="232" t="s">
        <v>223</v>
      </c>
      <c r="D152" s="232" t="s">
        <v>137</v>
      </c>
      <c r="E152" s="233" t="s">
        <v>283</v>
      </c>
      <c r="F152" s="234" t="s">
        <v>284</v>
      </c>
      <c r="G152" s="235" t="s">
        <v>177</v>
      </c>
      <c r="H152" s="236">
        <v>160.185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39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2">
        <f>S152*H152</f>
        <v>0</v>
      </c>
      <c r="U152" s="243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141</v>
      </c>
      <c r="AT152" s="244" t="s">
        <v>137</v>
      </c>
      <c r="AU152" s="244" t="s">
        <v>84</v>
      </c>
      <c r="AY152" s="14" t="s">
        <v>135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82</v>
      </c>
      <c r="BK152" s="245">
        <f>ROUND(I152*H152,2)</f>
        <v>0</v>
      </c>
      <c r="BL152" s="14" t="s">
        <v>141</v>
      </c>
      <c r="BM152" s="244" t="s">
        <v>285</v>
      </c>
    </row>
    <row r="153" s="2" customFormat="1" ht="24" customHeight="1">
      <c r="A153" s="35"/>
      <c r="B153" s="36"/>
      <c r="C153" s="232" t="s">
        <v>227</v>
      </c>
      <c r="D153" s="232" t="s">
        <v>137</v>
      </c>
      <c r="E153" s="233" t="s">
        <v>286</v>
      </c>
      <c r="F153" s="234" t="s">
        <v>287</v>
      </c>
      <c r="G153" s="235" t="s">
        <v>177</v>
      </c>
      <c r="H153" s="236">
        <v>10.679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39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2">
        <f>S153*H153</f>
        <v>0</v>
      </c>
      <c r="U153" s="243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141</v>
      </c>
      <c r="AT153" s="244" t="s">
        <v>137</v>
      </c>
      <c r="AU153" s="244" t="s">
        <v>84</v>
      </c>
      <c r="AY153" s="14" t="s">
        <v>135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82</v>
      </c>
      <c r="BK153" s="245">
        <f>ROUND(I153*H153,2)</f>
        <v>0</v>
      </c>
      <c r="BL153" s="14" t="s">
        <v>141</v>
      </c>
      <c r="BM153" s="244" t="s">
        <v>288</v>
      </c>
    </row>
    <row r="154" s="12" customFormat="1" ht="25.92" customHeight="1">
      <c r="A154" s="12"/>
      <c r="B154" s="216"/>
      <c r="C154" s="217"/>
      <c r="D154" s="218" t="s">
        <v>73</v>
      </c>
      <c r="E154" s="219" t="s">
        <v>208</v>
      </c>
      <c r="F154" s="219" t="s">
        <v>209</v>
      </c>
      <c r="G154" s="217"/>
      <c r="H154" s="217"/>
      <c r="I154" s="220"/>
      <c r="J154" s="221">
        <f>BK154</f>
        <v>0</v>
      </c>
      <c r="K154" s="217"/>
      <c r="L154" s="222"/>
      <c r="M154" s="223"/>
      <c r="N154" s="224"/>
      <c r="O154" s="224"/>
      <c r="P154" s="225">
        <f>P155+P158+P162</f>
        <v>0</v>
      </c>
      <c r="Q154" s="224"/>
      <c r="R154" s="225">
        <f>R155+R158+R162</f>
        <v>0</v>
      </c>
      <c r="S154" s="224"/>
      <c r="T154" s="225">
        <f>T155+T158+T162</f>
        <v>11.088415000000001</v>
      </c>
      <c r="U154" s="226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7" t="s">
        <v>84</v>
      </c>
      <c r="AT154" s="228" t="s">
        <v>73</v>
      </c>
      <c r="AU154" s="228" t="s">
        <v>74</v>
      </c>
      <c r="AY154" s="227" t="s">
        <v>135</v>
      </c>
      <c r="BK154" s="229">
        <f>BK155+BK158+BK162</f>
        <v>0</v>
      </c>
    </row>
    <row r="155" s="12" customFormat="1" ht="22.8" customHeight="1">
      <c r="A155" s="12"/>
      <c r="B155" s="216"/>
      <c r="C155" s="217"/>
      <c r="D155" s="218" t="s">
        <v>73</v>
      </c>
      <c r="E155" s="230" t="s">
        <v>210</v>
      </c>
      <c r="F155" s="230" t="s">
        <v>211</v>
      </c>
      <c r="G155" s="217"/>
      <c r="H155" s="217"/>
      <c r="I155" s="220"/>
      <c r="J155" s="231">
        <f>BK155</f>
        <v>0</v>
      </c>
      <c r="K155" s="217"/>
      <c r="L155" s="222"/>
      <c r="M155" s="223"/>
      <c r="N155" s="224"/>
      <c r="O155" s="224"/>
      <c r="P155" s="225">
        <f>SUM(P156:P157)</f>
        <v>0</v>
      </c>
      <c r="Q155" s="224"/>
      <c r="R155" s="225">
        <f>SUM(R156:R157)</f>
        <v>0</v>
      </c>
      <c r="S155" s="224"/>
      <c r="T155" s="225">
        <f>SUM(T156:T157)</f>
        <v>7.218</v>
      </c>
      <c r="U155" s="226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7" t="s">
        <v>84</v>
      </c>
      <c r="AT155" s="228" t="s">
        <v>73</v>
      </c>
      <c r="AU155" s="228" t="s">
        <v>82</v>
      </c>
      <c r="AY155" s="227" t="s">
        <v>135</v>
      </c>
      <c r="BK155" s="229">
        <f>SUM(BK156:BK157)</f>
        <v>0</v>
      </c>
    </row>
    <row r="156" s="2" customFormat="1" ht="24" customHeight="1">
      <c r="A156" s="35"/>
      <c r="B156" s="36"/>
      <c r="C156" s="232" t="s">
        <v>7</v>
      </c>
      <c r="D156" s="232" t="s">
        <v>137</v>
      </c>
      <c r="E156" s="233" t="s">
        <v>213</v>
      </c>
      <c r="F156" s="234" t="s">
        <v>214</v>
      </c>
      <c r="G156" s="235" t="s">
        <v>215</v>
      </c>
      <c r="H156" s="236">
        <v>312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39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0.014</v>
      </c>
      <c r="T156" s="242">
        <f>S156*H156</f>
        <v>4.3680000000000003</v>
      </c>
      <c r="U156" s="243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204</v>
      </c>
      <c r="AT156" s="244" t="s">
        <v>137</v>
      </c>
      <c r="AU156" s="244" t="s">
        <v>84</v>
      </c>
      <c r="AY156" s="14" t="s">
        <v>135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4" t="s">
        <v>82</v>
      </c>
      <c r="BK156" s="245">
        <f>ROUND(I156*H156,2)</f>
        <v>0</v>
      </c>
      <c r="BL156" s="14" t="s">
        <v>204</v>
      </c>
      <c r="BM156" s="244" t="s">
        <v>289</v>
      </c>
    </row>
    <row r="157" s="2" customFormat="1" ht="16.5" customHeight="1">
      <c r="A157" s="35"/>
      <c r="B157" s="36"/>
      <c r="C157" s="232" t="s">
        <v>236</v>
      </c>
      <c r="D157" s="232" t="s">
        <v>137</v>
      </c>
      <c r="E157" s="233" t="s">
        <v>218</v>
      </c>
      <c r="F157" s="234" t="s">
        <v>219</v>
      </c>
      <c r="G157" s="235" t="s">
        <v>158</v>
      </c>
      <c r="H157" s="236">
        <v>190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39</v>
      </c>
      <c r="O157" s="88"/>
      <c r="P157" s="242">
        <f>O157*H157</f>
        <v>0</v>
      </c>
      <c r="Q157" s="242">
        <v>0</v>
      </c>
      <c r="R157" s="242">
        <f>Q157*H157</f>
        <v>0</v>
      </c>
      <c r="S157" s="242">
        <v>0.014999999999999999</v>
      </c>
      <c r="T157" s="242">
        <f>S157*H157</f>
        <v>2.8500000000000001</v>
      </c>
      <c r="U157" s="243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204</v>
      </c>
      <c r="AT157" s="244" t="s">
        <v>137</v>
      </c>
      <c r="AU157" s="244" t="s">
        <v>84</v>
      </c>
      <c r="AY157" s="14" t="s">
        <v>135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4" t="s">
        <v>82</v>
      </c>
      <c r="BK157" s="245">
        <f>ROUND(I157*H157,2)</f>
        <v>0</v>
      </c>
      <c r="BL157" s="14" t="s">
        <v>204</v>
      </c>
      <c r="BM157" s="244" t="s">
        <v>290</v>
      </c>
    </row>
    <row r="158" s="12" customFormat="1" ht="22.8" customHeight="1">
      <c r="A158" s="12"/>
      <c r="B158" s="216"/>
      <c r="C158" s="217"/>
      <c r="D158" s="218" t="s">
        <v>73</v>
      </c>
      <c r="E158" s="230" t="s">
        <v>221</v>
      </c>
      <c r="F158" s="230" t="s">
        <v>222</v>
      </c>
      <c r="G158" s="217"/>
      <c r="H158" s="217"/>
      <c r="I158" s="220"/>
      <c r="J158" s="231">
        <f>BK158</f>
        <v>0</v>
      </c>
      <c r="K158" s="217"/>
      <c r="L158" s="222"/>
      <c r="M158" s="223"/>
      <c r="N158" s="224"/>
      <c r="O158" s="224"/>
      <c r="P158" s="225">
        <f>SUM(P159:P161)</f>
        <v>0</v>
      </c>
      <c r="Q158" s="224"/>
      <c r="R158" s="225">
        <f>SUM(R159:R161)</f>
        <v>0</v>
      </c>
      <c r="S158" s="224"/>
      <c r="T158" s="225">
        <f>SUM(T159:T161)</f>
        <v>0.18995499999999999</v>
      </c>
      <c r="U158" s="226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7" t="s">
        <v>84</v>
      </c>
      <c r="AT158" s="228" t="s">
        <v>73</v>
      </c>
      <c r="AU158" s="228" t="s">
        <v>82</v>
      </c>
      <c r="AY158" s="227" t="s">
        <v>135</v>
      </c>
      <c r="BK158" s="229">
        <f>SUM(BK159:BK161)</f>
        <v>0</v>
      </c>
    </row>
    <row r="159" s="2" customFormat="1" ht="16.5" customHeight="1">
      <c r="A159" s="35"/>
      <c r="B159" s="36"/>
      <c r="C159" s="232" t="s">
        <v>242</v>
      </c>
      <c r="D159" s="232" t="s">
        <v>137</v>
      </c>
      <c r="E159" s="233" t="s">
        <v>224</v>
      </c>
      <c r="F159" s="234" t="s">
        <v>225</v>
      </c>
      <c r="G159" s="235" t="s">
        <v>158</v>
      </c>
      <c r="H159" s="236">
        <v>6.75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39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0.00594</v>
      </c>
      <c r="T159" s="242">
        <f>S159*H159</f>
        <v>0.040094999999999999</v>
      </c>
      <c r="U159" s="243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204</v>
      </c>
      <c r="AT159" s="244" t="s">
        <v>137</v>
      </c>
      <c r="AU159" s="244" t="s">
        <v>84</v>
      </c>
      <c r="AY159" s="14" t="s">
        <v>135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82</v>
      </c>
      <c r="BK159" s="245">
        <f>ROUND(I159*H159,2)</f>
        <v>0</v>
      </c>
      <c r="BL159" s="14" t="s">
        <v>204</v>
      </c>
      <c r="BM159" s="244" t="s">
        <v>291</v>
      </c>
    </row>
    <row r="160" s="2" customFormat="1" ht="16.5" customHeight="1">
      <c r="A160" s="35"/>
      <c r="B160" s="36"/>
      <c r="C160" s="232" t="s">
        <v>247</v>
      </c>
      <c r="D160" s="232" t="s">
        <v>137</v>
      </c>
      <c r="E160" s="233" t="s">
        <v>228</v>
      </c>
      <c r="F160" s="234" t="s">
        <v>229</v>
      </c>
      <c r="G160" s="235" t="s">
        <v>215</v>
      </c>
      <c r="H160" s="236">
        <v>44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39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0.0025999999999999999</v>
      </c>
      <c r="T160" s="242">
        <f>S160*H160</f>
        <v>0.1144</v>
      </c>
      <c r="U160" s="243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204</v>
      </c>
      <c r="AT160" s="244" t="s">
        <v>137</v>
      </c>
      <c r="AU160" s="244" t="s">
        <v>84</v>
      </c>
      <c r="AY160" s="14" t="s">
        <v>135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4" t="s">
        <v>82</v>
      </c>
      <c r="BK160" s="245">
        <f>ROUND(I160*H160,2)</f>
        <v>0</v>
      </c>
      <c r="BL160" s="14" t="s">
        <v>204</v>
      </c>
      <c r="BM160" s="244" t="s">
        <v>292</v>
      </c>
    </row>
    <row r="161" s="2" customFormat="1" ht="16.5" customHeight="1">
      <c r="A161" s="35"/>
      <c r="B161" s="36"/>
      <c r="C161" s="232" t="s">
        <v>252</v>
      </c>
      <c r="D161" s="232" t="s">
        <v>137</v>
      </c>
      <c r="E161" s="233" t="s">
        <v>231</v>
      </c>
      <c r="F161" s="234" t="s">
        <v>232</v>
      </c>
      <c r="G161" s="235" t="s">
        <v>215</v>
      </c>
      <c r="H161" s="236">
        <v>9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39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0.0039399999999999999</v>
      </c>
      <c r="T161" s="242">
        <f>S161*H161</f>
        <v>0.035459999999999998</v>
      </c>
      <c r="U161" s="243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204</v>
      </c>
      <c r="AT161" s="244" t="s">
        <v>137</v>
      </c>
      <c r="AU161" s="244" t="s">
        <v>84</v>
      </c>
      <c r="AY161" s="14" t="s">
        <v>135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4" t="s">
        <v>82</v>
      </c>
      <c r="BK161" s="245">
        <f>ROUND(I161*H161,2)</f>
        <v>0</v>
      </c>
      <c r="BL161" s="14" t="s">
        <v>204</v>
      </c>
      <c r="BM161" s="244" t="s">
        <v>293</v>
      </c>
    </row>
    <row r="162" s="12" customFormat="1" ht="22.8" customHeight="1">
      <c r="A162" s="12"/>
      <c r="B162" s="216"/>
      <c r="C162" s="217"/>
      <c r="D162" s="218" t="s">
        <v>73</v>
      </c>
      <c r="E162" s="230" t="s">
        <v>234</v>
      </c>
      <c r="F162" s="230" t="s">
        <v>235</v>
      </c>
      <c r="G162" s="217"/>
      <c r="H162" s="217"/>
      <c r="I162" s="220"/>
      <c r="J162" s="231">
        <f>BK162</f>
        <v>0</v>
      </c>
      <c r="K162" s="217"/>
      <c r="L162" s="222"/>
      <c r="M162" s="223"/>
      <c r="N162" s="224"/>
      <c r="O162" s="224"/>
      <c r="P162" s="225">
        <f>P163</f>
        <v>0</v>
      </c>
      <c r="Q162" s="224"/>
      <c r="R162" s="225">
        <f>R163</f>
        <v>0</v>
      </c>
      <c r="S162" s="224"/>
      <c r="T162" s="225">
        <f>T163</f>
        <v>3.6804600000000001</v>
      </c>
      <c r="U162" s="226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7" t="s">
        <v>84</v>
      </c>
      <c r="AT162" s="228" t="s">
        <v>73</v>
      </c>
      <c r="AU162" s="228" t="s">
        <v>82</v>
      </c>
      <c r="AY162" s="227" t="s">
        <v>135</v>
      </c>
      <c r="BK162" s="229">
        <f>BK163</f>
        <v>0</v>
      </c>
    </row>
    <row r="163" s="2" customFormat="1" ht="24" customHeight="1">
      <c r="A163" s="35"/>
      <c r="B163" s="36"/>
      <c r="C163" s="232" t="s">
        <v>294</v>
      </c>
      <c r="D163" s="232" t="s">
        <v>137</v>
      </c>
      <c r="E163" s="233" t="s">
        <v>295</v>
      </c>
      <c r="F163" s="234" t="s">
        <v>296</v>
      </c>
      <c r="G163" s="235" t="s">
        <v>158</v>
      </c>
      <c r="H163" s="236">
        <v>207</v>
      </c>
      <c r="I163" s="237"/>
      <c r="J163" s="238">
        <f>ROUND(I163*H163,2)</f>
        <v>0</v>
      </c>
      <c r="K163" s="239"/>
      <c r="L163" s="41"/>
      <c r="M163" s="240" t="s">
        <v>1</v>
      </c>
      <c r="N163" s="241" t="s">
        <v>39</v>
      </c>
      <c r="O163" s="88"/>
      <c r="P163" s="242">
        <f>O163*H163</f>
        <v>0</v>
      </c>
      <c r="Q163" s="242">
        <v>0</v>
      </c>
      <c r="R163" s="242">
        <f>Q163*H163</f>
        <v>0</v>
      </c>
      <c r="S163" s="242">
        <v>0.017780000000000001</v>
      </c>
      <c r="T163" s="242">
        <f>S163*H163</f>
        <v>3.6804600000000001</v>
      </c>
      <c r="U163" s="243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204</v>
      </c>
      <c r="AT163" s="244" t="s">
        <v>137</v>
      </c>
      <c r="AU163" s="244" t="s">
        <v>84</v>
      </c>
      <c r="AY163" s="14" t="s">
        <v>135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4" t="s">
        <v>82</v>
      </c>
      <c r="BK163" s="245">
        <f>ROUND(I163*H163,2)</f>
        <v>0</v>
      </c>
      <c r="BL163" s="14" t="s">
        <v>204</v>
      </c>
      <c r="BM163" s="244" t="s">
        <v>297</v>
      </c>
    </row>
    <row r="164" s="12" customFormat="1" ht="25.92" customHeight="1">
      <c r="A164" s="12"/>
      <c r="B164" s="216"/>
      <c r="C164" s="217"/>
      <c r="D164" s="218" t="s">
        <v>73</v>
      </c>
      <c r="E164" s="219" t="s">
        <v>240</v>
      </c>
      <c r="F164" s="219" t="s">
        <v>241</v>
      </c>
      <c r="G164" s="217"/>
      <c r="H164" s="217"/>
      <c r="I164" s="220"/>
      <c r="J164" s="221">
        <f>BK164</f>
        <v>0</v>
      </c>
      <c r="K164" s="217"/>
      <c r="L164" s="222"/>
      <c r="M164" s="223"/>
      <c r="N164" s="224"/>
      <c r="O164" s="224"/>
      <c r="P164" s="225">
        <f>SUM(P165:P169)</f>
        <v>0</v>
      </c>
      <c r="Q164" s="224"/>
      <c r="R164" s="225">
        <f>SUM(R165:R169)</f>
        <v>0</v>
      </c>
      <c r="S164" s="224"/>
      <c r="T164" s="225">
        <f>SUM(T165:T169)</f>
        <v>1.44</v>
      </c>
      <c r="U164" s="226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7" t="s">
        <v>141</v>
      </c>
      <c r="AT164" s="228" t="s">
        <v>73</v>
      </c>
      <c r="AU164" s="228" t="s">
        <v>74</v>
      </c>
      <c r="AY164" s="227" t="s">
        <v>135</v>
      </c>
      <c r="BK164" s="229">
        <f>SUM(BK165:BK169)</f>
        <v>0</v>
      </c>
    </row>
    <row r="165" s="2" customFormat="1" ht="16.5" customHeight="1">
      <c r="A165" s="35"/>
      <c r="B165" s="36"/>
      <c r="C165" s="232" t="s">
        <v>298</v>
      </c>
      <c r="D165" s="232" t="s">
        <v>137</v>
      </c>
      <c r="E165" s="233" t="s">
        <v>243</v>
      </c>
      <c r="F165" s="234" t="s">
        <v>244</v>
      </c>
      <c r="G165" s="235" t="s">
        <v>140</v>
      </c>
      <c r="H165" s="236">
        <v>12</v>
      </c>
      <c r="I165" s="237"/>
      <c r="J165" s="238">
        <f>ROUND(I165*H165,2)</f>
        <v>0</v>
      </c>
      <c r="K165" s="239"/>
      <c r="L165" s="41"/>
      <c r="M165" s="240" t="s">
        <v>1</v>
      </c>
      <c r="N165" s="241" t="s">
        <v>39</v>
      </c>
      <c r="O165" s="88"/>
      <c r="P165" s="242">
        <f>O165*H165</f>
        <v>0</v>
      </c>
      <c r="Q165" s="242">
        <v>0</v>
      </c>
      <c r="R165" s="242">
        <f>Q165*H165</f>
        <v>0</v>
      </c>
      <c r="S165" s="242">
        <v>0.12</v>
      </c>
      <c r="T165" s="242">
        <f>S165*H165</f>
        <v>1.44</v>
      </c>
      <c r="U165" s="243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245</v>
      </c>
      <c r="AT165" s="244" t="s">
        <v>137</v>
      </c>
      <c r="AU165" s="244" t="s">
        <v>82</v>
      </c>
      <c r="AY165" s="14" t="s">
        <v>135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4" t="s">
        <v>82</v>
      </c>
      <c r="BK165" s="245">
        <f>ROUND(I165*H165,2)</f>
        <v>0</v>
      </c>
      <c r="BL165" s="14" t="s">
        <v>245</v>
      </c>
      <c r="BM165" s="244" t="s">
        <v>299</v>
      </c>
    </row>
    <row r="166" s="2" customFormat="1" ht="24" customHeight="1">
      <c r="A166" s="35"/>
      <c r="B166" s="36"/>
      <c r="C166" s="232" t="s">
        <v>300</v>
      </c>
      <c r="D166" s="232" t="s">
        <v>137</v>
      </c>
      <c r="E166" s="233" t="s">
        <v>248</v>
      </c>
      <c r="F166" s="234" t="s">
        <v>301</v>
      </c>
      <c r="G166" s="235" t="s">
        <v>250</v>
      </c>
      <c r="H166" s="236">
        <v>1</v>
      </c>
      <c r="I166" s="237"/>
      <c r="J166" s="238">
        <f>ROUND(I166*H166,2)</f>
        <v>0</v>
      </c>
      <c r="K166" s="239"/>
      <c r="L166" s="41"/>
      <c r="M166" s="240" t="s">
        <v>1</v>
      </c>
      <c r="N166" s="241" t="s">
        <v>39</v>
      </c>
      <c r="O166" s="88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2">
        <f>S166*H166</f>
        <v>0</v>
      </c>
      <c r="U166" s="243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245</v>
      </c>
      <c r="AT166" s="244" t="s">
        <v>137</v>
      </c>
      <c r="AU166" s="244" t="s">
        <v>82</v>
      </c>
      <c r="AY166" s="14" t="s">
        <v>135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4" t="s">
        <v>82</v>
      </c>
      <c r="BK166" s="245">
        <f>ROUND(I166*H166,2)</f>
        <v>0</v>
      </c>
      <c r="BL166" s="14" t="s">
        <v>245</v>
      </c>
      <c r="BM166" s="244" t="s">
        <v>302</v>
      </c>
    </row>
    <row r="167" s="2" customFormat="1" ht="16.5" customHeight="1">
      <c r="A167" s="35"/>
      <c r="B167" s="36"/>
      <c r="C167" s="232" t="s">
        <v>303</v>
      </c>
      <c r="D167" s="232" t="s">
        <v>137</v>
      </c>
      <c r="E167" s="233" t="s">
        <v>304</v>
      </c>
      <c r="F167" s="234" t="s">
        <v>249</v>
      </c>
      <c r="G167" s="235" t="s">
        <v>250</v>
      </c>
      <c r="H167" s="236">
        <v>1</v>
      </c>
      <c r="I167" s="237"/>
      <c r="J167" s="238">
        <f>ROUND(I167*H167,2)</f>
        <v>0</v>
      </c>
      <c r="K167" s="239"/>
      <c r="L167" s="41"/>
      <c r="M167" s="240" t="s">
        <v>1</v>
      </c>
      <c r="N167" s="241" t="s">
        <v>39</v>
      </c>
      <c r="O167" s="88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2">
        <f>S167*H167</f>
        <v>0</v>
      </c>
      <c r="U167" s="243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245</v>
      </c>
      <c r="AT167" s="244" t="s">
        <v>137</v>
      </c>
      <c r="AU167" s="244" t="s">
        <v>82</v>
      </c>
      <c r="AY167" s="14" t="s">
        <v>135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4" t="s">
        <v>82</v>
      </c>
      <c r="BK167" s="245">
        <f>ROUND(I167*H167,2)</f>
        <v>0</v>
      </c>
      <c r="BL167" s="14" t="s">
        <v>245</v>
      </c>
      <c r="BM167" s="244" t="s">
        <v>305</v>
      </c>
    </row>
    <row r="168" s="2" customFormat="1" ht="16.5" customHeight="1">
      <c r="A168" s="35"/>
      <c r="B168" s="36"/>
      <c r="C168" s="232" t="s">
        <v>306</v>
      </c>
      <c r="D168" s="232" t="s">
        <v>137</v>
      </c>
      <c r="E168" s="233" t="s">
        <v>307</v>
      </c>
      <c r="F168" s="234" t="s">
        <v>308</v>
      </c>
      <c r="G168" s="235" t="s">
        <v>250</v>
      </c>
      <c r="H168" s="236">
        <v>1</v>
      </c>
      <c r="I168" s="237"/>
      <c r="J168" s="238">
        <f>ROUND(I168*H168,2)</f>
        <v>0</v>
      </c>
      <c r="K168" s="239"/>
      <c r="L168" s="41"/>
      <c r="M168" s="240" t="s">
        <v>1</v>
      </c>
      <c r="N168" s="241" t="s">
        <v>39</v>
      </c>
      <c r="O168" s="88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2">
        <f>S168*H168</f>
        <v>0</v>
      </c>
      <c r="U168" s="243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245</v>
      </c>
      <c r="AT168" s="244" t="s">
        <v>137</v>
      </c>
      <c r="AU168" s="244" t="s">
        <v>82</v>
      </c>
      <c r="AY168" s="14" t="s">
        <v>135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4" t="s">
        <v>82</v>
      </c>
      <c r="BK168" s="245">
        <f>ROUND(I168*H168,2)</f>
        <v>0</v>
      </c>
      <c r="BL168" s="14" t="s">
        <v>245</v>
      </c>
      <c r="BM168" s="244" t="s">
        <v>309</v>
      </c>
    </row>
    <row r="169" s="2" customFormat="1" ht="24" customHeight="1">
      <c r="A169" s="35"/>
      <c r="B169" s="36"/>
      <c r="C169" s="232" t="s">
        <v>310</v>
      </c>
      <c r="D169" s="232" t="s">
        <v>137</v>
      </c>
      <c r="E169" s="233" t="s">
        <v>253</v>
      </c>
      <c r="F169" s="234" t="s">
        <v>254</v>
      </c>
      <c r="G169" s="235" t="s">
        <v>250</v>
      </c>
      <c r="H169" s="236">
        <v>1</v>
      </c>
      <c r="I169" s="237"/>
      <c r="J169" s="238">
        <f>ROUND(I169*H169,2)</f>
        <v>0</v>
      </c>
      <c r="K169" s="239"/>
      <c r="L169" s="41"/>
      <c r="M169" s="257" t="s">
        <v>1</v>
      </c>
      <c r="N169" s="258" t="s">
        <v>39</v>
      </c>
      <c r="O169" s="259"/>
      <c r="P169" s="260">
        <f>O169*H169</f>
        <v>0</v>
      </c>
      <c r="Q169" s="260">
        <v>0</v>
      </c>
      <c r="R169" s="260">
        <f>Q169*H169</f>
        <v>0</v>
      </c>
      <c r="S169" s="260">
        <v>0</v>
      </c>
      <c r="T169" s="260">
        <f>S169*H169</f>
        <v>0</v>
      </c>
      <c r="U169" s="261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4" t="s">
        <v>245</v>
      </c>
      <c r="AT169" s="244" t="s">
        <v>137</v>
      </c>
      <c r="AU169" s="244" t="s">
        <v>82</v>
      </c>
      <c r="AY169" s="14" t="s">
        <v>135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4" t="s">
        <v>82</v>
      </c>
      <c r="BK169" s="245">
        <f>ROUND(I169*H169,2)</f>
        <v>0</v>
      </c>
      <c r="BL169" s="14" t="s">
        <v>245</v>
      </c>
      <c r="BM169" s="244" t="s">
        <v>311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180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o9l4k+GkRs1aCa7kfQtWuo29CC+DkqyoOG+pTzdwoD3ZkvAqUoQPzO1P5gWY/dVSBi657AQLnZ27UpDUpr6u2g==" hashValue="pBML5VNWt5rqHR3pW9pPpFMt/EDq1M6+Fqxl1Z/l4ySWS/yYt5DF1JhQarNH+CINqLTPu2b/WQQCDfxuYt5K1Q==" algorithmName="SHA-512" password="CC35"/>
  <autoFilter ref="C126:K16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312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103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ROUND((SUM(BE124:BE155)),  2)</f>
        <v>0</v>
      </c>
      <c r="G33" s="35"/>
      <c r="H33" s="35"/>
      <c r="I33" s="159">
        <v>0.20999999999999999</v>
      </c>
      <c r="J33" s="158">
        <f>ROUND(((SUM(BE124:BE155))*I33),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ROUND((SUM(BF124:BF155)),  2)</f>
        <v>0</v>
      </c>
      <c r="G34" s="35"/>
      <c r="H34" s="35"/>
      <c r="I34" s="159">
        <v>0.14999999999999999</v>
      </c>
      <c r="J34" s="158">
        <f>ROUND(((SUM(BF124:BF155))*I34),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ROUND((SUM(BG124:BG155)),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ROUND((SUM(BH124:BH155)),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ROUND((SUM(BI124:BI155)),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Chrudim - O - Chrudim - ostatní zařízení a plochy II za halou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Chrudim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109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110</v>
      </c>
      <c r="E98" s="200"/>
      <c r="F98" s="200"/>
      <c r="G98" s="200"/>
      <c r="H98" s="200"/>
      <c r="I98" s="201"/>
      <c r="J98" s="202">
        <f>J126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313</v>
      </c>
      <c r="E99" s="200"/>
      <c r="F99" s="200"/>
      <c r="G99" s="200"/>
      <c r="H99" s="200"/>
      <c r="I99" s="201"/>
      <c r="J99" s="202">
        <f>J136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111</v>
      </c>
      <c r="E100" s="200"/>
      <c r="F100" s="200"/>
      <c r="G100" s="200"/>
      <c r="H100" s="200"/>
      <c r="I100" s="201"/>
      <c r="J100" s="202">
        <f>J142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7"/>
      <c r="C101" s="198"/>
      <c r="D101" s="199" t="s">
        <v>112</v>
      </c>
      <c r="E101" s="200"/>
      <c r="F101" s="200"/>
      <c r="G101" s="200"/>
      <c r="H101" s="200"/>
      <c r="I101" s="201"/>
      <c r="J101" s="202">
        <f>J144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113</v>
      </c>
      <c r="E102" s="200"/>
      <c r="F102" s="200"/>
      <c r="G102" s="200"/>
      <c r="H102" s="200"/>
      <c r="I102" s="201"/>
      <c r="J102" s="202">
        <f>J146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257</v>
      </c>
      <c r="E103" s="200"/>
      <c r="F103" s="200"/>
      <c r="G103" s="200"/>
      <c r="H103" s="200"/>
      <c r="I103" s="201"/>
      <c r="J103" s="202">
        <f>J149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118</v>
      </c>
      <c r="E104" s="193"/>
      <c r="F104" s="193"/>
      <c r="G104" s="193"/>
      <c r="H104" s="193"/>
      <c r="I104" s="194"/>
      <c r="J104" s="195">
        <f>J153</f>
        <v>0</v>
      </c>
      <c r="K104" s="191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119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 xml:space="preserve">Hlinsko v Čechách, Slatiňany, Chrudim MEO  - odstranění objektů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101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Chrudim - O - Chrudim - ostatní zařízení a plochy II za halou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Chrudim</v>
      </c>
      <c r="G118" s="37"/>
      <c r="H118" s="37"/>
      <c r="I118" s="144" t="s">
        <v>22</v>
      </c>
      <c r="J118" s="76" t="str">
        <f>IF(J12="","",J12)</f>
        <v>25. 3. 2020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144" t="s">
        <v>30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144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120</v>
      </c>
      <c r="D123" s="207" t="s">
        <v>59</v>
      </c>
      <c r="E123" s="207" t="s">
        <v>55</v>
      </c>
      <c r="F123" s="207" t="s">
        <v>56</v>
      </c>
      <c r="G123" s="207" t="s">
        <v>121</v>
      </c>
      <c r="H123" s="207" t="s">
        <v>122</v>
      </c>
      <c r="I123" s="208" t="s">
        <v>123</v>
      </c>
      <c r="J123" s="209" t="s">
        <v>106</v>
      </c>
      <c r="K123" s="210" t="s">
        <v>124</v>
      </c>
      <c r="L123" s="211"/>
      <c r="M123" s="97" t="s">
        <v>1</v>
      </c>
      <c r="N123" s="98" t="s">
        <v>38</v>
      </c>
      <c r="O123" s="98" t="s">
        <v>125</v>
      </c>
      <c r="P123" s="98" t="s">
        <v>126</v>
      </c>
      <c r="Q123" s="98" t="s">
        <v>127</v>
      </c>
      <c r="R123" s="98" t="s">
        <v>128</v>
      </c>
      <c r="S123" s="98" t="s">
        <v>129</v>
      </c>
      <c r="T123" s="98" t="s">
        <v>130</v>
      </c>
      <c r="U123" s="99" t="s">
        <v>131</v>
      </c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132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P125+P153</f>
        <v>0</v>
      </c>
      <c r="Q124" s="101"/>
      <c r="R124" s="214">
        <f>R125+R153</f>
        <v>6.5214400000000001</v>
      </c>
      <c r="S124" s="101"/>
      <c r="T124" s="214">
        <f>T125+T153</f>
        <v>285.10500000000002</v>
      </c>
      <c r="U124" s="102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73</v>
      </c>
      <c r="AU124" s="14" t="s">
        <v>108</v>
      </c>
      <c r="BK124" s="215">
        <f>BK125+BK153</f>
        <v>0</v>
      </c>
    </row>
    <row r="125" s="12" customFormat="1" ht="25.92" customHeight="1">
      <c r="A125" s="12"/>
      <c r="B125" s="216"/>
      <c r="C125" s="217"/>
      <c r="D125" s="218" t="s">
        <v>73</v>
      </c>
      <c r="E125" s="219" t="s">
        <v>133</v>
      </c>
      <c r="F125" s="219" t="s">
        <v>134</v>
      </c>
      <c r="G125" s="217"/>
      <c r="H125" s="217"/>
      <c r="I125" s="220"/>
      <c r="J125" s="221">
        <f>BK125</f>
        <v>0</v>
      </c>
      <c r="K125" s="217"/>
      <c r="L125" s="222"/>
      <c r="M125" s="223"/>
      <c r="N125" s="224"/>
      <c r="O125" s="224"/>
      <c r="P125" s="225">
        <f>P126+P136+P142+P146+P149</f>
        <v>0</v>
      </c>
      <c r="Q125" s="224"/>
      <c r="R125" s="225">
        <f>R126+R136+R142+R146+R149</f>
        <v>6.5214400000000001</v>
      </c>
      <c r="S125" s="224"/>
      <c r="T125" s="225">
        <f>T126+T136+T142+T146+T149</f>
        <v>277.90500000000003</v>
      </c>
      <c r="U125" s="226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82</v>
      </c>
      <c r="AT125" s="228" t="s">
        <v>73</v>
      </c>
      <c r="AU125" s="228" t="s">
        <v>74</v>
      </c>
      <c r="AY125" s="227" t="s">
        <v>135</v>
      </c>
      <c r="BK125" s="229">
        <f>BK126+BK136+BK142+BK146+BK149</f>
        <v>0</v>
      </c>
    </row>
    <row r="126" s="12" customFormat="1" ht="22.8" customHeight="1">
      <c r="A126" s="12"/>
      <c r="B126" s="216"/>
      <c r="C126" s="217"/>
      <c r="D126" s="218" t="s">
        <v>73</v>
      </c>
      <c r="E126" s="230" t="s">
        <v>82</v>
      </c>
      <c r="F126" s="230" t="s">
        <v>136</v>
      </c>
      <c r="G126" s="217"/>
      <c r="H126" s="217"/>
      <c r="I126" s="220"/>
      <c r="J126" s="231">
        <f>BK126</f>
        <v>0</v>
      </c>
      <c r="K126" s="217"/>
      <c r="L126" s="222"/>
      <c r="M126" s="223"/>
      <c r="N126" s="224"/>
      <c r="O126" s="224"/>
      <c r="P126" s="225">
        <f>SUM(P127:P135)</f>
        <v>0</v>
      </c>
      <c r="Q126" s="224"/>
      <c r="R126" s="225">
        <f>SUM(R127:R135)</f>
        <v>6.5099999999999998</v>
      </c>
      <c r="S126" s="224"/>
      <c r="T126" s="225">
        <f>SUM(T127:T135)</f>
        <v>246.20500000000001</v>
      </c>
      <c r="U126" s="226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7" t="s">
        <v>82</v>
      </c>
      <c r="AT126" s="228" t="s">
        <v>73</v>
      </c>
      <c r="AU126" s="228" t="s">
        <v>82</v>
      </c>
      <c r="AY126" s="227" t="s">
        <v>135</v>
      </c>
      <c r="BK126" s="229">
        <f>SUM(BK127:BK135)</f>
        <v>0</v>
      </c>
    </row>
    <row r="127" s="2" customFormat="1" ht="24" customHeight="1">
      <c r="A127" s="35"/>
      <c r="B127" s="36"/>
      <c r="C127" s="232" t="s">
        <v>82</v>
      </c>
      <c r="D127" s="232" t="s">
        <v>137</v>
      </c>
      <c r="E127" s="233" t="s">
        <v>314</v>
      </c>
      <c r="F127" s="234" t="s">
        <v>315</v>
      </c>
      <c r="G127" s="235" t="s">
        <v>158</v>
      </c>
      <c r="H127" s="236">
        <v>138.59999999999999</v>
      </c>
      <c r="I127" s="237"/>
      <c r="J127" s="238">
        <f>ROUND(I127*H127,2)</f>
        <v>0</v>
      </c>
      <c r="K127" s="239"/>
      <c r="L127" s="41"/>
      <c r="M127" s="240" t="s">
        <v>1</v>
      </c>
      <c r="N127" s="241" t="s">
        <v>39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0.32500000000000001</v>
      </c>
      <c r="T127" s="242">
        <f>S127*H127</f>
        <v>45.045000000000002</v>
      </c>
      <c r="U127" s="243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141</v>
      </c>
      <c r="AT127" s="244" t="s">
        <v>137</v>
      </c>
      <c r="AU127" s="244" t="s">
        <v>84</v>
      </c>
      <c r="AY127" s="14" t="s">
        <v>135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4" t="s">
        <v>82</v>
      </c>
      <c r="BK127" s="245">
        <f>ROUND(I127*H127,2)</f>
        <v>0</v>
      </c>
      <c r="BL127" s="14" t="s">
        <v>141</v>
      </c>
      <c r="BM127" s="244" t="s">
        <v>316</v>
      </c>
    </row>
    <row r="128" s="2" customFormat="1" ht="24" customHeight="1">
      <c r="A128" s="35"/>
      <c r="B128" s="36"/>
      <c r="C128" s="232" t="s">
        <v>84</v>
      </c>
      <c r="D128" s="232" t="s">
        <v>137</v>
      </c>
      <c r="E128" s="233" t="s">
        <v>317</v>
      </c>
      <c r="F128" s="234" t="s">
        <v>318</v>
      </c>
      <c r="G128" s="235" t="s">
        <v>158</v>
      </c>
      <c r="H128" s="236">
        <v>236</v>
      </c>
      <c r="I128" s="237"/>
      <c r="J128" s="238">
        <f>ROUND(I128*H128,2)</f>
        <v>0</v>
      </c>
      <c r="K128" s="239"/>
      <c r="L128" s="41"/>
      <c r="M128" s="240" t="s">
        <v>1</v>
      </c>
      <c r="N128" s="241" t="s">
        <v>39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0.63</v>
      </c>
      <c r="T128" s="242">
        <f>S128*H128</f>
        <v>148.68000000000001</v>
      </c>
      <c r="U128" s="243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141</v>
      </c>
      <c r="AT128" s="244" t="s">
        <v>137</v>
      </c>
      <c r="AU128" s="244" t="s">
        <v>84</v>
      </c>
      <c r="AY128" s="14" t="s">
        <v>135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4" t="s">
        <v>82</v>
      </c>
      <c r="BK128" s="245">
        <f>ROUND(I128*H128,2)</f>
        <v>0</v>
      </c>
      <c r="BL128" s="14" t="s">
        <v>141</v>
      </c>
      <c r="BM128" s="244" t="s">
        <v>319</v>
      </c>
    </row>
    <row r="129" s="2" customFormat="1" ht="24" customHeight="1">
      <c r="A129" s="35"/>
      <c r="B129" s="36"/>
      <c r="C129" s="232" t="s">
        <v>148</v>
      </c>
      <c r="D129" s="232" t="s">
        <v>137</v>
      </c>
      <c r="E129" s="233" t="s">
        <v>320</v>
      </c>
      <c r="F129" s="234" t="s">
        <v>321</v>
      </c>
      <c r="G129" s="235" t="s">
        <v>140</v>
      </c>
      <c r="H129" s="236">
        <v>32.799999999999997</v>
      </c>
      <c r="I129" s="237"/>
      <c r="J129" s="238">
        <f>ROUND(I129*H129,2)</f>
        <v>0</v>
      </c>
      <c r="K129" s="239"/>
      <c r="L129" s="41"/>
      <c r="M129" s="240" t="s">
        <v>1</v>
      </c>
      <c r="N129" s="241" t="s">
        <v>39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1.6000000000000001</v>
      </c>
      <c r="T129" s="242">
        <f>S129*H129</f>
        <v>52.479999999999997</v>
      </c>
      <c r="U129" s="243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141</v>
      </c>
      <c r="AT129" s="244" t="s">
        <v>137</v>
      </c>
      <c r="AU129" s="244" t="s">
        <v>84</v>
      </c>
      <c r="AY129" s="14" t="s">
        <v>135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4" t="s">
        <v>82</v>
      </c>
      <c r="BK129" s="245">
        <f>ROUND(I129*H129,2)</f>
        <v>0</v>
      </c>
      <c r="BL129" s="14" t="s">
        <v>141</v>
      </c>
      <c r="BM129" s="244" t="s">
        <v>322</v>
      </c>
    </row>
    <row r="130" s="2" customFormat="1" ht="24" customHeight="1">
      <c r="A130" s="35"/>
      <c r="B130" s="36"/>
      <c r="C130" s="232" t="s">
        <v>141</v>
      </c>
      <c r="D130" s="232" t="s">
        <v>137</v>
      </c>
      <c r="E130" s="233" t="s">
        <v>138</v>
      </c>
      <c r="F130" s="234" t="s">
        <v>139</v>
      </c>
      <c r="G130" s="235" t="s">
        <v>140</v>
      </c>
      <c r="H130" s="236">
        <v>77.700000000000003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39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2">
        <f>S130*H130</f>
        <v>0</v>
      </c>
      <c r="U130" s="243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141</v>
      </c>
      <c r="AT130" s="244" t="s">
        <v>137</v>
      </c>
      <c r="AU130" s="244" t="s">
        <v>84</v>
      </c>
      <c r="AY130" s="14" t="s">
        <v>135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82</v>
      </c>
      <c r="BK130" s="245">
        <f>ROUND(I130*H130,2)</f>
        <v>0</v>
      </c>
      <c r="BL130" s="14" t="s">
        <v>141</v>
      </c>
      <c r="BM130" s="244" t="s">
        <v>323</v>
      </c>
    </row>
    <row r="131" s="2" customFormat="1" ht="16.5" customHeight="1">
      <c r="A131" s="35"/>
      <c r="B131" s="36"/>
      <c r="C131" s="246" t="s">
        <v>155</v>
      </c>
      <c r="D131" s="246" t="s">
        <v>143</v>
      </c>
      <c r="E131" s="247" t="s">
        <v>144</v>
      </c>
      <c r="F131" s="248" t="s">
        <v>324</v>
      </c>
      <c r="G131" s="249" t="s">
        <v>140</v>
      </c>
      <c r="H131" s="250">
        <v>31</v>
      </c>
      <c r="I131" s="251"/>
      <c r="J131" s="252">
        <f>ROUND(I131*H131,2)</f>
        <v>0</v>
      </c>
      <c r="K131" s="253"/>
      <c r="L131" s="254"/>
      <c r="M131" s="255" t="s">
        <v>1</v>
      </c>
      <c r="N131" s="256" t="s">
        <v>39</v>
      </c>
      <c r="O131" s="88"/>
      <c r="P131" s="242">
        <f>O131*H131</f>
        <v>0</v>
      </c>
      <c r="Q131" s="242">
        <v>0.20999999999999999</v>
      </c>
      <c r="R131" s="242">
        <f>Q131*H131</f>
        <v>6.5099999999999998</v>
      </c>
      <c r="S131" s="242">
        <v>0</v>
      </c>
      <c r="T131" s="242">
        <f>S131*H131</f>
        <v>0</v>
      </c>
      <c r="U131" s="243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146</v>
      </c>
      <c r="AT131" s="244" t="s">
        <v>143</v>
      </c>
      <c r="AU131" s="244" t="s">
        <v>84</v>
      </c>
      <c r="AY131" s="14" t="s">
        <v>135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82</v>
      </c>
      <c r="BK131" s="245">
        <f>ROUND(I131*H131,2)</f>
        <v>0</v>
      </c>
      <c r="BL131" s="14" t="s">
        <v>141</v>
      </c>
      <c r="BM131" s="244" t="s">
        <v>325</v>
      </c>
    </row>
    <row r="132" s="2" customFormat="1" ht="16.5" customHeight="1">
      <c r="A132" s="35"/>
      <c r="B132" s="36"/>
      <c r="C132" s="232" t="s">
        <v>160</v>
      </c>
      <c r="D132" s="232" t="s">
        <v>137</v>
      </c>
      <c r="E132" s="233" t="s">
        <v>149</v>
      </c>
      <c r="F132" s="234" t="s">
        <v>150</v>
      </c>
      <c r="G132" s="235" t="s">
        <v>140</v>
      </c>
      <c r="H132" s="236">
        <v>77.700000000000003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39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2">
        <f>S132*H132</f>
        <v>0</v>
      </c>
      <c r="U132" s="243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141</v>
      </c>
      <c r="AT132" s="244" t="s">
        <v>137</v>
      </c>
      <c r="AU132" s="244" t="s">
        <v>84</v>
      </c>
      <c r="AY132" s="14" t="s">
        <v>135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82</v>
      </c>
      <c r="BK132" s="245">
        <f>ROUND(I132*H132,2)</f>
        <v>0</v>
      </c>
      <c r="BL132" s="14" t="s">
        <v>141</v>
      </c>
      <c r="BM132" s="244" t="s">
        <v>326</v>
      </c>
    </row>
    <row r="133" s="2" customFormat="1" ht="24" customHeight="1">
      <c r="A133" s="35"/>
      <c r="B133" s="36"/>
      <c r="C133" s="232" t="s">
        <v>166</v>
      </c>
      <c r="D133" s="232" t="s">
        <v>137</v>
      </c>
      <c r="E133" s="233" t="s">
        <v>152</v>
      </c>
      <c r="F133" s="234" t="s">
        <v>153</v>
      </c>
      <c r="G133" s="235" t="s">
        <v>140</v>
      </c>
      <c r="H133" s="236">
        <v>13.523999999999999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327</v>
      </c>
    </row>
    <row r="134" s="2" customFormat="1" ht="24" customHeight="1">
      <c r="A134" s="35"/>
      <c r="B134" s="36"/>
      <c r="C134" s="232" t="s">
        <v>146</v>
      </c>
      <c r="D134" s="232" t="s">
        <v>137</v>
      </c>
      <c r="E134" s="233" t="s">
        <v>156</v>
      </c>
      <c r="F134" s="234" t="s">
        <v>157</v>
      </c>
      <c r="G134" s="235" t="s">
        <v>158</v>
      </c>
      <c r="H134" s="236">
        <v>310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39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141</v>
      </c>
      <c r="AT134" s="244" t="s">
        <v>137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328</v>
      </c>
    </row>
    <row r="135" s="2" customFormat="1" ht="24" customHeight="1">
      <c r="A135" s="35"/>
      <c r="B135" s="36"/>
      <c r="C135" s="232" t="s">
        <v>164</v>
      </c>
      <c r="D135" s="232" t="s">
        <v>137</v>
      </c>
      <c r="E135" s="233" t="s">
        <v>329</v>
      </c>
      <c r="F135" s="234" t="s">
        <v>330</v>
      </c>
      <c r="G135" s="235" t="s">
        <v>158</v>
      </c>
      <c r="H135" s="236">
        <v>310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39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2">
        <f>S135*H135</f>
        <v>0</v>
      </c>
      <c r="U135" s="243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141</v>
      </c>
      <c r="AT135" s="244" t="s">
        <v>137</v>
      </c>
      <c r="AU135" s="244" t="s">
        <v>84</v>
      </c>
      <c r="AY135" s="14" t="s">
        <v>135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82</v>
      </c>
      <c r="BK135" s="245">
        <f>ROUND(I135*H135,2)</f>
        <v>0</v>
      </c>
      <c r="BL135" s="14" t="s">
        <v>141</v>
      </c>
      <c r="BM135" s="244" t="s">
        <v>331</v>
      </c>
    </row>
    <row r="136" s="12" customFormat="1" ht="22.8" customHeight="1">
      <c r="A136" s="12"/>
      <c r="B136" s="216"/>
      <c r="C136" s="217"/>
      <c r="D136" s="218" t="s">
        <v>73</v>
      </c>
      <c r="E136" s="230" t="s">
        <v>155</v>
      </c>
      <c r="F136" s="230" t="s">
        <v>332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SUM(P137:P141)</f>
        <v>0</v>
      </c>
      <c r="Q136" s="224"/>
      <c r="R136" s="225">
        <f>SUM(R137:R141)</f>
        <v>0.011439999999999999</v>
      </c>
      <c r="S136" s="224"/>
      <c r="T136" s="225">
        <f>SUM(T137:T141)</f>
        <v>30.199999999999999</v>
      </c>
      <c r="U136" s="226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7" t="s">
        <v>82</v>
      </c>
      <c r="AT136" s="228" t="s">
        <v>73</v>
      </c>
      <c r="AU136" s="228" t="s">
        <v>82</v>
      </c>
      <c r="AY136" s="227" t="s">
        <v>135</v>
      </c>
      <c r="BK136" s="229">
        <f>SUM(BK137:BK141)</f>
        <v>0</v>
      </c>
    </row>
    <row r="137" s="2" customFormat="1" ht="24" customHeight="1">
      <c r="A137" s="35"/>
      <c r="B137" s="36"/>
      <c r="C137" s="232" t="s">
        <v>179</v>
      </c>
      <c r="D137" s="232" t="s">
        <v>137</v>
      </c>
      <c r="E137" s="233" t="s">
        <v>333</v>
      </c>
      <c r="F137" s="234" t="s">
        <v>334</v>
      </c>
      <c r="G137" s="235" t="s">
        <v>215</v>
      </c>
      <c r="H137" s="236">
        <v>50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0.60399999999999998</v>
      </c>
      <c r="T137" s="242">
        <f>S137*H137</f>
        <v>30.199999999999999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141</v>
      </c>
      <c r="AT137" s="244" t="s">
        <v>137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335</v>
      </c>
    </row>
    <row r="138" s="2" customFormat="1" ht="16.5" customHeight="1">
      <c r="A138" s="35"/>
      <c r="B138" s="36"/>
      <c r="C138" s="232" t="s">
        <v>183</v>
      </c>
      <c r="D138" s="232" t="s">
        <v>137</v>
      </c>
      <c r="E138" s="233" t="s">
        <v>336</v>
      </c>
      <c r="F138" s="234" t="s">
        <v>337</v>
      </c>
      <c r="G138" s="235" t="s">
        <v>177</v>
      </c>
      <c r="H138" s="236">
        <v>30.199999999999999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39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2">
        <f>S138*H138</f>
        <v>0</v>
      </c>
      <c r="U138" s="243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141</v>
      </c>
      <c r="AT138" s="244" t="s">
        <v>137</v>
      </c>
      <c r="AU138" s="244" t="s">
        <v>84</v>
      </c>
      <c r="AY138" s="14" t="s">
        <v>135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82</v>
      </c>
      <c r="BK138" s="245">
        <f>ROUND(I138*H138,2)</f>
        <v>0</v>
      </c>
      <c r="BL138" s="14" t="s">
        <v>141</v>
      </c>
      <c r="BM138" s="244" t="s">
        <v>338</v>
      </c>
    </row>
    <row r="139" s="2" customFormat="1" ht="16.5" customHeight="1">
      <c r="A139" s="35"/>
      <c r="B139" s="36"/>
      <c r="C139" s="232" t="s">
        <v>187</v>
      </c>
      <c r="D139" s="232" t="s">
        <v>137</v>
      </c>
      <c r="E139" s="233" t="s">
        <v>339</v>
      </c>
      <c r="F139" s="234" t="s">
        <v>340</v>
      </c>
      <c r="G139" s="235" t="s">
        <v>341</v>
      </c>
      <c r="H139" s="236">
        <v>22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39</v>
      </c>
      <c r="O139" s="88"/>
      <c r="P139" s="242">
        <f>O139*H139</f>
        <v>0</v>
      </c>
      <c r="Q139" s="242">
        <v>0.00051999999999999995</v>
      </c>
      <c r="R139" s="242">
        <f>Q139*H139</f>
        <v>0.011439999999999999</v>
      </c>
      <c r="S139" s="242">
        <v>0</v>
      </c>
      <c r="T139" s="242">
        <f>S139*H139</f>
        <v>0</v>
      </c>
      <c r="U139" s="243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141</v>
      </c>
      <c r="AT139" s="244" t="s">
        <v>137</v>
      </c>
      <c r="AU139" s="244" t="s">
        <v>84</v>
      </c>
      <c r="AY139" s="14" t="s">
        <v>135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82</v>
      </c>
      <c r="BK139" s="245">
        <f>ROUND(I139*H139,2)</f>
        <v>0</v>
      </c>
      <c r="BL139" s="14" t="s">
        <v>141</v>
      </c>
      <c r="BM139" s="244" t="s">
        <v>342</v>
      </c>
    </row>
    <row r="140" s="2" customFormat="1" ht="24" customHeight="1">
      <c r="A140" s="35"/>
      <c r="B140" s="36"/>
      <c r="C140" s="232" t="s">
        <v>191</v>
      </c>
      <c r="D140" s="232" t="s">
        <v>137</v>
      </c>
      <c r="E140" s="233" t="s">
        <v>343</v>
      </c>
      <c r="F140" s="234" t="s">
        <v>344</v>
      </c>
      <c r="G140" s="235" t="s">
        <v>177</v>
      </c>
      <c r="H140" s="236">
        <v>30.199999999999999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39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2">
        <f>S140*H140</f>
        <v>0</v>
      </c>
      <c r="U140" s="243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141</v>
      </c>
      <c r="AT140" s="244" t="s">
        <v>137</v>
      </c>
      <c r="AU140" s="244" t="s">
        <v>84</v>
      </c>
      <c r="AY140" s="14" t="s">
        <v>135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82</v>
      </c>
      <c r="BK140" s="245">
        <f>ROUND(I140*H140,2)</f>
        <v>0</v>
      </c>
      <c r="BL140" s="14" t="s">
        <v>141</v>
      </c>
      <c r="BM140" s="244" t="s">
        <v>345</v>
      </c>
    </row>
    <row r="141" s="2" customFormat="1" ht="24" customHeight="1">
      <c r="A141" s="35"/>
      <c r="B141" s="36"/>
      <c r="C141" s="232" t="s">
        <v>195</v>
      </c>
      <c r="D141" s="232" t="s">
        <v>137</v>
      </c>
      <c r="E141" s="233" t="s">
        <v>346</v>
      </c>
      <c r="F141" s="234" t="s">
        <v>347</v>
      </c>
      <c r="G141" s="235" t="s">
        <v>177</v>
      </c>
      <c r="H141" s="236">
        <v>271.80000000000001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39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2">
        <f>S141*H141</f>
        <v>0</v>
      </c>
      <c r="U141" s="243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141</v>
      </c>
      <c r="AT141" s="244" t="s">
        <v>137</v>
      </c>
      <c r="AU141" s="244" t="s">
        <v>84</v>
      </c>
      <c r="AY141" s="14" t="s">
        <v>135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82</v>
      </c>
      <c r="BK141" s="245">
        <f>ROUND(I141*H141,2)</f>
        <v>0</v>
      </c>
      <c r="BL141" s="14" t="s">
        <v>141</v>
      </c>
      <c r="BM141" s="244" t="s">
        <v>348</v>
      </c>
    </row>
    <row r="142" s="12" customFormat="1" ht="22.8" customHeight="1">
      <c r="A142" s="12"/>
      <c r="B142" s="216"/>
      <c r="C142" s="217"/>
      <c r="D142" s="218" t="s">
        <v>73</v>
      </c>
      <c r="E142" s="230" t="s">
        <v>164</v>
      </c>
      <c r="F142" s="230" t="s">
        <v>165</v>
      </c>
      <c r="G142" s="217"/>
      <c r="H142" s="217"/>
      <c r="I142" s="220"/>
      <c r="J142" s="231">
        <f>BK142</f>
        <v>0</v>
      </c>
      <c r="K142" s="217"/>
      <c r="L142" s="222"/>
      <c r="M142" s="223"/>
      <c r="N142" s="224"/>
      <c r="O142" s="224"/>
      <c r="P142" s="225">
        <f>P143+P144</f>
        <v>0</v>
      </c>
      <c r="Q142" s="224"/>
      <c r="R142" s="225">
        <f>R143+R144</f>
        <v>0</v>
      </c>
      <c r="S142" s="224"/>
      <c r="T142" s="225">
        <f>T143+T144</f>
        <v>1.5</v>
      </c>
      <c r="U142" s="226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7" t="s">
        <v>82</v>
      </c>
      <c r="AT142" s="228" t="s">
        <v>73</v>
      </c>
      <c r="AU142" s="228" t="s">
        <v>82</v>
      </c>
      <c r="AY142" s="227" t="s">
        <v>135</v>
      </c>
      <c r="BK142" s="229">
        <f>BK143+BK144</f>
        <v>0</v>
      </c>
    </row>
    <row r="143" s="2" customFormat="1" ht="24" customHeight="1">
      <c r="A143" s="35"/>
      <c r="B143" s="36"/>
      <c r="C143" s="232" t="s">
        <v>8</v>
      </c>
      <c r="D143" s="232" t="s">
        <v>137</v>
      </c>
      <c r="E143" s="233" t="s">
        <v>349</v>
      </c>
      <c r="F143" s="234" t="s">
        <v>350</v>
      </c>
      <c r="G143" s="235" t="s">
        <v>177</v>
      </c>
      <c r="H143" s="236">
        <v>1.5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39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1</v>
      </c>
      <c r="T143" s="242">
        <f>S143*H143</f>
        <v>1.5</v>
      </c>
      <c r="U143" s="243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141</v>
      </c>
      <c r="AT143" s="244" t="s">
        <v>137</v>
      </c>
      <c r="AU143" s="244" t="s">
        <v>84</v>
      </c>
      <c r="AY143" s="14" t="s">
        <v>135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82</v>
      </c>
      <c r="BK143" s="245">
        <f>ROUND(I143*H143,2)</f>
        <v>0</v>
      </c>
      <c r="BL143" s="14" t="s">
        <v>141</v>
      </c>
      <c r="BM143" s="244" t="s">
        <v>351</v>
      </c>
    </row>
    <row r="144" s="12" customFormat="1" ht="20.88" customHeight="1">
      <c r="A144" s="12"/>
      <c r="B144" s="216"/>
      <c r="C144" s="217"/>
      <c r="D144" s="218" t="s">
        <v>73</v>
      </c>
      <c r="E144" s="230" t="s">
        <v>173</v>
      </c>
      <c r="F144" s="230" t="s">
        <v>174</v>
      </c>
      <c r="G144" s="217"/>
      <c r="H144" s="217"/>
      <c r="I144" s="220"/>
      <c r="J144" s="231">
        <f>BK144</f>
        <v>0</v>
      </c>
      <c r="K144" s="217"/>
      <c r="L144" s="222"/>
      <c r="M144" s="223"/>
      <c r="N144" s="224"/>
      <c r="O144" s="224"/>
      <c r="P144" s="225">
        <f>P145</f>
        <v>0</v>
      </c>
      <c r="Q144" s="224"/>
      <c r="R144" s="225">
        <f>R145</f>
        <v>0</v>
      </c>
      <c r="S144" s="224"/>
      <c r="T144" s="225">
        <f>T145</f>
        <v>0</v>
      </c>
      <c r="U144" s="226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7" t="s">
        <v>82</v>
      </c>
      <c r="AT144" s="228" t="s">
        <v>73</v>
      </c>
      <c r="AU144" s="228" t="s">
        <v>84</v>
      </c>
      <c r="AY144" s="227" t="s">
        <v>135</v>
      </c>
      <c r="BK144" s="229">
        <f>BK145</f>
        <v>0</v>
      </c>
    </row>
    <row r="145" s="2" customFormat="1" ht="24" customHeight="1">
      <c r="A145" s="35"/>
      <c r="B145" s="36"/>
      <c r="C145" s="232" t="s">
        <v>204</v>
      </c>
      <c r="D145" s="232" t="s">
        <v>137</v>
      </c>
      <c r="E145" s="233" t="s">
        <v>175</v>
      </c>
      <c r="F145" s="234" t="s">
        <v>176</v>
      </c>
      <c r="G145" s="235" t="s">
        <v>177</v>
      </c>
      <c r="H145" s="236">
        <v>277.90499999999997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39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2">
        <f>S145*H145</f>
        <v>0</v>
      </c>
      <c r="U145" s="243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141</v>
      </c>
      <c r="AT145" s="244" t="s">
        <v>137</v>
      </c>
      <c r="AU145" s="244" t="s">
        <v>148</v>
      </c>
      <c r="AY145" s="14" t="s">
        <v>135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82</v>
      </c>
      <c r="BK145" s="245">
        <f>ROUND(I145*H145,2)</f>
        <v>0</v>
      </c>
      <c r="BL145" s="14" t="s">
        <v>141</v>
      </c>
      <c r="BM145" s="244" t="s">
        <v>352</v>
      </c>
    </row>
    <row r="146" s="12" customFormat="1" ht="22.8" customHeight="1">
      <c r="A146" s="12"/>
      <c r="B146" s="216"/>
      <c r="C146" s="217"/>
      <c r="D146" s="218" t="s">
        <v>73</v>
      </c>
      <c r="E146" s="230" t="s">
        <v>199</v>
      </c>
      <c r="F146" s="230" t="s">
        <v>200</v>
      </c>
      <c r="G146" s="217"/>
      <c r="H146" s="217"/>
      <c r="I146" s="220"/>
      <c r="J146" s="231">
        <f>BK146</f>
        <v>0</v>
      </c>
      <c r="K146" s="217"/>
      <c r="L146" s="222"/>
      <c r="M146" s="223"/>
      <c r="N146" s="224"/>
      <c r="O146" s="224"/>
      <c r="P146" s="225">
        <f>SUM(P147:P148)</f>
        <v>0</v>
      </c>
      <c r="Q146" s="224"/>
      <c r="R146" s="225">
        <f>SUM(R147:R148)</f>
        <v>0</v>
      </c>
      <c r="S146" s="224"/>
      <c r="T146" s="225">
        <f>SUM(T147:T148)</f>
        <v>0</v>
      </c>
      <c r="U146" s="226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7" t="s">
        <v>82</v>
      </c>
      <c r="AT146" s="228" t="s">
        <v>73</v>
      </c>
      <c r="AU146" s="228" t="s">
        <v>82</v>
      </c>
      <c r="AY146" s="227" t="s">
        <v>135</v>
      </c>
      <c r="BK146" s="229">
        <f>SUM(BK147:BK148)</f>
        <v>0</v>
      </c>
    </row>
    <row r="147" s="2" customFormat="1" ht="24" customHeight="1">
      <c r="A147" s="35"/>
      <c r="B147" s="36"/>
      <c r="C147" s="232" t="s">
        <v>212</v>
      </c>
      <c r="D147" s="232" t="s">
        <v>137</v>
      </c>
      <c r="E147" s="233" t="s">
        <v>201</v>
      </c>
      <c r="F147" s="234" t="s">
        <v>275</v>
      </c>
      <c r="G147" s="235" t="s">
        <v>177</v>
      </c>
      <c r="H147" s="236">
        <v>277.90499999999997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2">
        <f>S147*H147</f>
        <v>0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353</v>
      </c>
    </row>
    <row r="148" s="2" customFormat="1" ht="24" customHeight="1">
      <c r="A148" s="35"/>
      <c r="B148" s="36"/>
      <c r="C148" s="232" t="s">
        <v>217</v>
      </c>
      <c r="D148" s="232" t="s">
        <v>137</v>
      </c>
      <c r="E148" s="233" t="s">
        <v>205</v>
      </c>
      <c r="F148" s="234" t="s">
        <v>206</v>
      </c>
      <c r="G148" s="235" t="s">
        <v>177</v>
      </c>
      <c r="H148" s="236">
        <v>4157.3249999999998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39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2">
        <f>S148*H148</f>
        <v>0</v>
      </c>
      <c r="U148" s="243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141</v>
      </c>
      <c r="AT148" s="244" t="s">
        <v>137</v>
      </c>
      <c r="AU148" s="244" t="s">
        <v>84</v>
      </c>
      <c r="AY148" s="14" t="s">
        <v>135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82</v>
      </c>
      <c r="BK148" s="245">
        <f>ROUND(I148*H148,2)</f>
        <v>0</v>
      </c>
      <c r="BL148" s="14" t="s">
        <v>141</v>
      </c>
      <c r="BM148" s="244" t="s">
        <v>354</v>
      </c>
    </row>
    <row r="149" s="12" customFormat="1" ht="22.8" customHeight="1">
      <c r="A149" s="12"/>
      <c r="B149" s="216"/>
      <c r="C149" s="217"/>
      <c r="D149" s="218" t="s">
        <v>73</v>
      </c>
      <c r="E149" s="230" t="s">
        <v>278</v>
      </c>
      <c r="F149" s="230" t="s">
        <v>279</v>
      </c>
      <c r="G149" s="217"/>
      <c r="H149" s="217"/>
      <c r="I149" s="220"/>
      <c r="J149" s="231">
        <f>BK149</f>
        <v>0</v>
      </c>
      <c r="K149" s="217"/>
      <c r="L149" s="222"/>
      <c r="M149" s="223"/>
      <c r="N149" s="224"/>
      <c r="O149" s="224"/>
      <c r="P149" s="225">
        <f>SUM(P150:P152)</f>
        <v>0</v>
      </c>
      <c r="Q149" s="224"/>
      <c r="R149" s="225">
        <f>SUM(R150:R152)</f>
        <v>0</v>
      </c>
      <c r="S149" s="224"/>
      <c r="T149" s="225">
        <f>SUM(T150:T152)</f>
        <v>0</v>
      </c>
      <c r="U149" s="226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82</v>
      </c>
      <c r="AT149" s="228" t="s">
        <v>73</v>
      </c>
      <c r="AU149" s="228" t="s">
        <v>82</v>
      </c>
      <c r="AY149" s="227" t="s">
        <v>135</v>
      </c>
      <c r="BK149" s="229">
        <f>SUM(BK150:BK152)</f>
        <v>0</v>
      </c>
    </row>
    <row r="150" s="2" customFormat="1" ht="24" customHeight="1">
      <c r="A150" s="35"/>
      <c r="B150" s="36"/>
      <c r="C150" s="232" t="s">
        <v>223</v>
      </c>
      <c r="D150" s="232" t="s">
        <v>137</v>
      </c>
      <c r="E150" s="233" t="s">
        <v>280</v>
      </c>
      <c r="F150" s="234" t="s">
        <v>281</v>
      </c>
      <c r="G150" s="235" t="s">
        <v>177</v>
      </c>
      <c r="H150" s="236">
        <v>7.9500000000000002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39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2">
        <f>S150*H150</f>
        <v>0</v>
      </c>
      <c r="U150" s="243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141</v>
      </c>
      <c r="AT150" s="244" t="s">
        <v>137</v>
      </c>
      <c r="AU150" s="244" t="s">
        <v>84</v>
      </c>
      <c r="AY150" s="14" t="s">
        <v>135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82</v>
      </c>
      <c r="BK150" s="245">
        <f>ROUND(I150*H150,2)</f>
        <v>0</v>
      </c>
      <c r="BL150" s="14" t="s">
        <v>141</v>
      </c>
      <c r="BM150" s="244" t="s">
        <v>355</v>
      </c>
    </row>
    <row r="151" s="2" customFormat="1" ht="24" customHeight="1">
      <c r="A151" s="35"/>
      <c r="B151" s="36"/>
      <c r="C151" s="232" t="s">
        <v>227</v>
      </c>
      <c r="D151" s="232" t="s">
        <v>137</v>
      </c>
      <c r="E151" s="233" t="s">
        <v>283</v>
      </c>
      <c r="F151" s="234" t="s">
        <v>284</v>
      </c>
      <c r="G151" s="235" t="s">
        <v>177</v>
      </c>
      <c r="H151" s="236">
        <v>119.25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39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2">
        <f>S151*H151</f>
        <v>0</v>
      </c>
      <c r="U151" s="243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141</v>
      </c>
      <c r="AT151" s="244" t="s">
        <v>137</v>
      </c>
      <c r="AU151" s="244" t="s">
        <v>84</v>
      </c>
      <c r="AY151" s="14" t="s">
        <v>135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82</v>
      </c>
      <c r="BK151" s="245">
        <f>ROUND(I151*H151,2)</f>
        <v>0</v>
      </c>
      <c r="BL151" s="14" t="s">
        <v>141</v>
      </c>
      <c r="BM151" s="244" t="s">
        <v>356</v>
      </c>
    </row>
    <row r="152" s="2" customFormat="1" ht="24" customHeight="1">
      <c r="A152" s="35"/>
      <c r="B152" s="36"/>
      <c r="C152" s="232" t="s">
        <v>7</v>
      </c>
      <c r="D152" s="232" t="s">
        <v>137</v>
      </c>
      <c r="E152" s="233" t="s">
        <v>286</v>
      </c>
      <c r="F152" s="234" t="s">
        <v>287</v>
      </c>
      <c r="G152" s="235" t="s">
        <v>177</v>
      </c>
      <c r="H152" s="236">
        <v>7.9500000000000002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39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2">
        <f>S152*H152</f>
        <v>0</v>
      </c>
      <c r="U152" s="243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141</v>
      </c>
      <c r="AT152" s="244" t="s">
        <v>137</v>
      </c>
      <c r="AU152" s="244" t="s">
        <v>84</v>
      </c>
      <c r="AY152" s="14" t="s">
        <v>135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82</v>
      </c>
      <c r="BK152" s="245">
        <f>ROUND(I152*H152,2)</f>
        <v>0</v>
      </c>
      <c r="BL152" s="14" t="s">
        <v>141</v>
      </c>
      <c r="BM152" s="244" t="s">
        <v>357</v>
      </c>
    </row>
    <row r="153" s="12" customFormat="1" ht="25.92" customHeight="1">
      <c r="A153" s="12"/>
      <c r="B153" s="216"/>
      <c r="C153" s="217"/>
      <c r="D153" s="218" t="s">
        <v>73</v>
      </c>
      <c r="E153" s="219" t="s">
        <v>240</v>
      </c>
      <c r="F153" s="219" t="s">
        <v>241</v>
      </c>
      <c r="G153" s="217"/>
      <c r="H153" s="217"/>
      <c r="I153" s="220"/>
      <c r="J153" s="221">
        <f>BK153</f>
        <v>0</v>
      </c>
      <c r="K153" s="217"/>
      <c r="L153" s="222"/>
      <c r="M153" s="223"/>
      <c r="N153" s="224"/>
      <c r="O153" s="224"/>
      <c r="P153" s="225">
        <f>SUM(P154:P155)</f>
        <v>0</v>
      </c>
      <c r="Q153" s="224"/>
      <c r="R153" s="225">
        <f>SUM(R154:R155)</f>
        <v>0</v>
      </c>
      <c r="S153" s="224"/>
      <c r="T153" s="225">
        <f>SUM(T154:T155)</f>
        <v>7.1999999999999993</v>
      </c>
      <c r="U153" s="226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7" t="s">
        <v>141</v>
      </c>
      <c r="AT153" s="228" t="s">
        <v>73</v>
      </c>
      <c r="AU153" s="228" t="s">
        <v>74</v>
      </c>
      <c r="AY153" s="227" t="s">
        <v>135</v>
      </c>
      <c r="BK153" s="229">
        <f>SUM(BK154:BK155)</f>
        <v>0</v>
      </c>
    </row>
    <row r="154" s="2" customFormat="1" ht="24" customHeight="1">
      <c r="A154" s="35"/>
      <c r="B154" s="36"/>
      <c r="C154" s="232" t="s">
        <v>236</v>
      </c>
      <c r="D154" s="232" t="s">
        <v>137</v>
      </c>
      <c r="E154" s="233" t="s">
        <v>243</v>
      </c>
      <c r="F154" s="234" t="s">
        <v>358</v>
      </c>
      <c r="G154" s="235" t="s">
        <v>215</v>
      </c>
      <c r="H154" s="236">
        <v>60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39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0.12</v>
      </c>
      <c r="T154" s="242">
        <f>S154*H154</f>
        <v>7.1999999999999993</v>
      </c>
      <c r="U154" s="243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245</v>
      </c>
      <c r="AT154" s="244" t="s">
        <v>137</v>
      </c>
      <c r="AU154" s="244" t="s">
        <v>82</v>
      </c>
      <c r="AY154" s="14" t="s">
        <v>135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82</v>
      </c>
      <c r="BK154" s="245">
        <f>ROUND(I154*H154,2)</f>
        <v>0</v>
      </c>
      <c r="BL154" s="14" t="s">
        <v>245</v>
      </c>
      <c r="BM154" s="244" t="s">
        <v>359</v>
      </c>
    </row>
    <row r="155" s="2" customFormat="1" ht="16.5" customHeight="1">
      <c r="A155" s="35"/>
      <c r="B155" s="36"/>
      <c r="C155" s="232" t="s">
        <v>242</v>
      </c>
      <c r="D155" s="232" t="s">
        <v>137</v>
      </c>
      <c r="E155" s="233" t="s">
        <v>248</v>
      </c>
      <c r="F155" s="234" t="s">
        <v>249</v>
      </c>
      <c r="G155" s="235" t="s">
        <v>250</v>
      </c>
      <c r="H155" s="236">
        <v>1</v>
      </c>
      <c r="I155" s="237"/>
      <c r="J155" s="238">
        <f>ROUND(I155*H155,2)</f>
        <v>0</v>
      </c>
      <c r="K155" s="239"/>
      <c r="L155" s="41"/>
      <c r="M155" s="257" t="s">
        <v>1</v>
      </c>
      <c r="N155" s="258" t="s">
        <v>39</v>
      </c>
      <c r="O155" s="259"/>
      <c r="P155" s="260">
        <f>O155*H155</f>
        <v>0</v>
      </c>
      <c r="Q155" s="260">
        <v>0</v>
      </c>
      <c r="R155" s="260">
        <f>Q155*H155</f>
        <v>0</v>
      </c>
      <c r="S155" s="260">
        <v>0</v>
      </c>
      <c r="T155" s="260">
        <f>S155*H155</f>
        <v>0</v>
      </c>
      <c r="U155" s="261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245</v>
      </c>
      <c r="AT155" s="244" t="s">
        <v>137</v>
      </c>
      <c r="AU155" s="244" t="s">
        <v>82</v>
      </c>
      <c r="AY155" s="14" t="s">
        <v>135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82</v>
      </c>
      <c r="BK155" s="245">
        <f>ROUND(I155*H155,2)</f>
        <v>0</v>
      </c>
      <c r="BL155" s="14" t="s">
        <v>245</v>
      </c>
      <c r="BM155" s="244" t="s">
        <v>360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180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kxgq8P6R2E9eEVxmrp649zl3mTVZ+NNBplxIyo89xvXRnkIeH1aA7DPJzMA4f2OAEM9zwoLTKiBDHg4cOuN/rA==" hashValue="k0U2a0aQsK/6Pncv1sFFSa1OFJS1wUNXIBlbrjGDraXblb5VfUarOgCCUcnDZpSYT1RBv0N6HG7cVmn7359lwA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361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103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ROUND((SUM(BE123:BE151)),  2)</f>
        <v>0</v>
      </c>
      <c r="G33" s="35"/>
      <c r="H33" s="35"/>
      <c r="I33" s="159">
        <v>0.20999999999999999</v>
      </c>
      <c r="J33" s="158">
        <f>ROUND(((SUM(BE123:BE151))*I33),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ROUND((SUM(BF123:BF151)),  2)</f>
        <v>0</v>
      </c>
      <c r="G34" s="35"/>
      <c r="H34" s="35"/>
      <c r="I34" s="159">
        <v>0.14999999999999999</v>
      </c>
      <c r="J34" s="158">
        <f>ROUND(((SUM(BF123:BF151))*I34),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ROUND((SUM(BG123:BG151)),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ROUND((SUM(BH123:BH151)),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ROUND((SUM(BI123:BI151)),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Chrudim - P - Chrudim - plochy I před halou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Chrudim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109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110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362</v>
      </c>
      <c r="E99" s="200"/>
      <c r="F99" s="200"/>
      <c r="G99" s="200"/>
      <c r="H99" s="200"/>
      <c r="I99" s="201"/>
      <c r="J99" s="202">
        <f>J141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7"/>
      <c r="C100" s="198"/>
      <c r="D100" s="199" t="s">
        <v>363</v>
      </c>
      <c r="E100" s="200"/>
      <c r="F100" s="200"/>
      <c r="G100" s="200"/>
      <c r="H100" s="200"/>
      <c r="I100" s="201"/>
      <c r="J100" s="202">
        <f>J143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257</v>
      </c>
      <c r="E101" s="200"/>
      <c r="F101" s="200"/>
      <c r="G101" s="200"/>
      <c r="H101" s="200"/>
      <c r="I101" s="201"/>
      <c r="J101" s="202">
        <f>J145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114</v>
      </c>
      <c r="E102" s="193"/>
      <c r="F102" s="193"/>
      <c r="G102" s="193"/>
      <c r="H102" s="193"/>
      <c r="I102" s="194"/>
      <c r="J102" s="195">
        <f>J149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118</v>
      </c>
      <c r="E103" s="193"/>
      <c r="F103" s="193"/>
      <c r="G103" s="193"/>
      <c r="H103" s="193"/>
      <c r="I103" s="194"/>
      <c r="J103" s="195">
        <f>J150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119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 xml:space="preserve">Hlinsko v Čechách, Slatiňany, Chrudim MEO  - odstranění objektů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101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Chrudim - P - Chrudim - plochy I před halou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Chrudim</v>
      </c>
      <c r="G117" s="37"/>
      <c r="H117" s="37"/>
      <c r="I117" s="144" t="s">
        <v>22</v>
      </c>
      <c r="J117" s="76" t="str">
        <f>IF(J12="","",J12)</f>
        <v>25. 3. 2020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144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144" t="s">
        <v>32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120</v>
      </c>
      <c r="D122" s="207" t="s">
        <v>59</v>
      </c>
      <c r="E122" s="207" t="s">
        <v>55</v>
      </c>
      <c r="F122" s="207" t="s">
        <v>56</v>
      </c>
      <c r="G122" s="207" t="s">
        <v>121</v>
      </c>
      <c r="H122" s="207" t="s">
        <v>122</v>
      </c>
      <c r="I122" s="208" t="s">
        <v>123</v>
      </c>
      <c r="J122" s="209" t="s">
        <v>106</v>
      </c>
      <c r="K122" s="210" t="s">
        <v>124</v>
      </c>
      <c r="L122" s="211"/>
      <c r="M122" s="97" t="s">
        <v>1</v>
      </c>
      <c r="N122" s="98" t="s">
        <v>38</v>
      </c>
      <c r="O122" s="98" t="s">
        <v>125</v>
      </c>
      <c r="P122" s="98" t="s">
        <v>126</v>
      </c>
      <c r="Q122" s="98" t="s">
        <v>127</v>
      </c>
      <c r="R122" s="98" t="s">
        <v>128</v>
      </c>
      <c r="S122" s="98" t="s">
        <v>129</v>
      </c>
      <c r="T122" s="98" t="s">
        <v>130</v>
      </c>
      <c r="U122" s="99" t="s">
        <v>131</v>
      </c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132</v>
      </c>
      <c r="D123" s="37"/>
      <c r="E123" s="37"/>
      <c r="F123" s="37"/>
      <c r="G123" s="37"/>
      <c r="H123" s="37"/>
      <c r="I123" s="141"/>
      <c r="J123" s="212">
        <f>BK123</f>
        <v>0</v>
      </c>
      <c r="K123" s="37"/>
      <c r="L123" s="41"/>
      <c r="M123" s="100"/>
      <c r="N123" s="213"/>
      <c r="O123" s="101"/>
      <c r="P123" s="214">
        <f>P124+P149+P150</f>
        <v>0</v>
      </c>
      <c r="Q123" s="101"/>
      <c r="R123" s="214">
        <f>R124+R149+R150</f>
        <v>12.182149999999998</v>
      </c>
      <c r="S123" s="101"/>
      <c r="T123" s="214">
        <f>T124+T149+T150</f>
        <v>187.13249999999999</v>
      </c>
      <c r="U123" s="102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108</v>
      </c>
      <c r="BK123" s="215">
        <f>BK124+BK149+BK150</f>
        <v>0</v>
      </c>
    </row>
    <row r="124" s="12" customFormat="1" ht="25.92" customHeight="1">
      <c r="A124" s="12"/>
      <c r="B124" s="216"/>
      <c r="C124" s="217"/>
      <c r="D124" s="218" t="s">
        <v>73</v>
      </c>
      <c r="E124" s="219" t="s">
        <v>133</v>
      </c>
      <c r="F124" s="219" t="s">
        <v>134</v>
      </c>
      <c r="G124" s="217"/>
      <c r="H124" s="217"/>
      <c r="I124" s="220"/>
      <c r="J124" s="221">
        <f>BK124</f>
        <v>0</v>
      </c>
      <c r="K124" s="217"/>
      <c r="L124" s="222"/>
      <c r="M124" s="223"/>
      <c r="N124" s="224"/>
      <c r="O124" s="224"/>
      <c r="P124" s="225">
        <f>P125+P141+P145</f>
        <v>0</v>
      </c>
      <c r="Q124" s="224"/>
      <c r="R124" s="225">
        <f>R125+R141+R145</f>
        <v>12.182149999999998</v>
      </c>
      <c r="S124" s="224"/>
      <c r="T124" s="225">
        <f>T125+T141+T145</f>
        <v>187.13249999999999</v>
      </c>
      <c r="U124" s="226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82</v>
      </c>
      <c r="AT124" s="228" t="s">
        <v>73</v>
      </c>
      <c r="AU124" s="228" t="s">
        <v>74</v>
      </c>
      <c r="AY124" s="227" t="s">
        <v>135</v>
      </c>
      <c r="BK124" s="229">
        <f>BK125+BK141+BK145</f>
        <v>0</v>
      </c>
    </row>
    <row r="125" s="12" customFormat="1" ht="22.8" customHeight="1">
      <c r="A125" s="12"/>
      <c r="B125" s="216"/>
      <c r="C125" s="217"/>
      <c r="D125" s="218" t="s">
        <v>73</v>
      </c>
      <c r="E125" s="230" t="s">
        <v>82</v>
      </c>
      <c r="F125" s="230" t="s">
        <v>136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SUM(P126:P140)</f>
        <v>0</v>
      </c>
      <c r="Q125" s="224"/>
      <c r="R125" s="225">
        <f>SUM(R126:R140)</f>
        <v>12.182149999999998</v>
      </c>
      <c r="S125" s="224"/>
      <c r="T125" s="225">
        <f>SUM(T126:T140)</f>
        <v>164.22450000000001</v>
      </c>
      <c r="U125" s="226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82</v>
      </c>
      <c r="AT125" s="228" t="s">
        <v>73</v>
      </c>
      <c r="AU125" s="228" t="s">
        <v>82</v>
      </c>
      <c r="AY125" s="227" t="s">
        <v>135</v>
      </c>
      <c r="BK125" s="229">
        <f>SUM(BK126:BK140)</f>
        <v>0</v>
      </c>
    </row>
    <row r="126" s="2" customFormat="1" ht="24" customHeight="1">
      <c r="A126" s="35"/>
      <c r="B126" s="36"/>
      <c r="C126" s="232" t="s">
        <v>82</v>
      </c>
      <c r="D126" s="232" t="s">
        <v>137</v>
      </c>
      <c r="E126" s="233" t="s">
        <v>364</v>
      </c>
      <c r="F126" s="234" t="s">
        <v>365</v>
      </c>
      <c r="G126" s="235" t="s">
        <v>158</v>
      </c>
      <c r="H126" s="236">
        <v>100</v>
      </c>
      <c r="I126" s="237"/>
      <c r="J126" s="238">
        <f>ROUND(I126*H126,2)</f>
        <v>0</v>
      </c>
      <c r="K126" s="239"/>
      <c r="L126" s="41"/>
      <c r="M126" s="240" t="s">
        <v>1</v>
      </c>
      <c r="N126" s="241" t="s">
        <v>39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2">
        <f>S126*H126</f>
        <v>0</v>
      </c>
      <c r="U126" s="243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141</v>
      </c>
      <c r="AT126" s="244" t="s">
        <v>137</v>
      </c>
      <c r="AU126" s="244" t="s">
        <v>84</v>
      </c>
      <c r="AY126" s="14" t="s">
        <v>135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4" t="s">
        <v>82</v>
      </c>
      <c r="BK126" s="245">
        <f>ROUND(I126*H126,2)</f>
        <v>0</v>
      </c>
      <c r="BL126" s="14" t="s">
        <v>141</v>
      </c>
      <c r="BM126" s="244" t="s">
        <v>366</v>
      </c>
    </row>
    <row r="127" s="2" customFormat="1" ht="16.5" customHeight="1">
      <c r="A127" s="35"/>
      <c r="B127" s="36"/>
      <c r="C127" s="232" t="s">
        <v>84</v>
      </c>
      <c r="D127" s="232" t="s">
        <v>137</v>
      </c>
      <c r="E127" s="233" t="s">
        <v>367</v>
      </c>
      <c r="F127" s="234" t="s">
        <v>368</v>
      </c>
      <c r="G127" s="235" t="s">
        <v>341</v>
      </c>
      <c r="H127" s="236">
        <v>1</v>
      </c>
      <c r="I127" s="237"/>
      <c r="J127" s="238">
        <f>ROUND(I127*H127,2)</f>
        <v>0</v>
      </c>
      <c r="K127" s="239"/>
      <c r="L127" s="41"/>
      <c r="M127" s="240" t="s">
        <v>1</v>
      </c>
      <c r="N127" s="241" t="s">
        <v>39</v>
      </c>
      <c r="O127" s="88"/>
      <c r="P127" s="242">
        <f>O127*H127</f>
        <v>0</v>
      </c>
      <c r="Q127" s="242">
        <v>5.0000000000000002E-05</v>
      </c>
      <c r="R127" s="242">
        <f>Q127*H127</f>
        <v>5.0000000000000002E-05</v>
      </c>
      <c r="S127" s="242">
        <v>0</v>
      </c>
      <c r="T127" s="242">
        <f>S127*H127</f>
        <v>0</v>
      </c>
      <c r="U127" s="243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141</v>
      </c>
      <c r="AT127" s="244" t="s">
        <v>137</v>
      </c>
      <c r="AU127" s="244" t="s">
        <v>84</v>
      </c>
      <c r="AY127" s="14" t="s">
        <v>135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4" t="s">
        <v>82</v>
      </c>
      <c r="BK127" s="245">
        <f>ROUND(I127*H127,2)</f>
        <v>0</v>
      </c>
      <c r="BL127" s="14" t="s">
        <v>141</v>
      </c>
      <c r="BM127" s="244" t="s">
        <v>369</v>
      </c>
    </row>
    <row r="128" s="2" customFormat="1" ht="24" customHeight="1">
      <c r="A128" s="35"/>
      <c r="B128" s="36"/>
      <c r="C128" s="232" t="s">
        <v>148</v>
      </c>
      <c r="D128" s="232" t="s">
        <v>137</v>
      </c>
      <c r="E128" s="233" t="s">
        <v>370</v>
      </c>
      <c r="F128" s="234" t="s">
        <v>371</v>
      </c>
      <c r="G128" s="235" t="s">
        <v>158</v>
      </c>
      <c r="H128" s="236">
        <v>25.559999999999999</v>
      </c>
      <c r="I128" s="237"/>
      <c r="J128" s="238">
        <f>ROUND(I128*H128,2)</f>
        <v>0</v>
      </c>
      <c r="K128" s="239"/>
      <c r="L128" s="41"/>
      <c r="M128" s="240" t="s">
        <v>1</v>
      </c>
      <c r="N128" s="241" t="s">
        <v>39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0.23999999999999999</v>
      </c>
      <c r="T128" s="242">
        <f>S128*H128</f>
        <v>6.1343999999999994</v>
      </c>
      <c r="U128" s="243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141</v>
      </c>
      <c r="AT128" s="244" t="s">
        <v>137</v>
      </c>
      <c r="AU128" s="244" t="s">
        <v>84</v>
      </c>
      <c r="AY128" s="14" t="s">
        <v>135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4" t="s">
        <v>82</v>
      </c>
      <c r="BK128" s="245">
        <f>ROUND(I128*H128,2)</f>
        <v>0</v>
      </c>
      <c r="BL128" s="14" t="s">
        <v>141</v>
      </c>
      <c r="BM128" s="244" t="s">
        <v>372</v>
      </c>
    </row>
    <row r="129" s="2" customFormat="1" ht="16.5" customHeight="1">
      <c r="A129" s="35"/>
      <c r="B129" s="36"/>
      <c r="C129" s="232" t="s">
        <v>141</v>
      </c>
      <c r="D129" s="232" t="s">
        <v>137</v>
      </c>
      <c r="E129" s="233" t="s">
        <v>373</v>
      </c>
      <c r="F129" s="234" t="s">
        <v>374</v>
      </c>
      <c r="G129" s="235" t="s">
        <v>158</v>
      </c>
      <c r="H129" s="236">
        <v>60</v>
      </c>
      <c r="I129" s="237"/>
      <c r="J129" s="238">
        <f>ROUND(I129*H129,2)</f>
        <v>0</v>
      </c>
      <c r="K129" s="239"/>
      <c r="L129" s="41"/>
      <c r="M129" s="240" t="s">
        <v>1</v>
      </c>
      <c r="N129" s="241" t="s">
        <v>39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0.316</v>
      </c>
      <c r="T129" s="242">
        <f>S129*H129</f>
        <v>18.960000000000001</v>
      </c>
      <c r="U129" s="243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141</v>
      </c>
      <c r="AT129" s="244" t="s">
        <v>137</v>
      </c>
      <c r="AU129" s="244" t="s">
        <v>84</v>
      </c>
      <c r="AY129" s="14" t="s">
        <v>135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4" t="s">
        <v>82</v>
      </c>
      <c r="BK129" s="245">
        <f>ROUND(I129*H129,2)</f>
        <v>0</v>
      </c>
      <c r="BL129" s="14" t="s">
        <v>141</v>
      </c>
      <c r="BM129" s="244" t="s">
        <v>375</v>
      </c>
    </row>
    <row r="130" s="2" customFormat="1" ht="16.5" customHeight="1">
      <c r="A130" s="35"/>
      <c r="B130" s="36"/>
      <c r="C130" s="232" t="s">
        <v>155</v>
      </c>
      <c r="D130" s="232" t="s">
        <v>137</v>
      </c>
      <c r="E130" s="233" t="s">
        <v>376</v>
      </c>
      <c r="F130" s="234" t="s">
        <v>377</v>
      </c>
      <c r="G130" s="235" t="s">
        <v>158</v>
      </c>
      <c r="H130" s="236">
        <v>229.5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39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0.35499999999999998</v>
      </c>
      <c r="T130" s="242">
        <f>S130*H130</f>
        <v>81.472499999999997</v>
      </c>
      <c r="U130" s="243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141</v>
      </c>
      <c r="AT130" s="244" t="s">
        <v>137</v>
      </c>
      <c r="AU130" s="244" t="s">
        <v>84</v>
      </c>
      <c r="AY130" s="14" t="s">
        <v>135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82</v>
      </c>
      <c r="BK130" s="245">
        <f>ROUND(I130*H130,2)</f>
        <v>0</v>
      </c>
      <c r="BL130" s="14" t="s">
        <v>141</v>
      </c>
      <c r="BM130" s="244" t="s">
        <v>378</v>
      </c>
    </row>
    <row r="131" s="2" customFormat="1" ht="24" customHeight="1">
      <c r="A131" s="35"/>
      <c r="B131" s="36"/>
      <c r="C131" s="232" t="s">
        <v>160</v>
      </c>
      <c r="D131" s="232" t="s">
        <v>137</v>
      </c>
      <c r="E131" s="233" t="s">
        <v>320</v>
      </c>
      <c r="F131" s="234" t="s">
        <v>321</v>
      </c>
      <c r="G131" s="235" t="s">
        <v>140</v>
      </c>
      <c r="H131" s="236">
        <v>36.036000000000001</v>
      </c>
      <c r="I131" s="237"/>
      <c r="J131" s="238">
        <f>ROUND(I131*H131,2)</f>
        <v>0</v>
      </c>
      <c r="K131" s="239"/>
      <c r="L131" s="41"/>
      <c r="M131" s="240" t="s">
        <v>1</v>
      </c>
      <c r="N131" s="241" t="s">
        <v>39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1.6000000000000001</v>
      </c>
      <c r="T131" s="242">
        <f>S131*H131</f>
        <v>57.657600000000002</v>
      </c>
      <c r="U131" s="243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141</v>
      </c>
      <c r="AT131" s="244" t="s">
        <v>137</v>
      </c>
      <c r="AU131" s="244" t="s">
        <v>84</v>
      </c>
      <c r="AY131" s="14" t="s">
        <v>135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82</v>
      </c>
      <c r="BK131" s="245">
        <f>ROUND(I131*H131,2)</f>
        <v>0</v>
      </c>
      <c r="BL131" s="14" t="s">
        <v>141</v>
      </c>
      <c r="BM131" s="244" t="s">
        <v>379</v>
      </c>
    </row>
    <row r="132" s="2" customFormat="1" ht="24" customHeight="1">
      <c r="A132" s="35"/>
      <c r="B132" s="36"/>
      <c r="C132" s="232" t="s">
        <v>166</v>
      </c>
      <c r="D132" s="232" t="s">
        <v>137</v>
      </c>
      <c r="E132" s="233" t="s">
        <v>380</v>
      </c>
      <c r="F132" s="234" t="s">
        <v>381</v>
      </c>
      <c r="G132" s="235" t="s">
        <v>341</v>
      </c>
      <c r="H132" s="236">
        <v>1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39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2">
        <f>S132*H132</f>
        <v>0</v>
      </c>
      <c r="U132" s="243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141</v>
      </c>
      <c r="AT132" s="244" t="s">
        <v>137</v>
      </c>
      <c r="AU132" s="244" t="s">
        <v>84</v>
      </c>
      <c r="AY132" s="14" t="s">
        <v>135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82</v>
      </c>
      <c r="BK132" s="245">
        <f>ROUND(I132*H132,2)</f>
        <v>0</v>
      </c>
      <c r="BL132" s="14" t="s">
        <v>141</v>
      </c>
      <c r="BM132" s="244" t="s">
        <v>382</v>
      </c>
    </row>
    <row r="133" s="2" customFormat="1" ht="16.5" customHeight="1">
      <c r="A133" s="35"/>
      <c r="B133" s="36"/>
      <c r="C133" s="232" t="s">
        <v>146</v>
      </c>
      <c r="D133" s="232" t="s">
        <v>137</v>
      </c>
      <c r="E133" s="233" t="s">
        <v>383</v>
      </c>
      <c r="F133" s="234" t="s">
        <v>384</v>
      </c>
      <c r="G133" s="235" t="s">
        <v>341</v>
      </c>
      <c r="H133" s="236">
        <v>1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385</v>
      </c>
    </row>
    <row r="134" s="2" customFormat="1" ht="24" customHeight="1">
      <c r="A134" s="35"/>
      <c r="B134" s="36"/>
      <c r="C134" s="232" t="s">
        <v>164</v>
      </c>
      <c r="D134" s="232" t="s">
        <v>137</v>
      </c>
      <c r="E134" s="233" t="s">
        <v>386</v>
      </c>
      <c r="F134" s="234" t="s">
        <v>387</v>
      </c>
      <c r="G134" s="235" t="s">
        <v>158</v>
      </c>
      <c r="H134" s="236">
        <v>100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39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141</v>
      </c>
      <c r="AT134" s="244" t="s">
        <v>137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388</v>
      </c>
    </row>
    <row r="135" s="2" customFormat="1" ht="24" customHeight="1">
      <c r="A135" s="35"/>
      <c r="B135" s="36"/>
      <c r="C135" s="232" t="s">
        <v>179</v>
      </c>
      <c r="D135" s="232" t="s">
        <v>137</v>
      </c>
      <c r="E135" s="233" t="s">
        <v>138</v>
      </c>
      <c r="F135" s="234" t="s">
        <v>139</v>
      </c>
      <c r="G135" s="235" t="s">
        <v>140</v>
      </c>
      <c r="H135" s="236">
        <v>58.009999999999998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39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2">
        <f>S135*H135</f>
        <v>0</v>
      </c>
      <c r="U135" s="243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141</v>
      </c>
      <c r="AT135" s="244" t="s">
        <v>137</v>
      </c>
      <c r="AU135" s="244" t="s">
        <v>84</v>
      </c>
      <c r="AY135" s="14" t="s">
        <v>135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82</v>
      </c>
      <c r="BK135" s="245">
        <f>ROUND(I135*H135,2)</f>
        <v>0</v>
      </c>
      <c r="BL135" s="14" t="s">
        <v>141</v>
      </c>
      <c r="BM135" s="244" t="s">
        <v>389</v>
      </c>
    </row>
    <row r="136" s="2" customFormat="1" ht="16.5" customHeight="1">
      <c r="A136" s="35"/>
      <c r="B136" s="36"/>
      <c r="C136" s="246" t="s">
        <v>183</v>
      </c>
      <c r="D136" s="246" t="s">
        <v>143</v>
      </c>
      <c r="E136" s="247" t="s">
        <v>144</v>
      </c>
      <c r="F136" s="248" t="s">
        <v>324</v>
      </c>
      <c r="G136" s="249" t="s">
        <v>140</v>
      </c>
      <c r="H136" s="250">
        <v>58.009999999999998</v>
      </c>
      <c r="I136" s="251"/>
      <c r="J136" s="252">
        <f>ROUND(I136*H136,2)</f>
        <v>0</v>
      </c>
      <c r="K136" s="253"/>
      <c r="L136" s="254"/>
      <c r="M136" s="255" t="s">
        <v>1</v>
      </c>
      <c r="N136" s="256" t="s">
        <v>39</v>
      </c>
      <c r="O136" s="88"/>
      <c r="P136" s="242">
        <f>O136*H136</f>
        <v>0</v>
      </c>
      <c r="Q136" s="242">
        <v>0.20999999999999999</v>
      </c>
      <c r="R136" s="242">
        <f>Q136*H136</f>
        <v>12.182099999999998</v>
      </c>
      <c r="S136" s="242">
        <v>0</v>
      </c>
      <c r="T136" s="242">
        <f>S136*H136</f>
        <v>0</v>
      </c>
      <c r="U136" s="243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146</v>
      </c>
      <c r="AT136" s="244" t="s">
        <v>143</v>
      </c>
      <c r="AU136" s="244" t="s">
        <v>84</v>
      </c>
      <c r="AY136" s="14" t="s">
        <v>135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82</v>
      </c>
      <c r="BK136" s="245">
        <f>ROUND(I136*H136,2)</f>
        <v>0</v>
      </c>
      <c r="BL136" s="14" t="s">
        <v>141</v>
      </c>
      <c r="BM136" s="244" t="s">
        <v>390</v>
      </c>
    </row>
    <row r="137" s="2" customFormat="1" ht="16.5" customHeight="1">
      <c r="A137" s="35"/>
      <c r="B137" s="36"/>
      <c r="C137" s="232" t="s">
        <v>187</v>
      </c>
      <c r="D137" s="232" t="s">
        <v>137</v>
      </c>
      <c r="E137" s="233" t="s">
        <v>149</v>
      </c>
      <c r="F137" s="234" t="s">
        <v>150</v>
      </c>
      <c r="G137" s="235" t="s">
        <v>140</v>
      </c>
      <c r="H137" s="236">
        <v>58.009999999999998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2">
        <f>S137*H137</f>
        <v>0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141</v>
      </c>
      <c r="AT137" s="244" t="s">
        <v>137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391</v>
      </c>
    </row>
    <row r="138" s="2" customFormat="1" ht="24" customHeight="1">
      <c r="A138" s="35"/>
      <c r="B138" s="36"/>
      <c r="C138" s="232" t="s">
        <v>191</v>
      </c>
      <c r="D138" s="232" t="s">
        <v>137</v>
      </c>
      <c r="E138" s="233" t="s">
        <v>152</v>
      </c>
      <c r="F138" s="234" t="s">
        <v>153</v>
      </c>
      <c r="G138" s="235" t="s">
        <v>140</v>
      </c>
      <c r="H138" s="236">
        <v>11.454000000000001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39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2">
        <f>S138*H138</f>
        <v>0</v>
      </c>
      <c r="U138" s="243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141</v>
      </c>
      <c r="AT138" s="244" t="s">
        <v>137</v>
      </c>
      <c r="AU138" s="244" t="s">
        <v>84</v>
      </c>
      <c r="AY138" s="14" t="s">
        <v>135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82</v>
      </c>
      <c r="BK138" s="245">
        <f>ROUND(I138*H138,2)</f>
        <v>0</v>
      </c>
      <c r="BL138" s="14" t="s">
        <v>141</v>
      </c>
      <c r="BM138" s="244" t="s">
        <v>392</v>
      </c>
    </row>
    <row r="139" s="2" customFormat="1" ht="24" customHeight="1">
      <c r="A139" s="35"/>
      <c r="B139" s="36"/>
      <c r="C139" s="232" t="s">
        <v>195</v>
      </c>
      <c r="D139" s="232" t="s">
        <v>137</v>
      </c>
      <c r="E139" s="233" t="s">
        <v>156</v>
      </c>
      <c r="F139" s="234" t="s">
        <v>157</v>
      </c>
      <c r="G139" s="235" t="s">
        <v>158</v>
      </c>
      <c r="H139" s="236">
        <v>370.81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39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2">
        <f>S139*H139</f>
        <v>0</v>
      </c>
      <c r="U139" s="243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141</v>
      </c>
      <c r="AT139" s="244" t="s">
        <v>137</v>
      </c>
      <c r="AU139" s="244" t="s">
        <v>84</v>
      </c>
      <c r="AY139" s="14" t="s">
        <v>135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82</v>
      </c>
      <c r="BK139" s="245">
        <f>ROUND(I139*H139,2)</f>
        <v>0</v>
      </c>
      <c r="BL139" s="14" t="s">
        <v>141</v>
      </c>
      <c r="BM139" s="244" t="s">
        <v>393</v>
      </c>
    </row>
    <row r="140" s="2" customFormat="1" ht="24" customHeight="1">
      <c r="A140" s="35"/>
      <c r="B140" s="36"/>
      <c r="C140" s="232" t="s">
        <v>8</v>
      </c>
      <c r="D140" s="232" t="s">
        <v>137</v>
      </c>
      <c r="E140" s="233" t="s">
        <v>329</v>
      </c>
      <c r="F140" s="234" t="s">
        <v>330</v>
      </c>
      <c r="G140" s="235" t="s">
        <v>158</v>
      </c>
      <c r="H140" s="236">
        <v>370.81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39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2">
        <f>S140*H140</f>
        <v>0</v>
      </c>
      <c r="U140" s="243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141</v>
      </c>
      <c r="AT140" s="244" t="s">
        <v>137</v>
      </c>
      <c r="AU140" s="244" t="s">
        <v>84</v>
      </c>
      <c r="AY140" s="14" t="s">
        <v>135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82</v>
      </c>
      <c r="BK140" s="245">
        <f>ROUND(I140*H140,2)</f>
        <v>0</v>
      </c>
      <c r="BL140" s="14" t="s">
        <v>141</v>
      </c>
      <c r="BM140" s="244" t="s">
        <v>394</v>
      </c>
    </row>
    <row r="141" s="12" customFormat="1" ht="22.8" customHeight="1">
      <c r="A141" s="12"/>
      <c r="B141" s="216"/>
      <c r="C141" s="217"/>
      <c r="D141" s="218" t="s">
        <v>73</v>
      </c>
      <c r="E141" s="230" t="s">
        <v>164</v>
      </c>
      <c r="F141" s="230" t="s">
        <v>395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P142+P143</f>
        <v>0</v>
      </c>
      <c r="Q141" s="224"/>
      <c r="R141" s="225">
        <f>R142+R143</f>
        <v>0</v>
      </c>
      <c r="S141" s="224"/>
      <c r="T141" s="225">
        <f>T142+T143</f>
        <v>22.908000000000001</v>
      </c>
      <c r="U141" s="226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82</v>
      </c>
      <c r="AT141" s="228" t="s">
        <v>73</v>
      </c>
      <c r="AU141" s="228" t="s">
        <v>82</v>
      </c>
      <c r="AY141" s="227" t="s">
        <v>135</v>
      </c>
      <c r="BK141" s="229">
        <f>BK142+BK143</f>
        <v>0</v>
      </c>
    </row>
    <row r="142" s="2" customFormat="1" ht="16.5" customHeight="1">
      <c r="A142" s="35"/>
      <c r="B142" s="36"/>
      <c r="C142" s="232" t="s">
        <v>7</v>
      </c>
      <c r="D142" s="232" t="s">
        <v>137</v>
      </c>
      <c r="E142" s="233" t="s">
        <v>167</v>
      </c>
      <c r="F142" s="234" t="s">
        <v>168</v>
      </c>
      <c r="G142" s="235" t="s">
        <v>140</v>
      </c>
      <c r="H142" s="236">
        <v>11.454000000000001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39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2</v>
      </c>
      <c r="T142" s="242">
        <f>S142*H142</f>
        <v>22.908000000000001</v>
      </c>
      <c r="U142" s="243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141</v>
      </c>
      <c r="AT142" s="244" t="s">
        <v>137</v>
      </c>
      <c r="AU142" s="244" t="s">
        <v>84</v>
      </c>
      <c r="AY142" s="14" t="s">
        <v>135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82</v>
      </c>
      <c r="BK142" s="245">
        <f>ROUND(I142*H142,2)</f>
        <v>0</v>
      </c>
      <c r="BL142" s="14" t="s">
        <v>141</v>
      </c>
      <c r="BM142" s="244" t="s">
        <v>396</v>
      </c>
    </row>
    <row r="143" s="12" customFormat="1" ht="20.88" customHeight="1">
      <c r="A143" s="12"/>
      <c r="B143" s="216"/>
      <c r="C143" s="217"/>
      <c r="D143" s="218" t="s">
        <v>73</v>
      </c>
      <c r="E143" s="230" t="s">
        <v>173</v>
      </c>
      <c r="F143" s="230" t="s">
        <v>279</v>
      </c>
      <c r="G143" s="217"/>
      <c r="H143" s="217"/>
      <c r="I143" s="220"/>
      <c r="J143" s="231">
        <f>BK143</f>
        <v>0</v>
      </c>
      <c r="K143" s="217"/>
      <c r="L143" s="222"/>
      <c r="M143" s="223"/>
      <c r="N143" s="224"/>
      <c r="O143" s="224"/>
      <c r="P143" s="225">
        <f>P144</f>
        <v>0</v>
      </c>
      <c r="Q143" s="224"/>
      <c r="R143" s="225">
        <f>R144</f>
        <v>0</v>
      </c>
      <c r="S143" s="224"/>
      <c r="T143" s="225">
        <f>T144</f>
        <v>0</v>
      </c>
      <c r="U143" s="226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7" t="s">
        <v>82</v>
      </c>
      <c r="AT143" s="228" t="s">
        <v>73</v>
      </c>
      <c r="AU143" s="228" t="s">
        <v>84</v>
      </c>
      <c r="AY143" s="227" t="s">
        <v>135</v>
      </c>
      <c r="BK143" s="229">
        <f>BK144</f>
        <v>0</v>
      </c>
    </row>
    <row r="144" s="2" customFormat="1" ht="24" customHeight="1">
      <c r="A144" s="35"/>
      <c r="B144" s="36"/>
      <c r="C144" s="232" t="s">
        <v>252</v>
      </c>
      <c r="D144" s="232" t="s">
        <v>137</v>
      </c>
      <c r="E144" s="233" t="s">
        <v>175</v>
      </c>
      <c r="F144" s="234" t="s">
        <v>176</v>
      </c>
      <c r="G144" s="235" t="s">
        <v>177</v>
      </c>
      <c r="H144" s="236">
        <v>187.13300000000001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39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2">
        <f>S144*H144</f>
        <v>0</v>
      </c>
      <c r="U144" s="243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141</v>
      </c>
      <c r="AT144" s="244" t="s">
        <v>137</v>
      </c>
      <c r="AU144" s="244" t="s">
        <v>148</v>
      </c>
      <c r="AY144" s="14" t="s">
        <v>135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82</v>
      </c>
      <c r="BK144" s="245">
        <f>ROUND(I144*H144,2)</f>
        <v>0</v>
      </c>
      <c r="BL144" s="14" t="s">
        <v>141</v>
      </c>
      <c r="BM144" s="244" t="s">
        <v>397</v>
      </c>
    </row>
    <row r="145" s="12" customFormat="1" ht="22.8" customHeight="1">
      <c r="A145" s="12"/>
      <c r="B145" s="216"/>
      <c r="C145" s="217"/>
      <c r="D145" s="218" t="s">
        <v>73</v>
      </c>
      <c r="E145" s="230" t="s">
        <v>278</v>
      </c>
      <c r="F145" s="230" t="s">
        <v>279</v>
      </c>
      <c r="G145" s="217"/>
      <c r="H145" s="217"/>
      <c r="I145" s="220"/>
      <c r="J145" s="231">
        <f>BK145</f>
        <v>0</v>
      </c>
      <c r="K145" s="217"/>
      <c r="L145" s="222"/>
      <c r="M145" s="223"/>
      <c r="N145" s="224"/>
      <c r="O145" s="224"/>
      <c r="P145" s="225">
        <f>SUM(P146:P148)</f>
        <v>0</v>
      </c>
      <c r="Q145" s="224"/>
      <c r="R145" s="225">
        <f>SUM(R146:R148)</f>
        <v>0</v>
      </c>
      <c r="S145" s="224"/>
      <c r="T145" s="225">
        <f>SUM(T146:T148)</f>
        <v>0</v>
      </c>
      <c r="U145" s="226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7" t="s">
        <v>82</v>
      </c>
      <c r="AT145" s="228" t="s">
        <v>73</v>
      </c>
      <c r="AU145" s="228" t="s">
        <v>82</v>
      </c>
      <c r="AY145" s="227" t="s">
        <v>135</v>
      </c>
      <c r="BK145" s="229">
        <f>SUM(BK146:BK148)</f>
        <v>0</v>
      </c>
    </row>
    <row r="146" s="2" customFormat="1" ht="24" customHeight="1">
      <c r="A146" s="35"/>
      <c r="B146" s="36"/>
      <c r="C146" s="232" t="s">
        <v>294</v>
      </c>
      <c r="D146" s="232" t="s">
        <v>137</v>
      </c>
      <c r="E146" s="233" t="s">
        <v>280</v>
      </c>
      <c r="F146" s="234" t="s">
        <v>281</v>
      </c>
      <c r="G146" s="235" t="s">
        <v>177</v>
      </c>
      <c r="H146" s="236">
        <v>187.13300000000001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39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2">
        <f>S146*H146</f>
        <v>0</v>
      </c>
      <c r="U146" s="243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141</v>
      </c>
      <c r="AT146" s="244" t="s">
        <v>137</v>
      </c>
      <c r="AU146" s="244" t="s">
        <v>84</v>
      </c>
      <c r="AY146" s="14" t="s">
        <v>135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82</v>
      </c>
      <c r="BK146" s="245">
        <f>ROUND(I146*H146,2)</f>
        <v>0</v>
      </c>
      <c r="BL146" s="14" t="s">
        <v>141</v>
      </c>
      <c r="BM146" s="244" t="s">
        <v>398</v>
      </c>
    </row>
    <row r="147" s="2" customFormat="1" ht="24" customHeight="1">
      <c r="A147" s="35"/>
      <c r="B147" s="36"/>
      <c r="C147" s="232" t="s">
        <v>298</v>
      </c>
      <c r="D147" s="232" t="s">
        <v>137</v>
      </c>
      <c r="E147" s="233" t="s">
        <v>283</v>
      </c>
      <c r="F147" s="234" t="s">
        <v>284</v>
      </c>
      <c r="G147" s="235" t="s">
        <v>177</v>
      </c>
      <c r="H147" s="236">
        <v>2806.9949999999999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2">
        <f>S147*H147</f>
        <v>0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399</v>
      </c>
    </row>
    <row r="148" s="2" customFormat="1" ht="24" customHeight="1">
      <c r="A148" s="35"/>
      <c r="B148" s="36"/>
      <c r="C148" s="232" t="s">
        <v>300</v>
      </c>
      <c r="D148" s="232" t="s">
        <v>137</v>
      </c>
      <c r="E148" s="233" t="s">
        <v>286</v>
      </c>
      <c r="F148" s="234" t="s">
        <v>287</v>
      </c>
      <c r="G148" s="235" t="s">
        <v>177</v>
      </c>
      <c r="H148" s="236">
        <v>195.27099999999999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39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2">
        <f>S148*H148</f>
        <v>0</v>
      </c>
      <c r="U148" s="243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141</v>
      </c>
      <c r="AT148" s="244" t="s">
        <v>137</v>
      </c>
      <c r="AU148" s="244" t="s">
        <v>84</v>
      </c>
      <c r="AY148" s="14" t="s">
        <v>135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82</v>
      </c>
      <c r="BK148" s="245">
        <f>ROUND(I148*H148,2)</f>
        <v>0</v>
      </c>
      <c r="BL148" s="14" t="s">
        <v>141</v>
      </c>
      <c r="BM148" s="244" t="s">
        <v>400</v>
      </c>
    </row>
    <row r="149" s="12" customFormat="1" ht="25.92" customHeight="1">
      <c r="A149" s="12"/>
      <c r="B149" s="216"/>
      <c r="C149" s="217"/>
      <c r="D149" s="218" t="s">
        <v>73</v>
      </c>
      <c r="E149" s="219" t="s">
        <v>208</v>
      </c>
      <c r="F149" s="219" t="s">
        <v>209</v>
      </c>
      <c r="G149" s="217"/>
      <c r="H149" s="217"/>
      <c r="I149" s="220"/>
      <c r="J149" s="221">
        <f>BK149</f>
        <v>0</v>
      </c>
      <c r="K149" s="217"/>
      <c r="L149" s="222"/>
      <c r="M149" s="223"/>
      <c r="N149" s="224"/>
      <c r="O149" s="224"/>
      <c r="P149" s="225">
        <v>0</v>
      </c>
      <c r="Q149" s="224"/>
      <c r="R149" s="225">
        <v>0</v>
      </c>
      <c r="S149" s="224"/>
      <c r="T149" s="225">
        <v>0</v>
      </c>
      <c r="U149" s="226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84</v>
      </c>
      <c r="AT149" s="228" t="s">
        <v>73</v>
      </c>
      <c r="AU149" s="228" t="s">
        <v>74</v>
      </c>
      <c r="AY149" s="227" t="s">
        <v>135</v>
      </c>
      <c r="BK149" s="229">
        <v>0</v>
      </c>
    </row>
    <row r="150" s="12" customFormat="1" ht="25.92" customHeight="1">
      <c r="A150" s="12"/>
      <c r="B150" s="216"/>
      <c r="C150" s="217"/>
      <c r="D150" s="218" t="s">
        <v>73</v>
      </c>
      <c r="E150" s="219" t="s">
        <v>240</v>
      </c>
      <c r="F150" s="219" t="s">
        <v>241</v>
      </c>
      <c r="G150" s="217"/>
      <c r="H150" s="217"/>
      <c r="I150" s="220"/>
      <c r="J150" s="221">
        <f>BK150</f>
        <v>0</v>
      </c>
      <c r="K150" s="217"/>
      <c r="L150" s="222"/>
      <c r="M150" s="223"/>
      <c r="N150" s="224"/>
      <c r="O150" s="224"/>
      <c r="P150" s="225">
        <f>P151</f>
        <v>0</v>
      </c>
      <c r="Q150" s="224"/>
      <c r="R150" s="225">
        <f>R151</f>
        <v>0</v>
      </c>
      <c r="S150" s="224"/>
      <c r="T150" s="225">
        <f>T151</f>
        <v>0</v>
      </c>
      <c r="U150" s="226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7" t="s">
        <v>141</v>
      </c>
      <c r="AT150" s="228" t="s">
        <v>73</v>
      </c>
      <c r="AU150" s="228" t="s">
        <v>74</v>
      </c>
      <c r="AY150" s="227" t="s">
        <v>135</v>
      </c>
      <c r="BK150" s="229">
        <f>BK151</f>
        <v>0</v>
      </c>
    </row>
    <row r="151" s="2" customFormat="1" ht="16.5" customHeight="1">
      <c r="A151" s="35"/>
      <c r="B151" s="36"/>
      <c r="C151" s="232" t="s">
        <v>310</v>
      </c>
      <c r="D151" s="232" t="s">
        <v>137</v>
      </c>
      <c r="E151" s="233" t="s">
        <v>248</v>
      </c>
      <c r="F151" s="234" t="s">
        <v>249</v>
      </c>
      <c r="G151" s="235" t="s">
        <v>250</v>
      </c>
      <c r="H151" s="236">
        <v>1</v>
      </c>
      <c r="I151" s="237"/>
      <c r="J151" s="238">
        <f>ROUND(I151*H151,2)</f>
        <v>0</v>
      </c>
      <c r="K151" s="239"/>
      <c r="L151" s="41"/>
      <c r="M151" s="257" t="s">
        <v>1</v>
      </c>
      <c r="N151" s="258" t="s">
        <v>39</v>
      </c>
      <c r="O151" s="259"/>
      <c r="P151" s="260">
        <f>O151*H151</f>
        <v>0</v>
      </c>
      <c r="Q151" s="260">
        <v>0</v>
      </c>
      <c r="R151" s="260">
        <f>Q151*H151</f>
        <v>0</v>
      </c>
      <c r="S151" s="260">
        <v>0</v>
      </c>
      <c r="T151" s="260">
        <f>S151*H151</f>
        <v>0</v>
      </c>
      <c r="U151" s="261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245</v>
      </c>
      <c r="AT151" s="244" t="s">
        <v>137</v>
      </c>
      <c r="AU151" s="244" t="s">
        <v>82</v>
      </c>
      <c r="AY151" s="14" t="s">
        <v>135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82</v>
      </c>
      <c r="BK151" s="245">
        <f>ROUND(I151*H151,2)</f>
        <v>0</v>
      </c>
      <c r="BL151" s="14" t="s">
        <v>245</v>
      </c>
      <c r="BM151" s="244" t="s">
        <v>401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180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g/rXO9HPU7iRNy9Z6xlL8LhCeJ4D0vQ/ptwKsntS1r3Bnru3QiYdhgbb4ySsyIFxrKXvLNolf4JlIY+s/2NSQA==" hashValue="W2F1oQOCY3CEHdprRHpA5PHuI4iJ7XwDX0HsN6TxQ80DUqN8uowMavL679Pc9eLBmrUAgyX6TKKZyPNogsb2+g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402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403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404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ROUND((SUM(BE127:BE179)),  2)</f>
        <v>0</v>
      </c>
      <c r="G33" s="35"/>
      <c r="H33" s="35"/>
      <c r="I33" s="159">
        <v>0.20999999999999999</v>
      </c>
      <c r="J33" s="158">
        <f>ROUND(((SUM(BE127:BE179))*I33),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ROUND((SUM(BF127:BF179)),  2)</f>
        <v>0</v>
      </c>
      <c r="G34" s="35"/>
      <c r="H34" s="35"/>
      <c r="I34" s="159">
        <v>0.14999999999999999</v>
      </c>
      <c r="J34" s="158">
        <f>ROUND(((SUM(BF127:BF179))*I34),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ROUND((SUM(BG127:BG179)),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ROUND((SUM(BH127:BH179)),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ROUND((SUM(BI127:BI179)),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>Hlinsko v Č - SD 27 - Hlinsko v Čechách - strážní domek č. 27 - odstranění postradatelných objektů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Hlinsko v Čechách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Hlinsko v Čechách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405</v>
      </c>
      <c r="E97" s="193"/>
      <c r="F97" s="193"/>
      <c r="G97" s="193"/>
      <c r="H97" s="193"/>
      <c r="I97" s="194"/>
      <c r="J97" s="195">
        <f>J128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406</v>
      </c>
      <c r="E98" s="200"/>
      <c r="F98" s="200"/>
      <c r="G98" s="200"/>
      <c r="H98" s="200"/>
      <c r="I98" s="201"/>
      <c r="J98" s="202">
        <f>J129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407</v>
      </c>
      <c r="E99" s="200"/>
      <c r="F99" s="200"/>
      <c r="G99" s="200"/>
      <c r="H99" s="200"/>
      <c r="I99" s="201"/>
      <c r="J99" s="202">
        <f>J141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408</v>
      </c>
      <c r="E100" s="200"/>
      <c r="F100" s="200"/>
      <c r="G100" s="200"/>
      <c r="H100" s="200"/>
      <c r="I100" s="201"/>
      <c r="J100" s="202">
        <f>J151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409</v>
      </c>
      <c r="E101" s="200"/>
      <c r="F101" s="200"/>
      <c r="G101" s="200"/>
      <c r="H101" s="200"/>
      <c r="I101" s="201"/>
      <c r="J101" s="202">
        <f>J156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410</v>
      </c>
      <c r="E102" s="193"/>
      <c r="F102" s="193"/>
      <c r="G102" s="193"/>
      <c r="H102" s="193"/>
      <c r="I102" s="194"/>
      <c r="J102" s="195">
        <f>J163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411</v>
      </c>
      <c r="E103" s="200"/>
      <c r="F103" s="200"/>
      <c r="G103" s="200"/>
      <c r="H103" s="200"/>
      <c r="I103" s="201"/>
      <c r="J103" s="202">
        <f>J164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412</v>
      </c>
      <c r="E104" s="200"/>
      <c r="F104" s="200"/>
      <c r="G104" s="200"/>
      <c r="H104" s="200"/>
      <c r="I104" s="201"/>
      <c r="J104" s="202">
        <f>J166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413</v>
      </c>
      <c r="E105" s="200"/>
      <c r="F105" s="200"/>
      <c r="G105" s="200"/>
      <c r="H105" s="200"/>
      <c r="I105" s="201"/>
      <c r="J105" s="202">
        <f>J169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414</v>
      </c>
      <c r="E106" s="200"/>
      <c r="F106" s="200"/>
      <c r="G106" s="200"/>
      <c r="H106" s="200"/>
      <c r="I106" s="201"/>
      <c r="J106" s="202">
        <f>J172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415</v>
      </c>
      <c r="E107" s="193"/>
      <c r="F107" s="193"/>
      <c r="G107" s="193"/>
      <c r="H107" s="193"/>
      <c r="I107" s="194"/>
      <c r="J107" s="195">
        <f>J175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0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83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119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4" t="str">
        <f>E7</f>
        <v xml:space="preserve">Hlinsko v Čechách, Slatiňany, Chrudim MEO  - odstranění objektů</v>
      </c>
      <c r="F117" s="29"/>
      <c r="G117" s="29"/>
      <c r="H117" s="29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101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" customHeight="1">
      <c r="A119" s="35"/>
      <c r="B119" s="36"/>
      <c r="C119" s="37"/>
      <c r="D119" s="37"/>
      <c r="E119" s="73" t="str">
        <f>E9</f>
        <v>Hlinsko v Č - SD 27 - Hlinsko v Čechách - strážní domek č. 27 - odstranění postradatelných objektů</v>
      </c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Hlinsko v Čechách</v>
      </c>
      <c r="G121" s="37"/>
      <c r="H121" s="37"/>
      <c r="I121" s="144" t="s">
        <v>22</v>
      </c>
      <c r="J121" s="76" t="str">
        <f>IF(J12="","",J12)</f>
        <v>25. 3. 2020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144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144" t="s">
        <v>32</v>
      </c>
      <c r="J124" s="33" t="str">
        <f>E24</f>
        <v xml:space="preserve"> Hlinsko v Čechách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4"/>
      <c r="B126" s="205"/>
      <c r="C126" s="206" t="s">
        <v>120</v>
      </c>
      <c r="D126" s="207" t="s">
        <v>59</v>
      </c>
      <c r="E126" s="207" t="s">
        <v>55</v>
      </c>
      <c r="F126" s="207" t="s">
        <v>56</v>
      </c>
      <c r="G126" s="207" t="s">
        <v>121</v>
      </c>
      <c r="H126" s="207" t="s">
        <v>122</v>
      </c>
      <c r="I126" s="208" t="s">
        <v>123</v>
      </c>
      <c r="J126" s="209" t="s">
        <v>106</v>
      </c>
      <c r="K126" s="210" t="s">
        <v>124</v>
      </c>
      <c r="L126" s="211"/>
      <c r="M126" s="97" t="s">
        <v>1</v>
      </c>
      <c r="N126" s="98" t="s">
        <v>38</v>
      </c>
      <c r="O126" s="98" t="s">
        <v>125</v>
      </c>
      <c r="P126" s="98" t="s">
        <v>126</v>
      </c>
      <c r="Q126" s="98" t="s">
        <v>127</v>
      </c>
      <c r="R126" s="98" t="s">
        <v>128</v>
      </c>
      <c r="S126" s="98" t="s">
        <v>129</v>
      </c>
      <c r="T126" s="98" t="s">
        <v>130</v>
      </c>
      <c r="U126" s="99" t="s">
        <v>131</v>
      </c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5"/>
      <c r="B127" s="36"/>
      <c r="C127" s="104" t="s">
        <v>132</v>
      </c>
      <c r="D127" s="37"/>
      <c r="E127" s="37"/>
      <c r="F127" s="37"/>
      <c r="G127" s="37"/>
      <c r="H127" s="37"/>
      <c r="I127" s="141"/>
      <c r="J127" s="212">
        <f>BK127</f>
        <v>0</v>
      </c>
      <c r="K127" s="37"/>
      <c r="L127" s="41"/>
      <c r="M127" s="100"/>
      <c r="N127" s="213"/>
      <c r="O127" s="101"/>
      <c r="P127" s="214">
        <f>P128+P163+P175</f>
        <v>0</v>
      </c>
      <c r="Q127" s="101"/>
      <c r="R127" s="214">
        <f>R128+R163+R175</f>
        <v>11.180470000000002</v>
      </c>
      <c r="S127" s="101"/>
      <c r="T127" s="214">
        <f>T128+T163+T175</f>
        <v>702.44781999999998</v>
      </c>
      <c r="U127" s="102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108</v>
      </c>
      <c r="BK127" s="215">
        <f>BK128+BK163+BK175</f>
        <v>0</v>
      </c>
    </row>
    <row r="128" s="12" customFormat="1" ht="25.92" customHeight="1">
      <c r="A128" s="12"/>
      <c r="B128" s="216"/>
      <c r="C128" s="217"/>
      <c r="D128" s="218" t="s">
        <v>73</v>
      </c>
      <c r="E128" s="219" t="s">
        <v>133</v>
      </c>
      <c r="F128" s="219" t="s">
        <v>416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P129+P141+P151+P156</f>
        <v>0</v>
      </c>
      <c r="Q128" s="224"/>
      <c r="R128" s="225">
        <f>R129+R141+R151+R156</f>
        <v>11.180470000000002</v>
      </c>
      <c r="S128" s="224"/>
      <c r="T128" s="225">
        <f>T129+T141+T151+T156</f>
        <v>682.37868000000003</v>
      </c>
      <c r="U128" s="226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82</v>
      </c>
      <c r="AT128" s="228" t="s">
        <v>73</v>
      </c>
      <c r="AU128" s="228" t="s">
        <v>74</v>
      </c>
      <c r="AY128" s="227" t="s">
        <v>135</v>
      </c>
      <c r="BK128" s="229">
        <f>BK129+BK141+BK151+BK156</f>
        <v>0</v>
      </c>
    </row>
    <row r="129" s="12" customFormat="1" ht="22.8" customHeight="1">
      <c r="A129" s="12"/>
      <c r="B129" s="216"/>
      <c r="C129" s="217"/>
      <c r="D129" s="218" t="s">
        <v>73</v>
      </c>
      <c r="E129" s="230" t="s">
        <v>82</v>
      </c>
      <c r="F129" s="230" t="s">
        <v>417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SUM(P130:P140)</f>
        <v>0</v>
      </c>
      <c r="Q129" s="224"/>
      <c r="R129" s="225">
        <f>SUM(R130:R140)</f>
        <v>11.179770000000001</v>
      </c>
      <c r="S129" s="224"/>
      <c r="T129" s="225">
        <f>SUM(T130:T140)</f>
        <v>0</v>
      </c>
      <c r="U129" s="226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82</v>
      </c>
      <c r="AT129" s="228" t="s">
        <v>73</v>
      </c>
      <c r="AU129" s="228" t="s">
        <v>82</v>
      </c>
      <c r="AY129" s="227" t="s">
        <v>135</v>
      </c>
      <c r="BK129" s="229">
        <f>SUM(BK130:BK140)</f>
        <v>0</v>
      </c>
    </row>
    <row r="130" s="2" customFormat="1" ht="36" customHeight="1">
      <c r="A130" s="35"/>
      <c r="B130" s="36"/>
      <c r="C130" s="232" t="s">
        <v>82</v>
      </c>
      <c r="D130" s="232" t="s">
        <v>137</v>
      </c>
      <c r="E130" s="233" t="s">
        <v>418</v>
      </c>
      <c r="F130" s="234" t="s">
        <v>419</v>
      </c>
      <c r="G130" s="235" t="s">
        <v>158</v>
      </c>
      <c r="H130" s="236">
        <v>996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39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2">
        <f>S130*H130</f>
        <v>0</v>
      </c>
      <c r="U130" s="243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141</v>
      </c>
      <c r="AT130" s="244" t="s">
        <v>137</v>
      </c>
      <c r="AU130" s="244" t="s">
        <v>84</v>
      </c>
      <c r="AY130" s="14" t="s">
        <v>135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82</v>
      </c>
      <c r="BK130" s="245">
        <f>ROUND(I130*H130,2)</f>
        <v>0</v>
      </c>
      <c r="BL130" s="14" t="s">
        <v>141</v>
      </c>
      <c r="BM130" s="244" t="s">
        <v>420</v>
      </c>
    </row>
    <row r="131" s="2" customFormat="1" ht="16.5" customHeight="1">
      <c r="A131" s="35"/>
      <c r="B131" s="36"/>
      <c r="C131" s="232" t="s">
        <v>84</v>
      </c>
      <c r="D131" s="232" t="s">
        <v>137</v>
      </c>
      <c r="E131" s="233" t="s">
        <v>421</v>
      </c>
      <c r="F131" s="234" t="s">
        <v>422</v>
      </c>
      <c r="G131" s="235" t="s">
        <v>158</v>
      </c>
      <c r="H131" s="236">
        <v>996</v>
      </c>
      <c r="I131" s="237"/>
      <c r="J131" s="238">
        <f>ROUND(I131*H131,2)</f>
        <v>0</v>
      </c>
      <c r="K131" s="239"/>
      <c r="L131" s="41"/>
      <c r="M131" s="240" t="s">
        <v>1</v>
      </c>
      <c r="N131" s="241" t="s">
        <v>39</v>
      </c>
      <c r="O131" s="88"/>
      <c r="P131" s="242">
        <f>O131*H131</f>
        <v>0</v>
      </c>
      <c r="Q131" s="242">
        <v>0.00018000000000000001</v>
      </c>
      <c r="R131" s="242">
        <f>Q131*H131</f>
        <v>0.17928000000000002</v>
      </c>
      <c r="S131" s="242">
        <v>0</v>
      </c>
      <c r="T131" s="242">
        <f>S131*H131</f>
        <v>0</v>
      </c>
      <c r="U131" s="243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141</v>
      </c>
      <c r="AT131" s="244" t="s">
        <v>137</v>
      </c>
      <c r="AU131" s="244" t="s">
        <v>84</v>
      </c>
      <c r="AY131" s="14" t="s">
        <v>135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82</v>
      </c>
      <c r="BK131" s="245">
        <f>ROUND(I131*H131,2)</f>
        <v>0</v>
      </c>
      <c r="BL131" s="14" t="s">
        <v>141</v>
      </c>
      <c r="BM131" s="244" t="s">
        <v>423</v>
      </c>
    </row>
    <row r="132" s="2" customFormat="1" ht="24" customHeight="1">
      <c r="A132" s="35"/>
      <c r="B132" s="36"/>
      <c r="C132" s="232" t="s">
        <v>148</v>
      </c>
      <c r="D132" s="232" t="s">
        <v>137</v>
      </c>
      <c r="E132" s="233" t="s">
        <v>424</v>
      </c>
      <c r="F132" s="234" t="s">
        <v>425</v>
      </c>
      <c r="G132" s="235" t="s">
        <v>341</v>
      </c>
      <c r="H132" s="236">
        <v>3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39</v>
      </c>
      <c r="O132" s="88"/>
      <c r="P132" s="242">
        <f>O132*H132</f>
        <v>0</v>
      </c>
      <c r="Q132" s="242">
        <v>0.00018000000000000001</v>
      </c>
      <c r="R132" s="242">
        <f>Q132*H132</f>
        <v>0.00054000000000000001</v>
      </c>
      <c r="S132" s="242">
        <v>0</v>
      </c>
      <c r="T132" s="242">
        <f>S132*H132</f>
        <v>0</v>
      </c>
      <c r="U132" s="243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141</v>
      </c>
      <c r="AT132" s="244" t="s">
        <v>137</v>
      </c>
      <c r="AU132" s="244" t="s">
        <v>84</v>
      </c>
      <c r="AY132" s="14" t="s">
        <v>135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82</v>
      </c>
      <c r="BK132" s="245">
        <f>ROUND(I132*H132,2)</f>
        <v>0</v>
      </c>
      <c r="BL132" s="14" t="s">
        <v>141</v>
      </c>
      <c r="BM132" s="244" t="s">
        <v>426</v>
      </c>
    </row>
    <row r="133" s="2" customFormat="1" ht="16.5" customHeight="1">
      <c r="A133" s="35"/>
      <c r="B133" s="36"/>
      <c r="C133" s="232" t="s">
        <v>141</v>
      </c>
      <c r="D133" s="232" t="s">
        <v>137</v>
      </c>
      <c r="E133" s="233" t="s">
        <v>427</v>
      </c>
      <c r="F133" s="234" t="s">
        <v>428</v>
      </c>
      <c r="G133" s="235" t="s">
        <v>341</v>
      </c>
      <c r="H133" s="236">
        <v>3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429</v>
      </c>
    </row>
    <row r="134" s="2" customFormat="1" ht="16.5" customHeight="1">
      <c r="A134" s="35"/>
      <c r="B134" s="36"/>
      <c r="C134" s="232" t="s">
        <v>155</v>
      </c>
      <c r="D134" s="232" t="s">
        <v>137</v>
      </c>
      <c r="E134" s="233" t="s">
        <v>367</v>
      </c>
      <c r="F134" s="234" t="s">
        <v>368</v>
      </c>
      <c r="G134" s="235" t="s">
        <v>341</v>
      </c>
      <c r="H134" s="236">
        <v>3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39</v>
      </c>
      <c r="O134" s="88"/>
      <c r="P134" s="242">
        <f>O134*H134</f>
        <v>0</v>
      </c>
      <c r="Q134" s="242">
        <v>5.0000000000000002E-05</v>
      </c>
      <c r="R134" s="242">
        <f>Q134*H134</f>
        <v>0.00015000000000000001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141</v>
      </c>
      <c r="AT134" s="244" t="s">
        <v>137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430</v>
      </c>
    </row>
    <row r="135" s="2" customFormat="1" ht="24" customHeight="1">
      <c r="A135" s="35"/>
      <c r="B135" s="36"/>
      <c r="C135" s="232" t="s">
        <v>160</v>
      </c>
      <c r="D135" s="232" t="s">
        <v>137</v>
      </c>
      <c r="E135" s="233" t="s">
        <v>138</v>
      </c>
      <c r="F135" s="234" t="s">
        <v>139</v>
      </c>
      <c r="G135" s="235" t="s">
        <v>140</v>
      </c>
      <c r="H135" s="236">
        <v>52.380000000000003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39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2">
        <f>S135*H135</f>
        <v>0</v>
      </c>
      <c r="U135" s="243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141</v>
      </c>
      <c r="AT135" s="244" t="s">
        <v>137</v>
      </c>
      <c r="AU135" s="244" t="s">
        <v>84</v>
      </c>
      <c r="AY135" s="14" t="s">
        <v>135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82</v>
      </c>
      <c r="BK135" s="245">
        <f>ROUND(I135*H135,2)</f>
        <v>0</v>
      </c>
      <c r="BL135" s="14" t="s">
        <v>141</v>
      </c>
      <c r="BM135" s="244" t="s">
        <v>431</v>
      </c>
    </row>
    <row r="136" s="2" customFormat="1" ht="16.5" customHeight="1">
      <c r="A136" s="35"/>
      <c r="B136" s="36"/>
      <c r="C136" s="246" t="s">
        <v>166</v>
      </c>
      <c r="D136" s="246" t="s">
        <v>143</v>
      </c>
      <c r="E136" s="247" t="s">
        <v>144</v>
      </c>
      <c r="F136" s="248" t="s">
        <v>145</v>
      </c>
      <c r="G136" s="249" t="s">
        <v>140</v>
      </c>
      <c r="H136" s="250">
        <v>52.380000000000003</v>
      </c>
      <c r="I136" s="251"/>
      <c r="J136" s="252">
        <f>ROUND(I136*H136,2)</f>
        <v>0</v>
      </c>
      <c r="K136" s="253"/>
      <c r="L136" s="254"/>
      <c r="M136" s="255" t="s">
        <v>1</v>
      </c>
      <c r="N136" s="256" t="s">
        <v>39</v>
      </c>
      <c r="O136" s="88"/>
      <c r="P136" s="242">
        <f>O136*H136</f>
        <v>0</v>
      </c>
      <c r="Q136" s="242">
        <v>0.20999999999999999</v>
      </c>
      <c r="R136" s="242">
        <f>Q136*H136</f>
        <v>10.999800000000001</v>
      </c>
      <c r="S136" s="242">
        <v>0</v>
      </c>
      <c r="T136" s="242">
        <f>S136*H136</f>
        <v>0</v>
      </c>
      <c r="U136" s="243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146</v>
      </c>
      <c r="AT136" s="244" t="s">
        <v>143</v>
      </c>
      <c r="AU136" s="244" t="s">
        <v>84</v>
      </c>
      <c r="AY136" s="14" t="s">
        <v>135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82</v>
      </c>
      <c r="BK136" s="245">
        <f>ROUND(I136*H136,2)</f>
        <v>0</v>
      </c>
      <c r="BL136" s="14" t="s">
        <v>141</v>
      </c>
      <c r="BM136" s="244" t="s">
        <v>432</v>
      </c>
    </row>
    <row r="137" s="2" customFormat="1" ht="16.5" customHeight="1">
      <c r="A137" s="35"/>
      <c r="B137" s="36"/>
      <c r="C137" s="232" t="s">
        <v>146</v>
      </c>
      <c r="D137" s="232" t="s">
        <v>137</v>
      </c>
      <c r="E137" s="233" t="s">
        <v>149</v>
      </c>
      <c r="F137" s="234" t="s">
        <v>150</v>
      </c>
      <c r="G137" s="235" t="s">
        <v>140</v>
      </c>
      <c r="H137" s="236">
        <v>52.380000000000003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2">
        <f>S137*H137</f>
        <v>0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141</v>
      </c>
      <c r="AT137" s="244" t="s">
        <v>137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433</v>
      </c>
    </row>
    <row r="138" s="2" customFormat="1" ht="24" customHeight="1">
      <c r="A138" s="35"/>
      <c r="B138" s="36"/>
      <c r="C138" s="232" t="s">
        <v>164</v>
      </c>
      <c r="D138" s="232" t="s">
        <v>137</v>
      </c>
      <c r="E138" s="233" t="s">
        <v>152</v>
      </c>
      <c r="F138" s="234" t="s">
        <v>153</v>
      </c>
      <c r="G138" s="235" t="s">
        <v>140</v>
      </c>
      <c r="H138" s="236">
        <v>86.579999999999998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39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2">
        <f>S138*H138</f>
        <v>0</v>
      </c>
      <c r="U138" s="243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141</v>
      </c>
      <c r="AT138" s="244" t="s">
        <v>137</v>
      </c>
      <c r="AU138" s="244" t="s">
        <v>84</v>
      </c>
      <c r="AY138" s="14" t="s">
        <v>135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82</v>
      </c>
      <c r="BK138" s="245">
        <f>ROUND(I138*H138,2)</f>
        <v>0</v>
      </c>
      <c r="BL138" s="14" t="s">
        <v>141</v>
      </c>
      <c r="BM138" s="244" t="s">
        <v>434</v>
      </c>
    </row>
    <row r="139" s="2" customFormat="1" ht="24" customHeight="1">
      <c r="A139" s="35"/>
      <c r="B139" s="36"/>
      <c r="C139" s="232" t="s">
        <v>179</v>
      </c>
      <c r="D139" s="232" t="s">
        <v>137</v>
      </c>
      <c r="E139" s="233" t="s">
        <v>435</v>
      </c>
      <c r="F139" s="234" t="s">
        <v>436</v>
      </c>
      <c r="G139" s="235" t="s">
        <v>158</v>
      </c>
      <c r="H139" s="236">
        <v>1518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39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2">
        <f>S139*H139</f>
        <v>0</v>
      </c>
      <c r="U139" s="243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141</v>
      </c>
      <c r="AT139" s="244" t="s">
        <v>137</v>
      </c>
      <c r="AU139" s="244" t="s">
        <v>84</v>
      </c>
      <c r="AY139" s="14" t="s">
        <v>135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82</v>
      </c>
      <c r="BK139" s="245">
        <f>ROUND(I139*H139,2)</f>
        <v>0</v>
      </c>
      <c r="BL139" s="14" t="s">
        <v>141</v>
      </c>
      <c r="BM139" s="244" t="s">
        <v>437</v>
      </c>
    </row>
    <row r="140" s="2" customFormat="1" ht="24" customHeight="1">
      <c r="A140" s="35"/>
      <c r="B140" s="36"/>
      <c r="C140" s="232" t="s">
        <v>183</v>
      </c>
      <c r="D140" s="232" t="s">
        <v>137</v>
      </c>
      <c r="E140" s="233" t="s">
        <v>438</v>
      </c>
      <c r="F140" s="234" t="s">
        <v>439</v>
      </c>
      <c r="G140" s="235" t="s">
        <v>158</v>
      </c>
      <c r="H140" s="236">
        <v>209.52000000000001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39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2">
        <f>S140*H140</f>
        <v>0</v>
      </c>
      <c r="U140" s="243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141</v>
      </c>
      <c r="AT140" s="244" t="s">
        <v>137</v>
      </c>
      <c r="AU140" s="244" t="s">
        <v>84</v>
      </c>
      <c r="AY140" s="14" t="s">
        <v>135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82</v>
      </c>
      <c r="BK140" s="245">
        <f>ROUND(I140*H140,2)</f>
        <v>0</v>
      </c>
      <c r="BL140" s="14" t="s">
        <v>141</v>
      </c>
      <c r="BM140" s="244" t="s">
        <v>440</v>
      </c>
    </row>
    <row r="141" s="12" customFormat="1" ht="22.8" customHeight="1">
      <c r="A141" s="12"/>
      <c r="B141" s="216"/>
      <c r="C141" s="217"/>
      <c r="D141" s="218" t="s">
        <v>73</v>
      </c>
      <c r="E141" s="230" t="s">
        <v>164</v>
      </c>
      <c r="F141" s="230" t="s">
        <v>441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SUM(P142:P150)</f>
        <v>0</v>
      </c>
      <c r="Q141" s="224"/>
      <c r="R141" s="225">
        <f>SUM(R142:R150)</f>
        <v>0.00069999999999999999</v>
      </c>
      <c r="S141" s="224"/>
      <c r="T141" s="225">
        <f>SUM(T142:T150)</f>
        <v>682.37868000000003</v>
      </c>
      <c r="U141" s="226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82</v>
      </c>
      <c r="AT141" s="228" t="s">
        <v>73</v>
      </c>
      <c r="AU141" s="228" t="s">
        <v>82</v>
      </c>
      <c r="AY141" s="227" t="s">
        <v>135</v>
      </c>
      <c r="BK141" s="229">
        <f>SUM(BK142:BK150)</f>
        <v>0</v>
      </c>
    </row>
    <row r="142" s="2" customFormat="1" ht="24" customHeight="1">
      <c r="A142" s="35"/>
      <c r="B142" s="36"/>
      <c r="C142" s="232" t="s">
        <v>187</v>
      </c>
      <c r="D142" s="232" t="s">
        <v>137</v>
      </c>
      <c r="E142" s="233" t="s">
        <v>442</v>
      </c>
      <c r="F142" s="234" t="s">
        <v>443</v>
      </c>
      <c r="G142" s="235" t="s">
        <v>341</v>
      </c>
      <c r="H142" s="236">
        <v>1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39</v>
      </c>
      <c r="O142" s="88"/>
      <c r="P142" s="242">
        <f>O142*H142</f>
        <v>0</v>
      </c>
      <c r="Q142" s="242">
        <v>0.00069999999999999999</v>
      </c>
      <c r="R142" s="242">
        <f>Q142*H142</f>
        <v>0.00069999999999999999</v>
      </c>
      <c r="S142" s="242">
        <v>0</v>
      </c>
      <c r="T142" s="242">
        <f>S142*H142</f>
        <v>0</v>
      </c>
      <c r="U142" s="243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141</v>
      </c>
      <c r="AT142" s="244" t="s">
        <v>137</v>
      </c>
      <c r="AU142" s="244" t="s">
        <v>84</v>
      </c>
      <c r="AY142" s="14" t="s">
        <v>135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82</v>
      </c>
      <c r="BK142" s="245">
        <f>ROUND(I142*H142,2)</f>
        <v>0</v>
      </c>
      <c r="BL142" s="14" t="s">
        <v>141</v>
      </c>
      <c r="BM142" s="244" t="s">
        <v>444</v>
      </c>
    </row>
    <row r="143" s="2" customFormat="1" ht="16.5" customHeight="1">
      <c r="A143" s="35"/>
      <c r="B143" s="36"/>
      <c r="C143" s="232" t="s">
        <v>191</v>
      </c>
      <c r="D143" s="232" t="s">
        <v>137</v>
      </c>
      <c r="E143" s="233" t="s">
        <v>445</v>
      </c>
      <c r="F143" s="234" t="s">
        <v>446</v>
      </c>
      <c r="G143" s="235" t="s">
        <v>140</v>
      </c>
      <c r="H143" s="236">
        <v>15.615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39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2.5</v>
      </c>
      <c r="T143" s="242">
        <f>S143*H143</f>
        <v>39.037500000000001</v>
      </c>
      <c r="U143" s="243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141</v>
      </c>
      <c r="AT143" s="244" t="s">
        <v>137</v>
      </c>
      <c r="AU143" s="244" t="s">
        <v>84</v>
      </c>
      <c r="AY143" s="14" t="s">
        <v>135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82</v>
      </c>
      <c r="BK143" s="245">
        <f>ROUND(I143*H143,2)</f>
        <v>0</v>
      </c>
      <c r="BL143" s="14" t="s">
        <v>141</v>
      </c>
      <c r="BM143" s="244" t="s">
        <v>447</v>
      </c>
    </row>
    <row r="144" s="2" customFormat="1" ht="24" customHeight="1">
      <c r="A144" s="35"/>
      <c r="B144" s="36"/>
      <c r="C144" s="232" t="s">
        <v>195</v>
      </c>
      <c r="D144" s="232" t="s">
        <v>137</v>
      </c>
      <c r="E144" s="233" t="s">
        <v>448</v>
      </c>
      <c r="F144" s="234" t="s">
        <v>449</v>
      </c>
      <c r="G144" s="235" t="s">
        <v>140</v>
      </c>
      <c r="H144" s="236">
        <v>9.8000000000000007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39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2.5</v>
      </c>
      <c r="T144" s="242">
        <f>S144*H144</f>
        <v>24.5</v>
      </c>
      <c r="U144" s="243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141</v>
      </c>
      <c r="AT144" s="244" t="s">
        <v>137</v>
      </c>
      <c r="AU144" s="244" t="s">
        <v>84</v>
      </c>
      <c r="AY144" s="14" t="s">
        <v>135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82</v>
      </c>
      <c r="BK144" s="245">
        <f>ROUND(I144*H144,2)</f>
        <v>0</v>
      </c>
      <c r="BL144" s="14" t="s">
        <v>141</v>
      </c>
      <c r="BM144" s="244" t="s">
        <v>450</v>
      </c>
    </row>
    <row r="145" s="2" customFormat="1" ht="24" customHeight="1">
      <c r="A145" s="35"/>
      <c r="B145" s="36"/>
      <c r="C145" s="232" t="s">
        <v>8</v>
      </c>
      <c r="D145" s="232" t="s">
        <v>137</v>
      </c>
      <c r="E145" s="233" t="s">
        <v>451</v>
      </c>
      <c r="F145" s="234" t="s">
        <v>452</v>
      </c>
      <c r="G145" s="235" t="s">
        <v>215</v>
      </c>
      <c r="H145" s="236">
        <v>31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39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0.059999999999999998</v>
      </c>
      <c r="T145" s="242">
        <f>S145*H145</f>
        <v>1.8599999999999999</v>
      </c>
      <c r="U145" s="243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141</v>
      </c>
      <c r="AT145" s="244" t="s">
        <v>137</v>
      </c>
      <c r="AU145" s="244" t="s">
        <v>84</v>
      </c>
      <c r="AY145" s="14" t="s">
        <v>135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82</v>
      </c>
      <c r="BK145" s="245">
        <f>ROUND(I145*H145,2)</f>
        <v>0</v>
      </c>
      <c r="BL145" s="14" t="s">
        <v>141</v>
      </c>
      <c r="BM145" s="244" t="s">
        <v>453</v>
      </c>
    </row>
    <row r="146" s="2" customFormat="1" ht="24" customHeight="1">
      <c r="A146" s="35"/>
      <c r="B146" s="36"/>
      <c r="C146" s="232" t="s">
        <v>204</v>
      </c>
      <c r="D146" s="232" t="s">
        <v>137</v>
      </c>
      <c r="E146" s="233" t="s">
        <v>454</v>
      </c>
      <c r="F146" s="234" t="s">
        <v>455</v>
      </c>
      <c r="G146" s="235" t="s">
        <v>341</v>
      </c>
      <c r="H146" s="236">
        <v>3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39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0.12</v>
      </c>
      <c r="T146" s="242">
        <f>S146*H146</f>
        <v>0.35999999999999999</v>
      </c>
      <c r="U146" s="243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141</v>
      </c>
      <c r="AT146" s="244" t="s">
        <v>137</v>
      </c>
      <c r="AU146" s="244" t="s">
        <v>84</v>
      </c>
      <c r="AY146" s="14" t="s">
        <v>135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82</v>
      </c>
      <c r="BK146" s="245">
        <f>ROUND(I146*H146,2)</f>
        <v>0</v>
      </c>
      <c r="BL146" s="14" t="s">
        <v>141</v>
      </c>
      <c r="BM146" s="244" t="s">
        <v>456</v>
      </c>
    </row>
    <row r="147" s="2" customFormat="1" ht="24" customHeight="1">
      <c r="A147" s="35"/>
      <c r="B147" s="36"/>
      <c r="C147" s="232" t="s">
        <v>212</v>
      </c>
      <c r="D147" s="232" t="s">
        <v>137</v>
      </c>
      <c r="E147" s="233" t="s">
        <v>457</v>
      </c>
      <c r="F147" s="234" t="s">
        <v>458</v>
      </c>
      <c r="G147" s="235" t="s">
        <v>341</v>
      </c>
      <c r="H147" s="236">
        <v>11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0.065699999999999995</v>
      </c>
      <c r="T147" s="242">
        <f>S147*H147</f>
        <v>0.7226999999999999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459</v>
      </c>
    </row>
    <row r="148" s="2" customFormat="1" ht="24" customHeight="1">
      <c r="A148" s="35"/>
      <c r="B148" s="36"/>
      <c r="C148" s="232" t="s">
        <v>217</v>
      </c>
      <c r="D148" s="232" t="s">
        <v>137</v>
      </c>
      <c r="E148" s="233" t="s">
        <v>460</v>
      </c>
      <c r="F148" s="234" t="s">
        <v>461</v>
      </c>
      <c r="G148" s="235" t="s">
        <v>215</v>
      </c>
      <c r="H148" s="236">
        <v>26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39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0.00248</v>
      </c>
      <c r="T148" s="242">
        <f>S148*H148</f>
        <v>0.064479999999999996</v>
      </c>
      <c r="U148" s="243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141</v>
      </c>
      <c r="AT148" s="244" t="s">
        <v>137</v>
      </c>
      <c r="AU148" s="244" t="s">
        <v>84</v>
      </c>
      <c r="AY148" s="14" t="s">
        <v>135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82</v>
      </c>
      <c r="BK148" s="245">
        <f>ROUND(I148*H148,2)</f>
        <v>0</v>
      </c>
      <c r="BL148" s="14" t="s">
        <v>141</v>
      </c>
      <c r="BM148" s="244" t="s">
        <v>462</v>
      </c>
    </row>
    <row r="149" s="2" customFormat="1" ht="24" customHeight="1">
      <c r="A149" s="35"/>
      <c r="B149" s="36"/>
      <c r="C149" s="232" t="s">
        <v>223</v>
      </c>
      <c r="D149" s="232" t="s">
        <v>137</v>
      </c>
      <c r="E149" s="233" t="s">
        <v>463</v>
      </c>
      <c r="F149" s="234" t="s">
        <v>464</v>
      </c>
      <c r="G149" s="235" t="s">
        <v>140</v>
      </c>
      <c r="H149" s="236">
        <v>6</v>
      </c>
      <c r="I149" s="237"/>
      <c r="J149" s="238">
        <f>ROUND(I149*H149,2)</f>
        <v>0</v>
      </c>
      <c r="K149" s="239"/>
      <c r="L149" s="41"/>
      <c r="M149" s="240" t="s">
        <v>1</v>
      </c>
      <c r="N149" s="241" t="s">
        <v>39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0.039</v>
      </c>
      <c r="T149" s="242">
        <f>S149*H149</f>
        <v>0.23399999999999999</v>
      </c>
      <c r="U149" s="243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141</v>
      </c>
      <c r="AT149" s="244" t="s">
        <v>137</v>
      </c>
      <c r="AU149" s="244" t="s">
        <v>84</v>
      </c>
      <c r="AY149" s="14" t="s">
        <v>135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4" t="s">
        <v>82</v>
      </c>
      <c r="BK149" s="245">
        <f>ROUND(I149*H149,2)</f>
        <v>0</v>
      </c>
      <c r="BL149" s="14" t="s">
        <v>141</v>
      </c>
      <c r="BM149" s="244" t="s">
        <v>465</v>
      </c>
    </row>
    <row r="150" s="2" customFormat="1" ht="24" customHeight="1">
      <c r="A150" s="35"/>
      <c r="B150" s="36"/>
      <c r="C150" s="232" t="s">
        <v>227</v>
      </c>
      <c r="D150" s="232" t="s">
        <v>137</v>
      </c>
      <c r="E150" s="233" t="s">
        <v>466</v>
      </c>
      <c r="F150" s="234" t="s">
        <v>467</v>
      </c>
      <c r="G150" s="235" t="s">
        <v>140</v>
      </c>
      <c r="H150" s="236">
        <v>1368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39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0.45000000000000001</v>
      </c>
      <c r="T150" s="242">
        <f>S150*H150</f>
        <v>615.60000000000002</v>
      </c>
      <c r="U150" s="243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141</v>
      </c>
      <c r="AT150" s="244" t="s">
        <v>137</v>
      </c>
      <c r="AU150" s="244" t="s">
        <v>84</v>
      </c>
      <c r="AY150" s="14" t="s">
        <v>135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82</v>
      </c>
      <c r="BK150" s="245">
        <f>ROUND(I150*H150,2)</f>
        <v>0</v>
      </c>
      <c r="BL150" s="14" t="s">
        <v>141</v>
      </c>
      <c r="BM150" s="244" t="s">
        <v>468</v>
      </c>
    </row>
    <row r="151" s="12" customFormat="1" ht="22.8" customHeight="1">
      <c r="A151" s="12"/>
      <c r="B151" s="216"/>
      <c r="C151" s="217"/>
      <c r="D151" s="218" t="s">
        <v>73</v>
      </c>
      <c r="E151" s="230" t="s">
        <v>173</v>
      </c>
      <c r="F151" s="230" t="s">
        <v>469</v>
      </c>
      <c r="G151" s="217"/>
      <c r="H151" s="217"/>
      <c r="I151" s="220"/>
      <c r="J151" s="231">
        <f>BK151</f>
        <v>0</v>
      </c>
      <c r="K151" s="217"/>
      <c r="L151" s="222"/>
      <c r="M151" s="223"/>
      <c r="N151" s="224"/>
      <c r="O151" s="224"/>
      <c r="P151" s="225">
        <f>SUM(P152:P155)</f>
        <v>0</v>
      </c>
      <c r="Q151" s="224"/>
      <c r="R151" s="225">
        <f>SUM(R152:R155)</f>
        <v>0</v>
      </c>
      <c r="S151" s="224"/>
      <c r="T151" s="225">
        <f>SUM(T152:T155)</f>
        <v>0</v>
      </c>
      <c r="U151" s="226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7" t="s">
        <v>82</v>
      </c>
      <c r="AT151" s="228" t="s">
        <v>73</v>
      </c>
      <c r="AU151" s="228" t="s">
        <v>82</v>
      </c>
      <c r="AY151" s="227" t="s">
        <v>135</v>
      </c>
      <c r="BK151" s="229">
        <f>SUM(BK152:BK155)</f>
        <v>0</v>
      </c>
    </row>
    <row r="152" s="2" customFormat="1" ht="24" customHeight="1">
      <c r="A152" s="35"/>
      <c r="B152" s="36"/>
      <c r="C152" s="232" t="s">
        <v>7</v>
      </c>
      <c r="D152" s="232" t="s">
        <v>137</v>
      </c>
      <c r="E152" s="233" t="s">
        <v>175</v>
      </c>
      <c r="F152" s="234" t="s">
        <v>176</v>
      </c>
      <c r="G152" s="235" t="s">
        <v>177</v>
      </c>
      <c r="H152" s="236">
        <v>677.31299999999999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39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2">
        <f>S152*H152</f>
        <v>0</v>
      </c>
      <c r="U152" s="243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141</v>
      </c>
      <c r="AT152" s="244" t="s">
        <v>137</v>
      </c>
      <c r="AU152" s="244" t="s">
        <v>84</v>
      </c>
      <c r="AY152" s="14" t="s">
        <v>135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82</v>
      </c>
      <c r="BK152" s="245">
        <f>ROUND(I152*H152,2)</f>
        <v>0</v>
      </c>
      <c r="BL152" s="14" t="s">
        <v>141</v>
      </c>
      <c r="BM152" s="244" t="s">
        <v>470</v>
      </c>
    </row>
    <row r="153" s="2" customFormat="1" ht="24" customHeight="1">
      <c r="A153" s="35"/>
      <c r="B153" s="36"/>
      <c r="C153" s="232" t="s">
        <v>236</v>
      </c>
      <c r="D153" s="232" t="s">
        <v>137</v>
      </c>
      <c r="E153" s="233" t="s">
        <v>180</v>
      </c>
      <c r="F153" s="234" t="s">
        <v>181</v>
      </c>
      <c r="G153" s="235" t="s">
        <v>177</v>
      </c>
      <c r="H153" s="236">
        <v>10.164999999999999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39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2">
        <f>S153*H153</f>
        <v>0</v>
      </c>
      <c r="U153" s="243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141</v>
      </c>
      <c r="AT153" s="244" t="s">
        <v>137</v>
      </c>
      <c r="AU153" s="244" t="s">
        <v>84</v>
      </c>
      <c r="AY153" s="14" t="s">
        <v>135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82</v>
      </c>
      <c r="BK153" s="245">
        <f>ROUND(I153*H153,2)</f>
        <v>0</v>
      </c>
      <c r="BL153" s="14" t="s">
        <v>141</v>
      </c>
      <c r="BM153" s="244" t="s">
        <v>471</v>
      </c>
    </row>
    <row r="154" s="2" customFormat="1" ht="24" customHeight="1">
      <c r="A154" s="35"/>
      <c r="B154" s="36"/>
      <c r="C154" s="232" t="s">
        <v>242</v>
      </c>
      <c r="D154" s="232" t="s">
        <v>137</v>
      </c>
      <c r="E154" s="233" t="s">
        <v>472</v>
      </c>
      <c r="F154" s="234" t="s">
        <v>473</v>
      </c>
      <c r="G154" s="235" t="s">
        <v>177</v>
      </c>
      <c r="H154" s="236">
        <v>3.0150000000000001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39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2">
        <f>S154*H154</f>
        <v>0</v>
      </c>
      <c r="U154" s="243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141</v>
      </c>
      <c r="AT154" s="244" t="s">
        <v>137</v>
      </c>
      <c r="AU154" s="244" t="s">
        <v>84</v>
      </c>
      <c r="AY154" s="14" t="s">
        <v>135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82</v>
      </c>
      <c r="BK154" s="245">
        <f>ROUND(I154*H154,2)</f>
        <v>0</v>
      </c>
      <c r="BL154" s="14" t="s">
        <v>141</v>
      </c>
      <c r="BM154" s="244" t="s">
        <v>474</v>
      </c>
    </row>
    <row r="155" s="2" customFormat="1" ht="24" customHeight="1">
      <c r="A155" s="35"/>
      <c r="B155" s="36"/>
      <c r="C155" s="232" t="s">
        <v>247</v>
      </c>
      <c r="D155" s="232" t="s">
        <v>137</v>
      </c>
      <c r="E155" s="233" t="s">
        <v>184</v>
      </c>
      <c r="F155" s="234" t="s">
        <v>185</v>
      </c>
      <c r="G155" s="235" t="s">
        <v>177</v>
      </c>
      <c r="H155" s="236">
        <v>5.0670000000000002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39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2">
        <f>S155*H155</f>
        <v>0</v>
      </c>
      <c r="U155" s="243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141</v>
      </c>
      <c r="AT155" s="244" t="s">
        <v>137</v>
      </c>
      <c r="AU155" s="244" t="s">
        <v>84</v>
      </c>
      <c r="AY155" s="14" t="s">
        <v>135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82</v>
      </c>
      <c r="BK155" s="245">
        <f>ROUND(I155*H155,2)</f>
        <v>0</v>
      </c>
      <c r="BL155" s="14" t="s">
        <v>141</v>
      </c>
      <c r="BM155" s="244" t="s">
        <v>475</v>
      </c>
    </row>
    <row r="156" s="12" customFormat="1" ht="22.8" customHeight="1">
      <c r="A156" s="12"/>
      <c r="B156" s="216"/>
      <c r="C156" s="217"/>
      <c r="D156" s="218" t="s">
        <v>73</v>
      </c>
      <c r="E156" s="230" t="s">
        <v>199</v>
      </c>
      <c r="F156" s="230" t="s">
        <v>476</v>
      </c>
      <c r="G156" s="217"/>
      <c r="H156" s="217"/>
      <c r="I156" s="220"/>
      <c r="J156" s="231">
        <f>BK156</f>
        <v>0</v>
      </c>
      <c r="K156" s="217"/>
      <c r="L156" s="222"/>
      <c r="M156" s="223"/>
      <c r="N156" s="224"/>
      <c r="O156" s="224"/>
      <c r="P156" s="225">
        <f>SUM(P157:P162)</f>
        <v>0</v>
      </c>
      <c r="Q156" s="224"/>
      <c r="R156" s="225">
        <f>SUM(R157:R162)</f>
        <v>0</v>
      </c>
      <c r="S156" s="224"/>
      <c r="T156" s="225">
        <f>SUM(T157:T162)</f>
        <v>0</v>
      </c>
      <c r="U156" s="226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7" t="s">
        <v>82</v>
      </c>
      <c r="AT156" s="228" t="s">
        <v>73</v>
      </c>
      <c r="AU156" s="228" t="s">
        <v>82</v>
      </c>
      <c r="AY156" s="227" t="s">
        <v>135</v>
      </c>
      <c r="BK156" s="229">
        <f>SUM(BK157:BK162)</f>
        <v>0</v>
      </c>
    </row>
    <row r="157" s="2" customFormat="1" ht="16.5" customHeight="1">
      <c r="A157" s="35"/>
      <c r="B157" s="36"/>
      <c r="C157" s="232" t="s">
        <v>252</v>
      </c>
      <c r="D157" s="232" t="s">
        <v>137</v>
      </c>
      <c r="E157" s="233" t="s">
        <v>477</v>
      </c>
      <c r="F157" s="234" t="s">
        <v>478</v>
      </c>
      <c r="G157" s="235" t="s">
        <v>177</v>
      </c>
      <c r="H157" s="236">
        <v>695.55999999999995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39</v>
      </c>
      <c r="O157" s="88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2">
        <f>S157*H157</f>
        <v>0</v>
      </c>
      <c r="U157" s="243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141</v>
      </c>
      <c r="AT157" s="244" t="s">
        <v>137</v>
      </c>
      <c r="AU157" s="244" t="s">
        <v>84</v>
      </c>
      <c r="AY157" s="14" t="s">
        <v>135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4" t="s">
        <v>82</v>
      </c>
      <c r="BK157" s="245">
        <f>ROUND(I157*H157,2)</f>
        <v>0</v>
      </c>
      <c r="BL157" s="14" t="s">
        <v>141</v>
      </c>
      <c r="BM157" s="244" t="s">
        <v>479</v>
      </c>
    </row>
    <row r="158" s="2" customFormat="1" ht="24" customHeight="1">
      <c r="A158" s="35"/>
      <c r="B158" s="36"/>
      <c r="C158" s="232" t="s">
        <v>294</v>
      </c>
      <c r="D158" s="232" t="s">
        <v>137</v>
      </c>
      <c r="E158" s="233" t="s">
        <v>480</v>
      </c>
      <c r="F158" s="234" t="s">
        <v>481</v>
      </c>
      <c r="G158" s="235" t="s">
        <v>177</v>
      </c>
      <c r="H158" s="236">
        <v>695.55999999999995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39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2">
        <f>S158*H158</f>
        <v>0</v>
      </c>
      <c r="U158" s="243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141</v>
      </c>
      <c r="AT158" s="244" t="s">
        <v>137</v>
      </c>
      <c r="AU158" s="244" t="s">
        <v>84</v>
      </c>
      <c r="AY158" s="14" t="s">
        <v>135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4" t="s">
        <v>82</v>
      </c>
      <c r="BK158" s="245">
        <f>ROUND(I158*H158,2)</f>
        <v>0</v>
      </c>
      <c r="BL158" s="14" t="s">
        <v>141</v>
      </c>
      <c r="BM158" s="244" t="s">
        <v>482</v>
      </c>
    </row>
    <row r="159" s="2" customFormat="1" ht="24" customHeight="1">
      <c r="A159" s="35"/>
      <c r="B159" s="36"/>
      <c r="C159" s="232" t="s">
        <v>298</v>
      </c>
      <c r="D159" s="232" t="s">
        <v>137</v>
      </c>
      <c r="E159" s="233" t="s">
        <v>483</v>
      </c>
      <c r="F159" s="234" t="s">
        <v>484</v>
      </c>
      <c r="G159" s="235" t="s">
        <v>177</v>
      </c>
      <c r="H159" s="236">
        <v>11824.52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39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2">
        <f>S159*H159</f>
        <v>0</v>
      </c>
      <c r="U159" s="243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141</v>
      </c>
      <c r="AT159" s="244" t="s">
        <v>137</v>
      </c>
      <c r="AU159" s="244" t="s">
        <v>84</v>
      </c>
      <c r="AY159" s="14" t="s">
        <v>135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82</v>
      </c>
      <c r="BK159" s="245">
        <f>ROUND(I159*H159,2)</f>
        <v>0</v>
      </c>
      <c r="BL159" s="14" t="s">
        <v>141</v>
      </c>
      <c r="BM159" s="244" t="s">
        <v>485</v>
      </c>
    </row>
    <row r="160" s="2" customFormat="1" ht="24" customHeight="1">
      <c r="A160" s="35"/>
      <c r="B160" s="36"/>
      <c r="C160" s="232" t="s">
        <v>300</v>
      </c>
      <c r="D160" s="232" t="s">
        <v>137</v>
      </c>
      <c r="E160" s="233" t="s">
        <v>188</v>
      </c>
      <c r="F160" s="234" t="s">
        <v>486</v>
      </c>
      <c r="G160" s="235" t="s">
        <v>177</v>
      </c>
      <c r="H160" s="236">
        <v>5.0670000000000002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39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2">
        <f>S160*H160</f>
        <v>0</v>
      </c>
      <c r="U160" s="243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141</v>
      </c>
      <c r="AT160" s="244" t="s">
        <v>137</v>
      </c>
      <c r="AU160" s="244" t="s">
        <v>84</v>
      </c>
      <c r="AY160" s="14" t="s">
        <v>135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4" t="s">
        <v>82</v>
      </c>
      <c r="BK160" s="245">
        <f>ROUND(I160*H160,2)</f>
        <v>0</v>
      </c>
      <c r="BL160" s="14" t="s">
        <v>141</v>
      </c>
      <c r="BM160" s="244" t="s">
        <v>487</v>
      </c>
    </row>
    <row r="161" s="2" customFormat="1" ht="24" customHeight="1">
      <c r="A161" s="35"/>
      <c r="B161" s="36"/>
      <c r="C161" s="232" t="s">
        <v>303</v>
      </c>
      <c r="D161" s="232" t="s">
        <v>137</v>
      </c>
      <c r="E161" s="233" t="s">
        <v>192</v>
      </c>
      <c r="F161" s="234" t="s">
        <v>488</v>
      </c>
      <c r="G161" s="235" t="s">
        <v>177</v>
      </c>
      <c r="H161" s="236">
        <v>152.00999999999999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39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2">
        <f>S161*H161</f>
        <v>0</v>
      </c>
      <c r="U161" s="243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141</v>
      </c>
      <c r="AT161" s="244" t="s">
        <v>137</v>
      </c>
      <c r="AU161" s="244" t="s">
        <v>84</v>
      </c>
      <c r="AY161" s="14" t="s">
        <v>135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4" t="s">
        <v>82</v>
      </c>
      <c r="BK161" s="245">
        <f>ROUND(I161*H161,2)</f>
        <v>0</v>
      </c>
      <c r="BL161" s="14" t="s">
        <v>141</v>
      </c>
      <c r="BM161" s="244" t="s">
        <v>489</v>
      </c>
    </row>
    <row r="162" s="2" customFormat="1" ht="24" customHeight="1">
      <c r="A162" s="35"/>
      <c r="B162" s="36"/>
      <c r="C162" s="232" t="s">
        <v>306</v>
      </c>
      <c r="D162" s="232" t="s">
        <v>137</v>
      </c>
      <c r="E162" s="233" t="s">
        <v>196</v>
      </c>
      <c r="F162" s="234" t="s">
        <v>197</v>
      </c>
      <c r="G162" s="235" t="s">
        <v>177</v>
      </c>
      <c r="H162" s="236">
        <v>5.0670000000000002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39</v>
      </c>
      <c r="O162" s="88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2">
        <f>S162*H162</f>
        <v>0</v>
      </c>
      <c r="U162" s="243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141</v>
      </c>
      <c r="AT162" s="244" t="s">
        <v>137</v>
      </c>
      <c r="AU162" s="244" t="s">
        <v>84</v>
      </c>
      <c r="AY162" s="14" t="s">
        <v>135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4" t="s">
        <v>82</v>
      </c>
      <c r="BK162" s="245">
        <f>ROUND(I162*H162,2)</f>
        <v>0</v>
      </c>
      <c r="BL162" s="14" t="s">
        <v>141</v>
      </c>
      <c r="BM162" s="244" t="s">
        <v>490</v>
      </c>
    </row>
    <row r="163" s="12" customFormat="1" ht="25.92" customHeight="1">
      <c r="A163" s="12"/>
      <c r="B163" s="216"/>
      <c r="C163" s="217"/>
      <c r="D163" s="218" t="s">
        <v>73</v>
      </c>
      <c r="E163" s="219" t="s">
        <v>208</v>
      </c>
      <c r="F163" s="219" t="s">
        <v>491</v>
      </c>
      <c r="G163" s="217"/>
      <c r="H163" s="217"/>
      <c r="I163" s="220"/>
      <c r="J163" s="221">
        <f>BK163</f>
        <v>0</v>
      </c>
      <c r="K163" s="217"/>
      <c r="L163" s="222"/>
      <c r="M163" s="223"/>
      <c r="N163" s="224"/>
      <c r="O163" s="224"/>
      <c r="P163" s="225">
        <f>P164+P166+P169+P172</f>
        <v>0</v>
      </c>
      <c r="Q163" s="224"/>
      <c r="R163" s="225">
        <f>R164+R166+R169+R172</f>
        <v>0</v>
      </c>
      <c r="S163" s="224"/>
      <c r="T163" s="225">
        <f>T164+T166+T169+T172</f>
        <v>18.26914</v>
      </c>
      <c r="U163" s="226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7" t="s">
        <v>84</v>
      </c>
      <c r="AT163" s="228" t="s">
        <v>73</v>
      </c>
      <c r="AU163" s="228" t="s">
        <v>74</v>
      </c>
      <c r="AY163" s="227" t="s">
        <v>135</v>
      </c>
      <c r="BK163" s="229">
        <f>BK164+BK166+BK169+BK172</f>
        <v>0</v>
      </c>
    </row>
    <row r="164" s="12" customFormat="1" ht="22.8" customHeight="1">
      <c r="A164" s="12"/>
      <c r="B164" s="216"/>
      <c r="C164" s="217"/>
      <c r="D164" s="218" t="s">
        <v>73</v>
      </c>
      <c r="E164" s="230" t="s">
        <v>492</v>
      </c>
      <c r="F164" s="230" t="s">
        <v>493</v>
      </c>
      <c r="G164" s="217"/>
      <c r="H164" s="217"/>
      <c r="I164" s="220"/>
      <c r="J164" s="231">
        <f>BK164</f>
        <v>0</v>
      </c>
      <c r="K164" s="217"/>
      <c r="L164" s="222"/>
      <c r="M164" s="223"/>
      <c r="N164" s="224"/>
      <c r="O164" s="224"/>
      <c r="P164" s="225">
        <f>P165</f>
        <v>0</v>
      </c>
      <c r="Q164" s="224"/>
      <c r="R164" s="225">
        <f>R165</f>
        <v>0</v>
      </c>
      <c r="S164" s="224"/>
      <c r="T164" s="225">
        <f>T165</f>
        <v>3.0150000000000001</v>
      </c>
      <c r="U164" s="226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7" t="s">
        <v>84</v>
      </c>
      <c r="AT164" s="228" t="s">
        <v>73</v>
      </c>
      <c r="AU164" s="228" t="s">
        <v>82</v>
      </c>
      <c r="AY164" s="227" t="s">
        <v>135</v>
      </c>
      <c r="BK164" s="229">
        <f>BK165</f>
        <v>0</v>
      </c>
    </row>
    <row r="165" s="2" customFormat="1" ht="16.5" customHeight="1">
      <c r="A165" s="35"/>
      <c r="B165" s="36"/>
      <c r="C165" s="232" t="s">
        <v>310</v>
      </c>
      <c r="D165" s="232" t="s">
        <v>137</v>
      </c>
      <c r="E165" s="233" t="s">
        <v>494</v>
      </c>
      <c r="F165" s="234" t="s">
        <v>495</v>
      </c>
      <c r="G165" s="235" t="s">
        <v>158</v>
      </c>
      <c r="H165" s="236">
        <v>301.5</v>
      </c>
      <c r="I165" s="237"/>
      <c r="J165" s="238">
        <f>ROUND(I165*H165,2)</f>
        <v>0</v>
      </c>
      <c r="K165" s="239"/>
      <c r="L165" s="41"/>
      <c r="M165" s="240" t="s">
        <v>1</v>
      </c>
      <c r="N165" s="241" t="s">
        <v>39</v>
      </c>
      <c r="O165" s="88"/>
      <c r="P165" s="242">
        <f>O165*H165</f>
        <v>0</v>
      </c>
      <c r="Q165" s="242">
        <v>0</v>
      </c>
      <c r="R165" s="242">
        <f>Q165*H165</f>
        <v>0</v>
      </c>
      <c r="S165" s="242">
        <v>0.01</v>
      </c>
      <c r="T165" s="242">
        <f>S165*H165</f>
        <v>3.0150000000000001</v>
      </c>
      <c r="U165" s="243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204</v>
      </c>
      <c r="AT165" s="244" t="s">
        <v>137</v>
      </c>
      <c r="AU165" s="244" t="s">
        <v>84</v>
      </c>
      <c r="AY165" s="14" t="s">
        <v>135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4" t="s">
        <v>82</v>
      </c>
      <c r="BK165" s="245">
        <f>ROUND(I165*H165,2)</f>
        <v>0</v>
      </c>
      <c r="BL165" s="14" t="s">
        <v>204</v>
      </c>
      <c r="BM165" s="244" t="s">
        <v>496</v>
      </c>
    </row>
    <row r="166" s="12" customFormat="1" ht="22.8" customHeight="1">
      <c r="A166" s="12"/>
      <c r="B166" s="216"/>
      <c r="C166" s="217"/>
      <c r="D166" s="218" t="s">
        <v>73</v>
      </c>
      <c r="E166" s="230" t="s">
        <v>210</v>
      </c>
      <c r="F166" s="230" t="s">
        <v>497</v>
      </c>
      <c r="G166" s="217"/>
      <c r="H166" s="217"/>
      <c r="I166" s="220"/>
      <c r="J166" s="231">
        <f>BK166</f>
        <v>0</v>
      </c>
      <c r="K166" s="217"/>
      <c r="L166" s="222"/>
      <c r="M166" s="223"/>
      <c r="N166" s="224"/>
      <c r="O166" s="224"/>
      <c r="P166" s="225">
        <f>SUM(P167:P168)</f>
        <v>0</v>
      </c>
      <c r="Q166" s="224"/>
      <c r="R166" s="225">
        <f>SUM(R167:R168)</f>
        <v>0</v>
      </c>
      <c r="S166" s="224"/>
      <c r="T166" s="225">
        <f>SUM(T167:T168)</f>
        <v>9.9309999999999992</v>
      </c>
      <c r="U166" s="226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7" t="s">
        <v>84</v>
      </c>
      <c r="AT166" s="228" t="s">
        <v>73</v>
      </c>
      <c r="AU166" s="228" t="s">
        <v>82</v>
      </c>
      <c r="AY166" s="227" t="s">
        <v>135</v>
      </c>
      <c r="BK166" s="229">
        <f>SUM(BK167:BK168)</f>
        <v>0</v>
      </c>
    </row>
    <row r="167" s="2" customFormat="1" ht="24" customHeight="1">
      <c r="A167" s="35"/>
      <c r="B167" s="36"/>
      <c r="C167" s="232" t="s">
        <v>498</v>
      </c>
      <c r="D167" s="232" t="s">
        <v>137</v>
      </c>
      <c r="E167" s="233" t="s">
        <v>213</v>
      </c>
      <c r="F167" s="234" t="s">
        <v>214</v>
      </c>
      <c r="G167" s="235" t="s">
        <v>215</v>
      </c>
      <c r="H167" s="236">
        <v>404</v>
      </c>
      <c r="I167" s="237"/>
      <c r="J167" s="238">
        <f>ROUND(I167*H167,2)</f>
        <v>0</v>
      </c>
      <c r="K167" s="239"/>
      <c r="L167" s="41"/>
      <c r="M167" s="240" t="s">
        <v>1</v>
      </c>
      <c r="N167" s="241" t="s">
        <v>39</v>
      </c>
      <c r="O167" s="88"/>
      <c r="P167" s="242">
        <f>O167*H167</f>
        <v>0</v>
      </c>
      <c r="Q167" s="242">
        <v>0</v>
      </c>
      <c r="R167" s="242">
        <f>Q167*H167</f>
        <v>0</v>
      </c>
      <c r="S167" s="242">
        <v>0.014</v>
      </c>
      <c r="T167" s="242">
        <f>S167*H167</f>
        <v>5.6559999999999997</v>
      </c>
      <c r="U167" s="243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204</v>
      </c>
      <c r="AT167" s="244" t="s">
        <v>137</v>
      </c>
      <c r="AU167" s="244" t="s">
        <v>84</v>
      </c>
      <c r="AY167" s="14" t="s">
        <v>135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4" t="s">
        <v>82</v>
      </c>
      <c r="BK167" s="245">
        <f>ROUND(I167*H167,2)</f>
        <v>0</v>
      </c>
      <c r="BL167" s="14" t="s">
        <v>204</v>
      </c>
      <c r="BM167" s="244" t="s">
        <v>499</v>
      </c>
    </row>
    <row r="168" s="2" customFormat="1" ht="16.5" customHeight="1">
      <c r="A168" s="35"/>
      <c r="B168" s="36"/>
      <c r="C168" s="232" t="s">
        <v>500</v>
      </c>
      <c r="D168" s="232" t="s">
        <v>137</v>
      </c>
      <c r="E168" s="233" t="s">
        <v>218</v>
      </c>
      <c r="F168" s="234" t="s">
        <v>219</v>
      </c>
      <c r="G168" s="235" t="s">
        <v>158</v>
      </c>
      <c r="H168" s="236">
        <v>285</v>
      </c>
      <c r="I168" s="237"/>
      <c r="J168" s="238">
        <f>ROUND(I168*H168,2)</f>
        <v>0</v>
      </c>
      <c r="K168" s="239"/>
      <c r="L168" s="41"/>
      <c r="M168" s="240" t="s">
        <v>1</v>
      </c>
      <c r="N168" s="241" t="s">
        <v>39</v>
      </c>
      <c r="O168" s="88"/>
      <c r="P168" s="242">
        <f>O168*H168</f>
        <v>0</v>
      </c>
      <c r="Q168" s="242">
        <v>0</v>
      </c>
      <c r="R168" s="242">
        <f>Q168*H168</f>
        <v>0</v>
      </c>
      <c r="S168" s="242">
        <v>0.014999999999999999</v>
      </c>
      <c r="T168" s="242">
        <f>S168*H168</f>
        <v>4.2749999999999995</v>
      </c>
      <c r="U168" s="243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204</v>
      </c>
      <c r="AT168" s="244" t="s">
        <v>137</v>
      </c>
      <c r="AU168" s="244" t="s">
        <v>84</v>
      </c>
      <c r="AY168" s="14" t="s">
        <v>135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4" t="s">
        <v>82</v>
      </c>
      <c r="BK168" s="245">
        <f>ROUND(I168*H168,2)</f>
        <v>0</v>
      </c>
      <c r="BL168" s="14" t="s">
        <v>204</v>
      </c>
      <c r="BM168" s="244" t="s">
        <v>501</v>
      </c>
    </row>
    <row r="169" s="12" customFormat="1" ht="22.8" customHeight="1">
      <c r="A169" s="12"/>
      <c r="B169" s="216"/>
      <c r="C169" s="217"/>
      <c r="D169" s="218" t="s">
        <v>73</v>
      </c>
      <c r="E169" s="230" t="s">
        <v>221</v>
      </c>
      <c r="F169" s="230" t="s">
        <v>502</v>
      </c>
      <c r="G169" s="217"/>
      <c r="H169" s="217"/>
      <c r="I169" s="220"/>
      <c r="J169" s="231">
        <f>BK169</f>
        <v>0</v>
      </c>
      <c r="K169" s="217"/>
      <c r="L169" s="222"/>
      <c r="M169" s="223"/>
      <c r="N169" s="224"/>
      <c r="O169" s="224"/>
      <c r="P169" s="225">
        <f>SUM(P170:P171)</f>
        <v>0</v>
      </c>
      <c r="Q169" s="224"/>
      <c r="R169" s="225">
        <f>SUM(R170:R171)</f>
        <v>0</v>
      </c>
      <c r="S169" s="224"/>
      <c r="T169" s="225">
        <f>SUM(T170:T171)</f>
        <v>0.25583999999999996</v>
      </c>
      <c r="U169" s="226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7" t="s">
        <v>84</v>
      </c>
      <c r="AT169" s="228" t="s">
        <v>73</v>
      </c>
      <c r="AU169" s="228" t="s">
        <v>82</v>
      </c>
      <c r="AY169" s="227" t="s">
        <v>135</v>
      </c>
      <c r="BK169" s="229">
        <f>SUM(BK170:BK171)</f>
        <v>0</v>
      </c>
    </row>
    <row r="170" s="2" customFormat="1" ht="16.5" customHeight="1">
      <c r="A170" s="35"/>
      <c r="B170" s="36"/>
      <c r="C170" s="232" t="s">
        <v>503</v>
      </c>
      <c r="D170" s="232" t="s">
        <v>137</v>
      </c>
      <c r="E170" s="233" t="s">
        <v>228</v>
      </c>
      <c r="F170" s="234" t="s">
        <v>229</v>
      </c>
      <c r="G170" s="235" t="s">
        <v>215</v>
      </c>
      <c r="H170" s="236">
        <v>59</v>
      </c>
      <c r="I170" s="237"/>
      <c r="J170" s="238">
        <f>ROUND(I170*H170,2)</f>
        <v>0</v>
      </c>
      <c r="K170" s="239"/>
      <c r="L170" s="41"/>
      <c r="M170" s="240" t="s">
        <v>1</v>
      </c>
      <c r="N170" s="241" t="s">
        <v>39</v>
      </c>
      <c r="O170" s="88"/>
      <c r="P170" s="242">
        <f>O170*H170</f>
        <v>0</v>
      </c>
      <c r="Q170" s="242">
        <v>0</v>
      </c>
      <c r="R170" s="242">
        <f>Q170*H170</f>
        <v>0</v>
      </c>
      <c r="S170" s="242">
        <v>0.0025999999999999999</v>
      </c>
      <c r="T170" s="242">
        <f>S170*H170</f>
        <v>0.15339999999999998</v>
      </c>
      <c r="U170" s="243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204</v>
      </c>
      <c r="AT170" s="244" t="s">
        <v>137</v>
      </c>
      <c r="AU170" s="244" t="s">
        <v>84</v>
      </c>
      <c r="AY170" s="14" t="s">
        <v>135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4" t="s">
        <v>82</v>
      </c>
      <c r="BK170" s="245">
        <f>ROUND(I170*H170,2)</f>
        <v>0</v>
      </c>
      <c r="BL170" s="14" t="s">
        <v>204</v>
      </c>
      <c r="BM170" s="244" t="s">
        <v>504</v>
      </c>
    </row>
    <row r="171" s="2" customFormat="1" ht="16.5" customHeight="1">
      <c r="A171" s="35"/>
      <c r="B171" s="36"/>
      <c r="C171" s="232" t="s">
        <v>505</v>
      </c>
      <c r="D171" s="232" t="s">
        <v>137</v>
      </c>
      <c r="E171" s="233" t="s">
        <v>231</v>
      </c>
      <c r="F171" s="234" t="s">
        <v>232</v>
      </c>
      <c r="G171" s="235" t="s">
        <v>215</v>
      </c>
      <c r="H171" s="236">
        <v>26</v>
      </c>
      <c r="I171" s="237"/>
      <c r="J171" s="238">
        <f>ROUND(I171*H171,2)</f>
        <v>0</v>
      </c>
      <c r="K171" s="239"/>
      <c r="L171" s="41"/>
      <c r="M171" s="240" t="s">
        <v>1</v>
      </c>
      <c r="N171" s="241" t="s">
        <v>39</v>
      </c>
      <c r="O171" s="88"/>
      <c r="P171" s="242">
        <f>O171*H171</f>
        <v>0</v>
      </c>
      <c r="Q171" s="242">
        <v>0</v>
      </c>
      <c r="R171" s="242">
        <f>Q171*H171</f>
        <v>0</v>
      </c>
      <c r="S171" s="242">
        <v>0.0039399999999999999</v>
      </c>
      <c r="T171" s="242">
        <f>S171*H171</f>
        <v>0.10244</v>
      </c>
      <c r="U171" s="243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204</v>
      </c>
      <c r="AT171" s="244" t="s">
        <v>137</v>
      </c>
      <c r="AU171" s="244" t="s">
        <v>84</v>
      </c>
      <c r="AY171" s="14" t="s">
        <v>135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4" t="s">
        <v>82</v>
      </c>
      <c r="BK171" s="245">
        <f>ROUND(I171*H171,2)</f>
        <v>0</v>
      </c>
      <c r="BL171" s="14" t="s">
        <v>204</v>
      </c>
      <c r="BM171" s="244" t="s">
        <v>506</v>
      </c>
    </row>
    <row r="172" s="12" customFormat="1" ht="22.8" customHeight="1">
      <c r="A172" s="12"/>
      <c r="B172" s="216"/>
      <c r="C172" s="217"/>
      <c r="D172" s="218" t="s">
        <v>73</v>
      </c>
      <c r="E172" s="230" t="s">
        <v>234</v>
      </c>
      <c r="F172" s="230" t="s">
        <v>507</v>
      </c>
      <c r="G172" s="217"/>
      <c r="H172" s="217"/>
      <c r="I172" s="220"/>
      <c r="J172" s="231">
        <f>BK172</f>
        <v>0</v>
      </c>
      <c r="K172" s="217"/>
      <c r="L172" s="222"/>
      <c r="M172" s="223"/>
      <c r="N172" s="224"/>
      <c r="O172" s="224"/>
      <c r="P172" s="225">
        <f>SUM(P173:P174)</f>
        <v>0</v>
      </c>
      <c r="Q172" s="224"/>
      <c r="R172" s="225">
        <f>SUM(R173:R174)</f>
        <v>0</v>
      </c>
      <c r="S172" s="224"/>
      <c r="T172" s="225">
        <f>SUM(T173:T174)</f>
        <v>5.0673000000000004</v>
      </c>
      <c r="U172" s="226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7" t="s">
        <v>84</v>
      </c>
      <c r="AT172" s="228" t="s">
        <v>73</v>
      </c>
      <c r="AU172" s="228" t="s">
        <v>82</v>
      </c>
      <c r="AY172" s="227" t="s">
        <v>135</v>
      </c>
      <c r="BK172" s="229">
        <f>SUM(BK173:BK174)</f>
        <v>0</v>
      </c>
    </row>
    <row r="173" s="2" customFormat="1" ht="24" customHeight="1">
      <c r="A173" s="35"/>
      <c r="B173" s="36"/>
      <c r="C173" s="232" t="s">
        <v>508</v>
      </c>
      <c r="D173" s="232" t="s">
        <v>137</v>
      </c>
      <c r="E173" s="233" t="s">
        <v>295</v>
      </c>
      <c r="F173" s="234" t="s">
        <v>296</v>
      </c>
      <c r="G173" s="235" t="s">
        <v>158</v>
      </c>
      <c r="H173" s="236">
        <v>285</v>
      </c>
      <c r="I173" s="237"/>
      <c r="J173" s="238">
        <f>ROUND(I173*H173,2)</f>
        <v>0</v>
      </c>
      <c r="K173" s="239"/>
      <c r="L173" s="41"/>
      <c r="M173" s="240" t="s">
        <v>1</v>
      </c>
      <c r="N173" s="241" t="s">
        <v>39</v>
      </c>
      <c r="O173" s="88"/>
      <c r="P173" s="242">
        <f>O173*H173</f>
        <v>0</v>
      </c>
      <c r="Q173" s="242">
        <v>0</v>
      </c>
      <c r="R173" s="242">
        <f>Q173*H173</f>
        <v>0</v>
      </c>
      <c r="S173" s="242">
        <v>0.017780000000000001</v>
      </c>
      <c r="T173" s="242">
        <f>S173*H173</f>
        <v>5.0673000000000004</v>
      </c>
      <c r="U173" s="243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204</v>
      </c>
      <c r="AT173" s="244" t="s">
        <v>137</v>
      </c>
      <c r="AU173" s="244" t="s">
        <v>84</v>
      </c>
      <c r="AY173" s="14" t="s">
        <v>135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4" t="s">
        <v>82</v>
      </c>
      <c r="BK173" s="245">
        <f>ROUND(I173*H173,2)</f>
        <v>0</v>
      </c>
      <c r="BL173" s="14" t="s">
        <v>204</v>
      </c>
      <c r="BM173" s="244" t="s">
        <v>509</v>
      </c>
    </row>
    <row r="174" s="2" customFormat="1" ht="24" customHeight="1">
      <c r="A174" s="35"/>
      <c r="B174" s="36"/>
      <c r="C174" s="232" t="s">
        <v>510</v>
      </c>
      <c r="D174" s="232" t="s">
        <v>137</v>
      </c>
      <c r="E174" s="233" t="s">
        <v>511</v>
      </c>
      <c r="F174" s="234" t="s">
        <v>512</v>
      </c>
      <c r="G174" s="235" t="s">
        <v>158</v>
      </c>
      <c r="H174" s="236">
        <v>285</v>
      </c>
      <c r="I174" s="237"/>
      <c r="J174" s="238">
        <f>ROUND(I174*H174,2)</f>
        <v>0</v>
      </c>
      <c r="K174" s="239"/>
      <c r="L174" s="41"/>
      <c r="M174" s="240" t="s">
        <v>1</v>
      </c>
      <c r="N174" s="241" t="s">
        <v>39</v>
      </c>
      <c r="O174" s="88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2">
        <f>S174*H174</f>
        <v>0</v>
      </c>
      <c r="U174" s="243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204</v>
      </c>
      <c r="AT174" s="244" t="s">
        <v>137</v>
      </c>
      <c r="AU174" s="244" t="s">
        <v>84</v>
      </c>
      <c r="AY174" s="14" t="s">
        <v>135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4" t="s">
        <v>82</v>
      </c>
      <c r="BK174" s="245">
        <f>ROUND(I174*H174,2)</f>
        <v>0</v>
      </c>
      <c r="BL174" s="14" t="s">
        <v>204</v>
      </c>
      <c r="BM174" s="244" t="s">
        <v>513</v>
      </c>
    </row>
    <row r="175" s="12" customFormat="1" ht="25.92" customHeight="1">
      <c r="A175" s="12"/>
      <c r="B175" s="216"/>
      <c r="C175" s="217"/>
      <c r="D175" s="218" t="s">
        <v>73</v>
      </c>
      <c r="E175" s="219" t="s">
        <v>240</v>
      </c>
      <c r="F175" s="219" t="s">
        <v>514</v>
      </c>
      <c r="G175" s="217"/>
      <c r="H175" s="217"/>
      <c r="I175" s="220"/>
      <c r="J175" s="221">
        <f>BK175</f>
        <v>0</v>
      </c>
      <c r="K175" s="217"/>
      <c r="L175" s="222"/>
      <c r="M175" s="223"/>
      <c r="N175" s="224"/>
      <c r="O175" s="224"/>
      <c r="P175" s="225">
        <f>SUM(P176:P179)</f>
        <v>0</v>
      </c>
      <c r="Q175" s="224"/>
      <c r="R175" s="225">
        <f>SUM(R176:R179)</f>
        <v>0</v>
      </c>
      <c r="S175" s="224"/>
      <c r="T175" s="225">
        <f>SUM(T176:T179)</f>
        <v>1.7999999999999998</v>
      </c>
      <c r="U175" s="226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7" t="s">
        <v>141</v>
      </c>
      <c r="AT175" s="228" t="s">
        <v>73</v>
      </c>
      <c r="AU175" s="228" t="s">
        <v>74</v>
      </c>
      <c r="AY175" s="227" t="s">
        <v>135</v>
      </c>
      <c r="BK175" s="229">
        <f>SUM(BK176:BK179)</f>
        <v>0</v>
      </c>
    </row>
    <row r="176" s="2" customFormat="1" ht="16.5" customHeight="1">
      <c r="A176" s="35"/>
      <c r="B176" s="36"/>
      <c r="C176" s="232" t="s">
        <v>515</v>
      </c>
      <c r="D176" s="232" t="s">
        <v>137</v>
      </c>
      <c r="E176" s="233" t="s">
        <v>243</v>
      </c>
      <c r="F176" s="234" t="s">
        <v>244</v>
      </c>
      <c r="G176" s="235" t="s">
        <v>140</v>
      </c>
      <c r="H176" s="236">
        <v>15</v>
      </c>
      <c r="I176" s="237"/>
      <c r="J176" s="238">
        <f>ROUND(I176*H176,2)</f>
        <v>0</v>
      </c>
      <c r="K176" s="239"/>
      <c r="L176" s="41"/>
      <c r="M176" s="240" t="s">
        <v>1</v>
      </c>
      <c r="N176" s="241" t="s">
        <v>39</v>
      </c>
      <c r="O176" s="88"/>
      <c r="P176" s="242">
        <f>O176*H176</f>
        <v>0</v>
      </c>
      <c r="Q176" s="242">
        <v>0</v>
      </c>
      <c r="R176" s="242">
        <f>Q176*H176</f>
        <v>0</v>
      </c>
      <c r="S176" s="242">
        <v>0.12</v>
      </c>
      <c r="T176" s="242">
        <f>S176*H176</f>
        <v>1.7999999999999998</v>
      </c>
      <c r="U176" s="243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245</v>
      </c>
      <c r="AT176" s="244" t="s">
        <v>137</v>
      </c>
      <c r="AU176" s="244" t="s">
        <v>82</v>
      </c>
      <c r="AY176" s="14" t="s">
        <v>135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4" t="s">
        <v>82</v>
      </c>
      <c r="BK176" s="245">
        <f>ROUND(I176*H176,2)</f>
        <v>0</v>
      </c>
      <c r="BL176" s="14" t="s">
        <v>245</v>
      </c>
      <c r="BM176" s="244" t="s">
        <v>516</v>
      </c>
    </row>
    <row r="177" s="2" customFormat="1" ht="16.5" customHeight="1">
      <c r="A177" s="35"/>
      <c r="B177" s="36"/>
      <c r="C177" s="232" t="s">
        <v>517</v>
      </c>
      <c r="D177" s="232" t="s">
        <v>137</v>
      </c>
      <c r="E177" s="233" t="s">
        <v>248</v>
      </c>
      <c r="F177" s="234" t="s">
        <v>249</v>
      </c>
      <c r="G177" s="235" t="s">
        <v>250</v>
      </c>
      <c r="H177" s="236">
        <v>1</v>
      </c>
      <c r="I177" s="237"/>
      <c r="J177" s="238">
        <f>ROUND(I177*H177,2)</f>
        <v>0</v>
      </c>
      <c r="K177" s="239"/>
      <c r="L177" s="41"/>
      <c r="M177" s="240" t="s">
        <v>1</v>
      </c>
      <c r="N177" s="241" t="s">
        <v>39</v>
      </c>
      <c r="O177" s="88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2">
        <f>S177*H177</f>
        <v>0</v>
      </c>
      <c r="U177" s="243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245</v>
      </c>
      <c r="AT177" s="244" t="s">
        <v>137</v>
      </c>
      <c r="AU177" s="244" t="s">
        <v>82</v>
      </c>
      <c r="AY177" s="14" t="s">
        <v>135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4" t="s">
        <v>82</v>
      </c>
      <c r="BK177" s="245">
        <f>ROUND(I177*H177,2)</f>
        <v>0</v>
      </c>
      <c r="BL177" s="14" t="s">
        <v>245</v>
      </c>
      <c r="BM177" s="244" t="s">
        <v>518</v>
      </c>
    </row>
    <row r="178" s="2" customFormat="1" ht="16.5" customHeight="1">
      <c r="A178" s="35"/>
      <c r="B178" s="36"/>
      <c r="C178" s="232" t="s">
        <v>519</v>
      </c>
      <c r="D178" s="232" t="s">
        <v>137</v>
      </c>
      <c r="E178" s="233" t="s">
        <v>253</v>
      </c>
      <c r="F178" s="234" t="s">
        <v>520</v>
      </c>
      <c r="G178" s="235" t="s">
        <v>250</v>
      </c>
      <c r="H178" s="236">
        <v>1</v>
      </c>
      <c r="I178" s="237"/>
      <c r="J178" s="238">
        <f>ROUND(I178*H178,2)</f>
        <v>0</v>
      </c>
      <c r="K178" s="239"/>
      <c r="L178" s="41"/>
      <c r="M178" s="240" t="s">
        <v>1</v>
      </c>
      <c r="N178" s="241" t="s">
        <v>39</v>
      </c>
      <c r="O178" s="88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2">
        <f>S178*H178</f>
        <v>0</v>
      </c>
      <c r="U178" s="243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4" t="s">
        <v>245</v>
      </c>
      <c r="AT178" s="244" t="s">
        <v>137</v>
      </c>
      <c r="AU178" s="244" t="s">
        <v>82</v>
      </c>
      <c r="AY178" s="14" t="s">
        <v>135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4" t="s">
        <v>82</v>
      </c>
      <c r="BK178" s="245">
        <f>ROUND(I178*H178,2)</f>
        <v>0</v>
      </c>
      <c r="BL178" s="14" t="s">
        <v>245</v>
      </c>
      <c r="BM178" s="244" t="s">
        <v>521</v>
      </c>
    </row>
    <row r="179" s="2" customFormat="1" ht="16.5" customHeight="1">
      <c r="A179" s="35"/>
      <c r="B179" s="36"/>
      <c r="C179" s="232" t="s">
        <v>522</v>
      </c>
      <c r="D179" s="232" t="s">
        <v>137</v>
      </c>
      <c r="E179" s="233" t="s">
        <v>523</v>
      </c>
      <c r="F179" s="234" t="s">
        <v>524</v>
      </c>
      <c r="G179" s="235" t="s">
        <v>250</v>
      </c>
      <c r="H179" s="236">
        <v>1</v>
      </c>
      <c r="I179" s="237"/>
      <c r="J179" s="238">
        <f>ROUND(I179*H179,2)</f>
        <v>0</v>
      </c>
      <c r="K179" s="239"/>
      <c r="L179" s="41"/>
      <c r="M179" s="257" t="s">
        <v>1</v>
      </c>
      <c r="N179" s="258" t="s">
        <v>39</v>
      </c>
      <c r="O179" s="259"/>
      <c r="P179" s="260">
        <f>O179*H179</f>
        <v>0</v>
      </c>
      <c r="Q179" s="260">
        <v>0</v>
      </c>
      <c r="R179" s="260">
        <f>Q179*H179</f>
        <v>0</v>
      </c>
      <c r="S179" s="260">
        <v>0</v>
      </c>
      <c r="T179" s="260">
        <f>S179*H179</f>
        <v>0</v>
      </c>
      <c r="U179" s="261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245</v>
      </c>
      <c r="AT179" s="244" t="s">
        <v>137</v>
      </c>
      <c r="AU179" s="244" t="s">
        <v>82</v>
      </c>
      <c r="AY179" s="14" t="s">
        <v>135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4" t="s">
        <v>82</v>
      </c>
      <c r="BK179" s="245">
        <f>ROUND(I179*H179,2)</f>
        <v>0</v>
      </c>
      <c r="BL179" s="14" t="s">
        <v>245</v>
      </c>
      <c r="BM179" s="244" t="s">
        <v>525</v>
      </c>
    </row>
    <row r="180" s="2" customFormat="1" ht="6.96" customHeight="1">
      <c r="A180" s="35"/>
      <c r="B180" s="63"/>
      <c r="C180" s="64"/>
      <c r="D180" s="64"/>
      <c r="E180" s="64"/>
      <c r="F180" s="64"/>
      <c r="G180" s="64"/>
      <c r="H180" s="64"/>
      <c r="I180" s="180"/>
      <c r="J180" s="64"/>
      <c r="K180" s="64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C65fIXmsBTB8F98wtFmmvMGNF4RTUhS/42rJnMVBD0OMfooKXWOospLp8N7vRM2mIBRTCqsWsZt1vbdikKaAOQ==" hashValue="Rdqs9uWP1ke2LTvdkZNnJ0JSt9/8T4PuZ5cnCR/lzLhvawdGmMu9nPxkcIs2yc18I32KbvYmn0wtypKzuTkjiQ==" algorithmName="SHA-512" password="CC35"/>
  <autoFilter ref="C126:K17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100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Hlinsko v Čechách, Slatiňany, Chrudim MEO  - odstranění objektů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526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527</v>
      </c>
      <c r="G12" s="35"/>
      <c r="H12" s="35"/>
      <c r="I12" s="144" t="s">
        <v>22</v>
      </c>
      <c r="J12" s="145" t="str">
        <f>'Rekapitulace stavby'!AN8</f>
        <v>25. 3. 2020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26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26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ROUND(J130,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ROUND((SUM(BE130:BE180)),  2)</f>
        <v>0</v>
      </c>
      <c r="G33" s="35"/>
      <c r="H33" s="35"/>
      <c r="I33" s="159">
        <v>0.20999999999999999</v>
      </c>
      <c r="J33" s="158">
        <f>ROUND(((SUM(BE130:BE180))*I33),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ROUND((SUM(BF130:BF180)),  2)</f>
        <v>0</v>
      </c>
      <c r="G34" s="35"/>
      <c r="H34" s="35"/>
      <c r="I34" s="159">
        <v>0.14999999999999999</v>
      </c>
      <c r="J34" s="158">
        <f>ROUND(((SUM(BF130:BF180))*I34),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ROUND((SUM(BG130:BG180)),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ROUND((SUM(BH130:BH180)),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ROUND((SUM(BI130:BI180)),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Hlinsko v Čechách, Slatiňany, Chrudim MEO  - odstranění objektů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Slatiňany - SD 62 - Slatiňany - demolice strážního domku - č.p.62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Slatiňany</v>
      </c>
      <c r="G89" s="37"/>
      <c r="H89" s="37"/>
      <c r="I89" s="144" t="s">
        <v>22</v>
      </c>
      <c r="J89" s="76" t="str">
        <f>IF(J12="","",J12)</f>
        <v>25. 3. 2020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105</v>
      </c>
      <c r="D94" s="186"/>
      <c r="E94" s="186"/>
      <c r="F94" s="186"/>
      <c r="G94" s="186"/>
      <c r="H94" s="186"/>
      <c r="I94" s="187"/>
      <c r="J94" s="188" t="s">
        <v>106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107</v>
      </c>
      <c r="D96" s="37"/>
      <c r="E96" s="37"/>
      <c r="F96" s="37"/>
      <c r="G96" s="37"/>
      <c r="H96" s="37"/>
      <c r="I96" s="141"/>
      <c r="J96" s="107">
        <f>J130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90"/>
      <c r="C97" s="191"/>
      <c r="D97" s="192" t="s">
        <v>528</v>
      </c>
      <c r="E97" s="193"/>
      <c r="F97" s="193"/>
      <c r="G97" s="193"/>
      <c r="H97" s="193"/>
      <c r="I97" s="194"/>
      <c r="J97" s="195">
        <f>J131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110</v>
      </c>
      <c r="E98" s="200"/>
      <c r="F98" s="200"/>
      <c r="G98" s="200"/>
      <c r="H98" s="200"/>
      <c r="I98" s="201"/>
      <c r="J98" s="202">
        <f>J132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111</v>
      </c>
      <c r="E99" s="200"/>
      <c r="F99" s="200"/>
      <c r="G99" s="200"/>
      <c r="H99" s="200"/>
      <c r="I99" s="201"/>
      <c r="J99" s="202">
        <f>J140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113</v>
      </c>
      <c r="E100" s="200"/>
      <c r="F100" s="200"/>
      <c r="G100" s="200"/>
      <c r="H100" s="200"/>
      <c r="I100" s="201"/>
      <c r="J100" s="202">
        <f>J149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257</v>
      </c>
      <c r="E101" s="200"/>
      <c r="F101" s="200"/>
      <c r="G101" s="200"/>
      <c r="H101" s="200"/>
      <c r="I101" s="201"/>
      <c r="J101" s="202">
        <f>J155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114</v>
      </c>
      <c r="E102" s="193"/>
      <c r="F102" s="193"/>
      <c r="G102" s="193"/>
      <c r="H102" s="193"/>
      <c r="I102" s="194"/>
      <c r="J102" s="195">
        <f>J157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115</v>
      </c>
      <c r="E103" s="200"/>
      <c r="F103" s="200"/>
      <c r="G103" s="200"/>
      <c r="H103" s="200"/>
      <c r="I103" s="201"/>
      <c r="J103" s="202">
        <f>J158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116</v>
      </c>
      <c r="E104" s="200"/>
      <c r="F104" s="200"/>
      <c r="G104" s="200"/>
      <c r="H104" s="200"/>
      <c r="I104" s="201"/>
      <c r="J104" s="202">
        <f>J161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117</v>
      </c>
      <c r="E105" s="200"/>
      <c r="F105" s="200"/>
      <c r="G105" s="200"/>
      <c r="H105" s="200"/>
      <c r="I105" s="201"/>
      <c r="J105" s="202">
        <f>J166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529</v>
      </c>
      <c r="E106" s="193"/>
      <c r="F106" s="193"/>
      <c r="G106" s="193"/>
      <c r="H106" s="193"/>
      <c r="I106" s="194"/>
      <c r="J106" s="195">
        <f>J168</f>
        <v>0</v>
      </c>
      <c r="K106" s="191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7"/>
      <c r="C107" s="198"/>
      <c r="D107" s="199" t="s">
        <v>530</v>
      </c>
      <c r="E107" s="200"/>
      <c r="F107" s="200"/>
      <c r="G107" s="200"/>
      <c r="H107" s="200"/>
      <c r="I107" s="201"/>
      <c r="J107" s="202">
        <f>J169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0"/>
      <c r="C108" s="191"/>
      <c r="D108" s="192" t="s">
        <v>531</v>
      </c>
      <c r="E108" s="193"/>
      <c r="F108" s="193"/>
      <c r="G108" s="193"/>
      <c r="H108" s="193"/>
      <c r="I108" s="194"/>
      <c r="J108" s="195">
        <f>J174</f>
        <v>0</v>
      </c>
      <c r="K108" s="191"/>
      <c r="L108" s="19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7"/>
      <c r="C109" s="198"/>
      <c r="D109" s="199" t="s">
        <v>532</v>
      </c>
      <c r="E109" s="200"/>
      <c r="F109" s="200"/>
      <c r="G109" s="200"/>
      <c r="H109" s="200"/>
      <c r="I109" s="201"/>
      <c r="J109" s="202">
        <f>J175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533</v>
      </c>
      <c r="E110" s="200"/>
      <c r="F110" s="200"/>
      <c r="G110" s="200"/>
      <c r="H110" s="200"/>
      <c r="I110" s="201"/>
      <c r="J110" s="202">
        <f>J178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180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183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119</v>
      </c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4" t="str">
        <f>E7</f>
        <v xml:space="preserve">Hlinsko v Čechách, Slatiňany, Chrudim MEO  - odstranění objektů</v>
      </c>
      <c r="F120" s="29"/>
      <c r="G120" s="29"/>
      <c r="H120" s="29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101</v>
      </c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E9</f>
        <v>Slatiňany - SD 62 - Slatiňany - demolice strážního domku - č.p.62</v>
      </c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F12</f>
        <v>Slatiňany</v>
      </c>
      <c r="G124" s="37"/>
      <c r="H124" s="37"/>
      <c r="I124" s="144" t="s">
        <v>22</v>
      </c>
      <c r="J124" s="76" t="str">
        <f>IF(J12="","",J12)</f>
        <v>25. 3. 2020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E15</f>
        <v xml:space="preserve"> </v>
      </c>
      <c r="G126" s="37"/>
      <c r="H126" s="37"/>
      <c r="I126" s="144" t="s">
        <v>30</v>
      </c>
      <c r="J126" s="33" t="str">
        <f>E21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IF(E18="","",E18)</f>
        <v>Vyplň údaj</v>
      </c>
      <c r="G127" s="37"/>
      <c r="H127" s="37"/>
      <c r="I127" s="144" t="s">
        <v>32</v>
      </c>
      <c r="J127" s="33" t="str">
        <f>E24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14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204"/>
      <c r="B129" s="205"/>
      <c r="C129" s="206" t="s">
        <v>120</v>
      </c>
      <c r="D129" s="207" t="s">
        <v>59</v>
      </c>
      <c r="E129" s="207" t="s">
        <v>55</v>
      </c>
      <c r="F129" s="207" t="s">
        <v>56</v>
      </c>
      <c r="G129" s="207" t="s">
        <v>121</v>
      </c>
      <c r="H129" s="207" t="s">
        <v>122</v>
      </c>
      <c r="I129" s="208" t="s">
        <v>123</v>
      </c>
      <c r="J129" s="209" t="s">
        <v>106</v>
      </c>
      <c r="K129" s="210" t="s">
        <v>124</v>
      </c>
      <c r="L129" s="211"/>
      <c r="M129" s="97" t="s">
        <v>1</v>
      </c>
      <c r="N129" s="98" t="s">
        <v>38</v>
      </c>
      <c r="O129" s="98" t="s">
        <v>125</v>
      </c>
      <c r="P129" s="98" t="s">
        <v>126</v>
      </c>
      <c r="Q129" s="98" t="s">
        <v>127</v>
      </c>
      <c r="R129" s="98" t="s">
        <v>128</v>
      </c>
      <c r="S129" s="98" t="s">
        <v>129</v>
      </c>
      <c r="T129" s="98" t="s">
        <v>130</v>
      </c>
      <c r="U129" s="99" t="s">
        <v>131</v>
      </c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</row>
    <row r="130" s="2" customFormat="1" ht="22.8" customHeight="1">
      <c r="A130" s="35"/>
      <c r="B130" s="36"/>
      <c r="C130" s="104" t="s">
        <v>132</v>
      </c>
      <c r="D130" s="37"/>
      <c r="E130" s="37"/>
      <c r="F130" s="37"/>
      <c r="G130" s="37"/>
      <c r="H130" s="37"/>
      <c r="I130" s="141"/>
      <c r="J130" s="212">
        <f>BK130</f>
        <v>0</v>
      </c>
      <c r="K130" s="37"/>
      <c r="L130" s="41"/>
      <c r="M130" s="100"/>
      <c r="N130" s="213"/>
      <c r="O130" s="101"/>
      <c r="P130" s="214">
        <f>P131+P157+P168+P174</f>
        <v>0</v>
      </c>
      <c r="Q130" s="101"/>
      <c r="R130" s="214">
        <f>R131+R157+R168+R174</f>
        <v>0</v>
      </c>
      <c r="S130" s="101"/>
      <c r="T130" s="214">
        <f>T131+T157+T168+T174</f>
        <v>0</v>
      </c>
      <c r="U130" s="102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73</v>
      </c>
      <c r="AU130" s="14" t="s">
        <v>108</v>
      </c>
      <c r="BK130" s="215">
        <f>BK131+BK157+BK168+BK174</f>
        <v>0</v>
      </c>
    </row>
    <row r="131" s="12" customFormat="1" ht="25.92" customHeight="1">
      <c r="A131" s="12"/>
      <c r="B131" s="216"/>
      <c r="C131" s="217"/>
      <c r="D131" s="218" t="s">
        <v>73</v>
      </c>
      <c r="E131" s="219" t="s">
        <v>133</v>
      </c>
      <c r="F131" s="219" t="s">
        <v>133</v>
      </c>
      <c r="G131" s="217"/>
      <c r="H131" s="217"/>
      <c r="I131" s="220"/>
      <c r="J131" s="221">
        <f>BK131</f>
        <v>0</v>
      </c>
      <c r="K131" s="217"/>
      <c r="L131" s="222"/>
      <c r="M131" s="223"/>
      <c r="N131" s="224"/>
      <c r="O131" s="224"/>
      <c r="P131" s="225">
        <f>P132+P140+P149+P155</f>
        <v>0</v>
      </c>
      <c r="Q131" s="224"/>
      <c r="R131" s="225">
        <f>R132+R140+R149+R155</f>
        <v>0</v>
      </c>
      <c r="S131" s="224"/>
      <c r="T131" s="225">
        <f>T132+T140+T149+T155</f>
        <v>0</v>
      </c>
      <c r="U131" s="226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7" t="s">
        <v>82</v>
      </c>
      <c r="AT131" s="228" t="s">
        <v>73</v>
      </c>
      <c r="AU131" s="228" t="s">
        <v>74</v>
      </c>
      <c r="AY131" s="227" t="s">
        <v>135</v>
      </c>
      <c r="BK131" s="229">
        <f>BK132+BK140+BK149+BK155</f>
        <v>0</v>
      </c>
    </row>
    <row r="132" s="12" customFormat="1" ht="22.8" customHeight="1">
      <c r="A132" s="12"/>
      <c r="B132" s="216"/>
      <c r="C132" s="217"/>
      <c r="D132" s="218" t="s">
        <v>73</v>
      </c>
      <c r="E132" s="230" t="s">
        <v>82</v>
      </c>
      <c r="F132" s="230" t="s">
        <v>136</v>
      </c>
      <c r="G132" s="217"/>
      <c r="H132" s="217"/>
      <c r="I132" s="220"/>
      <c r="J132" s="231">
        <f>BK132</f>
        <v>0</v>
      </c>
      <c r="K132" s="217"/>
      <c r="L132" s="222"/>
      <c r="M132" s="223"/>
      <c r="N132" s="224"/>
      <c r="O132" s="224"/>
      <c r="P132" s="225">
        <f>SUM(P133:P139)</f>
        <v>0</v>
      </c>
      <c r="Q132" s="224"/>
      <c r="R132" s="225">
        <f>SUM(R133:R139)</f>
        <v>0</v>
      </c>
      <c r="S132" s="224"/>
      <c r="T132" s="225">
        <f>SUM(T133:T139)</f>
        <v>0</v>
      </c>
      <c r="U132" s="226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7" t="s">
        <v>82</v>
      </c>
      <c r="AT132" s="228" t="s">
        <v>73</v>
      </c>
      <c r="AU132" s="228" t="s">
        <v>82</v>
      </c>
      <c r="AY132" s="227" t="s">
        <v>135</v>
      </c>
      <c r="BK132" s="229">
        <f>SUM(BK133:BK139)</f>
        <v>0</v>
      </c>
    </row>
    <row r="133" s="2" customFormat="1" ht="36" customHeight="1">
      <c r="A133" s="35"/>
      <c r="B133" s="36"/>
      <c r="C133" s="232" t="s">
        <v>82</v>
      </c>
      <c r="D133" s="232" t="s">
        <v>137</v>
      </c>
      <c r="E133" s="233" t="s">
        <v>534</v>
      </c>
      <c r="F133" s="234" t="s">
        <v>535</v>
      </c>
      <c r="G133" s="235" t="s">
        <v>140</v>
      </c>
      <c r="H133" s="236">
        <v>45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39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2">
        <f>S133*H133</f>
        <v>0</v>
      </c>
      <c r="U133" s="243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141</v>
      </c>
      <c r="AT133" s="244" t="s">
        <v>137</v>
      </c>
      <c r="AU133" s="244" t="s">
        <v>84</v>
      </c>
      <c r="AY133" s="14" t="s">
        <v>135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82</v>
      </c>
      <c r="BK133" s="245">
        <f>ROUND(I133*H133,2)</f>
        <v>0</v>
      </c>
      <c r="BL133" s="14" t="s">
        <v>141</v>
      </c>
      <c r="BM133" s="244" t="s">
        <v>536</v>
      </c>
    </row>
    <row r="134" s="2" customFormat="1" ht="16.5" customHeight="1">
      <c r="A134" s="35"/>
      <c r="B134" s="36"/>
      <c r="C134" s="246" t="s">
        <v>84</v>
      </c>
      <c r="D134" s="246" t="s">
        <v>143</v>
      </c>
      <c r="E134" s="247" t="s">
        <v>537</v>
      </c>
      <c r="F134" s="248" t="s">
        <v>538</v>
      </c>
      <c r="G134" s="249" t="s">
        <v>177</v>
      </c>
      <c r="H134" s="250">
        <v>76.5</v>
      </c>
      <c r="I134" s="251"/>
      <c r="J134" s="252">
        <f>ROUND(I134*H134,2)</f>
        <v>0</v>
      </c>
      <c r="K134" s="253"/>
      <c r="L134" s="254"/>
      <c r="M134" s="255" t="s">
        <v>1</v>
      </c>
      <c r="N134" s="256" t="s">
        <v>39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2">
        <f>S134*H134</f>
        <v>0</v>
      </c>
      <c r="U134" s="243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146</v>
      </c>
      <c r="AT134" s="244" t="s">
        <v>143</v>
      </c>
      <c r="AU134" s="244" t="s">
        <v>84</v>
      </c>
      <c r="AY134" s="14" t="s">
        <v>135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82</v>
      </c>
      <c r="BK134" s="245">
        <f>ROUND(I134*H134,2)</f>
        <v>0</v>
      </c>
      <c r="BL134" s="14" t="s">
        <v>141</v>
      </c>
      <c r="BM134" s="244" t="s">
        <v>539</v>
      </c>
    </row>
    <row r="135" s="2" customFormat="1" ht="24" customHeight="1">
      <c r="A135" s="35"/>
      <c r="B135" s="36"/>
      <c r="C135" s="232" t="s">
        <v>148</v>
      </c>
      <c r="D135" s="232" t="s">
        <v>137</v>
      </c>
      <c r="E135" s="233" t="s">
        <v>540</v>
      </c>
      <c r="F135" s="234" t="s">
        <v>541</v>
      </c>
      <c r="G135" s="235" t="s">
        <v>158</v>
      </c>
      <c r="H135" s="236">
        <v>225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39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2">
        <f>S135*H135</f>
        <v>0</v>
      </c>
      <c r="U135" s="243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141</v>
      </c>
      <c r="AT135" s="244" t="s">
        <v>137</v>
      </c>
      <c r="AU135" s="244" t="s">
        <v>84</v>
      </c>
      <c r="AY135" s="14" t="s">
        <v>135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82</v>
      </c>
      <c r="BK135" s="245">
        <f>ROUND(I135*H135,2)</f>
        <v>0</v>
      </c>
      <c r="BL135" s="14" t="s">
        <v>141</v>
      </c>
      <c r="BM135" s="244" t="s">
        <v>542</v>
      </c>
    </row>
    <row r="136" s="2" customFormat="1" ht="16.5" customHeight="1">
      <c r="A136" s="35"/>
      <c r="B136" s="36"/>
      <c r="C136" s="232" t="s">
        <v>141</v>
      </c>
      <c r="D136" s="232" t="s">
        <v>137</v>
      </c>
      <c r="E136" s="233" t="s">
        <v>543</v>
      </c>
      <c r="F136" s="234" t="s">
        <v>544</v>
      </c>
      <c r="G136" s="235" t="s">
        <v>158</v>
      </c>
      <c r="H136" s="236">
        <v>225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39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2">
        <f>S136*H136</f>
        <v>0</v>
      </c>
      <c r="U136" s="243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141</v>
      </c>
      <c r="AT136" s="244" t="s">
        <v>137</v>
      </c>
      <c r="AU136" s="244" t="s">
        <v>84</v>
      </c>
      <c r="AY136" s="14" t="s">
        <v>135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82</v>
      </c>
      <c r="BK136" s="245">
        <f>ROUND(I136*H136,2)</f>
        <v>0</v>
      </c>
      <c r="BL136" s="14" t="s">
        <v>141</v>
      </c>
      <c r="BM136" s="244" t="s">
        <v>545</v>
      </c>
    </row>
    <row r="137" s="2" customFormat="1" ht="16.5" customHeight="1">
      <c r="A137" s="35"/>
      <c r="B137" s="36"/>
      <c r="C137" s="246" t="s">
        <v>155</v>
      </c>
      <c r="D137" s="246" t="s">
        <v>143</v>
      </c>
      <c r="E137" s="247" t="s">
        <v>546</v>
      </c>
      <c r="F137" s="248" t="s">
        <v>547</v>
      </c>
      <c r="G137" s="249" t="s">
        <v>177</v>
      </c>
      <c r="H137" s="250">
        <v>14.063000000000001</v>
      </c>
      <c r="I137" s="251"/>
      <c r="J137" s="252">
        <f>ROUND(I137*H137,2)</f>
        <v>0</v>
      </c>
      <c r="K137" s="253"/>
      <c r="L137" s="254"/>
      <c r="M137" s="255" t="s">
        <v>1</v>
      </c>
      <c r="N137" s="256" t="s">
        <v>39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2">
        <f>S137*H137</f>
        <v>0</v>
      </c>
      <c r="U137" s="243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146</v>
      </c>
      <c r="AT137" s="244" t="s">
        <v>143</v>
      </c>
      <c r="AU137" s="244" t="s">
        <v>84</v>
      </c>
      <c r="AY137" s="14" t="s">
        <v>135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82</v>
      </c>
      <c r="BK137" s="245">
        <f>ROUND(I137*H137,2)</f>
        <v>0</v>
      </c>
      <c r="BL137" s="14" t="s">
        <v>141</v>
      </c>
      <c r="BM137" s="244" t="s">
        <v>548</v>
      </c>
    </row>
    <row r="138" s="2" customFormat="1" ht="16.5" customHeight="1">
      <c r="A138" s="35"/>
      <c r="B138" s="36"/>
      <c r="C138" s="232" t="s">
        <v>160</v>
      </c>
      <c r="D138" s="232" t="s">
        <v>137</v>
      </c>
      <c r="E138" s="233" t="s">
        <v>549</v>
      </c>
      <c r="F138" s="234" t="s">
        <v>550</v>
      </c>
      <c r="G138" s="235" t="s">
        <v>158</v>
      </c>
      <c r="H138" s="236">
        <v>225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39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2">
        <f>S138*H138</f>
        <v>0</v>
      </c>
      <c r="U138" s="243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141</v>
      </c>
      <c r="AT138" s="244" t="s">
        <v>137</v>
      </c>
      <c r="AU138" s="244" t="s">
        <v>84</v>
      </c>
      <c r="AY138" s="14" t="s">
        <v>135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82</v>
      </c>
      <c r="BK138" s="245">
        <f>ROUND(I138*H138,2)</f>
        <v>0</v>
      </c>
      <c r="BL138" s="14" t="s">
        <v>141</v>
      </c>
      <c r="BM138" s="244" t="s">
        <v>551</v>
      </c>
    </row>
    <row r="139" s="2" customFormat="1" ht="16.5" customHeight="1">
      <c r="A139" s="35"/>
      <c r="B139" s="36"/>
      <c r="C139" s="246" t="s">
        <v>166</v>
      </c>
      <c r="D139" s="246" t="s">
        <v>143</v>
      </c>
      <c r="E139" s="247" t="s">
        <v>552</v>
      </c>
      <c r="F139" s="248" t="s">
        <v>553</v>
      </c>
      <c r="G139" s="249" t="s">
        <v>554</v>
      </c>
      <c r="H139" s="250">
        <v>35</v>
      </c>
      <c r="I139" s="251"/>
      <c r="J139" s="252">
        <f>ROUND(I139*H139,2)</f>
        <v>0</v>
      </c>
      <c r="K139" s="253"/>
      <c r="L139" s="254"/>
      <c r="M139" s="255" t="s">
        <v>1</v>
      </c>
      <c r="N139" s="256" t="s">
        <v>39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2">
        <f>S139*H139</f>
        <v>0</v>
      </c>
      <c r="U139" s="243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146</v>
      </c>
      <c r="AT139" s="244" t="s">
        <v>143</v>
      </c>
      <c r="AU139" s="244" t="s">
        <v>84</v>
      </c>
      <c r="AY139" s="14" t="s">
        <v>135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82</v>
      </c>
      <c r="BK139" s="245">
        <f>ROUND(I139*H139,2)</f>
        <v>0</v>
      </c>
      <c r="BL139" s="14" t="s">
        <v>141</v>
      </c>
      <c r="BM139" s="244" t="s">
        <v>555</v>
      </c>
    </row>
    <row r="140" s="12" customFormat="1" ht="22.8" customHeight="1">
      <c r="A140" s="12"/>
      <c r="B140" s="216"/>
      <c r="C140" s="217"/>
      <c r="D140" s="218" t="s">
        <v>73</v>
      </c>
      <c r="E140" s="230" t="s">
        <v>164</v>
      </c>
      <c r="F140" s="230" t="s">
        <v>165</v>
      </c>
      <c r="G140" s="217"/>
      <c r="H140" s="217"/>
      <c r="I140" s="220"/>
      <c r="J140" s="231">
        <f>BK140</f>
        <v>0</v>
      </c>
      <c r="K140" s="217"/>
      <c r="L140" s="222"/>
      <c r="M140" s="223"/>
      <c r="N140" s="224"/>
      <c r="O140" s="224"/>
      <c r="P140" s="225">
        <f>SUM(P141:P148)</f>
        <v>0</v>
      </c>
      <c r="Q140" s="224"/>
      <c r="R140" s="225">
        <f>SUM(R141:R148)</f>
        <v>0</v>
      </c>
      <c r="S140" s="224"/>
      <c r="T140" s="225">
        <f>SUM(T141:T148)</f>
        <v>0</v>
      </c>
      <c r="U140" s="226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7" t="s">
        <v>82</v>
      </c>
      <c r="AT140" s="228" t="s">
        <v>73</v>
      </c>
      <c r="AU140" s="228" t="s">
        <v>82</v>
      </c>
      <c r="AY140" s="227" t="s">
        <v>135</v>
      </c>
      <c r="BK140" s="229">
        <f>SUM(BK141:BK148)</f>
        <v>0</v>
      </c>
    </row>
    <row r="141" s="2" customFormat="1" ht="16.5" customHeight="1">
      <c r="A141" s="35"/>
      <c r="B141" s="36"/>
      <c r="C141" s="232" t="s">
        <v>146</v>
      </c>
      <c r="D141" s="232" t="s">
        <v>137</v>
      </c>
      <c r="E141" s="233" t="s">
        <v>167</v>
      </c>
      <c r="F141" s="234" t="s">
        <v>556</v>
      </c>
      <c r="G141" s="235" t="s">
        <v>140</v>
      </c>
      <c r="H141" s="236">
        <v>6.9000000000000004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39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2">
        <f>S141*H141</f>
        <v>0</v>
      </c>
      <c r="U141" s="243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141</v>
      </c>
      <c r="AT141" s="244" t="s">
        <v>137</v>
      </c>
      <c r="AU141" s="244" t="s">
        <v>84</v>
      </c>
      <c r="AY141" s="14" t="s">
        <v>135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82</v>
      </c>
      <c r="BK141" s="245">
        <f>ROUND(I141*H141,2)</f>
        <v>0</v>
      </c>
      <c r="BL141" s="14" t="s">
        <v>141</v>
      </c>
      <c r="BM141" s="244" t="s">
        <v>557</v>
      </c>
    </row>
    <row r="142" s="2" customFormat="1" ht="24" customHeight="1">
      <c r="A142" s="35"/>
      <c r="B142" s="36"/>
      <c r="C142" s="232" t="s">
        <v>179</v>
      </c>
      <c r="D142" s="232" t="s">
        <v>137</v>
      </c>
      <c r="E142" s="233" t="s">
        <v>454</v>
      </c>
      <c r="F142" s="234" t="s">
        <v>455</v>
      </c>
      <c r="G142" s="235" t="s">
        <v>341</v>
      </c>
      <c r="H142" s="236">
        <v>45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39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2">
        <f>S142*H142</f>
        <v>0</v>
      </c>
      <c r="U142" s="243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141</v>
      </c>
      <c r="AT142" s="244" t="s">
        <v>137</v>
      </c>
      <c r="AU142" s="244" t="s">
        <v>84</v>
      </c>
      <c r="AY142" s="14" t="s">
        <v>135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82</v>
      </c>
      <c r="BK142" s="245">
        <f>ROUND(I142*H142,2)</f>
        <v>0</v>
      </c>
      <c r="BL142" s="14" t="s">
        <v>141</v>
      </c>
      <c r="BM142" s="244" t="s">
        <v>558</v>
      </c>
    </row>
    <row r="143" s="2" customFormat="1" ht="24" customHeight="1">
      <c r="A143" s="35"/>
      <c r="B143" s="36"/>
      <c r="C143" s="232" t="s">
        <v>183</v>
      </c>
      <c r="D143" s="232" t="s">
        <v>137</v>
      </c>
      <c r="E143" s="233" t="s">
        <v>460</v>
      </c>
      <c r="F143" s="234" t="s">
        <v>559</v>
      </c>
      <c r="G143" s="235" t="s">
        <v>215</v>
      </c>
      <c r="H143" s="236">
        <v>60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39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2">
        <f>S143*H143</f>
        <v>0</v>
      </c>
      <c r="U143" s="243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141</v>
      </c>
      <c r="AT143" s="244" t="s">
        <v>137</v>
      </c>
      <c r="AU143" s="244" t="s">
        <v>84</v>
      </c>
      <c r="AY143" s="14" t="s">
        <v>135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82</v>
      </c>
      <c r="BK143" s="245">
        <f>ROUND(I143*H143,2)</f>
        <v>0</v>
      </c>
      <c r="BL143" s="14" t="s">
        <v>141</v>
      </c>
      <c r="BM143" s="244" t="s">
        <v>560</v>
      </c>
    </row>
    <row r="144" s="2" customFormat="1" ht="24" customHeight="1">
      <c r="A144" s="35"/>
      <c r="B144" s="36"/>
      <c r="C144" s="232" t="s">
        <v>187</v>
      </c>
      <c r="D144" s="232" t="s">
        <v>137</v>
      </c>
      <c r="E144" s="233" t="s">
        <v>561</v>
      </c>
      <c r="F144" s="234" t="s">
        <v>562</v>
      </c>
      <c r="G144" s="235" t="s">
        <v>158</v>
      </c>
      <c r="H144" s="236">
        <v>12.300000000000001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39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2">
        <f>S144*H144</f>
        <v>0</v>
      </c>
      <c r="U144" s="243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141</v>
      </c>
      <c r="AT144" s="244" t="s">
        <v>137</v>
      </c>
      <c r="AU144" s="244" t="s">
        <v>84</v>
      </c>
      <c r="AY144" s="14" t="s">
        <v>135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82</v>
      </c>
      <c r="BK144" s="245">
        <f>ROUND(I144*H144,2)</f>
        <v>0</v>
      </c>
      <c r="BL144" s="14" t="s">
        <v>141</v>
      </c>
      <c r="BM144" s="244" t="s">
        <v>563</v>
      </c>
    </row>
    <row r="145" s="2" customFormat="1" ht="24" customHeight="1">
      <c r="A145" s="35"/>
      <c r="B145" s="36"/>
      <c r="C145" s="232" t="s">
        <v>191</v>
      </c>
      <c r="D145" s="232" t="s">
        <v>137</v>
      </c>
      <c r="E145" s="233" t="s">
        <v>564</v>
      </c>
      <c r="F145" s="234" t="s">
        <v>565</v>
      </c>
      <c r="G145" s="235" t="s">
        <v>215</v>
      </c>
      <c r="H145" s="236">
        <v>25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39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2">
        <f>S145*H145</f>
        <v>0</v>
      </c>
      <c r="U145" s="243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141</v>
      </c>
      <c r="AT145" s="244" t="s">
        <v>137</v>
      </c>
      <c r="AU145" s="244" t="s">
        <v>84</v>
      </c>
      <c r="AY145" s="14" t="s">
        <v>135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82</v>
      </c>
      <c r="BK145" s="245">
        <f>ROUND(I145*H145,2)</f>
        <v>0</v>
      </c>
      <c r="BL145" s="14" t="s">
        <v>141</v>
      </c>
      <c r="BM145" s="244" t="s">
        <v>566</v>
      </c>
    </row>
    <row r="146" s="2" customFormat="1" ht="24" customHeight="1">
      <c r="A146" s="35"/>
      <c r="B146" s="36"/>
      <c r="C146" s="232" t="s">
        <v>195</v>
      </c>
      <c r="D146" s="232" t="s">
        <v>137</v>
      </c>
      <c r="E146" s="233" t="s">
        <v>567</v>
      </c>
      <c r="F146" s="234" t="s">
        <v>568</v>
      </c>
      <c r="G146" s="235" t="s">
        <v>140</v>
      </c>
      <c r="H146" s="236">
        <v>200.054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39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2">
        <f>S146*H146</f>
        <v>0</v>
      </c>
      <c r="U146" s="243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141</v>
      </c>
      <c r="AT146" s="244" t="s">
        <v>137</v>
      </c>
      <c r="AU146" s="244" t="s">
        <v>84</v>
      </c>
      <c r="AY146" s="14" t="s">
        <v>135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82</v>
      </c>
      <c r="BK146" s="245">
        <f>ROUND(I146*H146,2)</f>
        <v>0</v>
      </c>
      <c r="BL146" s="14" t="s">
        <v>141</v>
      </c>
      <c r="BM146" s="244" t="s">
        <v>569</v>
      </c>
    </row>
    <row r="147" s="2" customFormat="1" ht="24" customHeight="1">
      <c r="A147" s="35"/>
      <c r="B147" s="36"/>
      <c r="C147" s="232" t="s">
        <v>8</v>
      </c>
      <c r="D147" s="232" t="s">
        <v>137</v>
      </c>
      <c r="E147" s="233" t="s">
        <v>570</v>
      </c>
      <c r="F147" s="234" t="s">
        <v>571</v>
      </c>
      <c r="G147" s="235" t="s">
        <v>140</v>
      </c>
      <c r="H147" s="236">
        <v>12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39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2">
        <f>S147*H147</f>
        <v>0</v>
      </c>
      <c r="U147" s="243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141</v>
      </c>
      <c r="AT147" s="244" t="s">
        <v>137</v>
      </c>
      <c r="AU147" s="244" t="s">
        <v>84</v>
      </c>
      <c r="AY147" s="14" t="s">
        <v>135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82</v>
      </c>
      <c r="BK147" s="245">
        <f>ROUND(I147*H147,2)</f>
        <v>0</v>
      </c>
      <c r="BL147" s="14" t="s">
        <v>141</v>
      </c>
      <c r="BM147" s="244" t="s">
        <v>572</v>
      </c>
    </row>
    <row r="148" s="2" customFormat="1" ht="24" customHeight="1">
      <c r="A148" s="35"/>
      <c r="B148" s="36"/>
      <c r="C148" s="232" t="s">
        <v>204</v>
      </c>
      <c r="D148" s="232" t="s">
        <v>137</v>
      </c>
      <c r="E148" s="233" t="s">
        <v>573</v>
      </c>
      <c r="F148" s="234" t="s">
        <v>574</v>
      </c>
      <c r="G148" s="235" t="s">
        <v>140</v>
      </c>
      <c r="H148" s="236">
        <v>9.5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39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2">
        <f>S148*H148</f>
        <v>0</v>
      </c>
      <c r="U148" s="243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141</v>
      </c>
      <c r="AT148" s="244" t="s">
        <v>137</v>
      </c>
      <c r="AU148" s="244" t="s">
        <v>84</v>
      </c>
      <c r="AY148" s="14" t="s">
        <v>135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82</v>
      </c>
      <c r="BK148" s="245">
        <f>ROUND(I148*H148,2)</f>
        <v>0</v>
      </c>
      <c r="BL148" s="14" t="s">
        <v>141</v>
      </c>
      <c r="BM148" s="244" t="s">
        <v>575</v>
      </c>
    </row>
    <row r="149" s="12" customFormat="1" ht="22.8" customHeight="1">
      <c r="A149" s="12"/>
      <c r="B149" s="216"/>
      <c r="C149" s="217"/>
      <c r="D149" s="218" t="s">
        <v>73</v>
      </c>
      <c r="E149" s="230" t="s">
        <v>199</v>
      </c>
      <c r="F149" s="230" t="s">
        <v>200</v>
      </c>
      <c r="G149" s="217"/>
      <c r="H149" s="217"/>
      <c r="I149" s="220"/>
      <c r="J149" s="231">
        <f>BK149</f>
        <v>0</v>
      </c>
      <c r="K149" s="217"/>
      <c r="L149" s="222"/>
      <c r="M149" s="223"/>
      <c r="N149" s="224"/>
      <c r="O149" s="224"/>
      <c r="P149" s="225">
        <f>SUM(P150:P154)</f>
        <v>0</v>
      </c>
      <c r="Q149" s="224"/>
      <c r="R149" s="225">
        <f>SUM(R150:R154)</f>
        <v>0</v>
      </c>
      <c r="S149" s="224"/>
      <c r="T149" s="225">
        <f>SUM(T150:T154)</f>
        <v>0</v>
      </c>
      <c r="U149" s="226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82</v>
      </c>
      <c r="AT149" s="228" t="s">
        <v>73</v>
      </c>
      <c r="AU149" s="228" t="s">
        <v>82</v>
      </c>
      <c r="AY149" s="227" t="s">
        <v>135</v>
      </c>
      <c r="BK149" s="229">
        <f>SUM(BK150:BK154)</f>
        <v>0</v>
      </c>
    </row>
    <row r="150" s="2" customFormat="1" ht="24" customHeight="1">
      <c r="A150" s="35"/>
      <c r="B150" s="36"/>
      <c r="C150" s="232" t="s">
        <v>212</v>
      </c>
      <c r="D150" s="232" t="s">
        <v>137</v>
      </c>
      <c r="E150" s="233" t="s">
        <v>201</v>
      </c>
      <c r="F150" s="234" t="s">
        <v>576</v>
      </c>
      <c r="G150" s="235" t="s">
        <v>177</v>
      </c>
      <c r="H150" s="236">
        <v>176.33099999999999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39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2">
        <f>S150*H150</f>
        <v>0</v>
      </c>
      <c r="U150" s="243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141</v>
      </c>
      <c r="AT150" s="244" t="s">
        <v>137</v>
      </c>
      <c r="AU150" s="244" t="s">
        <v>84</v>
      </c>
      <c r="AY150" s="14" t="s">
        <v>135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82</v>
      </c>
      <c r="BK150" s="245">
        <f>ROUND(I150*H150,2)</f>
        <v>0</v>
      </c>
      <c r="BL150" s="14" t="s">
        <v>141</v>
      </c>
      <c r="BM150" s="244" t="s">
        <v>577</v>
      </c>
    </row>
    <row r="151" s="2" customFormat="1" ht="36" customHeight="1">
      <c r="A151" s="35"/>
      <c r="B151" s="36"/>
      <c r="C151" s="232" t="s">
        <v>217</v>
      </c>
      <c r="D151" s="232" t="s">
        <v>137</v>
      </c>
      <c r="E151" s="233" t="s">
        <v>205</v>
      </c>
      <c r="F151" s="234" t="s">
        <v>578</v>
      </c>
      <c r="G151" s="235" t="s">
        <v>177</v>
      </c>
      <c r="H151" s="236">
        <v>1763.31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39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2">
        <f>S151*H151</f>
        <v>0</v>
      </c>
      <c r="U151" s="243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141</v>
      </c>
      <c r="AT151" s="244" t="s">
        <v>137</v>
      </c>
      <c r="AU151" s="244" t="s">
        <v>84</v>
      </c>
      <c r="AY151" s="14" t="s">
        <v>135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82</v>
      </c>
      <c r="BK151" s="245">
        <f>ROUND(I151*H151,2)</f>
        <v>0</v>
      </c>
      <c r="BL151" s="14" t="s">
        <v>141</v>
      </c>
      <c r="BM151" s="244" t="s">
        <v>579</v>
      </c>
    </row>
    <row r="152" s="2" customFormat="1" ht="24" customHeight="1">
      <c r="A152" s="35"/>
      <c r="B152" s="36"/>
      <c r="C152" s="232" t="s">
        <v>223</v>
      </c>
      <c r="D152" s="232" t="s">
        <v>137</v>
      </c>
      <c r="E152" s="233" t="s">
        <v>580</v>
      </c>
      <c r="F152" s="234" t="s">
        <v>581</v>
      </c>
      <c r="G152" s="235" t="s">
        <v>177</v>
      </c>
      <c r="H152" s="236">
        <v>155.58099999999999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39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2">
        <f>S152*H152</f>
        <v>0</v>
      </c>
      <c r="U152" s="243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141</v>
      </c>
      <c r="AT152" s="244" t="s">
        <v>137</v>
      </c>
      <c r="AU152" s="244" t="s">
        <v>84</v>
      </c>
      <c r="AY152" s="14" t="s">
        <v>135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82</v>
      </c>
      <c r="BK152" s="245">
        <f>ROUND(I152*H152,2)</f>
        <v>0</v>
      </c>
      <c r="BL152" s="14" t="s">
        <v>141</v>
      </c>
      <c r="BM152" s="244" t="s">
        <v>582</v>
      </c>
    </row>
    <row r="153" s="2" customFormat="1" ht="24" customHeight="1">
      <c r="A153" s="35"/>
      <c r="B153" s="36"/>
      <c r="C153" s="232" t="s">
        <v>510</v>
      </c>
      <c r="D153" s="232" t="s">
        <v>137</v>
      </c>
      <c r="E153" s="233" t="s">
        <v>583</v>
      </c>
      <c r="F153" s="234" t="s">
        <v>584</v>
      </c>
      <c r="G153" s="235" t="s">
        <v>177</v>
      </c>
      <c r="H153" s="236">
        <v>14.24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39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2">
        <f>S153*H153</f>
        <v>0</v>
      </c>
      <c r="U153" s="243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141</v>
      </c>
      <c r="AT153" s="244" t="s">
        <v>137</v>
      </c>
      <c r="AU153" s="244" t="s">
        <v>84</v>
      </c>
      <c r="AY153" s="14" t="s">
        <v>135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82</v>
      </c>
      <c r="BK153" s="245">
        <f>ROUND(I153*H153,2)</f>
        <v>0</v>
      </c>
      <c r="BL153" s="14" t="s">
        <v>141</v>
      </c>
      <c r="BM153" s="244" t="s">
        <v>585</v>
      </c>
    </row>
    <row r="154" s="2" customFormat="1" ht="24" customHeight="1">
      <c r="A154" s="35"/>
      <c r="B154" s="36"/>
      <c r="C154" s="232" t="s">
        <v>227</v>
      </c>
      <c r="D154" s="232" t="s">
        <v>137</v>
      </c>
      <c r="E154" s="233" t="s">
        <v>180</v>
      </c>
      <c r="F154" s="234" t="s">
        <v>181</v>
      </c>
      <c r="G154" s="235" t="s">
        <v>177</v>
      </c>
      <c r="H154" s="236">
        <v>6.5099999999999998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39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2">
        <f>S154*H154</f>
        <v>0</v>
      </c>
      <c r="U154" s="243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141</v>
      </c>
      <c r="AT154" s="244" t="s">
        <v>137</v>
      </c>
      <c r="AU154" s="244" t="s">
        <v>84</v>
      </c>
      <c r="AY154" s="14" t="s">
        <v>135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82</v>
      </c>
      <c r="BK154" s="245">
        <f>ROUND(I154*H154,2)</f>
        <v>0</v>
      </c>
      <c r="BL154" s="14" t="s">
        <v>141</v>
      </c>
      <c r="BM154" s="244" t="s">
        <v>586</v>
      </c>
    </row>
    <row r="155" s="12" customFormat="1" ht="22.8" customHeight="1">
      <c r="A155" s="12"/>
      <c r="B155" s="216"/>
      <c r="C155" s="217"/>
      <c r="D155" s="218" t="s">
        <v>73</v>
      </c>
      <c r="E155" s="230" t="s">
        <v>278</v>
      </c>
      <c r="F155" s="230" t="s">
        <v>279</v>
      </c>
      <c r="G155" s="217"/>
      <c r="H155" s="217"/>
      <c r="I155" s="220"/>
      <c r="J155" s="231">
        <f>BK155</f>
        <v>0</v>
      </c>
      <c r="K155" s="217"/>
      <c r="L155" s="222"/>
      <c r="M155" s="223"/>
      <c r="N155" s="224"/>
      <c r="O155" s="224"/>
      <c r="P155" s="225">
        <f>P156</f>
        <v>0</v>
      </c>
      <c r="Q155" s="224"/>
      <c r="R155" s="225">
        <f>R156</f>
        <v>0</v>
      </c>
      <c r="S155" s="224"/>
      <c r="T155" s="225">
        <f>T156</f>
        <v>0</v>
      </c>
      <c r="U155" s="226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7" t="s">
        <v>82</v>
      </c>
      <c r="AT155" s="228" t="s">
        <v>73</v>
      </c>
      <c r="AU155" s="228" t="s">
        <v>82</v>
      </c>
      <c r="AY155" s="227" t="s">
        <v>135</v>
      </c>
      <c r="BK155" s="229">
        <f>BK156</f>
        <v>0</v>
      </c>
    </row>
    <row r="156" s="2" customFormat="1" ht="16.5" customHeight="1">
      <c r="A156" s="35"/>
      <c r="B156" s="36"/>
      <c r="C156" s="232" t="s">
        <v>7</v>
      </c>
      <c r="D156" s="232" t="s">
        <v>137</v>
      </c>
      <c r="E156" s="233" t="s">
        <v>587</v>
      </c>
      <c r="F156" s="234" t="s">
        <v>588</v>
      </c>
      <c r="G156" s="235" t="s">
        <v>177</v>
      </c>
      <c r="H156" s="236">
        <v>90.884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39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2">
        <f>S156*H156</f>
        <v>0</v>
      </c>
      <c r="U156" s="243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141</v>
      </c>
      <c r="AT156" s="244" t="s">
        <v>137</v>
      </c>
      <c r="AU156" s="244" t="s">
        <v>84</v>
      </c>
      <c r="AY156" s="14" t="s">
        <v>135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4" t="s">
        <v>82</v>
      </c>
      <c r="BK156" s="245">
        <f>ROUND(I156*H156,2)</f>
        <v>0</v>
      </c>
      <c r="BL156" s="14" t="s">
        <v>141</v>
      </c>
      <c r="BM156" s="244" t="s">
        <v>589</v>
      </c>
    </row>
    <row r="157" s="12" customFormat="1" ht="25.92" customHeight="1">
      <c r="A157" s="12"/>
      <c r="B157" s="216"/>
      <c r="C157" s="217"/>
      <c r="D157" s="218" t="s">
        <v>73</v>
      </c>
      <c r="E157" s="219" t="s">
        <v>208</v>
      </c>
      <c r="F157" s="219" t="s">
        <v>209</v>
      </c>
      <c r="G157" s="217"/>
      <c r="H157" s="217"/>
      <c r="I157" s="220"/>
      <c r="J157" s="221">
        <f>BK157</f>
        <v>0</v>
      </c>
      <c r="K157" s="217"/>
      <c r="L157" s="222"/>
      <c r="M157" s="223"/>
      <c r="N157" s="224"/>
      <c r="O157" s="224"/>
      <c r="P157" s="225">
        <f>P158+P161+P166</f>
        <v>0</v>
      </c>
      <c r="Q157" s="224"/>
      <c r="R157" s="225">
        <f>R158+R161+R166</f>
        <v>0</v>
      </c>
      <c r="S157" s="224"/>
      <c r="T157" s="225">
        <f>T158+T161+T166</f>
        <v>0</v>
      </c>
      <c r="U157" s="226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7" t="s">
        <v>84</v>
      </c>
      <c r="AT157" s="228" t="s">
        <v>73</v>
      </c>
      <c r="AU157" s="228" t="s">
        <v>74</v>
      </c>
      <c r="AY157" s="227" t="s">
        <v>135</v>
      </c>
      <c r="BK157" s="229">
        <f>BK158+BK161+BK166</f>
        <v>0</v>
      </c>
    </row>
    <row r="158" s="12" customFormat="1" ht="22.8" customHeight="1">
      <c r="A158" s="12"/>
      <c r="B158" s="216"/>
      <c r="C158" s="217"/>
      <c r="D158" s="218" t="s">
        <v>73</v>
      </c>
      <c r="E158" s="230" t="s">
        <v>210</v>
      </c>
      <c r="F158" s="230" t="s">
        <v>211</v>
      </c>
      <c r="G158" s="217"/>
      <c r="H158" s="217"/>
      <c r="I158" s="220"/>
      <c r="J158" s="231">
        <f>BK158</f>
        <v>0</v>
      </c>
      <c r="K158" s="217"/>
      <c r="L158" s="222"/>
      <c r="M158" s="223"/>
      <c r="N158" s="224"/>
      <c r="O158" s="224"/>
      <c r="P158" s="225">
        <f>SUM(P159:P160)</f>
        <v>0</v>
      </c>
      <c r="Q158" s="224"/>
      <c r="R158" s="225">
        <f>SUM(R159:R160)</f>
        <v>0</v>
      </c>
      <c r="S158" s="224"/>
      <c r="T158" s="225">
        <f>SUM(T159:T160)</f>
        <v>0</v>
      </c>
      <c r="U158" s="226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7" t="s">
        <v>84</v>
      </c>
      <c r="AT158" s="228" t="s">
        <v>73</v>
      </c>
      <c r="AU158" s="228" t="s">
        <v>82</v>
      </c>
      <c r="AY158" s="227" t="s">
        <v>135</v>
      </c>
      <c r="BK158" s="229">
        <f>SUM(BK159:BK160)</f>
        <v>0</v>
      </c>
    </row>
    <row r="159" s="2" customFormat="1" ht="24" customHeight="1">
      <c r="A159" s="35"/>
      <c r="B159" s="36"/>
      <c r="C159" s="232" t="s">
        <v>236</v>
      </c>
      <c r="D159" s="232" t="s">
        <v>137</v>
      </c>
      <c r="E159" s="233" t="s">
        <v>213</v>
      </c>
      <c r="F159" s="234" t="s">
        <v>214</v>
      </c>
      <c r="G159" s="235" t="s">
        <v>215</v>
      </c>
      <c r="H159" s="236">
        <v>305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39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2">
        <f>S159*H159</f>
        <v>0</v>
      </c>
      <c r="U159" s="243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204</v>
      </c>
      <c r="AT159" s="244" t="s">
        <v>137</v>
      </c>
      <c r="AU159" s="244" t="s">
        <v>84</v>
      </c>
      <c r="AY159" s="14" t="s">
        <v>135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82</v>
      </c>
      <c r="BK159" s="245">
        <f>ROUND(I159*H159,2)</f>
        <v>0</v>
      </c>
      <c r="BL159" s="14" t="s">
        <v>204</v>
      </c>
      <c r="BM159" s="244" t="s">
        <v>590</v>
      </c>
    </row>
    <row r="160" s="2" customFormat="1" ht="24" customHeight="1">
      <c r="A160" s="35"/>
      <c r="B160" s="36"/>
      <c r="C160" s="232" t="s">
        <v>242</v>
      </c>
      <c r="D160" s="232" t="s">
        <v>137</v>
      </c>
      <c r="E160" s="233" t="s">
        <v>591</v>
      </c>
      <c r="F160" s="234" t="s">
        <v>592</v>
      </c>
      <c r="G160" s="235" t="s">
        <v>158</v>
      </c>
      <c r="H160" s="236">
        <v>320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39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2">
        <f>S160*H160</f>
        <v>0</v>
      </c>
      <c r="U160" s="243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204</v>
      </c>
      <c r="AT160" s="244" t="s">
        <v>137</v>
      </c>
      <c r="AU160" s="244" t="s">
        <v>84</v>
      </c>
      <c r="AY160" s="14" t="s">
        <v>135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4" t="s">
        <v>82</v>
      </c>
      <c r="BK160" s="245">
        <f>ROUND(I160*H160,2)</f>
        <v>0</v>
      </c>
      <c r="BL160" s="14" t="s">
        <v>204</v>
      </c>
      <c r="BM160" s="244" t="s">
        <v>593</v>
      </c>
    </row>
    <row r="161" s="12" customFormat="1" ht="22.8" customHeight="1">
      <c r="A161" s="12"/>
      <c r="B161" s="216"/>
      <c r="C161" s="217"/>
      <c r="D161" s="218" t="s">
        <v>73</v>
      </c>
      <c r="E161" s="230" t="s">
        <v>221</v>
      </c>
      <c r="F161" s="230" t="s">
        <v>222</v>
      </c>
      <c r="G161" s="217"/>
      <c r="H161" s="217"/>
      <c r="I161" s="220"/>
      <c r="J161" s="231">
        <f>BK161</f>
        <v>0</v>
      </c>
      <c r="K161" s="217"/>
      <c r="L161" s="222"/>
      <c r="M161" s="223"/>
      <c r="N161" s="224"/>
      <c r="O161" s="224"/>
      <c r="P161" s="225">
        <f>SUM(P162:P165)</f>
        <v>0</v>
      </c>
      <c r="Q161" s="224"/>
      <c r="R161" s="225">
        <f>SUM(R162:R165)</f>
        <v>0</v>
      </c>
      <c r="S161" s="224"/>
      <c r="T161" s="225">
        <f>SUM(T162:T165)</f>
        <v>0</v>
      </c>
      <c r="U161" s="226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7" t="s">
        <v>84</v>
      </c>
      <c r="AT161" s="228" t="s">
        <v>73</v>
      </c>
      <c r="AU161" s="228" t="s">
        <v>82</v>
      </c>
      <c r="AY161" s="227" t="s">
        <v>135</v>
      </c>
      <c r="BK161" s="229">
        <f>SUM(BK162:BK165)</f>
        <v>0</v>
      </c>
    </row>
    <row r="162" s="2" customFormat="1" ht="16.5" customHeight="1">
      <c r="A162" s="35"/>
      <c r="B162" s="36"/>
      <c r="C162" s="232" t="s">
        <v>247</v>
      </c>
      <c r="D162" s="232" t="s">
        <v>137</v>
      </c>
      <c r="E162" s="233" t="s">
        <v>594</v>
      </c>
      <c r="F162" s="234" t="s">
        <v>595</v>
      </c>
      <c r="G162" s="235" t="s">
        <v>215</v>
      </c>
      <c r="H162" s="236">
        <v>42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39</v>
      </c>
      <c r="O162" s="88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2">
        <f>S162*H162</f>
        <v>0</v>
      </c>
      <c r="U162" s="243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204</v>
      </c>
      <c r="AT162" s="244" t="s">
        <v>137</v>
      </c>
      <c r="AU162" s="244" t="s">
        <v>84</v>
      </c>
      <c r="AY162" s="14" t="s">
        <v>135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4" t="s">
        <v>82</v>
      </c>
      <c r="BK162" s="245">
        <f>ROUND(I162*H162,2)</f>
        <v>0</v>
      </c>
      <c r="BL162" s="14" t="s">
        <v>204</v>
      </c>
      <c r="BM162" s="244" t="s">
        <v>596</v>
      </c>
    </row>
    <row r="163" s="2" customFormat="1" ht="16.5" customHeight="1">
      <c r="A163" s="35"/>
      <c r="B163" s="36"/>
      <c r="C163" s="232" t="s">
        <v>252</v>
      </c>
      <c r="D163" s="232" t="s">
        <v>137</v>
      </c>
      <c r="E163" s="233" t="s">
        <v>597</v>
      </c>
      <c r="F163" s="234" t="s">
        <v>598</v>
      </c>
      <c r="G163" s="235" t="s">
        <v>215</v>
      </c>
      <c r="H163" s="236">
        <v>8</v>
      </c>
      <c r="I163" s="237"/>
      <c r="J163" s="238">
        <f>ROUND(I163*H163,2)</f>
        <v>0</v>
      </c>
      <c r="K163" s="239"/>
      <c r="L163" s="41"/>
      <c r="M163" s="240" t="s">
        <v>1</v>
      </c>
      <c r="N163" s="241" t="s">
        <v>39</v>
      </c>
      <c r="O163" s="88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2">
        <f>S163*H163</f>
        <v>0</v>
      </c>
      <c r="U163" s="243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204</v>
      </c>
      <c r="AT163" s="244" t="s">
        <v>137</v>
      </c>
      <c r="AU163" s="244" t="s">
        <v>84</v>
      </c>
      <c r="AY163" s="14" t="s">
        <v>135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4" t="s">
        <v>82</v>
      </c>
      <c r="BK163" s="245">
        <f>ROUND(I163*H163,2)</f>
        <v>0</v>
      </c>
      <c r="BL163" s="14" t="s">
        <v>204</v>
      </c>
      <c r="BM163" s="244" t="s">
        <v>599</v>
      </c>
    </row>
    <row r="164" s="2" customFormat="1" ht="16.5" customHeight="1">
      <c r="A164" s="35"/>
      <c r="B164" s="36"/>
      <c r="C164" s="232" t="s">
        <v>294</v>
      </c>
      <c r="D164" s="232" t="s">
        <v>137</v>
      </c>
      <c r="E164" s="233" t="s">
        <v>228</v>
      </c>
      <c r="F164" s="234" t="s">
        <v>229</v>
      </c>
      <c r="G164" s="235" t="s">
        <v>215</v>
      </c>
      <c r="H164" s="236">
        <v>46</v>
      </c>
      <c r="I164" s="237"/>
      <c r="J164" s="238">
        <f>ROUND(I164*H164,2)</f>
        <v>0</v>
      </c>
      <c r="K164" s="239"/>
      <c r="L164" s="41"/>
      <c r="M164" s="240" t="s">
        <v>1</v>
      </c>
      <c r="N164" s="241" t="s">
        <v>39</v>
      </c>
      <c r="O164" s="88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2">
        <f>S164*H164</f>
        <v>0</v>
      </c>
      <c r="U164" s="243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204</v>
      </c>
      <c r="AT164" s="244" t="s">
        <v>137</v>
      </c>
      <c r="AU164" s="244" t="s">
        <v>84</v>
      </c>
      <c r="AY164" s="14" t="s">
        <v>135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4" t="s">
        <v>82</v>
      </c>
      <c r="BK164" s="245">
        <f>ROUND(I164*H164,2)</f>
        <v>0</v>
      </c>
      <c r="BL164" s="14" t="s">
        <v>204</v>
      </c>
      <c r="BM164" s="244" t="s">
        <v>600</v>
      </c>
    </row>
    <row r="165" s="2" customFormat="1" ht="16.5" customHeight="1">
      <c r="A165" s="35"/>
      <c r="B165" s="36"/>
      <c r="C165" s="232" t="s">
        <v>298</v>
      </c>
      <c r="D165" s="232" t="s">
        <v>137</v>
      </c>
      <c r="E165" s="233" t="s">
        <v>231</v>
      </c>
      <c r="F165" s="234" t="s">
        <v>232</v>
      </c>
      <c r="G165" s="235" t="s">
        <v>215</v>
      </c>
      <c r="H165" s="236">
        <v>12</v>
      </c>
      <c r="I165" s="237"/>
      <c r="J165" s="238">
        <f>ROUND(I165*H165,2)</f>
        <v>0</v>
      </c>
      <c r="K165" s="239"/>
      <c r="L165" s="41"/>
      <c r="M165" s="240" t="s">
        <v>1</v>
      </c>
      <c r="N165" s="241" t="s">
        <v>39</v>
      </c>
      <c r="O165" s="88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2">
        <f>S165*H165</f>
        <v>0</v>
      </c>
      <c r="U165" s="243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204</v>
      </c>
      <c r="AT165" s="244" t="s">
        <v>137</v>
      </c>
      <c r="AU165" s="244" t="s">
        <v>84</v>
      </c>
      <c r="AY165" s="14" t="s">
        <v>135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4" t="s">
        <v>82</v>
      </c>
      <c r="BK165" s="245">
        <f>ROUND(I165*H165,2)</f>
        <v>0</v>
      </c>
      <c r="BL165" s="14" t="s">
        <v>204</v>
      </c>
      <c r="BM165" s="244" t="s">
        <v>601</v>
      </c>
    </row>
    <row r="166" s="12" customFormat="1" ht="22.8" customHeight="1">
      <c r="A166" s="12"/>
      <c r="B166" s="216"/>
      <c r="C166" s="217"/>
      <c r="D166" s="218" t="s">
        <v>73</v>
      </c>
      <c r="E166" s="230" t="s">
        <v>234</v>
      </c>
      <c r="F166" s="230" t="s">
        <v>235</v>
      </c>
      <c r="G166" s="217"/>
      <c r="H166" s="217"/>
      <c r="I166" s="220"/>
      <c r="J166" s="231">
        <f>BK166</f>
        <v>0</v>
      </c>
      <c r="K166" s="217"/>
      <c r="L166" s="222"/>
      <c r="M166" s="223"/>
      <c r="N166" s="224"/>
      <c r="O166" s="224"/>
      <c r="P166" s="225">
        <f>P167</f>
        <v>0</v>
      </c>
      <c r="Q166" s="224"/>
      <c r="R166" s="225">
        <f>R167</f>
        <v>0</v>
      </c>
      <c r="S166" s="224"/>
      <c r="T166" s="225">
        <f>T167</f>
        <v>0</v>
      </c>
      <c r="U166" s="226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7" t="s">
        <v>84</v>
      </c>
      <c r="AT166" s="228" t="s">
        <v>73</v>
      </c>
      <c r="AU166" s="228" t="s">
        <v>82</v>
      </c>
      <c r="AY166" s="227" t="s">
        <v>135</v>
      </c>
      <c r="BK166" s="229">
        <f>BK167</f>
        <v>0</v>
      </c>
    </row>
    <row r="167" s="2" customFormat="1" ht="24" customHeight="1">
      <c r="A167" s="35"/>
      <c r="B167" s="36"/>
      <c r="C167" s="232" t="s">
        <v>300</v>
      </c>
      <c r="D167" s="232" t="s">
        <v>137</v>
      </c>
      <c r="E167" s="233" t="s">
        <v>602</v>
      </c>
      <c r="F167" s="234" t="s">
        <v>603</v>
      </c>
      <c r="G167" s="235" t="s">
        <v>158</v>
      </c>
      <c r="H167" s="236">
        <v>320</v>
      </c>
      <c r="I167" s="237"/>
      <c r="J167" s="238">
        <f>ROUND(I167*H167,2)</f>
        <v>0</v>
      </c>
      <c r="K167" s="239"/>
      <c r="L167" s="41"/>
      <c r="M167" s="240" t="s">
        <v>1</v>
      </c>
      <c r="N167" s="241" t="s">
        <v>39</v>
      </c>
      <c r="O167" s="88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2">
        <f>S167*H167</f>
        <v>0</v>
      </c>
      <c r="U167" s="243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204</v>
      </c>
      <c r="AT167" s="244" t="s">
        <v>137</v>
      </c>
      <c r="AU167" s="244" t="s">
        <v>84</v>
      </c>
      <c r="AY167" s="14" t="s">
        <v>135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4" t="s">
        <v>82</v>
      </c>
      <c r="BK167" s="245">
        <f>ROUND(I167*H167,2)</f>
        <v>0</v>
      </c>
      <c r="BL167" s="14" t="s">
        <v>204</v>
      </c>
      <c r="BM167" s="244" t="s">
        <v>604</v>
      </c>
    </row>
    <row r="168" s="12" customFormat="1" ht="25.92" customHeight="1">
      <c r="A168" s="12"/>
      <c r="B168" s="216"/>
      <c r="C168" s="217"/>
      <c r="D168" s="218" t="s">
        <v>73</v>
      </c>
      <c r="E168" s="219" t="s">
        <v>605</v>
      </c>
      <c r="F168" s="219" t="s">
        <v>606</v>
      </c>
      <c r="G168" s="217"/>
      <c r="H168" s="217"/>
      <c r="I168" s="220"/>
      <c r="J168" s="221">
        <f>BK168</f>
        <v>0</v>
      </c>
      <c r="K168" s="217"/>
      <c r="L168" s="222"/>
      <c r="M168" s="223"/>
      <c r="N168" s="224"/>
      <c r="O168" s="224"/>
      <c r="P168" s="225">
        <f>P169</f>
        <v>0</v>
      </c>
      <c r="Q168" s="224"/>
      <c r="R168" s="225">
        <f>R169</f>
        <v>0</v>
      </c>
      <c r="S168" s="224"/>
      <c r="T168" s="225">
        <f>T169</f>
        <v>0</v>
      </c>
      <c r="U168" s="226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7" t="s">
        <v>141</v>
      </c>
      <c r="AT168" s="228" t="s">
        <v>73</v>
      </c>
      <c r="AU168" s="228" t="s">
        <v>74</v>
      </c>
      <c r="AY168" s="227" t="s">
        <v>135</v>
      </c>
      <c r="BK168" s="229">
        <f>BK169</f>
        <v>0</v>
      </c>
    </row>
    <row r="169" s="12" customFormat="1" ht="22.8" customHeight="1">
      <c r="A169" s="12"/>
      <c r="B169" s="216"/>
      <c r="C169" s="217"/>
      <c r="D169" s="218" t="s">
        <v>73</v>
      </c>
      <c r="E169" s="230" t="s">
        <v>607</v>
      </c>
      <c r="F169" s="230" t="s">
        <v>608</v>
      </c>
      <c r="G169" s="217"/>
      <c r="H169" s="217"/>
      <c r="I169" s="220"/>
      <c r="J169" s="231">
        <f>BK169</f>
        <v>0</v>
      </c>
      <c r="K169" s="217"/>
      <c r="L169" s="222"/>
      <c r="M169" s="223"/>
      <c r="N169" s="224"/>
      <c r="O169" s="224"/>
      <c r="P169" s="225">
        <f>SUM(P170:P173)</f>
        <v>0</v>
      </c>
      <c r="Q169" s="224"/>
      <c r="R169" s="225">
        <f>SUM(R170:R173)</f>
        <v>0</v>
      </c>
      <c r="S169" s="224"/>
      <c r="T169" s="225">
        <f>SUM(T170:T173)</f>
        <v>0</v>
      </c>
      <c r="U169" s="226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7" t="s">
        <v>141</v>
      </c>
      <c r="AT169" s="228" t="s">
        <v>73</v>
      </c>
      <c r="AU169" s="228" t="s">
        <v>82</v>
      </c>
      <c r="AY169" s="227" t="s">
        <v>135</v>
      </c>
      <c r="BK169" s="229">
        <f>SUM(BK170:BK173)</f>
        <v>0</v>
      </c>
    </row>
    <row r="170" s="2" customFormat="1" ht="16.5" customHeight="1">
      <c r="A170" s="35"/>
      <c r="B170" s="36"/>
      <c r="C170" s="232" t="s">
        <v>303</v>
      </c>
      <c r="D170" s="232" t="s">
        <v>137</v>
      </c>
      <c r="E170" s="233" t="s">
        <v>609</v>
      </c>
      <c r="F170" s="234" t="s">
        <v>610</v>
      </c>
      <c r="G170" s="235" t="s">
        <v>140</v>
      </c>
      <c r="H170" s="236">
        <v>45</v>
      </c>
      <c r="I170" s="237"/>
      <c r="J170" s="238">
        <f>ROUND(I170*H170,2)</f>
        <v>0</v>
      </c>
      <c r="K170" s="239"/>
      <c r="L170" s="41"/>
      <c r="M170" s="240" t="s">
        <v>1</v>
      </c>
      <c r="N170" s="241" t="s">
        <v>39</v>
      </c>
      <c r="O170" s="88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2">
        <f>S170*H170</f>
        <v>0</v>
      </c>
      <c r="U170" s="243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611</v>
      </c>
      <c r="AT170" s="244" t="s">
        <v>137</v>
      </c>
      <c r="AU170" s="244" t="s">
        <v>84</v>
      </c>
      <c r="AY170" s="14" t="s">
        <v>135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4" t="s">
        <v>82</v>
      </c>
      <c r="BK170" s="245">
        <f>ROUND(I170*H170,2)</f>
        <v>0</v>
      </c>
      <c r="BL170" s="14" t="s">
        <v>611</v>
      </c>
      <c r="BM170" s="244" t="s">
        <v>612</v>
      </c>
    </row>
    <row r="171" s="2" customFormat="1" ht="16.5" customHeight="1">
      <c r="A171" s="35"/>
      <c r="B171" s="36"/>
      <c r="C171" s="232" t="s">
        <v>306</v>
      </c>
      <c r="D171" s="232" t="s">
        <v>137</v>
      </c>
      <c r="E171" s="233" t="s">
        <v>307</v>
      </c>
      <c r="F171" s="234" t="s">
        <v>249</v>
      </c>
      <c r="G171" s="235" t="s">
        <v>250</v>
      </c>
      <c r="H171" s="236">
        <v>1</v>
      </c>
      <c r="I171" s="237"/>
      <c r="J171" s="238">
        <f>ROUND(I171*H171,2)</f>
        <v>0</v>
      </c>
      <c r="K171" s="239"/>
      <c r="L171" s="41"/>
      <c r="M171" s="240" t="s">
        <v>1</v>
      </c>
      <c r="N171" s="241" t="s">
        <v>39</v>
      </c>
      <c r="O171" s="88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2">
        <f>S171*H171</f>
        <v>0</v>
      </c>
      <c r="U171" s="243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611</v>
      </c>
      <c r="AT171" s="244" t="s">
        <v>137</v>
      </c>
      <c r="AU171" s="244" t="s">
        <v>84</v>
      </c>
      <c r="AY171" s="14" t="s">
        <v>135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4" t="s">
        <v>82</v>
      </c>
      <c r="BK171" s="245">
        <f>ROUND(I171*H171,2)</f>
        <v>0</v>
      </c>
      <c r="BL171" s="14" t="s">
        <v>611</v>
      </c>
      <c r="BM171" s="244" t="s">
        <v>613</v>
      </c>
    </row>
    <row r="172" s="2" customFormat="1" ht="16.5" customHeight="1">
      <c r="A172" s="35"/>
      <c r="B172" s="36"/>
      <c r="C172" s="232" t="s">
        <v>310</v>
      </c>
      <c r="D172" s="232" t="s">
        <v>137</v>
      </c>
      <c r="E172" s="233" t="s">
        <v>253</v>
      </c>
      <c r="F172" s="234" t="s">
        <v>614</v>
      </c>
      <c r="G172" s="235" t="s">
        <v>250</v>
      </c>
      <c r="H172" s="236">
        <v>1</v>
      </c>
      <c r="I172" s="237"/>
      <c r="J172" s="238">
        <f>ROUND(I172*H172,2)</f>
        <v>0</v>
      </c>
      <c r="K172" s="239"/>
      <c r="L172" s="41"/>
      <c r="M172" s="240" t="s">
        <v>1</v>
      </c>
      <c r="N172" s="241" t="s">
        <v>39</v>
      </c>
      <c r="O172" s="88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2">
        <f>S172*H172</f>
        <v>0</v>
      </c>
      <c r="U172" s="243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4" t="s">
        <v>611</v>
      </c>
      <c r="AT172" s="244" t="s">
        <v>137</v>
      </c>
      <c r="AU172" s="244" t="s">
        <v>84</v>
      </c>
      <c r="AY172" s="14" t="s">
        <v>135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4" t="s">
        <v>82</v>
      </c>
      <c r="BK172" s="245">
        <f>ROUND(I172*H172,2)</f>
        <v>0</v>
      </c>
      <c r="BL172" s="14" t="s">
        <v>611</v>
      </c>
      <c r="BM172" s="244" t="s">
        <v>615</v>
      </c>
    </row>
    <row r="173" s="2" customFormat="1" ht="24" customHeight="1">
      <c r="A173" s="35"/>
      <c r="B173" s="36"/>
      <c r="C173" s="232" t="s">
        <v>498</v>
      </c>
      <c r="D173" s="232" t="s">
        <v>137</v>
      </c>
      <c r="E173" s="233" t="s">
        <v>616</v>
      </c>
      <c r="F173" s="234" t="s">
        <v>617</v>
      </c>
      <c r="G173" s="235" t="s">
        <v>250</v>
      </c>
      <c r="H173" s="236">
        <v>1</v>
      </c>
      <c r="I173" s="237"/>
      <c r="J173" s="238">
        <f>ROUND(I173*H173,2)</f>
        <v>0</v>
      </c>
      <c r="K173" s="239"/>
      <c r="L173" s="41"/>
      <c r="M173" s="240" t="s">
        <v>1</v>
      </c>
      <c r="N173" s="241" t="s">
        <v>39</v>
      </c>
      <c r="O173" s="88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2">
        <f>S173*H173</f>
        <v>0</v>
      </c>
      <c r="U173" s="243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611</v>
      </c>
      <c r="AT173" s="244" t="s">
        <v>137</v>
      </c>
      <c r="AU173" s="244" t="s">
        <v>84</v>
      </c>
      <c r="AY173" s="14" t="s">
        <v>135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4" t="s">
        <v>82</v>
      </c>
      <c r="BK173" s="245">
        <f>ROUND(I173*H173,2)</f>
        <v>0</v>
      </c>
      <c r="BL173" s="14" t="s">
        <v>611</v>
      </c>
      <c r="BM173" s="244" t="s">
        <v>618</v>
      </c>
    </row>
    <row r="174" s="12" customFormat="1" ht="25.92" customHeight="1">
      <c r="A174" s="12"/>
      <c r="B174" s="216"/>
      <c r="C174" s="217"/>
      <c r="D174" s="218" t="s">
        <v>73</v>
      </c>
      <c r="E174" s="219" t="s">
        <v>619</v>
      </c>
      <c r="F174" s="219" t="s">
        <v>620</v>
      </c>
      <c r="G174" s="217"/>
      <c r="H174" s="217"/>
      <c r="I174" s="220"/>
      <c r="J174" s="221">
        <f>BK174</f>
        <v>0</v>
      </c>
      <c r="K174" s="217"/>
      <c r="L174" s="222"/>
      <c r="M174" s="223"/>
      <c r="N174" s="224"/>
      <c r="O174" s="224"/>
      <c r="P174" s="225">
        <f>P175+P178</f>
        <v>0</v>
      </c>
      <c r="Q174" s="224"/>
      <c r="R174" s="225">
        <f>R175+R178</f>
        <v>0</v>
      </c>
      <c r="S174" s="224"/>
      <c r="T174" s="225">
        <f>T175+T178</f>
        <v>0</v>
      </c>
      <c r="U174" s="226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7" t="s">
        <v>155</v>
      </c>
      <c r="AT174" s="228" t="s">
        <v>73</v>
      </c>
      <c r="AU174" s="228" t="s">
        <v>74</v>
      </c>
      <c r="AY174" s="227" t="s">
        <v>135</v>
      </c>
      <c r="BK174" s="229">
        <f>BK175+BK178</f>
        <v>0</v>
      </c>
    </row>
    <row r="175" s="12" customFormat="1" ht="22.8" customHeight="1">
      <c r="A175" s="12"/>
      <c r="B175" s="216"/>
      <c r="C175" s="217"/>
      <c r="D175" s="218" t="s">
        <v>73</v>
      </c>
      <c r="E175" s="230" t="s">
        <v>621</v>
      </c>
      <c r="F175" s="230" t="s">
        <v>622</v>
      </c>
      <c r="G175" s="217"/>
      <c r="H175" s="217"/>
      <c r="I175" s="220"/>
      <c r="J175" s="231">
        <f>BK175</f>
        <v>0</v>
      </c>
      <c r="K175" s="217"/>
      <c r="L175" s="222"/>
      <c r="M175" s="223"/>
      <c r="N175" s="224"/>
      <c r="O175" s="224"/>
      <c r="P175" s="225">
        <f>SUM(P176:P177)</f>
        <v>0</v>
      </c>
      <c r="Q175" s="224"/>
      <c r="R175" s="225">
        <f>SUM(R176:R177)</f>
        <v>0</v>
      </c>
      <c r="S175" s="224"/>
      <c r="T175" s="225">
        <f>SUM(T176:T177)</f>
        <v>0</v>
      </c>
      <c r="U175" s="226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7" t="s">
        <v>155</v>
      </c>
      <c r="AT175" s="228" t="s">
        <v>73</v>
      </c>
      <c r="AU175" s="228" t="s">
        <v>82</v>
      </c>
      <c r="AY175" s="227" t="s">
        <v>135</v>
      </c>
      <c r="BK175" s="229">
        <f>SUM(BK176:BK177)</f>
        <v>0</v>
      </c>
    </row>
    <row r="176" s="2" customFormat="1" ht="16.5" customHeight="1">
      <c r="A176" s="35"/>
      <c r="B176" s="36"/>
      <c r="C176" s="232" t="s">
        <v>500</v>
      </c>
      <c r="D176" s="232" t="s">
        <v>137</v>
      </c>
      <c r="E176" s="233" t="s">
        <v>623</v>
      </c>
      <c r="F176" s="234" t="s">
        <v>624</v>
      </c>
      <c r="G176" s="235" t="s">
        <v>250</v>
      </c>
      <c r="H176" s="236">
        <v>1</v>
      </c>
      <c r="I176" s="237"/>
      <c r="J176" s="238">
        <f>ROUND(I176*H176,2)</f>
        <v>0</v>
      </c>
      <c r="K176" s="239"/>
      <c r="L176" s="41"/>
      <c r="M176" s="240" t="s">
        <v>1</v>
      </c>
      <c r="N176" s="241" t="s">
        <v>39</v>
      </c>
      <c r="O176" s="88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2">
        <f>S176*H176</f>
        <v>0</v>
      </c>
      <c r="U176" s="243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141</v>
      </c>
      <c r="AT176" s="244" t="s">
        <v>137</v>
      </c>
      <c r="AU176" s="244" t="s">
        <v>84</v>
      </c>
      <c r="AY176" s="14" t="s">
        <v>135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4" t="s">
        <v>82</v>
      </c>
      <c r="BK176" s="245">
        <f>ROUND(I176*H176,2)</f>
        <v>0</v>
      </c>
      <c r="BL176" s="14" t="s">
        <v>141</v>
      </c>
      <c r="BM176" s="244" t="s">
        <v>625</v>
      </c>
    </row>
    <row r="177" s="2" customFormat="1" ht="24" customHeight="1">
      <c r="A177" s="35"/>
      <c r="B177" s="36"/>
      <c r="C177" s="232" t="s">
        <v>503</v>
      </c>
      <c r="D177" s="232" t="s">
        <v>137</v>
      </c>
      <c r="E177" s="233" t="s">
        <v>626</v>
      </c>
      <c r="F177" s="234" t="s">
        <v>627</v>
      </c>
      <c r="G177" s="235" t="s">
        <v>250</v>
      </c>
      <c r="H177" s="236">
        <v>1</v>
      </c>
      <c r="I177" s="237"/>
      <c r="J177" s="238">
        <f>ROUND(I177*H177,2)</f>
        <v>0</v>
      </c>
      <c r="K177" s="239"/>
      <c r="L177" s="41"/>
      <c r="M177" s="240" t="s">
        <v>1</v>
      </c>
      <c r="N177" s="241" t="s">
        <v>39</v>
      </c>
      <c r="O177" s="88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2">
        <f>S177*H177</f>
        <v>0</v>
      </c>
      <c r="U177" s="243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141</v>
      </c>
      <c r="AT177" s="244" t="s">
        <v>137</v>
      </c>
      <c r="AU177" s="244" t="s">
        <v>84</v>
      </c>
      <c r="AY177" s="14" t="s">
        <v>135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4" t="s">
        <v>82</v>
      </c>
      <c r="BK177" s="245">
        <f>ROUND(I177*H177,2)</f>
        <v>0</v>
      </c>
      <c r="BL177" s="14" t="s">
        <v>141</v>
      </c>
      <c r="BM177" s="244" t="s">
        <v>628</v>
      </c>
    </row>
    <row r="178" s="12" customFormat="1" ht="22.8" customHeight="1">
      <c r="A178" s="12"/>
      <c r="B178" s="216"/>
      <c r="C178" s="217"/>
      <c r="D178" s="218" t="s">
        <v>73</v>
      </c>
      <c r="E178" s="230" t="s">
        <v>629</v>
      </c>
      <c r="F178" s="230" t="s">
        <v>630</v>
      </c>
      <c r="G178" s="217"/>
      <c r="H178" s="217"/>
      <c r="I178" s="220"/>
      <c r="J178" s="231">
        <f>BK178</f>
        <v>0</v>
      </c>
      <c r="K178" s="217"/>
      <c r="L178" s="222"/>
      <c r="M178" s="223"/>
      <c r="N178" s="224"/>
      <c r="O178" s="224"/>
      <c r="P178" s="225">
        <f>SUM(P179:P180)</f>
        <v>0</v>
      </c>
      <c r="Q178" s="224"/>
      <c r="R178" s="225">
        <f>SUM(R179:R180)</f>
        <v>0</v>
      </c>
      <c r="S178" s="224"/>
      <c r="T178" s="225">
        <f>SUM(T179:T180)</f>
        <v>0</v>
      </c>
      <c r="U178" s="226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7" t="s">
        <v>155</v>
      </c>
      <c r="AT178" s="228" t="s">
        <v>73</v>
      </c>
      <c r="AU178" s="228" t="s">
        <v>82</v>
      </c>
      <c r="AY178" s="227" t="s">
        <v>135</v>
      </c>
      <c r="BK178" s="229">
        <f>SUM(BK179:BK180)</f>
        <v>0</v>
      </c>
    </row>
    <row r="179" s="2" customFormat="1" ht="16.5" customHeight="1">
      <c r="A179" s="35"/>
      <c r="B179" s="36"/>
      <c r="C179" s="232" t="s">
        <v>505</v>
      </c>
      <c r="D179" s="232" t="s">
        <v>137</v>
      </c>
      <c r="E179" s="233" t="s">
        <v>631</v>
      </c>
      <c r="F179" s="234" t="s">
        <v>632</v>
      </c>
      <c r="G179" s="235" t="s">
        <v>250</v>
      </c>
      <c r="H179" s="236">
        <v>1</v>
      </c>
      <c r="I179" s="237"/>
      <c r="J179" s="238">
        <f>ROUND(I179*H179,2)</f>
        <v>0</v>
      </c>
      <c r="K179" s="239"/>
      <c r="L179" s="41"/>
      <c r="M179" s="240" t="s">
        <v>1</v>
      </c>
      <c r="N179" s="241" t="s">
        <v>39</v>
      </c>
      <c r="O179" s="88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2">
        <f>S179*H179</f>
        <v>0</v>
      </c>
      <c r="U179" s="243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141</v>
      </c>
      <c r="AT179" s="244" t="s">
        <v>137</v>
      </c>
      <c r="AU179" s="244" t="s">
        <v>84</v>
      </c>
      <c r="AY179" s="14" t="s">
        <v>135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4" t="s">
        <v>82</v>
      </c>
      <c r="BK179" s="245">
        <f>ROUND(I179*H179,2)</f>
        <v>0</v>
      </c>
      <c r="BL179" s="14" t="s">
        <v>141</v>
      </c>
      <c r="BM179" s="244" t="s">
        <v>633</v>
      </c>
    </row>
    <row r="180" s="2" customFormat="1" ht="16.5" customHeight="1">
      <c r="A180" s="35"/>
      <c r="B180" s="36"/>
      <c r="C180" s="232" t="s">
        <v>508</v>
      </c>
      <c r="D180" s="232" t="s">
        <v>137</v>
      </c>
      <c r="E180" s="233" t="s">
        <v>634</v>
      </c>
      <c r="F180" s="234" t="s">
        <v>635</v>
      </c>
      <c r="G180" s="235" t="s">
        <v>636</v>
      </c>
      <c r="H180" s="236">
        <v>1</v>
      </c>
      <c r="I180" s="237"/>
      <c r="J180" s="238">
        <f>ROUND(I180*H180,2)</f>
        <v>0</v>
      </c>
      <c r="K180" s="239"/>
      <c r="L180" s="41"/>
      <c r="M180" s="257" t="s">
        <v>1</v>
      </c>
      <c r="N180" s="258" t="s">
        <v>39</v>
      </c>
      <c r="O180" s="259"/>
      <c r="P180" s="260">
        <f>O180*H180</f>
        <v>0</v>
      </c>
      <c r="Q180" s="260">
        <v>0</v>
      </c>
      <c r="R180" s="260">
        <f>Q180*H180</f>
        <v>0</v>
      </c>
      <c r="S180" s="260">
        <v>0</v>
      </c>
      <c r="T180" s="260">
        <f>S180*H180</f>
        <v>0</v>
      </c>
      <c r="U180" s="261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141</v>
      </c>
      <c r="AT180" s="244" t="s">
        <v>137</v>
      </c>
      <c r="AU180" s="244" t="s">
        <v>84</v>
      </c>
      <c r="AY180" s="14" t="s">
        <v>135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4" t="s">
        <v>82</v>
      </c>
      <c r="BK180" s="245">
        <f>ROUND(I180*H180,2)</f>
        <v>0</v>
      </c>
      <c r="BL180" s="14" t="s">
        <v>141</v>
      </c>
      <c r="BM180" s="244" t="s">
        <v>637</v>
      </c>
    </row>
    <row r="181" s="2" customFormat="1" ht="6.96" customHeight="1">
      <c r="A181" s="35"/>
      <c r="B181" s="63"/>
      <c r="C181" s="64"/>
      <c r="D181" s="64"/>
      <c r="E181" s="64"/>
      <c r="F181" s="64"/>
      <c r="G181" s="64"/>
      <c r="H181" s="64"/>
      <c r="I181" s="180"/>
      <c r="J181" s="64"/>
      <c r="K181" s="64"/>
      <c r="L181" s="41"/>
      <c r="M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</row>
  </sheetData>
  <sheetProtection sheet="1" autoFilter="0" formatColumns="0" formatRows="0" objects="1" scenarios="1" spinCount="100000" saltValue="VSYS85yx5FQZ3usesPcnLvJx0Rv3zkOHjn5gSgRzMDpwf3dVwZoW540VVltl1qV2NHnWCJsu0N18GIb85hZagQ==" hashValue="1VDSBUyCUnnAAo/pXjnUBdyZ4mJc3Vh/0xDH6O2EovAy3K7M1qTfSRnHJjrYbK/HfJtK5fa/6/GepGo3WEkfsg==" algorithmName="SHA-512" password="CC35"/>
  <autoFilter ref="C129:K18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Procházka Tomáš</dc:creator>
  <cp:lastModifiedBy>Procházka Tomáš</cp:lastModifiedBy>
  <dcterms:created xsi:type="dcterms:W3CDTF">2020-03-25T08:13:40Z</dcterms:created>
  <dcterms:modified xsi:type="dcterms:W3CDTF">2020-03-25T08:13:45Z</dcterms:modified>
</cp:coreProperties>
</file>