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Exprojekt\120_ Blizkovice prejezd 130,997\Soutěž na zhotovitele\Dotazy 20032020\"/>
    </mc:Choice>
  </mc:AlternateContent>
  <xr:revisionPtr revIDLastSave="0" documentId="13_ncr:1_{5EBF654B-3F75-4953-A480-B1FEB2B35006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O 11-16-01_R" sheetId="1" r:id="rId1"/>
  </sheets>
  <definedNames>
    <definedName name="_xlnm._FilterDatabase" localSheetId="0" hidden="1">'SO 11-16-01_R'!$A$7:$I$7</definedName>
    <definedName name="_xlnm.Print_Area" localSheetId="0">'SO 11-16-01_R'!$B$1:$I$170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4" i="1" l="1"/>
  <c r="B78" i="1" s="1"/>
  <c r="B82" i="1" s="1"/>
  <c r="B87" i="1" s="1"/>
  <c r="B91" i="1" s="1"/>
  <c r="B95" i="1" s="1"/>
  <c r="B100" i="1" s="1"/>
  <c r="B104" i="1" s="1"/>
  <c r="B108" i="1" s="1"/>
  <c r="B112" i="1" s="1"/>
  <c r="B117" i="1" s="1"/>
  <c r="B122" i="1" s="1"/>
  <c r="B126" i="1" s="1"/>
  <c r="B130" i="1" s="1"/>
  <c r="B134" i="1" s="1"/>
  <c r="B138" i="1" s="1"/>
  <c r="B142" i="1" s="1"/>
  <c r="B146" i="1" s="1"/>
  <c r="B150" i="1" s="1"/>
  <c r="B155" i="1" s="1"/>
  <c r="B159" i="1" s="1"/>
  <c r="B163" i="1" s="1"/>
  <c r="B167" i="1" s="1"/>
  <c r="G78" i="1" l="1"/>
  <c r="G74" i="1"/>
  <c r="I74" i="1" s="1"/>
  <c r="G82" i="1" l="1"/>
  <c r="I82" i="1" s="1"/>
  <c r="I78" i="1"/>
  <c r="I167" i="1"/>
  <c r="I163" i="1"/>
  <c r="I159" i="1"/>
  <c r="I155" i="1"/>
  <c r="I150" i="1"/>
  <c r="I146" i="1"/>
  <c r="I142" i="1"/>
  <c r="I138" i="1"/>
  <c r="I134" i="1"/>
  <c r="I130" i="1"/>
  <c r="I126" i="1"/>
  <c r="I122" i="1"/>
  <c r="I117" i="1"/>
  <c r="I116" i="1" s="1"/>
  <c r="I112" i="1"/>
  <c r="I108" i="1"/>
  <c r="I104" i="1"/>
  <c r="I100" i="1"/>
  <c r="I95" i="1"/>
  <c r="I91" i="1"/>
  <c r="I87" i="1"/>
  <c r="I70" i="1"/>
  <c r="I66" i="1"/>
  <c r="I62" i="1"/>
  <c r="I58" i="1"/>
  <c r="I54" i="1"/>
  <c r="I50" i="1"/>
  <c r="I46" i="1"/>
  <c r="I42" i="1"/>
  <c r="I38" i="1"/>
  <c r="I34" i="1"/>
  <c r="I29" i="1"/>
  <c r="I25" i="1"/>
  <c r="I21" i="1"/>
  <c r="I17" i="1"/>
  <c r="I13" i="1"/>
  <c r="I9" i="1"/>
  <c r="C4" i="1"/>
  <c r="I33" i="1" l="1"/>
  <c r="I8" i="1"/>
  <c r="I121" i="1"/>
  <c r="I154" i="1"/>
  <c r="I3" i="1"/>
  <c r="I99" i="1"/>
  <c r="I86" i="1"/>
</calcChain>
</file>

<file path=xl/sharedStrings.xml><?xml version="1.0" encoding="utf-8"?>
<sst xmlns="http://schemas.openxmlformats.org/spreadsheetml/2006/main" count="454" uniqueCount="212">
  <si>
    <t>Firma: EXprojekt s.r.o.</t>
  </si>
  <si>
    <t>Příloha k formuláři pro ocenění nabídky</t>
  </si>
  <si>
    <t>S</t>
  </si>
  <si>
    <t>Stavba:</t>
  </si>
  <si>
    <t>120-2018</t>
  </si>
  <si>
    <t>PZS km 130,097 Retz-Znojmo st.hr.-Okříšky</t>
  </si>
  <si>
    <t>SO 11-16-01</t>
  </si>
  <si>
    <t>O</t>
  </si>
  <si>
    <t>Přejezd P3636, železniční spodek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</si>
  <si>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</si>
  <si>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</si>
  <si>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</si>
  <si>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</si>
  <si>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</si>
  <si>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</si>
  <si>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</si>
  <si>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</si>
  <si>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</si>
  <si>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</si>
  <si>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</si>
  <si>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</si>
  <si>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</si>
  <si>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</si>
  <si>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</si>
  <si>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</si>
  <si>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</si>
  <si>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</si>
  <si>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</si>
  <si>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</si>
  <si>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</si>
  <si>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</si>
  <si>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015111</t>
  </si>
  <si>
    <t>POPLATKY ZA LIKVIDACI ODPADŮ NEKONTAMINOVANÝCH - 17 05 04 VYTĚŽENÉ ZEMINY A HORNINY - I. TŘÍDA TĚŽITELNOSTI</t>
  </si>
  <si>
    <t>T</t>
  </si>
  <si>
    <t>PP</t>
  </si>
  <si>
    <t>rýha pro potrubí+odpařovací jímka+ZKPP+zřízení otevřeného kolejového lože vlevo za přejezdem+rýha pro trativod+čištění příkopu</t>
  </si>
  <si>
    <t>VV</t>
  </si>
  <si>
    <t>1: Dle technické zprávy, výkresových příloh projektové dokumentace, TKP staveb státních drah a výkazů materiálu projektu a souhrnných částí dokumentace stavby.
2: 32,75m3*1,9t/m3+(8m3+84,18m3)*1,9t/m3+((20m*5m*0,62m)+(15m*0,9m2))*1,9t/m3</t>
  </si>
  <si>
    <t>TS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</si>
  <si>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</si>
  <si>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.</t>
  </si>
  <si>
    <t>015140</t>
  </si>
  <si>
    <t>POPLATKY ZA LIKVIDACI ODPADŮ NEKONTAMINOVANÝCH - 17 01 01 BETON Z DEMOLIC OBJEKTŮ, ZÁKLADŮ TV</t>
  </si>
  <si>
    <t>1: Dle technické zprávy, výkresových příloh projektové dokumentace, TKP staveb státních drah a výkazů materiálu projektu a souhrnných částí dokumentace stavby.
2: 4m3*2,5t/m3</t>
  </si>
  <si>
    <t>02910R</t>
  </si>
  <si>
    <t xml:space="preserve">OSTATNÍ POŽADAVKY - ZEMĚMĚŘIČSKÁ MĚŘENÍ                                                             </t>
  </si>
  <si>
    <t>HOD</t>
  </si>
  <si>
    <t>1: Dle technické zprávy, výkresových příloh projektové dokumentace, TKP staveb státních drah a výkazů materiálu projektu a souhrnných částí dokumentace stavby.
2: 5hod</t>
  </si>
  <si>
    <t>zahrnuje veškeré náklady spojené s objednatelem požadovanými pracemi, _x000D_
- pro stanovení orientační investorské ceny určete jednotkovou cenu jako 1% odhadované ceny stavby</t>
  </si>
  <si>
    <t>02971R</t>
  </si>
  <si>
    <t xml:space="preserve">GEOTECHNICKÝ MONITORING NA POVRCHU - ZKOUŠKY ZHUTNĚNÍ                                         </t>
  </si>
  <si>
    <t>KUS</t>
  </si>
  <si>
    <t>1: Dle technické zprávy, výkresových příloh projektové dokumentace, TKP staveb státních drah a výkazů materiálu projektu a souhrnných částí dokumentace stavby.
2: 2ks</t>
  </si>
  <si>
    <t>zahrnuje veškeré náklady spojené s objednatelem požadovanými pracemi</t>
  </si>
  <si>
    <t xml:space="preserve">OSTAT POŽADAVKY - GEOTECHNICKÝ MONITORING NA POVRCHU                                                </t>
  </si>
  <si>
    <t>zatěžovací zkouška ZKPP</t>
  </si>
  <si>
    <t>1: Dle technické zprávy, výkresových příloh projektové dokumentace, TKP staveb státních drah a výkazů materiálu projektu a souhrnných částí dokumentace stavby.
2: 1ks</t>
  </si>
  <si>
    <t>03100R</t>
  </si>
  <si>
    <t>ZAŘÍZENÍ STAVENIŠTĚ - ZŘÍZENÍ, PROVOZ, DEMONTÁŽ</t>
  </si>
  <si>
    <t>ks</t>
  </si>
  <si>
    <t>zahrnuje objednatelem povolené náklady na pořízení (event. pronájem), provozování, udržování a likvidaci zhotovitelova zařízení jako jsou: stavební buňka-pronájem, zřízení zp. plochy a její likvidace vč. materiálu, suché WC-pronájem)</t>
  </si>
  <si>
    <t>Zemní práce:</t>
  </si>
  <si>
    <t>12273</t>
  </si>
  <si>
    <t>ODKOPÁVKY A PROKOPÁVKY OBECNÉ TŘ. I</t>
  </si>
  <si>
    <t>M3</t>
  </si>
  <si>
    <t>rýha pro potrubí+odpařovací jímka</t>
  </si>
  <si>
    <t>1: Dle technické zprávy, výkresových příloh projektové dokumentace, TKP staveb státních drah a výkazů materiálu projektu a souhrnných částí dokumentace stavby.
2: 14,75m3+18m3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</si>
  <si>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</si>
  <si>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</si>
  <si>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</si>
  <si>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</si>
  <si>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1: Dle technické zprávy, výkresových příloh projektové dokumentace, TKP staveb státních drah a výkazů materiálu projektu a souhrnných částí dokumentace stavby.
2: 32,75m3*30km</t>
  </si>
  <si>
    <t>Položka zahrnuje samostatnou dopravu zeminy. Množství se určí jako součin kubatutry [m3] a požadované vzdálenosti [km].</t>
  </si>
  <si>
    <t>12283</t>
  </si>
  <si>
    <t>ODKOPÁVKY A PROKOPÁVKY OBECNÉ TŘ. II</t>
  </si>
  <si>
    <t xml:space="preserve">#odvodňovací jímka: </t>
  </si>
  <si>
    <t>1: Dle technické zprávy, výkresových příloh projektové dokumentace, TKP staveb státních drah a výkazů materiálu projektu a souhrnných částí dokumentace stavby.
2: 2m*2m*2m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</si>
  <si>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</si>
  <si>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12283B</t>
  </si>
  <si>
    <t>ODKOPÁVKY A PROKOPÁVKY OBECNÉ TŘ. II - DOPRAVA</t>
  </si>
  <si>
    <t>1: Dle technické zprávy, výkresových příloh projektové dokumentace, TKP staveb státních drah a výkazů materiálu projektu a souhrnných částí dokumentace stavby.
2: 8m3*30km</t>
  </si>
  <si>
    <t>12373A</t>
  </si>
  <si>
    <t>ODKOP PRO SPOD STAVBU SILNIC A ŽELEZNIC TŘ. I - BEZ DOPRAVY</t>
  </si>
  <si>
    <t>ZKPP+zřízení otevřeného kolejového lože vlevo za přejezdem</t>
  </si>
  <si>
    <t>1: Dle technické zprávy, výkresových příloh projektové dokumentace, TKP staveb státních drah a výkazů materiálu projektu a souhrnných částí dokumentace stavby.
2: (20m*5m*0,62m)+(15m*0,9m2)</t>
  </si>
  <si>
    <t>položka zahrnuje:_x000D_
-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</si>
  <si>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12373B</t>
  </si>
  <si>
    <t>ODKOP PRO SPOD STAVBU SILNIC A ŽELEZNIC TŘ. I - DOPRAVA</t>
  </si>
  <si>
    <t>1: Dle technické zprávy, výkresových příloh projektové dokumentace, TKP staveb státních drah a výkazů materiálu projektu a souhrnných částí dokumentace stavby.
2: ((20m*5m*0,62m)+(15m*0,9m2))*30km</t>
  </si>
  <si>
    <t>125738</t>
  </si>
  <si>
    <t>VYKOPÁVKY ZE ZEMNÍKŮ A SKLÁDEK TŘ. I, ODVOZ DO 20KM</t>
  </si>
  <si>
    <t>dovoz ornice pro ohumusování</t>
  </si>
  <si>
    <t>1: Dle technické zprávy, výkresových příloh projektové dokumentace, TKP staveb státních drah a výkazů materiálu projektu a souhrnných částí dokumentace stavby.
2: 8,4m2*0,15m</t>
  </si>
  <si>
    <t xml:space="preserve"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zemníku_x000D_
</t>
  </si>
  <si>
    <t>17581</t>
  </si>
  <si>
    <t>OBSYP POTRUBÍ A OBJEKTŮ Z NAKUPOVANÝCH MATERIÁLŮ</t>
  </si>
  <si>
    <t>#odvodňovací jímka:</t>
  </si>
  <si>
    <t>1: Dle technické zprávy, výkresových příloh projektové dokumentace, TKP staveb státních drah a výkazů materiálu projektu a souhrnných částí dokumentace stavby.
2: 3m2*1,4m+0,4m2*1m</t>
  </si>
  <si>
    <t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zemina vytlačená potrubím o DN do 180mm se od kubatury obsypů neodečítá</t>
  </si>
  <si>
    <t>18120</t>
  </si>
  <si>
    <t xml:space="preserve">ÚPRAVA PLÁNĚ SE ZHUTNĚNÍM V HORNINĚ TŘ. II                                                          </t>
  </si>
  <si>
    <t>M2</t>
  </si>
  <si>
    <t>1: Dle technické zprávy, výkresových příloh projektové dokumentace, TKP staveb státních drah a výkazů materiálu projektu a souhrnných částí dokumentace stavby.
2: 20m*5m*3</t>
  </si>
  <si>
    <t>položka zahrnuje úpravu pláně včetně vyrovnání výškových rozdílů. Míru zhutnění určuje projekt.</t>
  </si>
  <si>
    <t>Základy:</t>
  </si>
  <si>
    <t>21197</t>
  </si>
  <si>
    <t xml:space="preserve">OPLÁŠTĚNÍ ODVODŇOVACÍCH ŽEBER Z GEOTEXTILIE                                                         </t>
  </si>
  <si>
    <t>1: Dle technické zprávy, výkresových příloh projektové dokumentace, TKP staveb státních drah a výkazů materiálu projektu a souhrnných částí dokumentace stavby.
2: 21m*4m</t>
  </si>
  <si>
    <t>položka zahrnuje dodávku předepsané geotextilie, mimostaveništní a vnitrostaveništní dopravu a její uložení včetně potřebných přesahů (nezapočítávají se do výměry)</t>
  </si>
  <si>
    <t>212036</t>
  </si>
  <si>
    <t>TRATIVODY KOMPLET Z TRUB NEKOV DN DO 150MM, RÝHA TŘ II</t>
  </si>
  <si>
    <t>M</t>
  </si>
  <si>
    <t>Trativod sloužící pro odvodnění ZKPP</t>
  </si>
  <si>
    <t>1: Dle technické zprávy, výkresových příloh projektové dokumentace, TKP staveb státních drah a výkazů materiálu projektu a souhrnných částí dokumentace stavby.
2: 21m</t>
  </si>
  <si>
    <t>Položka platí pro kompletní konstrukce trativodů a zahrnuje zejména:_x000D_
- výkop rýhy předepsaného tvaru v dané třídě těžitelnosti, výplň, zásyp trativodu včetně dopravy, uložení přebytečného materiálu, dodávky předepsaného materiálu pro výplň a zásyp_x000D_
- zřízení spojovací vrstvy_x000D_
- zřízení podkladu a lože trativodu z předepsaného materiálu_x000D_
- dodávka a uložení trativodu předepsaného materiálu a profilu_x000D_
- obsyp trativodu předepsaným materiálem_x000D_
- ukončení trativodu zaústěním do potrubí nebo vodoteče, případně vybudování ukončujícího objektu (kapličky) dle VL_x000D_
- veškerý materiál, výrobky a polotovary, včetně mimostaveništní a vnitrostaveništní dopravy_x000D_
- nezahrnuje opláštění z geotextilie, fólie</t>
  </si>
  <si>
    <t>OPRAVA TRATIVODŮ DO DN 200MM</t>
  </si>
  <si>
    <t>#odvodňovací jímka: V případě poškození stávajícího trativodu meliorace během stavebních prací na odvodňovací jímce. Položka obsahuje materiál, napojení trub, obetonování, výkopy a obsyp.</t>
  </si>
  <si>
    <t>1: Dle technické zprávy, výkresových příloh projektové dokumentace, TKP staveb státních drah a výkazů materiálu projektu a souhrnných částí dokumentace stavby.
2: 4m</t>
  </si>
  <si>
    <t>Vodorovné konstrukce:</t>
  </si>
  <si>
    <t>451312</t>
  </si>
  <si>
    <t>PODKLADNÍ A VÝPLŇOVÉ VRSTVY Z PROSTÉHO BETONU C12/15</t>
  </si>
  <si>
    <t>Výusť potrubí do odpařovací jímky</t>
  </si>
  <si>
    <t>1: Dle technické zprávy, výkresových příloh projektové dokumentace, TKP staveb státních drah a výkazů materiálu projektu a souhrnných částí dokumentace stavby.
2: (1,6m2+1,83m2)*0,1m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</si>
  <si>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</si>
  <si>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451313</t>
  </si>
  <si>
    <t>PODKLADNÍ A VÝPLŇOVÉ VRSTVY Z PROSTÉHO BETONU C16/20</t>
  </si>
  <si>
    <t>1: Dle technické zprávy, výkresových příloh projektové dokumentace, TKP staveb státních drah a výkazů materiálu projektu a souhrnných částí dokumentace stavby.
2: 2m*2m*0.3m</t>
  </si>
  <si>
    <t>465512</t>
  </si>
  <si>
    <t>DLAŽBY Z LOMOVÉHO KAMENE NA MC</t>
  </si>
  <si>
    <t>1: Dle technické zprávy, výkresových příloh projektové dokumentace, TKP staveb státních drah a výkazů materiálu projektu a souhrnných částí dokumentace stavby.
2: (1,6m2+1,83m2)*0,2m</t>
  </si>
  <si>
    <t>položka zahrnuje:_x000D_
- nutné zemní práce (svahování, úpravu pláně a pod.)_x000D_
- zřízení spojovací vrstvy_x000D_
- zřízení lože dlažby z cementové malty předepsané kvality a předepsané tloušťky_x000D_
- dodávku a položení dlažby z lomového kamene do předepsaného tvaru_x000D_
- spárování, těsnění, tmelení a vyplnění spar MC případně s vyklínováním_x000D_
- úprava povrchu pro odvedení srážkové vody_x000D_
- nezahrnuje podklad pod dlažbu, vykazuje se samostatně položkami SD 45</t>
  </si>
  <si>
    <t>466921</t>
  </si>
  <si>
    <t>DLAŽBY VEGETAČNÍ Z BETONOVÝCH DLAŽDIC NA SUCHO</t>
  </si>
  <si>
    <t>Odpařovací jímka</t>
  </si>
  <si>
    <t>položka zahrnuje:_x000D_
- povrchovou úpravu podkladu_x000D_
- zřízení spojovací vrstvy_x000D_
- dodávku a uložení předepsaných dlažebních prvků do předepsaného tvaru_x000D_
- spárování, těsnění, tmelení a vyplnění spar případně s vyklínováním_x000D_
- úprava povrchu pro odvedení srážkové vody_x000D_
- výplň otvorů drnem nebo ornicí s osetím, případně kamenivem_x000D_
- výplň spar předepsaným materiálem_x000D_
- nutné zemní práce (svahování, úpravu pláně a pod.)_x000D_
- nezahrnuje podklad pod dlažbu, vykazuje se samostatně položkami SD 45</t>
  </si>
  <si>
    <t>Komunikace:</t>
  </si>
  <si>
    <t>501101</t>
  </si>
  <si>
    <t>ZŘÍZENÍ KONSTRUKČNÍ VRSTVY TĚLESA ŽELEZNIČNÍHO SPODKU ZE ŠTĚRKODRTI NOVÉ</t>
  </si>
  <si>
    <t>ZKPP</t>
  </si>
  <si>
    <t>1: Dle technické zprávy, výkresových příloh projektové dokumentace, TKP staveb státních drah a výkazů materiálu projektu a souhrnných částí dokumentace stavby.
2: 20m*5m*0,5m</t>
  </si>
  <si>
    <t>1. Položka obsahuje:_x000D_
 – nákup a dodání štěrkodrtě v požadované kvalitě podle zadávací dokumentace_x000D_
 – očištění podkladu, případně zřízení spojovací vrstvy_x000D_
 – uložení štěrkodrtě dle předepsaného technologického předpisu_x000D_
 – zřízení podkladní nebo konstrukční vrstvy ze štěrkodrtě bez rozlišení šířky, pokládání vrstvy po etapách, případně dílčích vrstvách, včetně pracovních spar a spojů_x000D_
 – hutnění na předepsanou míru hutnění_x000D_
 – průkazní zkoušky, kontrolní zkoušky a kontrolní měření_x000D_
 – úpravu napojení, ukončení a těsnění podél odvodňovacích zařízení, vpustí, šachet apod._x000D_
 – těsnění, tmelení a výplň spar a otvorů_x000D_
 – ošetření úložiště po celou dobu práce v něm vč. klimatických opatření_x000D_
 – ztížení v okolí inženýrských vedení, konstrukcí a objektů a jejich dočasné zajištění_x000D_
 – ztížení provádění včetně hutnění ve ztížených podmínkách a stísněných prostorech_x000D_
 – úpravu povrchu vrstvy_x000D_
2. Položka neobsahuje:_x000D_
 X_x000D_
3. Způsob měření:_x000D_
Měří se metr krychlový.</t>
  </si>
  <si>
    <t>8</t>
  </si>
  <si>
    <t>Potrubí:</t>
  </si>
  <si>
    <t>87134</t>
  </si>
  <si>
    <t>POTRUBÍ Z TRUB PLASTOVÝCH TLAKOVÝCH HRDLOVÝCH DN DO 200MM</t>
  </si>
  <si>
    <t>#odvodňovací jímka: propojovají potrubí jímky a stávající šachty dešťové kanalizace</t>
  </si>
  <si>
    <t>1: Dle technické zprávy, výkresových příloh projektové dokumentace, TKP staveb státních drah a výkazů materiálu projektu a souhrnných částí dokumentace stavby.
2: 1m</t>
  </si>
  <si>
    <t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nezahrnuje tlakové zkoušky ani proplach a dezinfekci</t>
  </si>
  <si>
    <t>87444</t>
  </si>
  <si>
    <t>POTRUBÍ Z TRUB PLASTOVÝCH ODPADNÍCH DN DO 250MM</t>
  </si>
  <si>
    <t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nezahrnuje zkoušky vodotěsnosti a televizní prohlídku</t>
  </si>
  <si>
    <t>894846</t>
  </si>
  <si>
    <t>ŠACHTY KANALIZAČNÍ PLASTOVÉ D 400MM</t>
  </si>
  <si>
    <t>trativodní šachty</t>
  </si>
  <si>
    <t>položka zahrnuje:_x000D_
- poklopy s rámem z předepsaného materiálu a tvaru_x000D_
- předepsané plastové skruže, dno a není-li uvedeno jinak i podkladní vrstvu (z kameniva nebo betonu)._x000D_
- výplň, těsnění a tmelení spár a spojů,_x000D_
- očištění a ošetření úložných ploch,_x000D_
- předepsané podkladní konstrukce</t>
  </si>
  <si>
    <t>89516</t>
  </si>
  <si>
    <t>DRENÁŽNÍ VÝUSŤ Z BETON DÍLCŮ</t>
  </si>
  <si>
    <t>položka zahrnuje:_x000D_
- dodání  a osazení dílce  požadovaného  tvaru  a  vlastností,  jeho  skladování,  doprava  vnitrostaveništní i mimosatveništní_x000D_
- u dílců železobetonových výztuž, případně i tuhé kovové prvky a závěsná oka,_x000D_
- výplň, těsnění a tmelení spár a spojů</t>
  </si>
  <si>
    <t>89712</t>
  </si>
  <si>
    <t>VPUSŤ KANALIZAČNÍ ULIČNÍ KOMPLETNÍ Z BETONOVÝCH DÍLCŮ</t>
  </si>
  <si>
    <t>položka zahrnuje:_x000D_
- dodávku a osazení předepsaných dílů včetně mříže_x000D_
- výplň, těsnění  a tmelení spar a spojů,_x000D_
- opatření  povrchů  betonu  izolací  proti zemní vlhkosti v částech, kde přijdou do styku se zeminou nebo kamenivem,_x000D_
- předepsané podkladní konstrukce</t>
  </si>
  <si>
    <t>899123</t>
  </si>
  <si>
    <t>MŘÍŽE Z KOMPOZITU SAMOSTATNÉ</t>
  </si>
  <si>
    <t>položka zahrnuje:_x000D_
- dodání a uložení předepsané konstrukce z předepsaného materiálu včetně vnitrostaveništní a mimostaveništní dopravy_x000D_
- veškeré potřebné pomocné práce_x000D_
- veškerý pomocný a upevňovací materiál</t>
  </si>
  <si>
    <t>89914</t>
  </si>
  <si>
    <t>ŠACHTOVÉ BETONOVÉ SKRUŽE SAMOSTATNÉ</t>
  </si>
  <si>
    <t>#odvodňovací jímka: šachtové dílce DN 1000 vč. přechodového dílce (konus), vč. uložení do výkopu</t>
  </si>
  <si>
    <t>1: Dle technické zprávy, výkresových příloh projektové dokumentace, TKP staveb státních drah a výkazů materiálu projektu a souhrnných částí dokumentace stavby.
2: 3ks</t>
  </si>
  <si>
    <t xml:space="preserve">- Položka zahrnuje veškerý materiál, výrobky a polotovary, včetně mimostaveništní a vnitrostaveništní dopravy (rovněž přesuny), včetně naložení a složení,případně s uložením. _x000D_
</t>
  </si>
  <si>
    <t>899523</t>
  </si>
  <si>
    <t>OBETONOVÁNÍ POTRUBÍ Z PROSTÉHO BETONU DO C16/20</t>
  </si>
  <si>
    <t>obetonování příčného svodu pod komunikací+pod kolejí</t>
  </si>
  <si>
    <t>1: Dle technické zprávy, výkresových příloh projektové dokumentace, TKP staveb státních drah a výkazů materiálu projektu a souhrnných částí dokumentace stavby.
2: 0,5m3+0,25m3</t>
  </si>
  <si>
    <t>- dodání čerstvého betonu (betonové směsi) požadované kvality, jeho uložení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požadovaných konstr. (i ztracené) s úpravou dle požadované kvality povrchu betonu, včetně odbedňovacích a odskružovacích prostředků,_x000D_
- podpěrné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všech požadovaných otvorů, kapes, výklenků, prostupů, dutin, drážek a pod., vč. ztížení práce a úprav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a tmelení spar a spojů,_x000D_
- opatření povrchů betonu izolací proti zemní vlhkosti v částech, kde přijdou do styku se zeminou nebo kamenivem,_x000D_
- případné zřízení spojovací vrstvy u základů,_x000D_
- úpravy pro osazení zařízení ochrany konstrukce proti vlivu bludných proudů</t>
  </si>
  <si>
    <t>Ostatní práce:</t>
  </si>
  <si>
    <t>935222</t>
  </si>
  <si>
    <t>PŘÍKOPOVÉ ŽLABY Z BETON TVÁRNIC ŠÍŘ DO 900MM DO BETONU TL 100MM</t>
  </si>
  <si>
    <t>1: Dle technické zprávy, výkresových příloh projektové dokumentace, TKP staveb státních drah a výkazů materiálu projektu a souhrnných částí dokumentace stavby.
2: 8,1m</t>
  </si>
  <si>
    <t>položka zahrnuje:_x000D_
- dodávku a uložení příkopových tvárnic předepsaného rozměru a kvality_x000D_
- dodání a rozprostření lože z předepsaného materiálu v předepsané kvalitěa v předepsané tloušťce_x000D_
- veškerou manipulaci s materiálem, vnitrostaveništní i mimostaveništní dopravu_x000D_
- ukončení, patky, spárování_x000D_
- měří se v metrech běžných délky osy žlabu</t>
  </si>
  <si>
    <t>96716</t>
  </si>
  <si>
    <t xml:space="preserve">VYBOURÁNÍ ČÁSTÍ KONSTRUKCÍ ŽELEZOBET                                                                </t>
  </si>
  <si>
    <t>1: Dle technické zprávy, výkresových příloh projektové dokumentace, TKP staveb státních drah a výkazů materiálu projektu a souhrnných částí dokumentace stavby.
2: 4m3</t>
  </si>
  <si>
    <t xml:space="preserve"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položka zahrnuje veškeré další práce plynoucí z technologického předpisu a z platných předpisů </t>
  </si>
  <si>
    <t>96716B</t>
  </si>
  <si>
    <t xml:space="preserve">VYBOURÁNÍ ČÁSTÍ KONSTRUKCÍ ŽELEZOBET - DOPRAVA                                                      </t>
  </si>
  <si>
    <t>TKM</t>
  </si>
  <si>
    <t>1: Dle technické zprávy, výkresových příloh projektové dokumentace, TKP staveb státních drah a výkazů materiálu projektu a souhrnných částí dokumentace stavby.
2: 4m3*2,5t/m3*30km</t>
  </si>
  <si>
    <t>Položka zahrnuje samostatnou dopravu suti a vybouraných hmot. Množství se určí jako součin hmotnosti [t] a požadované vzdálenosti [km].</t>
  </si>
  <si>
    <t>ZHOTOVENÍ OTVORŮ V ŽELEZOBETONOVÉ KONSTRUKCI</t>
  </si>
  <si>
    <t>KS</t>
  </si>
  <si>
    <t>#odvodňovací jímka: otvory pro trubku ve skružích</t>
  </si>
  <si>
    <t>18232R</t>
  </si>
  <si>
    <t>212446R</t>
  </si>
  <si>
    <t>96815R</t>
  </si>
  <si>
    <t>18600</t>
  </si>
  <si>
    <t>ZALÉVÁNÍ VODOU</t>
  </si>
  <si>
    <t>18247</t>
  </si>
  <si>
    <t>OŠETŘOVÁNÍ TRÁVNÍKU</t>
  </si>
  <si>
    <t>ZALOŽENÍ TRÁVNÍKU ZATRAVŇOVACÍ TEXTILIÍ (ROHOŽÍ)</t>
  </si>
  <si>
    <t>18245</t>
  </si>
  <si>
    <t>odpařovací jímka</t>
  </si>
  <si>
    <t>1: Dle technické zprávy, výkresových příloh projektové dokumentace, TKP staveb státních drah a výkazů materiálu projektu a souhrnných částí dokumentace stavby.
2: (1,5m*2,6m*2)+(1,5m*10m*2)</t>
  </si>
  <si>
    <t>ROZPROSTŘENÍ ZEMINY VHODNÉ K OHUMUSOVÁNÍ V ROVINĚ V TL DO 0,15M</t>
  </si>
  <si>
    <t>položka zahrnuje:_x000D_
nutné přemístění zeminy vhodné k ohumusování z dočasných skládek vzdálených do 50m_x000D_
rozprostření zeminy vhodné k ohumusování v předepsané tloušťce v rovině a ve svahu do 1:5</t>
  </si>
  <si>
    <t xml:space="preserve">položka zahrnuje:_x000D_
Zahrnuje dodání a položení předepsané zatravňovací textilie bez ohledu na sklon terénu, zalévání, první pokosení
</t>
  </si>
  <si>
    <t xml:space="preserve">položka zahrnuje:_x000D_
Zahrnuje pokosení se shrabáním, naložení shrabků na dopravní prostředek, s odvozem a se složením, to vše bez ohledu na sklon terénu
zahrnuje nutné zalití a hnojení
</t>
  </si>
  <si>
    <t xml:space="preserve">položka zahrnuje:_x000D_
položka zahrnuje veškerý materiál, výrobky a polotovary, včetně mimostaveništní a vnitrostaveništní dopravy (rovněž přesuny), včetně naložení a složení, případně s uložením
zahrnuje nutné zalití a hnojení
</t>
  </si>
  <si>
    <t>1: Dle technické zprávy, výkresových příloh projektové dokumentace, TKP staveb státních drah a výkazů materiálu projektu a souhrnných částí dokumentace stavby.
2: 0,5m*8,5m*2+0,5m*1,5m*2</t>
  </si>
  <si>
    <t>1: Dle technické zprávy, výkresových příloh projektové dokumentace, TKP staveb státních drah a výkazů materiálu projektu a souhrnných částí dokumentace stavby.
2:( ((1,5m*2,6m*2)+(1,5m*10m*2))*3)*0.06</t>
  </si>
  <si>
    <t xml:space="preserve">#odvodňovací jímka+alternativně uliční vpusť: </t>
  </si>
  <si>
    <t>Soupis prací:</t>
  </si>
  <si>
    <t>1: Dle technické zprávy, výkresových příloh projektové dokumentace, TKP staveb státních drah a výkazů materiálu projektu a souhrnných částí dokumentace stavby.
2: 1ks dešťovou uliční vpusť DN500, dílce jsou ze železobetonu o tloušťce stěn 65mm, spodní dílec je s kalištěm do 300mm. Výška od poklopu k výtoku vpusti (napojení potrubí) je 1000mm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</si>
</sst>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6" fillId="0" borderId="0"/>
  </cellStyleXfs>
  <cellXfs count="183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5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top" wrapText="1"/>
    </xf>
    <xf numFmtId="0" fontId="7" fillId="6" borderId="2" xfId="1" applyFont="1" applyFill="1" applyBorder="1" applyAlignment="1">
      <alignment horizontal="right" vertical="top" wrapText="1"/>
    </xf>
    <xf numFmtId="49" fontId="7" fillId="6" borderId="2" xfId="1" applyNumberFormat="1" applyFont="1" applyFill="1" applyBorder="1" applyAlignment="1">
      <alignment horizontal="right" vertical="top" wrapText="1"/>
    </xf>
    <xf numFmtId="0" fontId="7" fillId="6" borderId="2" xfId="1" applyFont="1" applyFill="1" applyBorder="1" applyAlignment="1">
      <alignment horizontal="center" vertical="top"/>
    </xf>
    <xf numFmtId="4" fontId="7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8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9" fillId="7" borderId="4" xfId="1" applyFont="1" applyFill="1" applyBorder="1" applyAlignment="1">
      <alignment horizontal="left" vertical="top"/>
    </xf>
    <xf numFmtId="0" fontId="9" fillId="7" borderId="4" xfId="1" applyFont="1" applyFill="1" applyBorder="1" applyAlignment="1">
      <alignment horizontal="right" vertical="top"/>
    </xf>
    <xf numFmtId="49" fontId="9" fillId="7" borderId="4" xfId="1" applyNumberFormat="1" applyFont="1" applyFill="1" applyBorder="1" applyAlignment="1">
      <alignment horizontal="right" vertical="top"/>
    </xf>
    <xf numFmtId="0" fontId="9" fillId="7" borderId="4" xfId="1" applyFont="1" applyFill="1" applyBorder="1" applyAlignment="1">
      <alignment vertical="top"/>
    </xf>
    <xf numFmtId="0" fontId="9" fillId="7" borderId="4" xfId="1" applyFont="1" applyFill="1" applyBorder="1" applyAlignment="1">
      <alignment horizontal="center" vertical="top"/>
    </xf>
    <xf numFmtId="164" fontId="9" fillId="7" borderId="4" xfId="1" applyNumberFormat="1" applyFont="1" applyFill="1" applyBorder="1" applyAlignment="1">
      <alignment horizontal="center" vertical="top"/>
    </xf>
    <xf numFmtId="4" fontId="9" fillId="7" borderId="4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left" vertical="top"/>
    </xf>
    <xf numFmtId="0" fontId="8" fillId="0" borderId="2" xfId="1" applyFont="1" applyFill="1" applyBorder="1" applyAlignment="1">
      <alignment horizontal="right" vertical="top" wrapText="1"/>
    </xf>
    <xf numFmtId="49" fontId="8" fillId="0" borderId="2" xfId="1" applyNumberFormat="1" applyFont="1" applyFill="1" applyBorder="1" applyAlignment="1">
      <alignment horizontal="right"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center" vertical="top"/>
    </xf>
    <xf numFmtId="164" fontId="8" fillId="0" borderId="2" xfId="1" applyNumberFormat="1" applyFont="1" applyFill="1" applyBorder="1" applyAlignment="1">
      <alignment horizontal="center" vertical="top"/>
    </xf>
    <xf numFmtId="4" fontId="8" fillId="0" borderId="2" xfId="1" applyNumberFormat="1" applyFont="1" applyFill="1" applyBorder="1" applyAlignment="1">
      <alignment horizontal="center" vertical="top"/>
    </xf>
    <xf numFmtId="0" fontId="1" fillId="0" borderId="0" xfId="1" applyFill="1" applyAlignment="1">
      <alignment vertical="top"/>
    </xf>
    <xf numFmtId="0" fontId="8" fillId="0" borderId="0" xfId="1" applyFont="1" applyFill="1" applyAlignment="1">
      <alignment horizontal="left" vertical="top"/>
    </xf>
    <xf numFmtId="0" fontId="2" fillId="0" borderId="0" xfId="1" applyFont="1" applyFill="1" applyAlignment="1">
      <alignment vertical="top"/>
    </xf>
    <xf numFmtId="0" fontId="8" fillId="0" borderId="5" xfId="1" applyFont="1" applyFill="1" applyBorder="1" applyAlignment="1">
      <alignment horizontal="left" vertical="top"/>
    </xf>
    <xf numFmtId="0" fontId="8" fillId="0" borderId="5" xfId="1" applyFont="1" applyFill="1" applyBorder="1" applyAlignment="1">
      <alignment horizontal="right" vertical="top" wrapText="1"/>
    </xf>
    <xf numFmtId="49" fontId="8" fillId="0" borderId="5" xfId="1" applyNumberFormat="1" applyFont="1" applyFill="1" applyBorder="1" applyAlignment="1">
      <alignment horizontal="right"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7" xfId="1" applyFont="1" applyFill="1" applyBorder="1" applyAlignment="1">
      <alignment horizontal="center" vertical="top"/>
    </xf>
    <xf numFmtId="164" fontId="8" fillId="0" borderId="5" xfId="1" applyNumberFormat="1" applyFont="1" applyFill="1" applyBorder="1" applyAlignment="1">
      <alignment horizontal="center" vertical="top"/>
    </xf>
    <xf numFmtId="4" fontId="8" fillId="0" borderId="5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 wrapText="1"/>
    </xf>
    <xf numFmtId="49" fontId="8" fillId="0" borderId="0" xfId="1" applyNumberFormat="1" applyFont="1" applyFill="1" applyBorder="1" applyAlignment="1">
      <alignment horizontal="right" vertical="top" wrapText="1"/>
    </xf>
    <xf numFmtId="0" fontId="8" fillId="0" borderId="3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8" fillId="0" borderId="8" xfId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4" fontId="8" fillId="0" borderId="0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/>
    </xf>
    <xf numFmtId="0" fontId="8" fillId="0" borderId="1" xfId="1" applyFont="1" applyFill="1" applyBorder="1" applyAlignment="1">
      <alignment horizontal="right" vertical="top"/>
    </xf>
    <xf numFmtId="49" fontId="8" fillId="0" borderId="1" xfId="1" applyNumberFormat="1" applyFont="1" applyFill="1" applyBorder="1" applyAlignment="1">
      <alignment horizontal="right" vertical="top"/>
    </xf>
    <xf numFmtId="0" fontId="8" fillId="0" borderId="9" xfId="1" applyFont="1" applyFill="1" applyBorder="1" applyAlignment="1">
      <alignment vertical="top"/>
    </xf>
    <xf numFmtId="0" fontId="11" fillId="0" borderId="10" xfId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4" fontId="8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2" fillId="0" borderId="2" xfId="1" applyFont="1" applyFill="1" applyBorder="1" applyAlignment="1">
      <alignment horizontal="right" vertical="top" wrapText="1"/>
    </xf>
    <xf numFmtId="49" fontId="12" fillId="0" borderId="2" xfId="1" applyNumberFormat="1" applyFont="1" applyFill="1" applyBorder="1" applyAlignment="1">
      <alignment horizontal="right" vertical="top" wrapText="1"/>
    </xf>
    <xf numFmtId="0" fontId="12" fillId="0" borderId="2" xfId="1" applyFont="1" applyFill="1" applyBorder="1" applyAlignment="1">
      <alignment vertical="top" wrapText="1"/>
    </xf>
    <xf numFmtId="0" fontId="12" fillId="0" borderId="2" xfId="1" applyFont="1" applyFill="1" applyBorder="1" applyAlignment="1">
      <alignment horizontal="center" vertical="top"/>
    </xf>
    <xf numFmtId="164" fontId="12" fillId="0" borderId="2" xfId="1" applyNumberFormat="1" applyFont="1" applyFill="1" applyBorder="1" applyAlignment="1">
      <alignment horizontal="center" vertical="top"/>
    </xf>
    <xf numFmtId="4" fontId="12" fillId="0" borderId="2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top"/>
    </xf>
    <xf numFmtId="0" fontId="12" fillId="0" borderId="0" xfId="1" applyFont="1" applyFill="1" applyBorder="1" applyAlignment="1">
      <alignment horizontal="right" vertical="top" wrapText="1"/>
    </xf>
    <xf numFmtId="49" fontId="12" fillId="0" borderId="0" xfId="1" applyNumberFormat="1" applyFont="1" applyFill="1" applyBorder="1" applyAlignment="1">
      <alignment horizontal="right" vertical="top" wrapText="1"/>
    </xf>
    <xf numFmtId="0" fontId="12" fillId="0" borderId="3" xfId="1" applyFont="1" applyFill="1" applyBorder="1" applyAlignment="1">
      <alignment vertical="top" wrapText="1"/>
    </xf>
    <xf numFmtId="0" fontId="12" fillId="0" borderId="8" xfId="1" applyFont="1" applyFill="1" applyBorder="1" applyAlignment="1">
      <alignment horizontal="center" vertical="top"/>
    </xf>
    <xf numFmtId="164" fontId="12" fillId="0" borderId="0" xfId="1" applyNumberFormat="1" applyFont="1" applyFill="1" applyBorder="1" applyAlignment="1">
      <alignment horizontal="center" vertical="top"/>
    </xf>
    <xf numFmtId="4" fontId="12" fillId="0" borderId="0" xfId="1" applyNumberFormat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right" vertical="top"/>
    </xf>
    <xf numFmtId="49" fontId="12" fillId="0" borderId="0" xfId="1" applyNumberFormat="1" applyFont="1" applyFill="1" applyBorder="1" applyAlignment="1">
      <alignment horizontal="right" vertical="top"/>
    </xf>
    <xf numFmtId="0" fontId="12" fillId="0" borderId="3" xfId="1" applyFont="1" applyFill="1" applyBorder="1" applyAlignment="1">
      <alignment vertical="top"/>
    </xf>
    <xf numFmtId="0" fontId="12" fillId="0" borderId="11" xfId="1" applyFont="1" applyFill="1" applyBorder="1" applyAlignment="1">
      <alignment vertical="top" wrapText="1"/>
    </xf>
    <xf numFmtId="0" fontId="1" fillId="0" borderId="1" xfId="1" applyFont="1" applyFill="1" applyBorder="1" applyAlignment="1">
      <alignment vertical="top"/>
    </xf>
    <xf numFmtId="0" fontId="12" fillId="0" borderId="1" xfId="1" applyFont="1" applyFill="1" applyBorder="1" applyAlignment="1">
      <alignment horizontal="right" vertical="top"/>
    </xf>
    <xf numFmtId="49" fontId="12" fillId="0" borderId="1" xfId="1" applyNumberFormat="1" applyFont="1" applyFill="1" applyBorder="1" applyAlignment="1">
      <alignment horizontal="right" vertical="top"/>
    </xf>
    <xf numFmtId="0" fontId="12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horizontal="center" vertical="top"/>
    </xf>
    <xf numFmtId="164" fontId="12" fillId="0" borderId="1" xfId="1" applyNumberFormat="1" applyFont="1" applyFill="1" applyBorder="1" applyAlignment="1">
      <alignment horizontal="center" vertical="top"/>
    </xf>
    <xf numFmtId="4" fontId="12" fillId="0" borderId="1" xfId="1" applyNumberFormat="1" applyFont="1" applyFill="1" applyBorder="1" applyAlignment="1">
      <alignment horizontal="center" vertical="top"/>
    </xf>
    <xf numFmtId="0" fontId="9" fillId="7" borderId="1" xfId="1" applyFont="1" applyFill="1" applyBorder="1" applyAlignment="1">
      <alignment horizontal="left" vertical="top"/>
    </xf>
    <xf numFmtId="0" fontId="9" fillId="7" borderId="1" xfId="1" applyFont="1" applyFill="1" applyBorder="1" applyAlignment="1">
      <alignment horizontal="right" vertical="top"/>
    </xf>
    <xf numFmtId="49" fontId="9" fillId="7" borderId="1" xfId="1" applyNumberFormat="1" applyFont="1" applyFill="1" applyBorder="1" applyAlignment="1">
      <alignment horizontal="right" vertical="top"/>
    </xf>
    <xf numFmtId="0" fontId="9" fillId="7" borderId="1" xfId="1" applyFont="1" applyFill="1" applyBorder="1" applyAlignment="1">
      <alignment vertical="top"/>
    </xf>
    <xf numFmtId="0" fontId="9" fillId="7" borderId="1" xfId="1" applyFont="1" applyFill="1" applyBorder="1" applyAlignment="1">
      <alignment horizontal="center" vertical="top"/>
    </xf>
    <xf numFmtId="164" fontId="9" fillId="7" borderId="1" xfId="1" applyNumberFormat="1" applyFont="1" applyFill="1" applyBorder="1" applyAlignment="1">
      <alignment horizontal="center" vertical="top"/>
    </xf>
    <xf numFmtId="4" fontId="9" fillId="7" borderId="1" xfId="1" applyNumberFormat="1" applyFont="1" applyFill="1" applyBorder="1" applyAlignment="1">
      <alignment horizontal="center" vertical="top"/>
    </xf>
    <xf numFmtId="0" fontId="12" fillId="0" borderId="2" xfId="1" applyFont="1" applyFill="1" applyBorder="1" applyAlignment="1">
      <alignment horizontal="left" vertical="top" wrapText="1"/>
    </xf>
    <xf numFmtId="0" fontId="12" fillId="0" borderId="5" xfId="1" applyFont="1" applyFill="1" applyBorder="1" applyAlignment="1">
      <alignment horizontal="right" vertical="top" wrapText="1"/>
    </xf>
    <xf numFmtId="49" fontId="12" fillId="0" borderId="5" xfId="1" applyNumberFormat="1" applyFont="1" applyFill="1" applyBorder="1" applyAlignment="1">
      <alignment horizontal="right" vertical="top" wrapText="1"/>
    </xf>
    <xf numFmtId="0" fontId="12" fillId="0" borderId="6" xfId="1" applyFont="1" applyFill="1" applyBorder="1" applyAlignment="1">
      <alignment vertical="top" wrapText="1"/>
    </xf>
    <xf numFmtId="0" fontId="12" fillId="0" borderId="7" xfId="1" applyFont="1" applyFill="1" applyBorder="1" applyAlignment="1">
      <alignment horizontal="center" vertical="top"/>
    </xf>
    <xf numFmtId="164" fontId="12" fillId="0" borderId="5" xfId="1" applyNumberFormat="1" applyFont="1" applyFill="1" applyBorder="1" applyAlignment="1">
      <alignment horizontal="center" vertical="top"/>
    </xf>
    <xf numFmtId="4" fontId="12" fillId="0" borderId="5" xfId="1" applyNumberFormat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left" vertical="top" wrapText="1"/>
    </xf>
    <xf numFmtId="0" fontId="2" fillId="0" borderId="0" xfId="1" applyNumberFormat="1" applyFont="1" applyFill="1" applyAlignment="1">
      <alignment vertical="top"/>
    </xf>
    <xf numFmtId="0" fontId="2" fillId="0" borderId="0" xfId="1" applyNumberFormat="1" applyFont="1" applyAlignment="1">
      <alignment vertical="top"/>
    </xf>
    <xf numFmtId="0" fontId="10" fillId="0" borderId="2" xfId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top"/>
    </xf>
    <xf numFmtId="0" fontId="8" fillId="0" borderId="3" xfId="1" applyFont="1" applyFill="1" applyBorder="1" applyAlignment="1">
      <alignment vertical="top"/>
    </xf>
    <xf numFmtId="0" fontId="8" fillId="0" borderId="11" xfId="1" applyFont="1" applyFill="1" applyBorder="1" applyAlignment="1">
      <alignment vertical="top"/>
    </xf>
    <xf numFmtId="0" fontId="11" fillId="0" borderId="8" xfId="1" applyFont="1" applyFill="1" applyBorder="1" applyAlignment="1">
      <alignment horizontal="center"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164" fontId="15" fillId="0" borderId="2" xfId="1" applyNumberFormat="1" applyFont="1" applyFill="1" applyBorder="1" applyAlignment="1">
      <alignment horizontal="center" vertical="top"/>
    </xf>
    <xf numFmtId="49" fontId="15" fillId="0" borderId="4" xfId="1" applyNumberFormat="1" applyFont="1" applyFill="1" applyBorder="1" applyAlignment="1">
      <alignment horizontal="right" vertical="top" wrapText="1"/>
    </xf>
    <xf numFmtId="0" fontId="15" fillId="0" borderId="12" xfId="1" applyFont="1" applyFill="1" applyBorder="1" applyAlignment="1">
      <alignment horizontal="center" vertical="top"/>
    </xf>
    <xf numFmtId="49" fontId="15" fillId="0" borderId="1" xfId="1" applyNumberFormat="1" applyFont="1" applyFill="1" applyBorder="1" applyAlignment="1">
      <alignment horizontal="right" vertical="top"/>
    </xf>
    <xf numFmtId="0" fontId="15" fillId="0" borderId="1" xfId="1" applyFont="1" applyFill="1" applyBorder="1" applyAlignment="1">
      <alignment vertical="top"/>
    </xf>
    <xf numFmtId="0" fontId="15" fillId="0" borderId="2" xfId="1" applyFont="1" applyFill="1" applyBorder="1" applyAlignment="1">
      <alignment horizontal="left" vertical="top" wrapText="1"/>
    </xf>
    <xf numFmtId="164" fontId="15" fillId="0" borderId="12" xfId="1" applyNumberFormat="1" applyFont="1" applyFill="1" applyBorder="1" applyAlignment="1">
      <alignment horizontal="center" vertical="top"/>
    </xf>
    <xf numFmtId="4" fontId="15" fillId="0" borderId="2" xfId="1" applyNumberFormat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horizontal="left" vertical="top" wrapText="1"/>
    </xf>
    <xf numFmtId="4" fontId="15" fillId="0" borderId="5" xfId="1" applyNumberFormat="1" applyFont="1" applyFill="1" applyBorder="1" applyAlignment="1">
      <alignment horizontal="center" vertical="top"/>
    </xf>
    <xf numFmtId="4" fontId="15" fillId="0" borderId="0" xfId="1" applyNumberFormat="1" applyFont="1" applyFill="1" applyBorder="1" applyAlignment="1">
      <alignment horizontal="center" vertical="top"/>
    </xf>
    <xf numFmtId="0" fontId="14" fillId="0" borderId="11" xfId="1" applyFont="1" applyFill="1" applyBorder="1" applyAlignment="1">
      <alignment horizontal="left" vertical="top" wrapText="1"/>
    </xf>
    <xf numFmtId="49" fontId="17" fillId="0" borderId="13" xfId="2" applyNumberFormat="1" applyFont="1" applyBorder="1" applyAlignment="1" applyProtection="1">
      <alignment vertical="top" wrapText="1"/>
      <protection locked="0"/>
    </xf>
    <xf numFmtId="49" fontId="15" fillId="0" borderId="0" xfId="1" applyNumberFormat="1" applyFont="1" applyFill="1" applyBorder="1" applyAlignment="1">
      <alignment horizontal="right" vertical="top"/>
    </xf>
    <xf numFmtId="0" fontId="15" fillId="0" borderId="0" xfId="1" applyFont="1" applyFill="1" applyBorder="1" applyAlignment="1">
      <alignment vertical="top"/>
    </xf>
    <xf numFmtId="0" fontId="15" fillId="0" borderId="7" xfId="1" applyFont="1" applyFill="1" applyBorder="1" applyAlignment="1">
      <alignment horizontal="center" vertical="top"/>
    </xf>
    <xf numFmtId="164" fontId="15" fillId="0" borderId="5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right" vertical="top" wrapText="1"/>
    </xf>
    <xf numFmtId="49" fontId="1" fillId="0" borderId="2" xfId="1" applyNumberFormat="1" applyFont="1" applyFill="1" applyBorder="1" applyAlignment="1">
      <alignment horizontal="right" vertical="top" wrapText="1"/>
    </xf>
    <xf numFmtId="0" fontId="1" fillId="0" borderId="2" xfId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center" vertical="top"/>
    </xf>
    <xf numFmtId="0" fontId="1" fillId="0" borderId="5" xfId="1" applyFont="1" applyFill="1" applyBorder="1" applyAlignment="1">
      <alignment horizontal="right" vertical="top" wrapText="1"/>
    </xf>
    <xf numFmtId="49" fontId="1" fillId="0" borderId="5" xfId="1" applyNumberFormat="1" applyFont="1" applyFill="1" applyBorder="1" applyAlignment="1">
      <alignment horizontal="right" vertical="top" wrapText="1"/>
    </xf>
    <xf numFmtId="0" fontId="1" fillId="0" borderId="6" xfId="1" applyFont="1" applyFill="1" applyBorder="1" applyAlignment="1">
      <alignment vertical="top" wrapText="1"/>
    </xf>
    <xf numFmtId="0" fontId="1" fillId="0" borderId="7" xfId="1" applyFont="1" applyFill="1" applyBorder="1" applyAlignment="1">
      <alignment horizontal="center" vertical="top"/>
    </xf>
    <xf numFmtId="164" fontId="1" fillId="0" borderId="5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right" vertical="top" wrapText="1"/>
    </xf>
    <xf numFmtId="49" fontId="1" fillId="0" borderId="0" xfId="1" applyNumberFormat="1" applyFont="1" applyFill="1" applyBorder="1" applyAlignment="1">
      <alignment horizontal="right" vertical="top" wrapText="1"/>
    </xf>
    <xf numFmtId="0" fontId="1" fillId="0" borderId="3" xfId="1" applyFont="1" applyFill="1" applyBorder="1" applyAlignment="1">
      <alignment vertical="top" wrapText="1"/>
    </xf>
    <xf numFmtId="0" fontId="18" fillId="0" borderId="2" xfId="1" applyFont="1" applyFill="1" applyBorder="1" applyAlignment="1">
      <alignment horizontal="left" vertical="top" wrapText="1"/>
    </xf>
    <xf numFmtId="0" fontId="1" fillId="0" borderId="8" xfId="1" applyFont="1" applyFill="1" applyBorder="1" applyAlignment="1">
      <alignment horizontal="center" vertical="top"/>
    </xf>
    <xf numFmtId="164" fontId="1" fillId="0" borderId="0" xfId="1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right" vertical="top"/>
    </xf>
    <xf numFmtId="49" fontId="1" fillId="0" borderId="1" xfId="1" applyNumberFormat="1" applyFont="1" applyFill="1" applyBorder="1" applyAlignment="1">
      <alignment horizontal="right" vertical="top"/>
    </xf>
    <xf numFmtId="0" fontId="1" fillId="0" borderId="9" xfId="1" applyFont="1" applyFill="1" applyBorder="1" applyAlignment="1">
      <alignment vertical="top"/>
    </xf>
    <xf numFmtId="0" fontId="1" fillId="0" borderId="10" xfId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right" vertical="top"/>
    </xf>
    <xf numFmtId="0" fontId="1" fillId="0" borderId="12" xfId="1" applyFont="1" applyFill="1" applyBorder="1" applyAlignment="1">
      <alignment horizontal="right" vertical="top"/>
    </xf>
    <xf numFmtId="0" fontId="1" fillId="0" borderId="2" xfId="1" applyFont="1" applyFill="1" applyBorder="1" applyAlignment="1">
      <alignment horizontal="left" vertical="top"/>
    </xf>
    <xf numFmtId="49" fontId="15" fillId="0" borderId="2" xfId="1" applyNumberFormat="1" applyFont="1" applyFill="1" applyBorder="1" applyAlignment="1">
      <alignment horizontal="right" vertical="top" wrapText="1"/>
    </xf>
    <xf numFmtId="0" fontId="15" fillId="0" borderId="2" xfId="1" applyFont="1" applyFill="1" applyBorder="1" applyAlignment="1">
      <alignment vertical="top" wrapText="1"/>
    </xf>
    <xf numFmtId="0" fontId="15" fillId="0" borderId="2" xfId="1" applyFont="1" applyFill="1" applyBorder="1" applyAlignment="1">
      <alignment horizontal="center" vertical="top"/>
    </xf>
    <xf numFmtId="49" fontId="15" fillId="0" borderId="5" xfId="1" applyNumberFormat="1" applyFont="1" applyFill="1" applyBorder="1" applyAlignment="1">
      <alignment horizontal="right" vertical="top" wrapText="1"/>
    </xf>
    <xf numFmtId="0" fontId="15" fillId="0" borderId="6" xfId="1" applyFont="1" applyFill="1" applyBorder="1" applyAlignment="1">
      <alignment vertical="top" wrapText="1"/>
    </xf>
    <xf numFmtId="49" fontId="15" fillId="0" borderId="0" xfId="1" applyNumberFormat="1" applyFont="1" applyFill="1" applyBorder="1" applyAlignment="1">
      <alignment horizontal="right" vertical="top" wrapText="1"/>
    </xf>
    <xf numFmtId="0" fontId="15" fillId="0" borderId="3" xfId="1" applyFont="1" applyFill="1" applyBorder="1" applyAlignment="1">
      <alignment vertical="top" wrapText="1"/>
    </xf>
    <xf numFmtId="0" fontId="15" fillId="0" borderId="8" xfId="1" applyFont="1" applyFill="1" applyBorder="1" applyAlignment="1">
      <alignment horizontal="center" vertical="top"/>
    </xf>
    <xf numFmtId="164" fontId="15" fillId="0" borderId="0" xfId="1" applyNumberFormat="1" applyFont="1" applyFill="1" applyBorder="1" applyAlignment="1">
      <alignment horizontal="center" vertical="top"/>
    </xf>
    <xf numFmtId="0" fontId="15" fillId="0" borderId="9" xfId="1" applyFont="1" applyFill="1" applyBorder="1" applyAlignment="1">
      <alignment vertical="top"/>
    </xf>
    <xf numFmtId="0" fontId="15" fillId="0" borderId="10" xfId="1" applyFont="1" applyFill="1" applyBorder="1" applyAlignment="1">
      <alignment horizontal="center" vertical="top"/>
    </xf>
    <xf numFmtId="164" fontId="15" fillId="0" borderId="1" xfId="1" applyNumberFormat="1" applyFont="1" applyFill="1" applyBorder="1" applyAlignment="1">
      <alignment horizontal="center" vertical="top"/>
    </xf>
    <xf numFmtId="4" fontId="15" fillId="0" borderId="1" xfId="1" applyNumberFormat="1" applyFont="1" applyFill="1" applyBorder="1" applyAlignment="1">
      <alignment horizontal="center" vertical="top"/>
    </xf>
    <xf numFmtId="0" fontId="7" fillId="6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7" fillId="6" borderId="2" xfId="1" applyNumberFormat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/>
    </xf>
  </cellXfs>
  <cellStyles count="3">
    <cellStyle name="Normální" xfId="0" builtinId="0"/>
    <cellStyle name="normální 3" xfId="1" xr:uid="{00000000-0005-0000-0000-000001000000}"/>
    <cellStyle name="normální_POL.XLS" xfId="2" xr:uid="{FE6BD8BC-F384-4AB6-B621-858E698680C3}"/>
  </cellStyles>
  <dxfs count="24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pageSetUpPr fitToPage="1"/>
  </sheetPr>
  <dimension ref="A1:T170"/>
  <sheetViews>
    <sheetView tabSelected="1" view="pageBreakPreview" zoomScale="85" zoomScaleNormal="85" zoomScaleSheetLayoutView="85" workbookViewId="0">
      <pane ySplit="7" topLeftCell="A125" activePane="bottomLeft" state="frozen"/>
      <selection pane="bottomLeft" activeCell="E132" sqref="E132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20" customWidth="1"/>
    <col min="4" max="4" width="9.7109375" style="1" customWidth="1"/>
    <col min="5" max="5" width="70.7109375" style="121" customWidth="1"/>
    <col min="6" max="6" width="11.7109375" style="1" customWidth="1"/>
    <col min="7" max="9" width="16.7109375" style="1" customWidth="1"/>
    <col min="10" max="10" width="9.140625" style="1"/>
    <col min="11" max="11" width="40.7109375" style="5" customWidth="1"/>
    <col min="12" max="12" width="9.140625" style="1"/>
    <col min="13" max="13" width="11.42578125" style="1" bestFit="1" customWidth="1"/>
    <col min="14" max="14" width="9.140625" style="1"/>
    <col min="15" max="18" width="9.140625" style="1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4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 t="s">
        <v>1</v>
      </c>
      <c r="F2" s="2"/>
      <c r="G2" s="2"/>
      <c r="H2" s="8"/>
      <c r="I2" s="8"/>
      <c r="J2" s="9"/>
      <c r="K2" s="10"/>
    </row>
    <row r="3" spans="1:20" ht="15" customHeight="1" x14ac:dyDescent="0.25">
      <c r="A3" s="1" t="s">
        <v>2</v>
      </c>
      <c r="B3" s="11" t="s">
        <v>3</v>
      </c>
      <c r="C3" s="177" t="s">
        <v>4</v>
      </c>
      <c r="D3" s="178"/>
      <c r="E3" s="12" t="s">
        <v>5</v>
      </c>
      <c r="F3" s="2"/>
      <c r="G3" s="13"/>
      <c r="H3" s="14" t="s">
        <v>6</v>
      </c>
      <c r="I3" s="15">
        <f>ROUND(SUMIF($A$8:$A$170,"SD",$I$8:$I$170),2)</f>
        <v>0</v>
      </c>
      <c r="J3" s="16"/>
      <c r="K3" s="17"/>
    </row>
    <row r="4" spans="1:20" ht="15" customHeight="1" x14ac:dyDescent="0.25">
      <c r="A4" s="1" t="s">
        <v>7</v>
      </c>
      <c r="B4" s="18" t="s">
        <v>210</v>
      </c>
      <c r="C4" s="179" t="str">
        <f>$H$3</f>
        <v>SO 11-16-01</v>
      </c>
      <c r="D4" s="180"/>
      <c r="E4" s="19" t="s">
        <v>8</v>
      </c>
      <c r="F4" s="8"/>
      <c r="G4" s="8"/>
      <c r="H4" s="20"/>
      <c r="I4" s="20"/>
      <c r="J4" s="16"/>
      <c r="K4" s="21"/>
    </row>
    <row r="5" spans="1:20" ht="12.75" customHeight="1" x14ac:dyDescent="0.25">
      <c r="A5" s="176" t="s">
        <v>9</v>
      </c>
      <c r="B5" s="176" t="s">
        <v>10</v>
      </c>
      <c r="C5" s="181" t="s">
        <v>11</v>
      </c>
      <c r="D5" s="176" t="s">
        <v>12</v>
      </c>
      <c r="E5" s="182" t="s">
        <v>13</v>
      </c>
      <c r="F5" s="176" t="s">
        <v>14</v>
      </c>
      <c r="G5" s="176" t="s">
        <v>15</v>
      </c>
      <c r="H5" s="176" t="s">
        <v>16</v>
      </c>
      <c r="I5" s="176"/>
    </row>
    <row r="6" spans="1:20" ht="12.75" customHeight="1" x14ac:dyDescent="0.25">
      <c r="A6" s="176"/>
      <c r="B6" s="176"/>
      <c r="C6" s="181"/>
      <c r="D6" s="176"/>
      <c r="E6" s="182"/>
      <c r="F6" s="176"/>
      <c r="G6" s="176"/>
      <c r="H6" s="22" t="s">
        <v>17</v>
      </c>
      <c r="I6" s="22" t="s">
        <v>18</v>
      </c>
    </row>
    <row r="7" spans="1:20" s="28" customFormat="1" ht="12.75" customHeight="1" x14ac:dyDescent="0.25">
      <c r="A7" s="23">
        <v>0</v>
      </c>
      <c r="B7" s="24" t="s">
        <v>19</v>
      </c>
      <c r="C7" s="25" t="s">
        <v>20</v>
      </c>
      <c r="D7" s="23" t="s">
        <v>21</v>
      </c>
      <c r="E7" s="26" t="s">
        <v>22</v>
      </c>
      <c r="F7" s="23" t="s">
        <v>23</v>
      </c>
      <c r="G7" s="23" t="s">
        <v>24</v>
      </c>
      <c r="H7" s="23" t="s">
        <v>25</v>
      </c>
      <c r="I7" s="27" t="s">
        <v>26</v>
      </c>
      <c r="K7" s="29"/>
      <c r="T7" s="30"/>
    </row>
    <row r="8" spans="1:20" s="28" customFormat="1" ht="12.75" customHeight="1" x14ac:dyDescent="0.25">
      <c r="A8" s="31" t="s">
        <v>27</v>
      </c>
      <c r="B8" s="32"/>
      <c r="C8" s="33" t="s">
        <v>28</v>
      </c>
      <c r="D8" s="34"/>
      <c r="E8" s="31" t="s">
        <v>29</v>
      </c>
      <c r="F8" s="35"/>
      <c r="G8" s="36"/>
      <c r="H8" s="37"/>
      <c r="I8" s="37">
        <f>SUM($I$9:$I$32)</f>
        <v>0</v>
      </c>
      <c r="K8" s="29"/>
      <c r="T8" s="30"/>
    </row>
    <row r="9" spans="1:20" s="46" customFormat="1" ht="25.5" x14ac:dyDescent="0.25">
      <c r="A9" s="38" t="s">
        <v>30</v>
      </c>
      <c r="B9" s="39">
        <v>1</v>
      </c>
      <c r="C9" s="40" t="s">
        <v>31</v>
      </c>
      <c r="D9" s="41"/>
      <c r="E9" s="42" t="s">
        <v>32</v>
      </c>
      <c r="F9" s="43" t="s">
        <v>33</v>
      </c>
      <c r="G9" s="44">
        <v>380.81700000000001</v>
      </c>
      <c r="H9" s="45">
        <v>0</v>
      </c>
      <c r="I9" s="45">
        <f>ROUND(G9*H9,2)</f>
        <v>0</v>
      </c>
      <c r="K9" s="47"/>
      <c r="T9" s="48"/>
    </row>
    <row r="10" spans="1:20" s="28" customFormat="1" ht="25.5" x14ac:dyDescent="0.25">
      <c r="A10" s="49" t="s">
        <v>34</v>
      </c>
      <c r="B10" s="50"/>
      <c r="C10" s="51"/>
      <c r="D10" s="52"/>
      <c r="E10" s="42" t="s">
        <v>35</v>
      </c>
      <c r="F10" s="53"/>
      <c r="G10" s="54"/>
      <c r="H10" s="55"/>
      <c r="I10" s="55"/>
      <c r="K10" s="29"/>
      <c r="T10" s="30"/>
    </row>
    <row r="11" spans="1:20" s="28" customFormat="1" ht="76.5" x14ac:dyDescent="0.25">
      <c r="A11" s="56" t="s">
        <v>36</v>
      </c>
      <c r="B11" s="57"/>
      <c r="C11" s="58"/>
      <c r="D11" s="59"/>
      <c r="E11" s="60" t="s">
        <v>37</v>
      </c>
      <c r="F11" s="61"/>
      <c r="G11" s="62"/>
      <c r="H11" s="63"/>
      <c r="I11" s="63"/>
      <c r="K11" s="29"/>
      <c r="T11" s="30"/>
    </row>
    <row r="12" spans="1:20" s="28" customFormat="1" ht="12.75" customHeight="1" x14ac:dyDescent="0.25">
      <c r="A12" s="64" t="s">
        <v>38</v>
      </c>
      <c r="B12" s="65"/>
      <c r="C12" s="66"/>
      <c r="D12" s="67"/>
      <c r="E12" s="38" t="s">
        <v>39</v>
      </c>
      <c r="F12" s="68" t="s">
        <v>40</v>
      </c>
      <c r="G12" s="69"/>
      <c r="H12" s="70"/>
      <c r="I12" s="70"/>
      <c r="K12" s="29"/>
      <c r="T12" s="30"/>
    </row>
    <row r="13" spans="1:20" s="46" customFormat="1" ht="25.5" x14ac:dyDescent="0.25">
      <c r="A13" s="38" t="s">
        <v>30</v>
      </c>
      <c r="B13" s="39">
        <v>2</v>
      </c>
      <c r="C13" s="40" t="s">
        <v>41</v>
      </c>
      <c r="D13" s="41"/>
      <c r="E13" s="42" t="s">
        <v>42</v>
      </c>
      <c r="F13" s="43" t="s">
        <v>33</v>
      </c>
      <c r="G13" s="44">
        <v>10</v>
      </c>
      <c r="H13" s="45">
        <v>0</v>
      </c>
      <c r="I13" s="45">
        <f>ROUND(G13*H13,2)</f>
        <v>0</v>
      </c>
      <c r="K13" s="47"/>
      <c r="T13" s="48"/>
    </row>
    <row r="14" spans="1:20" s="28" customFormat="1" x14ac:dyDescent="0.25">
      <c r="A14" s="49" t="s">
        <v>34</v>
      </c>
      <c r="B14" s="50"/>
      <c r="C14" s="51"/>
      <c r="D14" s="52"/>
      <c r="E14" s="42"/>
      <c r="F14" s="53"/>
      <c r="G14" s="54"/>
      <c r="H14" s="55"/>
      <c r="I14" s="55"/>
      <c r="K14" s="29"/>
      <c r="T14" s="30"/>
    </row>
    <row r="15" spans="1:20" s="28" customFormat="1" ht="51" x14ac:dyDescent="0.25">
      <c r="A15" s="56" t="s">
        <v>36</v>
      </c>
      <c r="B15" s="57"/>
      <c r="C15" s="58"/>
      <c r="D15" s="59"/>
      <c r="E15" s="60" t="s">
        <v>43</v>
      </c>
      <c r="F15" s="61"/>
      <c r="G15" s="62"/>
      <c r="H15" s="63"/>
      <c r="I15" s="63"/>
      <c r="K15" s="29"/>
      <c r="T15" s="30"/>
    </row>
    <row r="16" spans="1:20" s="28" customFormat="1" ht="12.75" customHeight="1" x14ac:dyDescent="0.25">
      <c r="A16" s="64" t="s">
        <v>38</v>
      </c>
      <c r="B16" s="65"/>
      <c r="C16" s="66"/>
      <c r="D16" s="67"/>
      <c r="E16" s="38" t="s">
        <v>39</v>
      </c>
      <c r="F16" s="68" t="s">
        <v>40</v>
      </c>
      <c r="G16" s="69"/>
      <c r="H16" s="70"/>
      <c r="I16" s="70"/>
      <c r="K16" s="29"/>
      <c r="T16" s="30"/>
    </row>
    <row r="17" spans="1:20" s="46" customFormat="1" x14ac:dyDescent="0.25">
      <c r="A17" s="71" t="s">
        <v>30</v>
      </c>
      <c r="B17" s="72">
        <v>3</v>
      </c>
      <c r="C17" s="73" t="s">
        <v>44</v>
      </c>
      <c r="D17" s="74"/>
      <c r="E17" s="74" t="s">
        <v>45</v>
      </c>
      <c r="F17" s="75" t="s">
        <v>46</v>
      </c>
      <c r="G17" s="76">
        <v>5</v>
      </c>
      <c r="H17" s="77">
        <v>0</v>
      </c>
      <c r="I17" s="77">
        <f>ROUND(G17*H17,2)</f>
        <v>0</v>
      </c>
      <c r="K17" s="47"/>
      <c r="T17" s="48"/>
    </row>
    <row r="18" spans="1:20" s="28" customFormat="1" x14ac:dyDescent="0.25">
      <c r="A18" s="78" t="s">
        <v>34</v>
      </c>
      <c r="B18" s="79"/>
      <c r="C18" s="80"/>
      <c r="D18" s="81"/>
      <c r="E18" s="74"/>
      <c r="F18" s="82"/>
      <c r="G18" s="83"/>
      <c r="H18" s="84"/>
      <c r="I18" s="84"/>
      <c r="K18" s="29"/>
      <c r="T18" s="30"/>
    </row>
    <row r="19" spans="1:20" s="28" customFormat="1" ht="51" x14ac:dyDescent="0.25">
      <c r="A19" s="78" t="s">
        <v>36</v>
      </c>
      <c r="B19" s="79"/>
      <c r="C19" s="80"/>
      <c r="D19" s="81"/>
      <c r="E19" s="85" t="s">
        <v>47</v>
      </c>
      <c r="F19" s="82"/>
      <c r="G19" s="83"/>
      <c r="H19" s="84"/>
      <c r="I19" s="84"/>
      <c r="K19" s="29"/>
      <c r="T19" s="30"/>
    </row>
    <row r="20" spans="1:20" s="28" customFormat="1" ht="38.25" x14ac:dyDescent="0.25">
      <c r="A20" s="78" t="s">
        <v>38</v>
      </c>
      <c r="B20" s="86"/>
      <c r="C20" s="87"/>
      <c r="D20" s="88"/>
      <c r="E20" s="89" t="s">
        <v>48</v>
      </c>
      <c r="F20" s="82"/>
      <c r="G20" s="83"/>
      <c r="H20" s="84"/>
      <c r="I20" s="84"/>
      <c r="K20" s="29"/>
      <c r="T20" s="30"/>
    </row>
    <row r="21" spans="1:20" s="46" customFormat="1" x14ac:dyDescent="0.25">
      <c r="A21" s="71" t="s">
        <v>30</v>
      </c>
      <c r="B21" s="72">
        <v>4</v>
      </c>
      <c r="C21" s="73" t="s">
        <v>49</v>
      </c>
      <c r="D21" s="74"/>
      <c r="E21" s="74" t="s">
        <v>50</v>
      </c>
      <c r="F21" s="75" t="s">
        <v>51</v>
      </c>
      <c r="G21" s="76">
        <v>2</v>
      </c>
      <c r="H21" s="77">
        <v>0</v>
      </c>
      <c r="I21" s="77">
        <f>ROUND(G21*H21,2)</f>
        <v>0</v>
      </c>
      <c r="K21" s="47"/>
      <c r="T21" s="48"/>
    </row>
    <row r="22" spans="1:20" s="28" customFormat="1" x14ac:dyDescent="0.25">
      <c r="A22" s="78" t="s">
        <v>34</v>
      </c>
      <c r="B22" s="79"/>
      <c r="C22" s="80"/>
      <c r="D22" s="81"/>
      <c r="E22" s="74"/>
      <c r="F22" s="82"/>
      <c r="G22" s="83"/>
      <c r="H22" s="84"/>
      <c r="I22" s="84"/>
      <c r="K22" s="29"/>
      <c r="T22" s="30"/>
    </row>
    <row r="23" spans="1:20" s="28" customFormat="1" ht="51" x14ac:dyDescent="0.25">
      <c r="A23" s="78" t="s">
        <v>36</v>
      </c>
      <c r="B23" s="79"/>
      <c r="C23" s="80"/>
      <c r="D23" s="81"/>
      <c r="E23" s="85" t="s">
        <v>52</v>
      </c>
      <c r="F23" s="82"/>
      <c r="G23" s="83"/>
      <c r="H23" s="84"/>
      <c r="I23" s="84"/>
      <c r="K23" s="29"/>
      <c r="T23" s="30"/>
    </row>
    <row r="24" spans="1:20" s="28" customFormat="1" x14ac:dyDescent="0.25">
      <c r="A24" s="90" t="s">
        <v>38</v>
      </c>
      <c r="B24" s="91"/>
      <c r="C24" s="92"/>
      <c r="D24" s="93"/>
      <c r="E24" s="74" t="s">
        <v>53</v>
      </c>
      <c r="F24" s="94"/>
      <c r="G24" s="95"/>
      <c r="H24" s="96"/>
      <c r="I24" s="96"/>
      <c r="K24" s="29"/>
      <c r="T24" s="30"/>
    </row>
    <row r="25" spans="1:20" s="46" customFormat="1" x14ac:dyDescent="0.25">
      <c r="A25" s="71" t="s">
        <v>30</v>
      </c>
      <c r="B25" s="72">
        <v>5</v>
      </c>
      <c r="C25" s="73" t="s">
        <v>49</v>
      </c>
      <c r="D25" s="74"/>
      <c r="E25" s="74" t="s">
        <v>54</v>
      </c>
      <c r="F25" s="75" t="s">
        <v>51</v>
      </c>
      <c r="G25" s="76">
        <v>1</v>
      </c>
      <c r="H25" s="77">
        <v>0</v>
      </c>
      <c r="I25" s="77">
        <f>ROUND(G25*H25,2)</f>
        <v>0</v>
      </c>
      <c r="K25" s="47"/>
      <c r="T25" s="48"/>
    </row>
    <row r="26" spans="1:20" s="28" customFormat="1" x14ac:dyDescent="0.25">
      <c r="A26" s="78" t="s">
        <v>34</v>
      </c>
      <c r="B26" s="79"/>
      <c r="C26" s="80"/>
      <c r="D26" s="81"/>
      <c r="E26" s="74" t="s">
        <v>55</v>
      </c>
      <c r="F26" s="82"/>
      <c r="G26" s="83"/>
      <c r="H26" s="84"/>
      <c r="I26" s="84"/>
      <c r="K26" s="29"/>
      <c r="T26" s="30"/>
    </row>
    <row r="27" spans="1:20" s="28" customFormat="1" ht="51" x14ac:dyDescent="0.25">
      <c r="A27" s="78" t="s">
        <v>36</v>
      </c>
      <c r="B27" s="79"/>
      <c r="C27" s="80"/>
      <c r="D27" s="81"/>
      <c r="E27" s="85" t="s">
        <v>56</v>
      </c>
      <c r="F27" s="82"/>
      <c r="G27" s="83"/>
      <c r="H27" s="84"/>
      <c r="I27" s="84"/>
      <c r="K27" s="29"/>
      <c r="T27" s="30"/>
    </row>
    <row r="28" spans="1:20" s="28" customFormat="1" x14ac:dyDescent="0.25">
      <c r="A28" s="78" t="s">
        <v>38</v>
      </c>
      <c r="B28" s="86"/>
      <c r="C28" s="87"/>
      <c r="D28" s="88"/>
      <c r="E28" s="89" t="s">
        <v>53</v>
      </c>
      <c r="F28" s="82"/>
      <c r="G28" s="83"/>
      <c r="H28" s="84"/>
      <c r="I28" s="84"/>
      <c r="K28" s="29"/>
      <c r="T28" s="30"/>
    </row>
    <row r="29" spans="1:20" s="46" customFormat="1" x14ac:dyDescent="0.25">
      <c r="A29" s="71" t="s">
        <v>30</v>
      </c>
      <c r="B29" s="72">
        <v>6</v>
      </c>
      <c r="C29" s="73" t="s">
        <v>57</v>
      </c>
      <c r="D29" s="74"/>
      <c r="E29" s="74" t="s">
        <v>58</v>
      </c>
      <c r="F29" s="75" t="s">
        <v>59</v>
      </c>
      <c r="G29" s="76">
        <v>1</v>
      </c>
      <c r="H29" s="77">
        <v>0</v>
      </c>
      <c r="I29" s="77">
        <f>ROUND(G29*H29,2)</f>
        <v>0</v>
      </c>
      <c r="K29" s="47"/>
      <c r="T29" s="48"/>
    </row>
    <row r="30" spans="1:20" s="28" customFormat="1" x14ac:dyDescent="0.25">
      <c r="A30" s="78" t="s">
        <v>34</v>
      </c>
      <c r="B30" s="79"/>
      <c r="C30" s="80"/>
      <c r="D30" s="81"/>
      <c r="E30" s="74"/>
      <c r="F30" s="82"/>
      <c r="G30" s="83"/>
      <c r="H30" s="84"/>
      <c r="I30" s="84"/>
      <c r="K30" s="29"/>
      <c r="T30" s="30"/>
    </row>
    <row r="31" spans="1:20" s="28" customFormat="1" ht="51" x14ac:dyDescent="0.25">
      <c r="A31" s="78" t="s">
        <v>36</v>
      </c>
      <c r="B31" s="79"/>
      <c r="C31" s="80"/>
      <c r="D31" s="81"/>
      <c r="E31" s="85" t="s">
        <v>56</v>
      </c>
      <c r="F31" s="82"/>
      <c r="G31" s="83"/>
      <c r="H31" s="84"/>
      <c r="I31" s="84"/>
      <c r="K31" s="29"/>
      <c r="T31" s="30"/>
    </row>
    <row r="32" spans="1:20" s="28" customFormat="1" ht="38.25" x14ac:dyDescent="0.25">
      <c r="A32" s="78" t="s">
        <v>38</v>
      </c>
      <c r="B32" s="86"/>
      <c r="C32" s="87"/>
      <c r="D32" s="88"/>
      <c r="E32" s="74" t="s">
        <v>60</v>
      </c>
      <c r="F32" s="82"/>
      <c r="G32" s="83"/>
      <c r="H32" s="84"/>
      <c r="I32" s="84"/>
      <c r="K32" s="29"/>
      <c r="T32" s="30"/>
    </row>
    <row r="33" spans="1:20" s="28" customFormat="1" ht="12.75" customHeight="1" x14ac:dyDescent="0.25">
      <c r="A33" s="97" t="s">
        <v>27</v>
      </c>
      <c r="B33" s="98"/>
      <c r="C33" s="99" t="s">
        <v>19</v>
      </c>
      <c r="D33" s="100"/>
      <c r="E33" s="31" t="s">
        <v>61</v>
      </c>
      <c r="F33" s="101"/>
      <c r="G33" s="102"/>
      <c r="H33" s="103"/>
      <c r="I33" s="103">
        <f>SUM($I$34:$I$85)</f>
        <v>0</v>
      </c>
      <c r="K33" s="29"/>
      <c r="T33" s="30"/>
    </row>
    <row r="34" spans="1:20" s="46" customFormat="1" x14ac:dyDescent="0.25">
      <c r="A34" s="38" t="s">
        <v>30</v>
      </c>
      <c r="B34" s="39">
        <v>7</v>
      </c>
      <c r="C34" s="40" t="s">
        <v>62</v>
      </c>
      <c r="D34" s="41"/>
      <c r="E34" s="42" t="s">
        <v>63</v>
      </c>
      <c r="F34" s="43" t="s">
        <v>64</v>
      </c>
      <c r="G34" s="44">
        <v>32.75</v>
      </c>
      <c r="H34" s="45">
        <v>0</v>
      </c>
      <c r="I34" s="45">
        <f>ROUND(G34*H34,2)</f>
        <v>0</v>
      </c>
      <c r="K34" s="47"/>
      <c r="T34" s="48"/>
    </row>
    <row r="35" spans="1:20" s="28" customFormat="1" x14ac:dyDescent="0.25">
      <c r="A35" s="49" t="s">
        <v>34</v>
      </c>
      <c r="B35" s="50"/>
      <c r="C35" s="51"/>
      <c r="D35" s="52"/>
      <c r="E35" s="42" t="s">
        <v>65</v>
      </c>
      <c r="F35" s="53"/>
      <c r="G35" s="54"/>
      <c r="H35" s="55"/>
      <c r="I35" s="55"/>
      <c r="K35" s="29"/>
      <c r="T35" s="30"/>
    </row>
    <row r="36" spans="1:20" s="28" customFormat="1" ht="51" x14ac:dyDescent="0.25">
      <c r="A36" s="56" t="s">
        <v>36</v>
      </c>
      <c r="B36" s="57"/>
      <c r="C36" s="58"/>
      <c r="D36" s="59"/>
      <c r="E36" s="60" t="s">
        <v>66</v>
      </c>
      <c r="F36" s="61"/>
      <c r="G36" s="62"/>
      <c r="H36" s="63"/>
      <c r="I36" s="63"/>
      <c r="K36" s="29"/>
      <c r="T36" s="30"/>
    </row>
    <row r="37" spans="1:20" s="28" customFormat="1" ht="12.75" customHeight="1" x14ac:dyDescent="0.25">
      <c r="A37" s="64" t="s">
        <v>38</v>
      </c>
      <c r="B37" s="65"/>
      <c r="C37" s="66"/>
      <c r="D37" s="67"/>
      <c r="E37" s="38" t="s">
        <v>67</v>
      </c>
      <c r="F37" s="68" t="s">
        <v>40</v>
      </c>
      <c r="G37" s="69"/>
      <c r="H37" s="70"/>
      <c r="I37" s="70"/>
      <c r="K37" s="29"/>
      <c r="T37" s="30"/>
    </row>
    <row r="38" spans="1:20" s="46" customFormat="1" x14ac:dyDescent="0.25">
      <c r="A38" s="38" t="s">
        <v>30</v>
      </c>
      <c r="B38" s="39">
        <v>8</v>
      </c>
      <c r="C38" s="40" t="s">
        <v>68</v>
      </c>
      <c r="D38" s="41"/>
      <c r="E38" s="42" t="s">
        <v>69</v>
      </c>
      <c r="F38" s="43" t="s">
        <v>70</v>
      </c>
      <c r="G38" s="44">
        <v>982.5</v>
      </c>
      <c r="H38" s="45">
        <v>0</v>
      </c>
      <c r="I38" s="45">
        <f>ROUND(G38*H38,2)</f>
        <v>0</v>
      </c>
      <c r="K38" s="47"/>
      <c r="T38" s="48"/>
    </row>
    <row r="39" spans="1:20" s="28" customFormat="1" x14ac:dyDescent="0.25">
      <c r="A39" s="49" t="s">
        <v>34</v>
      </c>
      <c r="B39" s="50"/>
      <c r="C39" s="51"/>
      <c r="D39" s="52"/>
      <c r="E39" s="42" t="s">
        <v>65</v>
      </c>
      <c r="F39" s="53"/>
      <c r="G39" s="54"/>
      <c r="H39" s="55"/>
      <c r="I39" s="55"/>
      <c r="K39" s="29"/>
      <c r="T39" s="30"/>
    </row>
    <row r="40" spans="1:20" s="28" customFormat="1" ht="51" x14ac:dyDescent="0.25">
      <c r="A40" s="56" t="s">
        <v>36</v>
      </c>
      <c r="B40" s="57"/>
      <c r="C40" s="58"/>
      <c r="D40" s="59"/>
      <c r="E40" s="60" t="s">
        <v>71</v>
      </c>
      <c r="F40" s="61"/>
      <c r="G40" s="62"/>
      <c r="H40" s="63"/>
      <c r="I40" s="63"/>
      <c r="K40" s="29"/>
      <c r="T40" s="30"/>
    </row>
    <row r="41" spans="1:20" s="28" customFormat="1" ht="12.75" customHeight="1" x14ac:dyDescent="0.25">
      <c r="A41" s="64" t="s">
        <v>38</v>
      </c>
      <c r="B41" s="65"/>
      <c r="C41" s="66"/>
      <c r="D41" s="67"/>
      <c r="E41" s="38" t="s">
        <v>72</v>
      </c>
      <c r="F41" s="68" t="s">
        <v>40</v>
      </c>
      <c r="G41" s="69"/>
      <c r="H41" s="70"/>
      <c r="I41" s="70"/>
      <c r="K41" s="29"/>
      <c r="T41" s="30"/>
    </row>
    <row r="42" spans="1:20" s="46" customFormat="1" x14ac:dyDescent="0.25">
      <c r="A42" s="38" t="s">
        <v>30</v>
      </c>
      <c r="B42" s="39">
        <v>9</v>
      </c>
      <c r="C42" s="40" t="s">
        <v>73</v>
      </c>
      <c r="D42" s="41"/>
      <c r="E42" s="42" t="s">
        <v>74</v>
      </c>
      <c r="F42" s="43" t="s">
        <v>64</v>
      </c>
      <c r="G42" s="44">
        <v>8</v>
      </c>
      <c r="H42" s="45">
        <v>0</v>
      </c>
      <c r="I42" s="45">
        <f>ROUND(G42*H42,2)</f>
        <v>0</v>
      </c>
      <c r="K42" s="47"/>
      <c r="T42" s="48"/>
    </row>
    <row r="43" spans="1:20" s="28" customFormat="1" x14ac:dyDescent="0.25">
      <c r="A43" s="49" t="s">
        <v>34</v>
      </c>
      <c r="B43" s="50"/>
      <c r="C43" s="51"/>
      <c r="D43" s="52"/>
      <c r="E43" s="42" t="s">
        <v>75</v>
      </c>
      <c r="F43" s="53"/>
      <c r="G43" s="54"/>
      <c r="H43" s="55"/>
      <c r="I43" s="55"/>
      <c r="K43" s="29"/>
      <c r="T43" s="30"/>
    </row>
    <row r="44" spans="1:20" s="28" customFormat="1" ht="51" x14ac:dyDescent="0.25">
      <c r="A44" s="56" t="s">
        <v>36</v>
      </c>
      <c r="B44" s="57"/>
      <c r="C44" s="58"/>
      <c r="D44" s="59"/>
      <c r="E44" s="60" t="s">
        <v>76</v>
      </c>
      <c r="F44" s="61"/>
      <c r="G44" s="62"/>
      <c r="H44" s="63"/>
      <c r="I44" s="63"/>
      <c r="K44" s="29"/>
      <c r="T44" s="30"/>
    </row>
    <row r="45" spans="1:20" s="28" customFormat="1" ht="12.75" customHeight="1" x14ac:dyDescent="0.25">
      <c r="A45" s="64" t="s">
        <v>38</v>
      </c>
      <c r="B45" s="65"/>
      <c r="C45" s="66"/>
      <c r="D45" s="67"/>
      <c r="E45" s="38" t="s">
        <v>77</v>
      </c>
      <c r="F45" s="68" t="s">
        <v>40</v>
      </c>
      <c r="G45" s="69"/>
      <c r="H45" s="70"/>
      <c r="I45" s="70"/>
      <c r="K45" s="29"/>
      <c r="T45" s="30"/>
    </row>
    <row r="46" spans="1:20" s="46" customFormat="1" x14ac:dyDescent="0.25">
      <c r="A46" s="38" t="s">
        <v>30</v>
      </c>
      <c r="B46" s="39">
        <v>10</v>
      </c>
      <c r="C46" s="40" t="s">
        <v>78</v>
      </c>
      <c r="D46" s="41"/>
      <c r="E46" s="42" t="s">
        <v>79</v>
      </c>
      <c r="F46" s="43" t="s">
        <v>70</v>
      </c>
      <c r="G46" s="44">
        <v>240</v>
      </c>
      <c r="H46" s="45">
        <v>0</v>
      </c>
      <c r="I46" s="45">
        <f>ROUND(G46*H46,2)</f>
        <v>0</v>
      </c>
      <c r="K46" s="47"/>
      <c r="T46" s="48"/>
    </row>
    <row r="47" spans="1:20" s="28" customFormat="1" x14ac:dyDescent="0.25">
      <c r="A47" s="49" t="s">
        <v>34</v>
      </c>
      <c r="B47" s="50"/>
      <c r="C47" s="51"/>
      <c r="D47" s="52"/>
      <c r="E47" s="42"/>
      <c r="F47" s="53"/>
      <c r="G47" s="54"/>
      <c r="H47" s="55"/>
      <c r="I47" s="55"/>
      <c r="K47" s="29"/>
      <c r="T47" s="30"/>
    </row>
    <row r="48" spans="1:20" s="28" customFormat="1" ht="51" x14ac:dyDescent="0.25">
      <c r="A48" s="56" t="s">
        <v>36</v>
      </c>
      <c r="B48" s="57"/>
      <c r="C48" s="58"/>
      <c r="D48" s="59"/>
      <c r="E48" s="60" t="s">
        <v>80</v>
      </c>
      <c r="F48" s="61"/>
      <c r="G48" s="62"/>
      <c r="H48" s="63"/>
      <c r="I48" s="63"/>
      <c r="K48" s="29"/>
      <c r="T48" s="30"/>
    </row>
    <row r="49" spans="1:20" s="28" customFormat="1" ht="12.75" customHeight="1" x14ac:dyDescent="0.25">
      <c r="A49" s="64" t="s">
        <v>38</v>
      </c>
      <c r="B49" s="65"/>
      <c r="C49" s="66"/>
      <c r="D49" s="67"/>
      <c r="E49" s="38" t="s">
        <v>72</v>
      </c>
      <c r="F49" s="68" t="s">
        <v>40</v>
      </c>
      <c r="G49" s="69"/>
      <c r="H49" s="70"/>
      <c r="I49" s="70"/>
      <c r="K49" s="29"/>
      <c r="T49" s="30"/>
    </row>
    <row r="50" spans="1:20" s="46" customFormat="1" x14ac:dyDescent="0.25">
      <c r="A50" s="38" t="s">
        <v>30</v>
      </c>
      <c r="B50" s="39">
        <v>11</v>
      </c>
      <c r="C50" s="40" t="s">
        <v>81</v>
      </c>
      <c r="D50" s="41"/>
      <c r="E50" s="42" t="s">
        <v>82</v>
      </c>
      <c r="F50" s="43" t="s">
        <v>64</v>
      </c>
      <c r="G50" s="44">
        <v>75.5</v>
      </c>
      <c r="H50" s="45">
        <v>0</v>
      </c>
      <c r="I50" s="45">
        <f>ROUND(G50*H50,2)</f>
        <v>0</v>
      </c>
      <c r="K50" s="47"/>
      <c r="T50" s="48"/>
    </row>
    <row r="51" spans="1:20" s="28" customFormat="1" x14ac:dyDescent="0.25">
      <c r="A51" s="49" t="s">
        <v>34</v>
      </c>
      <c r="B51" s="50"/>
      <c r="C51" s="51"/>
      <c r="D51" s="52"/>
      <c r="E51" s="42" t="s">
        <v>83</v>
      </c>
      <c r="F51" s="53"/>
      <c r="G51" s="54"/>
      <c r="H51" s="55"/>
      <c r="I51" s="55"/>
      <c r="K51" s="29"/>
      <c r="T51" s="30"/>
    </row>
    <row r="52" spans="1:20" s="28" customFormat="1" ht="51" x14ac:dyDescent="0.25">
      <c r="A52" s="56" t="s">
        <v>36</v>
      </c>
      <c r="B52" s="57"/>
      <c r="C52" s="58"/>
      <c r="D52" s="59"/>
      <c r="E52" s="60" t="s">
        <v>84</v>
      </c>
      <c r="F52" s="61"/>
      <c r="G52" s="62"/>
      <c r="H52" s="63"/>
      <c r="I52" s="63"/>
      <c r="K52" s="29"/>
      <c r="T52" s="30"/>
    </row>
    <row r="53" spans="1:20" s="28" customFormat="1" ht="12.75" customHeight="1" x14ac:dyDescent="0.25">
      <c r="A53" s="64" t="s">
        <v>38</v>
      </c>
      <c r="B53" s="65"/>
      <c r="C53" s="66"/>
      <c r="D53" s="67"/>
      <c r="E53" s="38" t="s">
        <v>85</v>
      </c>
      <c r="F53" s="68" t="s">
        <v>40</v>
      </c>
      <c r="G53" s="69"/>
      <c r="H53" s="70"/>
      <c r="I53" s="70"/>
      <c r="K53" s="29"/>
      <c r="T53" s="30"/>
    </row>
    <row r="54" spans="1:20" s="46" customFormat="1" x14ac:dyDescent="0.25">
      <c r="A54" s="38" t="s">
        <v>30</v>
      </c>
      <c r="B54" s="39">
        <v>12</v>
      </c>
      <c r="C54" s="40" t="s">
        <v>86</v>
      </c>
      <c r="D54" s="41"/>
      <c r="E54" s="42" t="s">
        <v>87</v>
      </c>
      <c r="F54" s="43" t="s">
        <v>70</v>
      </c>
      <c r="G54" s="44">
        <v>2265</v>
      </c>
      <c r="H54" s="45">
        <v>0</v>
      </c>
      <c r="I54" s="45">
        <f>ROUND(G54*H54,2)</f>
        <v>0</v>
      </c>
      <c r="K54" s="47"/>
      <c r="T54" s="48"/>
    </row>
    <row r="55" spans="1:20" s="28" customFormat="1" x14ac:dyDescent="0.25">
      <c r="A55" s="49" t="s">
        <v>34</v>
      </c>
      <c r="B55" s="50"/>
      <c r="C55" s="51"/>
      <c r="D55" s="52"/>
      <c r="E55" s="42" t="s">
        <v>83</v>
      </c>
      <c r="F55" s="53"/>
      <c r="G55" s="54"/>
      <c r="H55" s="55"/>
      <c r="I55" s="55"/>
      <c r="K55" s="29"/>
      <c r="T55" s="30"/>
    </row>
    <row r="56" spans="1:20" s="28" customFormat="1" ht="51" x14ac:dyDescent="0.25">
      <c r="A56" s="56" t="s">
        <v>36</v>
      </c>
      <c r="B56" s="57"/>
      <c r="C56" s="58"/>
      <c r="D56" s="59"/>
      <c r="E56" s="60" t="s">
        <v>88</v>
      </c>
      <c r="F56" s="61"/>
      <c r="G56" s="62"/>
      <c r="H56" s="63"/>
      <c r="I56" s="63"/>
      <c r="K56" s="29"/>
      <c r="T56" s="30"/>
    </row>
    <row r="57" spans="1:20" s="28" customFormat="1" ht="12.75" customHeight="1" x14ac:dyDescent="0.25">
      <c r="A57" s="64" t="s">
        <v>38</v>
      </c>
      <c r="B57" s="65"/>
      <c r="C57" s="66"/>
      <c r="D57" s="67"/>
      <c r="E57" s="38" t="s">
        <v>72</v>
      </c>
      <c r="F57" s="68" t="s">
        <v>40</v>
      </c>
      <c r="G57" s="69"/>
      <c r="H57" s="70"/>
      <c r="I57" s="70"/>
      <c r="K57" s="29"/>
      <c r="T57" s="30"/>
    </row>
    <row r="58" spans="1:20" s="46" customFormat="1" x14ac:dyDescent="0.25">
      <c r="A58" s="38" t="s">
        <v>30</v>
      </c>
      <c r="B58" s="39">
        <v>13</v>
      </c>
      <c r="C58" s="40" t="s">
        <v>89</v>
      </c>
      <c r="D58" s="41"/>
      <c r="E58" s="42" t="s">
        <v>90</v>
      </c>
      <c r="F58" s="43" t="s">
        <v>64</v>
      </c>
      <c r="G58" s="44">
        <v>1.26</v>
      </c>
      <c r="H58" s="45">
        <v>0</v>
      </c>
      <c r="I58" s="45">
        <f>ROUND(G58*H58,2)</f>
        <v>0</v>
      </c>
      <c r="K58" s="47"/>
      <c r="T58" s="48"/>
    </row>
    <row r="59" spans="1:20" s="28" customFormat="1" x14ac:dyDescent="0.25">
      <c r="A59" s="49" t="s">
        <v>34</v>
      </c>
      <c r="B59" s="50"/>
      <c r="C59" s="51"/>
      <c r="D59" s="52"/>
      <c r="E59" s="42" t="s">
        <v>91</v>
      </c>
      <c r="F59" s="53"/>
      <c r="G59" s="54"/>
      <c r="H59" s="55"/>
      <c r="I59" s="55"/>
      <c r="K59" s="29"/>
      <c r="T59" s="30"/>
    </row>
    <row r="60" spans="1:20" s="28" customFormat="1" ht="51" x14ac:dyDescent="0.25">
      <c r="A60" s="56" t="s">
        <v>36</v>
      </c>
      <c r="B60" s="57"/>
      <c r="C60" s="58"/>
      <c r="D60" s="59"/>
      <c r="E60" s="60" t="s">
        <v>92</v>
      </c>
      <c r="F60" s="61"/>
      <c r="G60" s="62"/>
      <c r="H60" s="63"/>
      <c r="I60" s="63"/>
      <c r="K60" s="29"/>
      <c r="T60" s="30"/>
    </row>
    <row r="61" spans="1:20" s="28" customFormat="1" ht="12.75" customHeight="1" x14ac:dyDescent="0.25">
      <c r="A61" s="64" t="s">
        <v>38</v>
      </c>
      <c r="B61" s="65"/>
      <c r="C61" s="66"/>
      <c r="D61" s="67"/>
      <c r="E61" s="38" t="s">
        <v>93</v>
      </c>
      <c r="F61" s="68" t="s">
        <v>40</v>
      </c>
      <c r="G61" s="69"/>
      <c r="H61" s="70"/>
      <c r="I61" s="70"/>
      <c r="K61" s="29"/>
      <c r="T61" s="30"/>
    </row>
    <row r="62" spans="1:20" s="46" customFormat="1" x14ac:dyDescent="0.25">
      <c r="A62" s="38" t="s">
        <v>30</v>
      </c>
      <c r="B62" s="39">
        <v>14</v>
      </c>
      <c r="C62" s="40" t="s">
        <v>94</v>
      </c>
      <c r="D62" s="41"/>
      <c r="E62" s="42" t="s">
        <v>95</v>
      </c>
      <c r="F62" s="43" t="s">
        <v>64</v>
      </c>
      <c r="G62" s="44">
        <v>4.5999999999999996</v>
      </c>
      <c r="H62" s="45">
        <v>0</v>
      </c>
      <c r="I62" s="45">
        <f>ROUND(G62*H62,2)</f>
        <v>0</v>
      </c>
      <c r="K62" s="47"/>
      <c r="T62" s="48"/>
    </row>
    <row r="63" spans="1:20" s="28" customFormat="1" x14ac:dyDescent="0.25">
      <c r="A63" s="49" t="s">
        <v>34</v>
      </c>
      <c r="B63" s="50"/>
      <c r="C63" s="51"/>
      <c r="D63" s="52"/>
      <c r="E63" s="42" t="s">
        <v>96</v>
      </c>
      <c r="F63" s="53"/>
      <c r="G63" s="54"/>
      <c r="H63" s="55"/>
      <c r="I63" s="55"/>
      <c r="K63" s="29"/>
      <c r="T63" s="30"/>
    </row>
    <row r="64" spans="1:20" s="28" customFormat="1" ht="51" x14ac:dyDescent="0.25">
      <c r="A64" s="56" t="s">
        <v>36</v>
      </c>
      <c r="B64" s="57"/>
      <c r="C64" s="58"/>
      <c r="D64" s="59"/>
      <c r="E64" s="60" t="s">
        <v>97</v>
      </c>
      <c r="F64" s="61"/>
      <c r="G64" s="62"/>
      <c r="H64" s="63"/>
      <c r="I64" s="63"/>
      <c r="K64" s="29"/>
      <c r="T64" s="30"/>
    </row>
    <row r="65" spans="1:20" s="28" customFormat="1" ht="12.75" customHeight="1" x14ac:dyDescent="0.25">
      <c r="A65" s="64" t="s">
        <v>38</v>
      </c>
      <c r="B65" s="65"/>
      <c r="C65" s="66"/>
      <c r="D65" s="67"/>
      <c r="E65" s="38" t="s">
        <v>98</v>
      </c>
      <c r="F65" s="68" t="s">
        <v>40</v>
      </c>
      <c r="G65" s="69"/>
      <c r="H65" s="70"/>
      <c r="I65" s="70"/>
      <c r="K65" s="29"/>
      <c r="T65" s="30"/>
    </row>
    <row r="66" spans="1:20" s="46" customFormat="1" x14ac:dyDescent="0.25">
      <c r="A66" s="38" t="s">
        <v>30</v>
      </c>
      <c r="B66" s="39">
        <v>15</v>
      </c>
      <c r="C66" s="40" t="s">
        <v>99</v>
      </c>
      <c r="D66" s="41"/>
      <c r="E66" s="42" t="s">
        <v>100</v>
      </c>
      <c r="F66" s="43" t="s">
        <v>101</v>
      </c>
      <c r="G66" s="44">
        <v>300</v>
      </c>
      <c r="H66" s="45">
        <v>0</v>
      </c>
      <c r="I66" s="45">
        <f>ROUND(G66*H66,2)</f>
        <v>0</v>
      </c>
      <c r="K66" s="47"/>
      <c r="T66" s="48"/>
    </row>
    <row r="67" spans="1:20" s="28" customFormat="1" x14ac:dyDescent="0.25">
      <c r="A67" s="49" t="s">
        <v>34</v>
      </c>
      <c r="B67" s="50"/>
      <c r="C67" s="51"/>
      <c r="D67" s="52"/>
      <c r="E67" s="42"/>
      <c r="F67" s="53"/>
      <c r="G67" s="54"/>
      <c r="H67" s="55"/>
      <c r="I67" s="55"/>
      <c r="K67" s="29"/>
      <c r="T67" s="30"/>
    </row>
    <row r="68" spans="1:20" s="28" customFormat="1" ht="51" x14ac:dyDescent="0.25">
      <c r="A68" s="56" t="s">
        <v>36</v>
      </c>
      <c r="B68" s="57"/>
      <c r="C68" s="58"/>
      <c r="D68" s="59"/>
      <c r="E68" s="60" t="s">
        <v>102</v>
      </c>
      <c r="F68" s="61"/>
      <c r="G68" s="62"/>
      <c r="H68" s="63"/>
      <c r="I68" s="63"/>
      <c r="K68" s="29"/>
      <c r="T68" s="30"/>
    </row>
    <row r="69" spans="1:20" s="28" customFormat="1" ht="12.75" customHeight="1" x14ac:dyDescent="0.25">
      <c r="A69" s="64" t="s">
        <v>38</v>
      </c>
      <c r="B69" s="65"/>
      <c r="C69" s="66"/>
      <c r="D69" s="67"/>
      <c r="E69" s="38" t="s">
        <v>103</v>
      </c>
      <c r="F69" s="68" t="s">
        <v>40</v>
      </c>
      <c r="G69" s="69"/>
      <c r="H69" s="70"/>
      <c r="I69" s="70"/>
      <c r="K69" s="29"/>
      <c r="T69" s="30"/>
    </row>
    <row r="70" spans="1:20" s="46" customFormat="1" ht="25.5" x14ac:dyDescent="0.25">
      <c r="A70" s="38" t="s">
        <v>30</v>
      </c>
      <c r="B70" s="139">
        <v>16</v>
      </c>
      <c r="C70" s="163" t="s">
        <v>191</v>
      </c>
      <c r="D70" s="164"/>
      <c r="E70" s="127" t="s">
        <v>202</v>
      </c>
      <c r="F70" s="165" t="s">
        <v>101</v>
      </c>
      <c r="G70" s="122">
        <v>37.799999999999997</v>
      </c>
      <c r="H70" s="129">
        <v>0</v>
      </c>
      <c r="I70" s="129">
        <f>ROUND(G70*H70,2)</f>
        <v>0</v>
      </c>
      <c r="K70" s="47"/>
      <c r="T70" s="48"/>
    </row>
    <row r="71" spans="1:20" s="28" customFormat="1" x14ac:dyDescent="0.25">
      <c r="A71" s="49" t="s">
        <v>34</v>
      </c>
      <c r="B71" s="144"/>
      <c r="C71" s="166"/>
      <c r="D71" s="167"/>
      <c r="E71" s="127" t="s">
        <v>200</v>
      </c>
      <c r="F71" s="137"/>
      <c r="G71" s="138"/>
      <c r="H71" s="131"/>
      <c r="I71" s="131"/>
      <c r="K71" s="29"/>
      <c r="T71" s="30"/>
    </row>
    <row r="72" spans="1:20" s="28" customFormat="1" ht="51" x14ac:dyDescent="0.25">
      <c r="A72" s="56" t="s">
        <v>36</v>
      </c>
      <c r="B72" s="149"/>
      <c r="C72" s="168"/>
      <c r="D72" s="169"/>
      <c r="E72" s="130" t="s">
        <v>201</v>
      </c>
      <c r="F72" s="170"/>
      <c r="G72" s="171"/>
      <c r="H72" s="132"/>
      <c r="I72" s="132"/>
      <c r="K72" s="29"/>
      <c r="T72" s="30"/>
    </row>
    <row r="73" spans="1:20" s="28" customFormat="1" ht="63.75" x14ac:dyDescent="0.25">
      <c r="A73" s="64" t="s">
        <v>38</v>
      </c>
      <c r="B73" s="155"/>
      <c r="C73" s="125"/>
      <c r="D73" s="172"/>
      <c r="E73" s="127" t="s">
        <v>203</v>
      </c>
      <c r="F73" s="173"/>
      <c r="G73" s="174"/>
      <c r="H73" s="175"/>
      <c r="I73" s="175"/>
      <c r="K73" s="29"/>
      <c r="T73" s="30"/>
    </row>
    <row r="74" spans="1:20" s="28" customFormat="1" x14ac:dyDescent="0.25">
      <c r="A74" s="64"/>
      <c r="B74" s="155">
        <f>B70+1</f>
        <v>17</v>
      </c>
      <c r="C74" s="125" t="s">
        <v>199</v>
      </c>
      <c r="D74" s="126"/>
      <c r="E74" s="127" t="s">
        <v>198</v>
      </c>
      <c r="F74" s="124" t="s">
        <v>101</v>
      </c>
      <c r="G74" s="128">
        <f>G70</f>
        <v>37.799999999999997</v>
      </c>
      <c r="H74" s="129">
        <v>0</v>
      </c>
      <c r="I74" s="129">
        <f>ROUND(G74*H74,2)</f>
        <v>0</v>
      </c>
      <c r="K74" s="29"/>
      <c r="T74" s="30"/>
    </row>
    <row r="75" spans="1:20" s="28" customFormat="1" x14ac:dyDescent="0.25">
      <c r="A75" s="49" t="s">
        <v>34</v>
      </c>
      <c r="B75" s="144"/>
      <c r="C75" s="166"/>
      <c r="D75" s="167"/>
      <c r="E75" s="127" t="s">
        <v>200</v>
      </c>
      <c r="F75" s="137"/>
      <c r="G75" s="138"/>
      <c r="H75" s="131"/>
      <c r="I75" s="131"/>
      <c r="K75" s="29"/>
      <c r="T75" s="30"/>
    </row>
    <row r="76" spans="1:20" s="28" customFormat="1" ht="51" x14ac:dyDescent="0.25">
      <c r="A76" s="56" t="s">
        <v>36</v>
      </c>
      <c r="B76" s="149"/>
      <c r="C76" s="168"/>
      <c r="D76" s="169"/>
      <c r="E76" s="130" t="s">
        <v>201</v>
      </c>
      <c r="F76" s="170"/>
      <c r="G76" s="171"/>
      <c r="H76" s="132"/>
      <c r="I76" s="132"/>
      <c r="K76" s="29"/>
      <c r="T76" s="30"/>
    </row>
    <row r="77" spans="1:20" s="28" customFormat="1" ht="51" x14ac:dyDescent="0.25">
      <c r="A77" s="64" t="s">
        <v>38</v>
      </c>
      <c r="B77" s="155"/>
      <c r="C77" s="125"/>
      <c r="D77" s="172"/>
      <c r="E77" s="127" t="s">
        <v>204</v>
      </c>
      <c r="F77" s="173"/>
      <c r="G77" s="174"/>
      <c r="H77" s="175"/>
      <c r="I77" s="175"/>
      <c r="K77" s="29"/>
      <c r="T77" s="30"/>
    </row>
    <row r="78" spans="1:20" s="28" customFormat="1" x14ac:dyDescent="0.25">
      <c r="A78" s="56"/>
      <c r="B78" s="160">
        <f>B74+1</f>
        <v>18</v>
      </c>
      <c r="C78" s="135" t="s">
        <v>196</v>
      </c>
      <c r="D78" s="136"/>
      <c r="E78" s="127" t="s">
        <v>197</v>
      </c>
      <c r="F78" s="124" t="s">
        <v>101</v>
      </c>
      <c r="G78" s="128">
        <f>G70</f>
        <v>37.799999999999997</v>
      </c>
      <c r="H78" s="129">
        <v>0</v>
      </c>
      <c r="I78" s="129">
        <f>ROUND(G78*H78,2)</f>
        <v>0</v>
      </c>
      <c r="K78" s="29"/>
      <c r="T78" s="30"/>
    </row>
    <row r="79" spans="1:20" s="28" customFormat="1" x14ac:dyDescent="0.25">
      <c r="A79" s="49" t="s">
        <v>34</v>
      </c>
      <c r="B79" s="144"/>
      <c r="C79" s="166"/>
      <c r="D79" s="167"/>
      <c r="E79" s="127" t="s">
        <v>200</v>
      </c>
      <c r="F79" s="137"/>
      <c r="G79" s="138"/>
      <c r="H79" s="131"/>
      <c r="I79" s="131"/>
      <c r="K79" s="29"/>
      <c r="T79" s="30"/>
    </row>
    <row r="80" spans="1:20" s="28" customFormat="1" ht="51" x14ac:dyDescent="0.25">
      <c r="A80" s="56" t="s">
        <v>36</v>
      </c>
      <c r="B80" s="149"/>
      <c r="C80" s="168"/>
      <c r="D80" s="169"/>
      <c r="E80" s="133" t="s">
        <v>201</v>
      </c>
      <c r="F80" s="170"/>
      <c r="G80" s="171"/>
      <c r="H80" s="132"/>
      <c r="I80" s="132"/>
      <c r="K80" s="29"/>
      <c r="T80" s="30"/>
    </row>
    <row r="81" spans="1:20" s="28" customFormat="1" ht="63.75" x14ac:dyDescent="0.25">
      <c r="A81" s="64" t="s">
        <v>38</v>
      </c>
      <c r="B81" s="155"/>
      <c r="C81" s="125"/>
      <c r="D81" s="172"/>
      <c r="E81" s="127" t="s">
        <v>205</v>
      </c>
      <c r="F81" s="173"/>
      <c r="G81" s="174"/>
      <c r="H81" s="175"/>
      <c r="I81" s="175"/>
      <c r="K81" s="29"/>
      <c r="T81" s="30"/>
    </row>
    <row r="82" spans="1:20" s="28" customFormat="1" x14ac:dyDescent="0.25">
      <c r="A82" s="64"/>
      <c r="B82" s="161">
        <f>B78+1</f>
        <v>19</v>
      </c>
      <c r="C82" s="123" t="s">
        <v>194</v>
      </c>
      <c r="D82" s="134"/>
      <c r="E82" s="127" t="s">
        <v>195</v>
      </c>
      <c r="F82" s="124" t="s">
        <v>64</v>
      </c>
      <c r="G82" s="128">
        <f>G78*3*0.06</f>
        <v>6.8039999999999994</v>
      </c>
      <c r="H82" s="129">
        <v>0</v>
      </c>
      <c r="I82" s="129">
        <f>ROUND(G82*H82,2)</f>
        <v>0</v>
      </c>
      <c r="K82" s="29"/>
      <c r="T82" s="30"/>
    </row>
    <row r="83" spans="1:20" s="28" customFormat="1" x14ac:dyDescent="0.25">
      <c r="A83" s="49" t="s">
        <v>34</v>
      </c>
      <c r="B83" s="144"/>
      <c r="C83" s="166"/>
      <c r="D83" s="167"/>
      <c r="E83" s="127" t="s">
        <v>200</v>
      </c>
      <c r="F83" s="137"/>
      <c r="G83" s="138"/>
      <c r="H83" s="131"/>
      <c r="I83" s="131"/>
      <c r="K83" s="29"/>
      <c r="T83" s="30"/>
    </row>
    <row r="84" spans="1:20" s="28" customFormat="1" ht="51" x14ac:dyDescent="0.25">
      <c r="A84" s="56" t="s">
        <v>36</v>
      </c>
      <c r="B84" s="149"/>
      <c r="C84" s="168"/>
      <c r="D84" s="169"/>
      <c r="E84" s="130" t="s">
        <v>208</v>
      </c>
      <c r="F84" s="170"/>
      <c r="G84" s="171"/>
      <c r="H84" s="132"/>
      <c r="I84" s="132"/>
      <c r="K84" s="29"/>
      <c r="T84" s="30"/>
    </row>
    <row r="85" spans="1:20" s="28" customFormat="1" ht="76.5" x14ac:dyDescent="0.25">
      <c r="A85" s="64" t="s">
        <v>38</v>
      </c>
      <c r="B85" s="155"/>
      <c r="C85" s="125"/>
      <c r="D85" s="172"/>
      <c r="E85" s="127" t="s">
        <v>206</v>
      </c>
      <c r="F85" s="173"/>
      <c r="G85" s="174"/>
      <c r="H85" s="175"/>
      <c r="I85" s="175"/>
      <c r="K85" s="29"/>
      <c r="T85" s="30"/>
    </row>
    <row r="86" spans="1:20" s="28" customFormat="1" ht="12.75" customHeight="1" x14ac:dyDescent="0.25">
      <c r="A86" s="31" t="s">
        <v>27</v>
      </c>
      <c r="B86" s="32"/>
      <c r="C86" s="33" t="s">
        <v>20</v>
      </c>
      <c r="D86" s="34"/>
      <c r="E86" s="31" t="s">
        <v>104</v>
      </c>
      <c r="F86" s="35"/>
      <c r="G86" s="36"/>
      <c r="H86" s="37"/>
      <c r="I86" s="37">
        <f>SUM($I$87:$I$98)</f>
        <v>0</v>
      </c>
      <c r="K86" s="29"/>
      <c r="T86" s="30"/>
    </row>
    <row r="87" spans="1:20" s="46" customFormat="1" x14ac:dyDescent="0.25">
      <c r="A87" s="38" t="s">
        <v>30</v>
      </c>
      <c r="B87" s="39">
        <f>B82+1</f>
        <v>20</v>
      </c>
      <c r="C87" s="40" t="s">
        <v>105</v>
      </c>
      <c r="D87" s="41"/>
      <c r="E87" s="42" t="s">
        <v>106</v>
      </c>
      <c r="F87" s="43" t="s">
        <v>101</v>
      </c>
      <c r="G87" s="44">
        <v>84</v>
      </c>
      <c r="H87" s="45">
        <v>0</v>
      </c>
      <c r="I87" s="45">
        <f>ROUND(G87*H87,2)</f>
        <v>0</v>
      </c>
      <c r="K87" s="47"/>
      <c r="T87" s="48"/>
    </row>
    <row r="88" spans="1:20" s="28" customFormat="1" x14ac:dyDescent="0.25">
      <c r="A88" s="49" t="s">
        <v>34</v>
      </c>
      <c r="B88" s="50"/>
      <c r="C88" s="51"/>
      <c r="D88" s="52"/>
      <c r="E88" s="42"/>
      <c r="F88" s="53"/>
      <c r="G88" s="54"/>
      <c r="H88" s="55"/>
      <c r="I88" s="55"/>
      <c r="K88" s="29"/>
      <c r="T88" s="30"/>
    </row>
    <row r="89" spans="1:20" s="28" customFormat="1" ht="51" x14ac:dyDescent="0.25">
      <c r="A89" s="56" t="s">
        <v>36</v>
      </c>
      <c r="B89" s="57"/>
      <c r="C89" s="58"/>
      <c r="D89" s="59"/>
      <c r="E89" s="60" t="s">
        <v>107</v>
      </c>
      <c r="F89" s="61"/>
      <c r="G89" s="62"/>
      <c r="H89" s="63"/>
      <c r="I89" s="63"/>
      <c r="K89" s="29"/>
      <c r="T89" s="30"/>
    </row>
    <row r="90" spans="1:20" s="28" customFormat="1" ht="12.75" customHeight="1" x14ac:dyDescent="0.25">
      <c r="A90" s="64" t="s">
        <v>38</v>
      </c>
      <c r="B90" s="65"/>
      <c r="C90" s="66"/>
      <c r="D90" s="67"/>
      <c r="E90" s="38" t="s">
        <v>108</v>
      </c>
      <c r="F90" s="68" t="s">
        <v>40</v>
      </c>
      <c r="G90" s="69"/>
      <c r="H90" s="70"/>
      <c r="I90" s="70"/>
      <c r="K90" s="29"/>
      <c r="T90" s="30"/>
    </row>
    <row r="91" spans="1:20" s="46" customFormat="1" x14ac:dyDescent="0.25">
      <c r="A91" s="38" t="s">
        <v>30</v>
      </c>
      <c r="B91" s="39">
        <f>B87+1</f>
        <v>21</v>
      </c>
      <c r="C91" s="40" t="s">
        <v>109</v>
      </c>
      <c r="D91" s="41"/>
      <c r="E91" s="42" t="s">
        <v>110</v>
      </c>
      <c r="F91" s="43" t="s">
        <v>111</v>
      </c>
      <c r="G91" s="44">
        <v>21</v>
      </c>
      <c r="H91" s="45">
        <v>0</v>
      </c>
      <c r="I91" s="45">
        <f>ROUND(G91*H91,2)</f>
        <v>0</v>
      </c>
      <c r="K91" s="47"/>
      <c r="T91" s="48"/>
    </row>
    <row r="92" spans="1:20" s="28" customFormat="1" x14ac:dyDescent="0.25">
      <c r="A92" s="49" t="s">
        <v>34</v>
      </c>
      <c r="B92" s="50"/>
      <c r="C92" s="51"/>
      <c r="D92" s="52"/>
      <c r="E92" s="42" t="s">
        <v>112</v>
      </c>
      <c r="F92" s="53"/>
      <c r="G92" s="54"/>
      <c r="H92" s="55"/>
      <c r="I92" s="55"/>
      <c r="K92" s="29"/>
      <c r="T92" s="30"/>
    </row>
    <row r="93" spans="1:20" s="28" customFormat="1" ht="51" x14ac:dyDescent="0.25">
      <c r="A93" s="56" t="s">
        <v>36</v>
      </c>
      <c r="B93" s="57"/>
      <c r="C93" s="58"/>
      <c r="D93" s="59"/>
      <c r="E93" s="60" t="s">
        <v>113</v>
      </c>
      <c r="F93" s="61"/>
      <c r="G93" s="62"/>
      <c r="H93" s="63"/>
      <c r="I93" s="63"/>
      <c r="K93" s="29"/>
      <c r="T93" s="30"/>
    </row>
    <row r="94" spans="1:20" s="28" customFormat="1" ht="12.75" customHeight="1" x14ac:dyDescent="0.25">
      <c r="A94" s="64" t="s">
        <v>38</v>
      </c>
      <c r="B94" s="65"/>
      <c r="C94" s="66"/>
      <c r="D94" s="67"/>
      <c r="E94" s="38" t="s">
        <v>114</v>
      </c>
      <c r="F94" s="68" t="s">
        <v>40</v>
      </c>
      <c r="G94" s="69"/>
      <c r="H94" s="70"/>
      <c r="I94" s="70"/>
      <c r="K94" s="29"/>
      <c r="T94" s="30"/>
    </row>
    <row r="95" spans="1:20" s="46" customFormat="1" x14ac:dyDescent="0.25">
      <c r="A95" s="38" t="s">
        <v>30</v>
      </c>
      <c r="B95" s="72">
        <f>B91+1</f>
        <v>22</v>
      </c>
      <c r="C95" s="73" t="s">
        <v>192</v>
      </c>
      <c r="D95" s="74"/>
      <c r="E95" s="104" t="s">
        <v>115</v>
      </c>
      <c r="F95" s="75" t="s">
        <v>111</v>
      </c>
      <c r="G95" s="76">
        <v>4</v>
      </c>
      <c r="H95" s="77">
        <v>0</v>
      </c>
      <c r="I95" s="77">
        <f>ROUND(G95*H95,2)</f>
        <v>0</v>
      </c>
      <c r="K95" s="47"/>
      <c r="T95" s="48"/>
    </row>
    <row r="96" spans="1:20" s="28" customFormat="1" ht="38.25" x14ac:dyDescent="0.25">
      <c r="A96" s="49" t="s">
        <v>34</v>
      </c>
      <c r="B96" s="105"/>
      <c r="C96" s="106"/>
      <c r="D96" s="107"/>
      <c r="E96" s="104" t="s">
        <v>116</v>
      </c>
      <c r="F96" s="108"/>
      <c r="G96" s="109"/>
      <c r="H96" s="110"/>
      <c r="I96" s="110"/>
      <c r="K96" s="29"/>
      <c r="T96" s="30"/>
    </row>
    <row r="97" spans="1:20" s="28" customFormat="1" ht="51" x14ac:dyDescent="0.25">
      <c r="A97" s="56" t="s">
        <v>36</v>
      </c>
      <c r="B97" s="79"/>
      <c r="C97" s="80"/>
      <c r="D97" s="81"/>
      <c r="E97" s="111" t="s">
        <v>117</v>
      </c>
      <c r="F97" s="82"/>
      <c r="G97" s="83"/>
      <c r="H97" s="84"/>
      <c r="I97" s="84"/>
      <c r="K97" s="29"/>
      <c r="T97" s="30"/>
    </row>
    <row r="98" spans="1:20" s="28" customFormat="1" ht="165.75" x14ac:dyDescent="0.25">
      <c r="A98" s="64" t="s">
        <v>38</v>
      </c>
      <c r="B98" s="91"/>
      <c r="C98" s="92"/>
      <c r="D98" s="93"/>
      <c r="E98" s="104" t="s">
        <v>114</v>
      </c>
      <c r="F98" s="94"/>
      <c r="G98" s="95"/>
      <c r="H98" s="96"/>
      <c r="I98" s="96"/>
      <c r="K98" s="29"/>
      <c r="T98" s="30"/>
    </row>
    <row r="99" spans="1:20" s="28" customFormat="1" x14ac:dyDescent="0.25">
      <c r="A99" s="31" t="s">
        <v>27</v>
      </c>
      <c r="B99" s="32"/>
      <c r="C99" s="33" t="s">
        <v>22</v>
      </c>
      <c r="D99" s="34"/>
      <c r="E99" s="31" t="s">
        <v>118</v>
      </c>
      <c r="F99" s="35"/>
      <c r="G99" s="36"/>
      <c r="H99" s="37"/>
      <c r="I99" s="37">
        <f>SUM($I$100:$I$115)</f>
        <v>0</v>
      </c>
      <c r="K99" s="29"/>
      <c r="T99" s="30"/>
    </row>
    <row r="100" spans="1:20" s="46" customFormat="1" x14ac:dyDescent="0.25">
      <c r="A100" s="38" t="s">
        <v>30</v>
      </c>
      <c r="B100" s="39">
        <f>B95+1</f>
        <v>23</v>
      </c>
      <c r="C100" s="40" t="s">
        <v>119</v>
      </c>
      <c r="D100" s="41"/>
      <c r="E100" s="42" t="s">
        <v>120</v>
      </c>
      <c r="F100" s="43" t="s">
        <v>64</v>
      </c>
      <c r="G100" s="44">
        <v>0.34300000000000003</v>
      </c>
      <c r="H100" s="45">
        <v>0</v>
      </c>
      <c r="I100" s="45">
        <f>ROUND(G100*H100,2)</f>
        <v>0</v>
      </c>
      <c r="K100" s="47"/>
      <c r="T100" s="48"/>
    </row>
    <row r="101" spans="1:20" s="28" customFormat="1" x14ac:dyDescent="0.25">
      <c r="A101" s="49" t="s">
        <v>34</v>
      </c>
      <c r="B101" s="50"/>
      <c r="C101" s="51"/>
      <c r="D101" s="52"/>
      <c r="E101" s="42" t="s">
        <v>121</v>
      </c>
      <c r="F101" s="53"/>
      <c r="G101" s="54"/>
      <c r="H101" s="55"/>
      <c r="I101" s="55"/>
      <c r="K101" s="29"/>
      <c r="T101" s="30"/>
    </row>
    <row r="102" spans="1:20" s="28" customFormat="1" ht="51" x14ac:dyDescent="0.25">
      <c r="A102" s="56" t="s">
        <v>36</v>
      </c>
      <c r="B102" s="57"/>
      <c r="C102" s="58"/>
      <c r="D102" s="59"/>
      <c r="E102" s="60" t="s">
        <v>122</v>
      </c>
      <c r="F102" s="61"/>
      <c r="G102" s="62"/>
      <c r="H102" s="63"/>
      <c r="I102" s="63"/>
      <c r="K102" s="29"/>
      <c r="T102" s="30"/>
    </row>
    <row r="103" spans="1:20" s="28" customFormat="1" x14ac:dyDescent="0.25">
      <c r="A103" s="64" t="s">
        <v>38</v>
      </c>
      <c r="B103" s="65"/>
      <c r="C103" s="66"/>
      <c r="D103" s="67"/>
      <c r="E103" s="38" t="s">
        <v>123</v>
      </c>
      <c r="F103" s="68" t="s">
        <v>40</v>
      </c>
      <c r="G103" s="69"/>
      <c r="H103" s="70"/>
      <c r="I103" s="70"/>
      <c r="K103" s="29"/>
      <c r="T103" s="30"/>
    </row>
    <row r="104" spans="1:20" s="46" customFormat="1" x14ac:dyDescent="0.25">
      <c r="A104" s="38" t="s">
        <v>30</v>
      </c>
      <c r="B104" s="39">
        <f>B100+1</f>
        <v>24</v>
      </c>
      <c r="C104" s="40" t="s">
        <v>124</v>
      </c>
      <c r="D104" s="41"/>
      <c r="E104" s="42" t="s">
        <v>125</v>
      </c>
      <c r="F104" s="43" t="s">
        <v>64</v>
      </c>
      <c r="G104" s="44">
        <v>1.2</v>
      </c>
      <c r="H104" s="45">
        <v>0</v>
      </c>
      <c r="I104" s="45">
        <f>ROUND(G104*H104,2)</f>
        <v>0</v>
      </c>
      <c r="K104" s="47"/>
      <c r="T104" s="48"/>
    </row>
    <row r="105" spans="1:20" s="28" customFormat="1" x14ac:dyDescent="0.25">
      <c r="A105" s="49" t="s">
        <v>34</v>
      </c>
      <c r="B105" s="50"/>
      <c r="C105" s="51"/>
      <c r="D105" s="52"/>
      <c r="E105" s="42" t="s">
        <v>75</v>
      </c>
      <c r="F105" s="53"/>
      <c r="G105" s="54"/>
      <c r="H105" s="55"/>
      <c r="I105" s="55"/>
      <c r="K105" s="29"/>
      <c r="T105" s="30"/>
    </row>
    <row r="106" spans="1:20" s="28" customFormat="1" ht="51" x14ac:dyDescent="0.25">
      <c r="A106" s="56" t="s">
        <v>36</v>
      </c>
      <c r="B106" s="57"/>
      <c r="C106" s="58"/>
      <c r="D106" s="59"/>
      <c r="E106" s="60" t="s">
        <v>126</v>
      </c>
      <c r="F106" s="61"/>
      <c r="G106" s="62"/>
      <c r="H106" s="63"/>
      <c r="I106" s="63"/>
      <c r="K106" s="29"/>
      <c r="T106" s="30"/>
    </row>
    <row r="107" spans="1:20" s="28" customFormat="1" x14ac:dyDescent="0.25">
      <c r="A107" s="64" t="s">
        <v>38</v>
      </c>
      <c r="B107" s="65"/>
      <c r="C107" s="66"/>
      <c r="D107" s="67"/>
      <c r="E107" s="38" t="s">
        <v>123</v>
      </c>
      <c r="F107" s="68" t="s">
        <v>40</v>
      </c>
      <c r="G107" s="69"/>
      <c r="H107" s="70"/>
      <c r="I107" s="70"/>
      <c r="K107" s="29"/>
      <c r="T107" s="30"/>
    </row>
    <row r="108" spans="1:20" s="46" customFormat="1" x14ac:dyDescent="0.25">
      <c r="A108" s="38" t="s">
        <v>30</v>
      </c>
      <c r="B108" s="39">
        <f>B104+1</f>
        <v>25</v>
      </c>
      <c r="C108" s="40" t="s">
        <v>127</v>
      </c>
      <c r="D108" s="41"/>
      <c r="E108" s="42" t="s">
        <v>128</v>
      </c>
      <c r="F108" s="43" t="s">
        <v>64</v>
      </c>
      <c r="G108" s="44">
        <v>0.68600000000000005</v>
      </c>
      <c r="H108" s="45">
        <v>0</v>
      </c>
      <c r="I108" s="45">
        <f>ROUND(G108*H108,2)</f>
        <v>0</v>
      </c>
      <c r="K108" s="47"/>
      <c r="T108" s="48"/>
    </row>
    <row r="109" spans="1:20" s="28" customFormat="1" x14ac:dyDescent="0.25">
      <c r="A109" s="49" t="s">
        <v>34</v>
      </c>
      <c r="B109" s="50"/>
      <c r="C109" s="51"/>
      <c r="D109" s="52"/>
      <c r="E109" s="42" t="s">
        <v>121</v>
      </c>
      <c r="F109" s="53"/>
      <c r="G109" s="54"/>
      <c r="H109" s="55"/>
      <c r="I109" s="55"/>
      <c r="K109" s="29"/>
      <c r="T109" s="30"/>
    </row>
    <row r="110" spans="1:20" s="28" customFormat="1" ht="51" x14ac:dyDescent="0.25">
      <c r="A110" s="56" t="s">
        <v>36</v>
      </c>
      <c r="B110" s="57"/>
      <c r="C110" s="58"/>
      <c r="D110" s="59"/>
      <c r="E110" s="60" t="s">
        <v>129</v>
      </c>
      <c r="F110" s="61"/>
      <c r="G110" s="62"/>
      <c r="H110" s="63"/>
      <c r="I110" s="63"/>
      <c r="K110" s="29"/>
      <c r="T110" s="30"/>
    </row>
    <row r="111" spans="1:20" s="28" customFormat="1" x14ac:dyDescent="0.25">
      <c r="A111" s="64" t="s">
        <v>38</v>
      </c>
      <c r="B111" s="65"/>
      <c r="C111" s="66"/>
      <c r="D111" s="67"/>
      <c r="E111" s="38" t="s">
        <v>130</v>
      </c>
      <c r="F111" s="68" t="s">
        <v>40</v>
      </c>
      <c r="G111" s="69"/>
      <c r="H111" s="70"/>
      <c r="I111" s="70"/>
      <c r="K111" s="29"/>
      <c r="T111" s="30"/>
    </row>
    <row r="112" spans="1:20" s="46" customFormat="1" x14ac:dyDescent="0.25">
      <c r="A112" s="38" t="s">
        <v>30</v>
      </c>
      <c r="B112" s="139">
        <f>B108+1</f>
        <v>26</v>
      </c>
      <c r="C112" s="140" t="s">
        <v>131</v>
      </c>
      <c r="D112" s="141"/>
      <c r="E112" s="142" t="s">
        <v>132</v>
      </c>
      <c r="F112" s="143" t="s">
        <v>101</v>
      </c>
      <c r="G112" s="122">
        <v>10</v>
      </c>
      <c r="H112" s="45">
        <v>0</v>
      </c>
      <c r="I112" s="45">
        <f>ROUND(G112*H112,2)</f>
        <v>0</v>
      </c>
      <c r="K112" s="47"/>
      <c r="T112" s="48"/>
    </row>
    <row r="113" spans="1:20" s="28" customFormat="1" x14ac:dyDescent="0.25">
      <c r="A113" s="49" t="s">
        <v>34</v>
      </c>
      <c r="B113" s="144"/>
      <c r="C113" s="145"/>
      <c r="D113" s="146"/>
      <c r="E113" s="142" t="s">
        <v>133</v>
      </c>
      <c r="F113" s="147"/>
      <c r="G113" s="148"/>
      <c r="H113" s="55"/>
      <c r="I113" s="55"/>
      <c r="K113" s="29"/>
      <c r="T113" s="30"/>
    </row>
    <row r="114" spans="1:20" s="28" customFormat="1" ht="51" x14ac:dyDescent="0.25">
      <c r="A114" s="56" t="s">
        <v>36</v>
      </c>
      <c r="B114" s="149"/>
      <c r="C114" s="150"/>
      <c r="D114" s="151"/>
      <c r="E114" s="130" t="s">
        <v>207</v>
      </c>
      <c r="F114" s="153"/>
      <c r="G114" s="154"/>
      <c r="H114" s="63"/>
      <c r="I114" s="63"/>
      <c r="K114" s="29"/>
      <c r="T114" s="30"/>
    </row>
    <row r="115" spans="1:20" s="28" customFormat="1" x14ac:dyDescent="0.25">
      <c r="A115" s="64" t="s">
        <v>38</v>
      </c>
      <c r="B115" s="155"/>
      <c r="C115" s="156"/>
      <c r="D115" s="157"/>
      <c r="E115" s="162" t="s">
        <v>134</v>
      </c>
      <c r="F115" s="158" t="s">
        <v>40</v>
      </c>
      <c r="G115" s="159"/>
      <c r="H115" s="70"/>
      <c r="I115" s="70"/>
      <c r="K115" s="29"/>
      <c r="T115" s="30"/>
    </row>
    <row r="116" spans="1:20" s="28" customFormat="1" x14ac:dyDescent="0.25">
      <c r="A116" s="31" t="s">
        <v>27</v>
      </c>
      <c r="B116" s="32"/>
      <c r="C116" s="33" t="s">
        <v>23</v>
      </c>
      <c r="D116" s="34"/>
      <c r="E116" s="31" t="s">
        <v>135</v>
      </c>
      <c r="F116" s="35"/>
      <c r="G116" s="36"/>
      <c r="H116" s="37"/>
      <c r="I116" s="37">
        <f>SUM($I$117:$I$120)</f>
        <v>0</v>
      </c>
      <c r="K116" s="29"/>
      <c r="T116" s="30"/>
    </row>
    <row r="117" spans="1:20" s="46" customFormat="1" ht="25.5" x14ac:dyDescent="0.25">
      <c r="A117" s="38" t="s">
        <v>30</v>
      </c>
      <c r="B117" s="39">
        <f>B112+1</f>
        <v>27</v>
      </c>
      <c r="C117" s="40" t="s">
        <v>136</v>
      </c>
      <c r="D117" s="41"/>
      <c r="E117" s="42" t="s">
        <v>137</v>
      </c>
      <c r="F117" s="43" t="s">
        <v>64</v>
      </c>
      <c r="G117" s="44">
        <v>50</v>
      </c>
      <c r="H117" s="45">
        <v>0</v>
      </c>
      <c r="I117" s="45">
        <f>ROUND(G117*H117,2)</f>
        <v>0</v>
      </c>
      <c r="K117" s="47"/>
      <c r="T117" s="48"/>
    </row>
    <row r="118" spans="1:20" s="28" customFormat="1" x14ac:dyDescent="0.25">
      <c r="A118" s="49" t="s">
        <v>34</v>
      </c>
      <c r="B118" s="50"/>
      <c r="C118" s="51"/>
      <c r="D118" s="52"/>
      <c r="E118" s="42" t="s">
        <v>138</v>
      </c>
      <c r="F118" s="53"/>
      <c r="G118" s="54"/>
      <c r="H118" s="55"/>
      <c r="I118" s="55"/>
      <c r="K118" s="29"/>
      <c r="T118" s="30"/>
    </row>
    <row r="119" spans="1:20" s="28" customFormat="1" ht="51" x14ac:dyDescent="0.25">
      <c r="A119" s="56" t="s">
        <v>36</v>
      </c>
      <c r="B119" s="57"/>
      <c r="C119" s="58"/>
      <c r="D119" s="59"/>
      <c r="E119" s="60" t="s">
        <v>139</v>
      </c>
      <c r="F119" s="61"/>
      <c r="G119" s="62"/>
      <c r="H119" s="63"/>
      <c r="I119" s="63"/>
      <c r="K119" s="29"/>
      <c r="T119" s="30"/>
    </row>
    <row r="120" spans="1:20" s="28" customFormat="1" x14ac:dyDescent="0.25">
      <c r="A120" s="64" t="s">
        <v>38</v>
      </c>
      <c r="B120" s="65"/>
      <c r="C120" s="66"/>
      <c r="D120" s="67"/>
      <c r="E120" s="38" t="s">
        <v>140</v>
      </c>
      <c r="F120" s="68" t="s">
        <v>40</v>
      </c>
      <c r="G120" s="69"/>
      <c r="H120" s="70"/>
      <c r="I120" s="70"/>
      <c r="K120" s="29"/>
      <c r="T120" s="30"/>
    </row>
    <row r="121" spans="1:20" s="28" customFormat="1" x14ac:dyDescent="0.25">
      <c r="A121" s="31" t="s">
        <v>27</v>
      </c>
      <c r="B121" s="32"/>
      <c r="C121" s="33" t="s">
        <v>141</v>
      </c>
      <c r="D121" s="34"/>
      <c r="E121" s="31" t="s">
        <v>142</v>
      </c>
      <c r="F121" s="35"/>
      <c r="G121" s="36"/>
      <c r="H121" s="37"/>
      <c r="I121" s="37">
        <f>SUM($I$122:$I$153)</f>
        <v>0</v>
      </c>
      <c r="K121" s="29"/>
      <c r="T121" s="30"/>
    </row>
    <row r="122" spans="1:20" s="46" customFormat="1" x14ac:dyDescent="0.25">
      <c r="A122" s="38" t="s">
        <v>30</v>
      </c>
      <c r="B122" s="39">
        <f>B117+1</f>
        <v>28</v>
      </c>
      <c r="C122" s="40" t="s">
        <v>143</v>
      </c>
      <c r="D122" s="41"/>
      <c r="E122" s="42" t="s">
        <v>144</v>
      </c>
      <c r="F122" s="43" t="s">
        <v>111</v>
      </c>
      <c r="G122" s="44">
        <v>1</v>
      </c>
      <c r="H122" s="45">
        <v>0</v>
      </c>
      <c r="I122" s="45">
        <f>ROUND(G122*H122,2)</f>
        <v>0</v>
      </c>
      <c r="K122" s="47"/>
      <c r="T122" s="48"/>
    </row>
    <row r="123" spans="1:20" s="28" customFormat="1" ht="25.5" x14ac:dyDescent="0.25">
      <c r="A123" s="49" t="s">
        <v>34</v>
      </c>
      <c r="B123" s="50"/>
      <c r="C123" s="51"/>
      <c r="D123" s="52"/>
      <c r="E123" s="42" t="s">
        <v>145</v>
      </c>
      <c r="F123" s="53"/>
      <c r="G123" s="54"/>
      <c r="H123" s="55"/>
      <c r="I123" s="55"/>
      <c r="K123" s="29"/>
      <c r="T123" s="30"/>
    </row>
    <row r="124" spans="1:20" s="28" customFormat="1" ht="51" x14ac:dyDescent="0.25">
      <c r="A124" s="56" t="s">
        <v>36</v>
      </c>
      <c r="B124" s="57"/>
      <c r="C124" s="58"/>
      <c r="D124" s="59"/>
      <c r="E124" s="60" t="s">
        <v>146</v>
      </c>
      <c r="F124" s="61"/>
      <c r="G124" s="62"/>
      <c r="H124" s="63"/>
      <c r="I124" s="63"/>
      <c r="K124" s="29"/>
      <c r="T124" s="30"/>
    </row>
    <row r="125" spans="1:20" s="28" customFormat="1" x14ac:dyDescent="0.25">
      <c r="A125" s="64" t="s">
        <v>38</v>
      </c>
      <c r="B125" s="65"/>
      <c r="C125" s="66"/>
      <c r="D125" s="67"/>
      <c r="E125" s="38" t="s">
        <v>147</v>
      </c>
      <c r="F125" s="68" t="s">
        <v>40</v>
      </c>
      <c r="G125" s="69"/>
      <c r="H125" s="70"/>
      <c r="I125" s="70"/>
      <c r="K125" s="29"/>
      <c r="T125" s="30"/>
    </row>
    <row r="126" spans="1:20" s="46" customFormat="1" x14ac:dyDescent="0.25">
      <c r="A126" s="38" t="s">
        <v>30</v>
      </c>
      <c r="B126" s="39">
        <f>B122+1</f>
        <v>29</v>
      </c>
      <c r="C126" s="40" t="s">
        <v>148</v>
      </c>
      <c r="D126" s="41"/>
      <c r="E126" s="42" t="s">
        <v>149</v>
      </c>
      <c r="F126" s="43" t="s">
        <v>111</v>
      </c>
      <c r="G126" s="44">
        <v>21</v>
      </c>
      <c r="H126" s="45">
        <v>0</v>
      </c>
      <c r="I126" s="45">
        <f>ROUND(G126*H126,2)</f>
        <v>0</v>
      </c>
      <c r="K126" s="47"/>
      <c r="T126" s="48"/>
    </row>
    <row r="127" spans="1:20" s="28" customFormat="1" x14ac:dyDescent="0.25">
      <c r="A127" s="49" t="s">
        <v>34</v>
      </c>
      <c r="B127" s="50"/>
      <c r="C127" s="51"/>
      <c r="D127" s="52"/>
      <c r="E127" s="42"/>
      <c r="F127" s="53"/>
      <c r="G127" s="54"/>
      <c r="H127" s="55"/>
      <c r="I127" s="55"/>
      <c r="K127" s="29"/>
      <c r="T127" s="30"/>
    </row>
    <row r="128" spans="1:20" s="28" customFormat="1" ht="51" x14ac:dyDescent="0.25">
      <c r="A128" s="56" t="s">
        <v>36</v>
      </c>
      <c r="B128" s="57"/>
      <c r="C128" s="58"/>
      <c r="D128" s="59"/>
      <c r="E128" s="60" t="s">
        <v>113</v>
      </c>
      <c r="F128" s="61"/>
      <c r="G128" s="62"/>
      <c r="H128" s="63"/>
      <c r="I128" s="63"/>
      <c r="K128" s="29"/>
      <c r="T128" s="30"/>
    </row>
    <row r="129" spans="1:20" s="28" customFormat="1" x14ac:dyDescent="0.25">
      <c r="A129" s="64" t="s">
        <v>38</v>
      </c>
      <c r="B129" s="65"/>
      <c r="C129" s="66"/>
      <c r="D129" s="67"/>
      <c r="E129" s="38" t="s">
        <v>150</v>
      </c>
      <c r="F129" s="68" t="s">
        <v>40</v>
      </c>
      <c r="G129" s="69"/>
      <c r="H129" s="70"/>
      <c r="I129" s="70"/>
      <c r="K129" s="29"/>
      <c r="T129" s="30"/>
    </row>
    <row r="130" spans="1:20" s="46" customFormat="1" x14ac:dyDescent="0.25">
      <c r="A130" s="38" t="s">
        <v>30</v>
      </c>
      <c r="B130" s="39">
        <f>B126+1</f>
        <v>30</v>
      </c>
      <c r="C130" s="40" t="s">
        <v>151</v>
      </c>
      <c r="D130" s="41"/>
      <c r="E130" s="142" t="s">
        <v>152</v>
      </c>
      <c r="F130" s="143" t="s">
        <v>51</v>
      </c>
      <c r="G130" s="122">
        <v>3</v>
      </c>
      <c r="H130" s="45">
        <v>0</v>
      </c>
      <c r="I130" s="45">
        <f>ROUND(G130*H130,2)</f>
        <v>0</v>
      </c>
      <c r="K130" s="47"/>
      <c r="T130" s="48"/>
    </row>
    <row r="131" spans="1:20" s="28" customFormat="1" x14ac:dyDescent="0.25">
      <c r="A131" s="49" t="s">
        <v>34</v>
      </c>
      <c r="B131" s="50"/>
      <c r="C131" s="51"/>
      <c r="D131" s="52"/>
      <c r="E131" s="142" t="s">
        <v>153</v>
      </c>
      <c r="F131" s="147"/>
      <c r="G131" s="148"/>
      <c r="H131" s="55"/>
      <c r="I131" s="55"/>
      <c r="K131" s="29"/>
      <c r="T131" s="30"/>
    </row>
    <row r="132" spans="1:20" s="28" customFormat="1" ht="51" x14ac:dyDescent="0.25">
      <c r="A132" s="56" t="s">
        <v>36</v>
      </c>
      <c r="B132" s="57"/>
      <c r="C132" s="58"/>
      <c r="D132" s="59"/>
      <c r="E132" s="130" t="s">
        <v>167</v>
      </c>
      <c r="F132" s="153"/>
      <c r="G132" s="154"/>
      <c r="H132" s="63"/>
      <c r="I132" s="63"/>
      <c r="K132" s="29"/>
      <c r="T132" s="30"/>
    </row>
    <row r="133" spans="1:20" s="28" customFormat="1" x14ac:dyDescent="0.25">
      <c r="A133" s="64" t="s">
        <v>38</v>
      </c>
      <c r="B133" s="65"/>
      <c r="C133" s="66"/>
      <c r="D133" s="67"/>
      <c r="E133" s="38" t="s">
        <v>154</v>
      </c>
      <c r="F133" s="68" t="s">
        <v>40</v>
      </c>
      <c r="G133" s="69"/>
      <c r="H133" s="70"/>
      <c r="I133" s="70"/>
      <c r="K133" s="29"/>
      <c r="T133" s="30"/>
    </row>
    <row r="134" spans="1:20" s="46" customFormat="1" x14ac:dyDescent="0.25">
      <c r="A134" s="38" t="s">
        <v>30</v>
      </c>
      <c r="B134" s="39">
        <f>B130+1</f>
        <v>31</v>
      </c>
      <c r="C134" s="40" t="s">
        <v>155</v>
      </c>
      <c r="D134" s="41"/>
      <c r="E134" s="42" t="s">
        <v>156</v>
      </c>
      <c r="F134" s="43" t="s">
        <v>51</v>
      </c>
      <c r="G134" s="44">
        <v>1</v>
      </c>
      <c r="H134" s="45">
        <v>0</v>
      </c>
      <c r="I134" s="45">
        <f>ROUND(G134*H134,2)</f>
        <v>0</v>
      </c>
      <c r="K134" s="47"/>
      <c r="T134" s="48"/>
    </row>
    <row r="135" spans="1:20" s="28" customFormat="1" x14ac:dyDescent="0.25">
      <c r="A135" s="49" t="s">
        <v>34</v>
      </c>
      <c r="B135" s="50"/>
      <c r="C135" s="51"/>
      <c r="D135" s="52"/>
      <c r="E135" s="42" t="s">
        <v>121</v>
      </c>
      <c r="F135" s="53"/>
      <c r="G135" s="54"/>
      <c r="H135" s="55"/>
      <c r="I135" s="55"/>
      <c r="K135" s="29"/>
      <c r="T135" s="30"/>
    </row>
    <row r="136" spans="1:20" s="28" customFormat="1" ht="51" x14ac:dyDescent="0.25">
      <c r="A136" s="56" t="s">
        <v>36</v>
      </c>
      <c r="B136" s="57"/>
      <c r="C136" s="58"/>
      <c r="D136" s="59"/>
      <c r="E136" s="152" t="s">
        <v>56</v>
      </c>
      <c r="F136" s="61"/>
      <c r="G136" s="62"/>
      <c r="H136" s="63"/>
      <c r="I136" s="63"/>
      <c r="K136" s="29"/>
      <c r="T136" s="30"/>
    </row>
    <row r="137" spans="1:20" s="28" customFormat="1" x14ac:dyDescent="0.25">
      <c r="A137" s="64" t="s">
        <v>38</v>
      </c>
      <c r="B137" s="65"/>
      <c r="C137" s="66"/>
      <c r="D137" s="67"/>
      <c r="E137" s="38" t="s">
        <v>157</v>
      </c>
      <c r="F137" s="68" t="s">
        <v>40</v>
      </c>
      <c r="G137" s="69"/>
      <c r="H137" s="70"/>
      <c r="I137" s="70"/>
      <c r="K137" s="29"/>
      <c r="T137" s="30"/>
    </row>
    <row r="138" spans="1:20" s="46" customFormat="1" x14ac:dyDescent="0.25">
      <c r="A138" s="38" t="s">
        <v>30</v>
      </c>
      <c r="B138" s="39">
        <f>B134+1</f>
        <v>32</v>
      </c>
      <c r="C138" s="40" t="s">
        <v>158</v>
      </c>
      <c r="D138" s="41"/>
      <c r="E138" s="42" t="s">
        <v>159</v>
      </c>
      <c r="F138" s="43" t="s">
        <v>51</v>
      </c>
      <c r="G138" s="44">
        <v>1</v>
      </c>
      <c r="H138" s="45">
        <v>0</v>
      </c>
      <c r="I138" s="45">
        <f>ROUND(G138*H138,2)</f>
        <v>0</v>
      </c>
      <c r="K138" s="47"/>
      <c r="T138" s="48"/>
    </row>
    <row r="139" spans="1:20" s="28" customFormat="1" x14ac:dyDescent="0.25">
      <c r="A139" s="49" t="s">
        <v>34</v>
      </c>
      <c r="B139" s="50"/>
      <c r="C139" s="51"/>
      <c r="D139" s="52"/>
      <c r="E139" s="42"/>
      <c r="F139" s="53"/>
      <c r="G139" s="54"/>
      <c r="H139" s="55"/>
      <c r="I139" s="55"/>
      <c r="K139" s="29"/>
      <c r="T139" s="30"/>
    </row>
    <row r="140" spans="1:20" s="28" customFormat="1" ht="76.5" x14ac:dyDescent="0.25">
      <c r="A140" s="56" t="s">
        <v>36</v>
      </c>
      <c r="B140" s="57"/>
      <c r="C140" s="58"/>
      <c r="D140" s="59"/>
      <c r="E140" s="130" t="s">
        <v>211</v>
      </c>
      <c r="F140" s="61"/>
      <c r="G140" s="62"/>
      <c r="H140" s="63"/>
      <c r="I140" s="63"/>
      <c r="K140" s="29"/>
      <c r="T140" s="30"/>
    </row>
    <row r="141" spans="1:20" s="28" customFormat="1" x14ac:dyDescent="0.25">
      <c r="A141" s="64" t="s">
        <v>38</v>
      </c>
      <c r="B141" s="65"/>
      <c r="C141" s="66"/>
      <c r="D141" s="67"/>
      <c r="E141" s="38" t="s">
        <v>160</v>
      </c>
      <c r="F141" s="68" t="s">
        <v>40</v>
      </c>
      <c r="G141" s="69"/>
      <c r="H141" s="70"/>
      <c r="I141" s="70"/>
      <c r="K141" s="29"/>
      <c r="T141" s="30"/>
    </row>
    <row r="142" spans="1:20" s="46" customFormat="1" x14ac:dyDescent="0.25">
      <c r="A142" s="38" t="s">
        <v>30</v>
      </c>
      <c r="B142" s="39">
        <f>B138+1</f>
        <v>33</v>
      </c>
      <c r="C142" s="40" t="s">
        <v>161</v>
      </c>
      <c r="D142" s="41"/>
      <c r="E142" s="42" t="s">
        <v>162</v>
      </c>
      <c r="F142" s="43" t="s">
        <v>51</v>
      </c>
      <c r="G142" s="122">
        <v>2</v>
      </c>
      <c r="H142" s="45">
        <v>0</v>
      </c>
      <c r="I142" s="45">
        <f>ROUND(G142*H142,2)</f>
        <v>0</v>
      </c>
      <c r="K142" s="47"/>
      <c r="T142" s="48"/>
    </row>
    <row r="143" spans="1:20" s="28" customFormat="1" x14ac:dyDescent="0.25">
      <c r="A143" s="49" t="s">
        <v>34</v>
      </c>
      <c r="B143" s="50"/>
      <c r="C143" s="51"/>
      <c r="D143" s="52"/>
      <c r="E143" s="127" t="s">
        <v>209</v>
      </c>
      <c r="F143" s="53"/>
      <c r="G143" s="54"/>
      <c r="H143" s="55"/>
      <c r="I143" s="55"/>
      <c r="K143" s="29"/>
      <c r="T143" s="30"/>
    </row>
    <row r="144" spans="1:20" s="28" customFormat="1" ht="51" x14ac:dyDescent="0.25">
      <c r="A144" s="56" t="s">
        <v>36</v>
      </c>
      <c r="B144" s="57"/>
      <c r="C144" s="58"/>
      <c r="D144" s="59"/>
      <c r="E144" s="60" t="s">
        <v>52</v>
      </c>
      <c r="F144" s="61"/>
      <c r="G144" s="62"/>
      <c r="H144" s="63"/>
      <c r="I144" s="63"/>
      <c r="K144" s="29"/>
      <c r="T144" s="30"/>
    </row>
    <row r="145" spans="1:20" s="28" customFormat="1" x14ac:dyDescent="0.25">
      <c r="A145" s="64" t="s">
        <v>38</v>
      </c>
      <c r="B145" s="65"/>
      <c r="C145" s="66"/>
      <c r="D145" s="67"/>
      <c r="E145" s="38" t="s">
        <v>163</v>
      </c>
      <c r="F145" s="68" t="s">
        <v>40</v>
      </c>
      <c r="G145" s="69"/>
      <c r="H145" s="70"/>
      <c r="I145" s="70"/>
      <c r="K145" s="29"/>
      <c r="T145" s="30"/>
    </row>
    <row r="146" spans="1:20" s="46" customFormat="1" x14ac:dyDescent="0.25">
      <c r="A146" s="38" t="s">
        <v>30</v>
      </c>
      <c r="B146" s="39">
        <f>B142+1</f>
        <v>34</v>
      </c>
      <c r="C146" s="40" t="s">
        <v>164</v>
      </c>
      <c r="D146" s="41"/>
      <c r="E146" s="42" t="s">
        <v>165</v>
      </c>
      <c r="F146" s="43" t="s">
        <v>51</v>
      </c>
      <c r="G146" s="44">
        <v>3</v>
      </c>
      <c r="H146" s="45">
        <v>0</v>
      </c>
      <c r="I146" s="45">
        <f>ROUND(G146*H146,2)</f>
        <v>0</v>
      </c>
      <c r="K146" s="47"/>
      <c r="T146" s="48"/>
    </row>
    <row r="147" spans="1:20" s="28" customFormat="1" ht="25.5" x14ac:dyDescent="0.25">
      <c r="A147" s="49" t="s">
        <v>34</v>
      </c>
      <c r="B147" s="50"/>
      <c r="C147" s="51"/>
      <c r="D147" s="52"/>
      <c r="E147" s="42" t="s">
        <v>166</v>
      </c>
      <c r="F147" s="53"/>
      <c r="G147" s="54"/>
      <c r="H147" s="55"/>
      <c r="I147" s="55"/>
      <c r="K147" s="29"/>
      <c r="T147" s="30"/>
    </row>
    <row r="148" spans="1:20" s="28" customFormat="1" ht="51" x14ac:dyDescent="0.25">
      <c r="A148" s="56" t="s">
        <v>36</v>
      </c>
      <c r="B148" s="57"/>
      <c r="C148" s="58"/>
      <c r="D148" s="59"/>
      <c r="E148" s="60" t="s">
        <v>167</v>
      </c>
      <c r="F148" s="61"/>
      <c r="G148" s="62"/>
      <c r="H148" s="63"/>
      <c r="I148" s="63"/>
      <c r="K148" s="29"/>
      <c r="T148" s="30"/>
    </row>
    <row r="149" spans="1:20" s="28" customFormat="1" x14ac:dyDescent="0.25">
      <c r="A149" s="64" t="s">
        <v>38</v>
      </c>
      <c r="B149" s="65"/>
      <c r="C149" s="66"/>
      <c r="D149" s="67"/>
      <c r="E149" s="38" t="s">
        <v>168</v>
      </c>
      <c r="F149" s="68" t="s">
        <v>40</v>
      </c>
      <c r="G149" s="69"/>
      <c r="H149" s="70"/>
      <c r="I149" s="70"/>
      <c r="K149" s="29"/>
      <c r="T149" s="30"/>
    </row>
    <row r="150" spans="1:20" s="46" customFormat="1" x14ac:dyDescent="0.25">
      <c r="A150" s="38" t="s">
        <v>30</v>
      </c>
      <c r="B150" s="39">
        <f>B146+1</f>
        <v>35</v>
      </c>
      <c r="C150" s="40" t="s">
        <v>169</v>
      </c>
      <c r="D150" s="41"/>
      <c r="E150" s="42" t="s">
        <v>170</v>
      </c>
      <c r="F150" s="43" t="s">
        <v>64</v>
      </c>
      <c r="G150" s="44">
        <v>0.75</v>
      </c>
      <c r="H150" s="45">
        <v>0</v>
      </c>
      <c r="I150" s="45">
        <f>ROUND(G150*H150,2)</f>
        <v>0</v>
      </c>
      <c r="K150" s="47"/>
      <c r="T150" s="48"/>
    </row>
    <row r="151" spans="1:20" s="28" customFormat="1" x14ac:dyDescent="0.25">
      <c r="A151" s="49" t="s">
        <v>34</v>
      </c>
      <c r="B151" s="50"/>
      <c r="C151" s="51"/>
      <c r="D151" s="52"/>
      <c r="E151" s="42" t="s">
        <v>171</v>
      </c>
      <c r="F151" s="53"/>
      <c r="G151" s="54"/>
      <c r="H151" s="55"/>
      <c r="I151" s="55"/>
      <c r="K151" s="29"/>
      <c r="T151" s="30"/>
    </row>
    <row r="152" spans="1:20" s="28" customFormat="1" ht="51" x14ac:dyDescent="0.25">
      <c r="A152" s="56" t="s">
        <v>36</v>
      </c>
      <c r="B152" s="57"/>
      <c r="C152" s="58"/>
      <c r="D152" s="59"/>
      <c r="E152" s="60" t="s">
        <v>172</v>
      </c>
      <c r="F152" s="61"/>
      <c r="G152" s="62"/>
      <c r="H152" s="63"/>
      <c r="I152" s="63"/>
      <c r="K152" s="29"/>
      <c r="T152" s="30"/>
    </row>
    <row r="153" spans="1:20" s="28" customFormat="1" x14ac:dyDescent="0.25">
      <c r="A153" s="64" t="s">
        <v>38</v>
      </c>
      <c r="B153" s="65"/>
      <c r="C153" s="66"/>
      <c r="D153" s="67"/>
      <c r="E153" s="38" t="s">
        <v>173</v>
      </c>
      <c r="F153" s="68" t="s">
        <v>40</v>
      </c>
      <c r="G153" s="69"/>
      <c r="H153" s="70"/>
      <c r="I153" s="70"/>
      <c r="K153" s="29"/>
      <c r="T153" s="30"/>
    </row>
    <row r="154" spans="1:20" s="28" customFormat="1" x14ac:dyDescent="0.25">
      <c r="A154" s="97" t="s">
        <v>27</v>
      </c>
      <c r="B154" s="98"/>
      <c r="C154" s="99" t="s">
        <v>25</v>
      </c>
      <c r="D154" s="100"/>
      <c r="E154" s="31" t="s">
        <v>174</v>
      </c>
      <c r="F154" s="101"/>
      <c r="G154" s="102"/>
      <c r="H154" s="103"/>
      <c r="I154" s="103">
        <f>SUM($I$155:$I$170)</f>
        <v>0</v>
      </c>
      <c r="K154" s="29"/>
      <c r="T154" s="30"/>
    </row>
    <row r="155" spans="1:20" s="46" customFormat="1" ht="25.5" x14ac:dyDescent="0.25">
      <c r="A155" s="38" t="s">
        <v>30</v>
      </c>
      <c r="B155" s="39">
        <f>B150+1</f>
        <v>36</v>
      </c>
      <c r="C155" s="40" t="s">
        <v>175</v>
      </c>
      <c r="D155" s="41"/>
      <c r="E155" s="42" t="s">
        <v>176</v>
      </c>
      <c r="F155" s="43" t="s">
        <v>111</v>
      </c>
      <c r="G155" s="44">
        <v>8.1</v>
      </c>
      <c r="H155" s="45">
        <v>0</v>
      </c>
      <c r="I155" s="45">
        <f>ROUND(G155*H155,2)</f>
        <v>0</v>
      </c>
      <c r="K155" s="47"/>
      <c r="T155" s="48"/>
    </row>
    <row r="156" spans="1:20" s="28" customFormat="1" x14ac:dyDescent="0.25">
      <c r="A156" s="49" t="s">
        <v>34</v>
      </c>
      <c r="B156" s="50"/>
      <c r="C156" s="51"/>
      <c r="D156" s="52"/>
      <c r="E156" s="42" t="s">
        <v>133</v>
      </c>
      <c r="F156" s="53"/>
      <c r="G156" s="54"/>
      <c r="H156" s="55"/>
      <c r="I156" s="55"/>
      <c r="K156" s="29"/>
      <c r="T156" s="30"/>
    </row>
    <row r="157" spans="1:20" s="28" customFormat="1" ht="51" x14ac:dyDescent="0.25">
      <c r="A157" s="56" t="s">
        <v>36</v>
      </c>
      <c r="B157" s="57"/>
      <c r="C157" s="58"/>
      <c r="D157" s="59"/>
      <c r="E157" s="60" t="s">
        <v>177</v>
      </c>
      <c r="F157" s="61"/>
      <c r="G157" s="62"/>
      <c r="H157" s="63"/>
      <c r="I157" s="63"/>
      <c r="K157" s="29"/>
      <c r="T157" s="30"/>
    </row>
    <row r="158" spans="1:20" s="28" customFormat="1" x14ac:dyDescent="0.25">
      <c r="A158" s="64" t="s">
        <v>38</v>
      </c>
      <c r="B158" s="65"/>
      <c r="C158" s="66"/>
      <c r="D158" s="67"/>
      <c r="E158" s="38" t="s">
        <v>178</v>
      </c>
      <c r="F158" s="68" t="s">
        <v>40</v>
      </c>
      <c r="G158" s="69"/>
      <c r="H158" s="70"/>
      <c r="I158" s="70"/>
      <c r="K158" s="29"/>
      <c r="T158" s="30"/>
    </row>
    <row r="159" spans="1:20" s="46" customFormat="1" x14ac:dyDescent="0.25">
      <c r="A159" s="71" t="s">
        <v>30</v>
      </c>
      <c r="B159" s="39">
        <f>B155+1</f>
        <v>37</v>
      </c>
      <c r="C159" s="40" t="s">
        <v>179</v>
      </c>
      <c r="D159" s="41"/>
      <c r="E159" s="41" t="s">
        <v>180</v>
      </c>
      <c r="F159" s="43" t="s">
        <v>64</v>
      </c>
      <c r="G159" s="44">
        <v>4</v>
      </c>
      <c r="H159" s="45">
        <v>0</v>
      </c>
      <c r="I159" s="45">
        <f>ROUND(G159*H159,2)</f>
        <v>0</v>
      </c>
      <c r="K159" s="47"/>
      <c r="T159" s="112"/>
    </row>
    <row r="160" spans="1:20" s="28" customFormat="1" x14ac:dyDescent="0.25">
      <c r="A160" s="78" t="s">
        <v>34</v>
      </c>
      <c r="B160" s="57"/>
      <c r="C160" s="58"/>
      <c r="D160" s="59"/>
      <c r="E160" s="41"/>
      <c r="F160" s="61"/>
      <c r="G160" s="62"/>
      <c r="H160" s="63"/>
      <c r="I160" s="63"/>
      <c r="K160" s="29"/>
      <c r="T160" s="113"/>
    </row>
    <row r="161" spans="1:20" s="28" customFormat="1" ht="51" x14ac:dyDescent="0.25">
      <c r="A161" s="78" t="s">
        <v>36</v>
      </c>
      <c r="B161" s="57"/>
      <c r="C161" s="58"/>
      <c r="D161" s="59"/>
      <c r="E161" s="114" t="s">
        <v>181</v>
      </c>
      <c r="F161" s="61"/>
      <c r="G161" s="62"/>
      <c r="H161" s="63"/>
      <c r="I161" s="63"/>
      <c r="K161" s="29"/>
      <c r="T161" s="113"/>
    </row>
    <row r="162" spans="1:20" s="28" customFormat="1" ht="12.75" customHeight="1" x14ac:dyDescent="0.25">
      <c r="A162" s="78" t="s">
        <v>38</v>
      </c>
      <c r="B162" s="115"/>
      <c r="C162" s="116"/>
      <c r="D162" s="117"/>
      <c r="E162" s="118" t="s">
        <v>182</v>
      </c>
      <c r="F162" s="119" t="s">
        <v>40</v>
      </c>
      <c r="G162" s="62"/>
      <c r="H162" s="63"/>
      <c r="I162" s="63"/>
      <c r="K162" s="29"/>
      <c r="T162" s="113"/>
    </row>
    <row r="163" spans="1:20" s="46" customFormat="1" x14ac:dyDescent="0.25">
      <c r="A163" s="71" t="s">
        <v>30</v>
      </c>
      <c r="B163" s="39">
        <f>B159+1</f>
        <v>38</v>
      </c>
      <c r="C163" s="40" t="s">
        <v>183</v>
      </c>
      <c r="D163" s="41"/>
      <c r="E163" s="41" t="s">
        <v>184</v>
      </c>
      <c r="F163" s="43" t="s">
        <v>185</v>
      </c>
      <c r="G163" s="44">
        <v>300</v>
      </c>
      <c r="H163" s="45">
        <v>0</v>
      </c>
      <c r="I163" s="45">
        <f>ROUND(G163*H163,2)</f>
        <v>0</v>
      </c>
      <c r="K163" s="47"/>
      <c r="T163" s="112"/>
    </row>
    <row r="164" spans="1:20" s="28" customFormat="1" x14ac:dyDescent="0.25">
      <c r="A164" s="78" t="s">
        <v>34</v>
      </c>
      <c r="B164" s="57"/>
      <c r="C164" s="58"/>
      <c r="D164" s="59"/>
      <c r="E164" s="41"/>
      <c r="F164" s="61"/>
      <c r="G164" s="62"/>
      <c r="H164" s="63"/>
      <c r="I164" s="63"/>
      <c r="K164" s="29"/>
      <c r="T164" s="113"/>
    </row>
    <row r="165" spans="1:20" s="28" customFormat="1" ht="51" x14ac:dyDescent="0.25">
      <c r="A165" s="78" t="s">
        <v>36</v>
      </c>
      <c r="B165" s="57"/>
      <c r="C165" s="58"/>
      <c r="D165" s="59"/>
      <c r="E165" s="114" t="s">
        <v>186</v>
      </c>
      <c r="F165" s="61"/>
      <c r="G165" s="62"/>
      <c r="H165" s="63"/>
      <c r="I165" s="63"/>
      <c r="K165" s="29"/>
      <c r="T165" s="113"/>
    </row>
    <row r="166" spans="1:20" s="28" customFormat="1" ht="12.75" customHeight="1" x14ac:dyDescent="0.25">
      <c r="A166" s="78" t="s">
        <v>38</v>
      </c>
      <c r="B166" s="115"/>
      <c r="C166" s="116"/>
      <c r="D166" s="117"/>
      <c r="E166" s="118" t="s">
        <v>187</v>
      </c>
      <c r="F166" s="119" t="s">
        <v>40</v>
      </c>
      <c r="G166" s="62"/>
      <c r="H166" s="63"/>
      <c r="I166" s="63"/>
      <c r="K166" s="29"/>
      <c r="T166" s="113"/>
    </row>
    <row r="167" spans="1:20" s="46" customFormat="1" x14ac:dyDescent="0.25">
      <c r="A167" s="71" t="s">
        <v>30</v>
      </c>
      <c r="B167" s="72">
        <f>B163+1</f>
        <v>39</v>
      </c>
      <c r="C167" s="73" t="s">
        <v>193</v>
      </c>
      <c r="D167" s="74"/>
      <c r="E167" s="74" t="s">
        <v>188</v>
      </c>
      <c r="F167" s="75" t="s">
        <v>189</v>
      </c>
      <c r="G167" s="76">
        <v>2</v>
      </c>
      <c r="H167" s="77">
        <v>0</v>
      </c>
      <c r="I167" s="77">
        <f>ROUND(G167*H167,2)</f>
        <v>0</v>
      </c>
      <c r="K167" s="47"/>
      <c r="T167" s="112"/>
    </row>
    <row r="168" spans="1:20" s="28" customFormat="1" x14ac:dyDescent="0.25">
      <c r="A168" s="78" t="s">
        <v>34</v>
      </c>
      <c r="B168" s="79"/>
      <c r="C168" s="80"/>
      <c r="D168" s="81"/>
      <c r="E168" s="74" t="s">
        <v>190</v>
      </c>
      <c r="F168" s="82"/>
      <c r="G168" s="83"/>
      <c r="H168" s="84"/>
      <c r="I168" s="84"/>
      <c r="K168" s="29"/>
      <c r="T168" s="113"/>
    </row>
    <row r="169" spans="1:20" s="28" customFormat="1" ht="51" x14ac:dyDescent="0.25">
      <c r="A169" s="78" t="s">
        <v>36</v>
      </c>
      <c r="B169" s="79"/>
      <c r="C169" s="80"/>
      <c r="D169" s="81"/>
      <c r="E169" s="85" t="s">
        <v>52</v>
      </c>
      <c r="F169" s="82"/>
      <c r="G169" s="83"/>
      <c r="H169" s="84"/>
      <c r="I169" s="84"/>
      <c r="K169" s="29"/>
      <c r="T169" s="113"/>
    </row>
    <row r="170" spans="1:20" s="28" customFormat="1" ht="89.25" x14ac:dyDescent="0.25">
      <c r="A170" s="78" t="s">
        <v>38</v>
      </c>
      <c r="B170" s="86"/>
      <c r="C170" s="87"/>
      <c r="D170" s="88"/>
      <c r="E170" s="74" t="s">
        <v>182</v>
      </c>
      <c r="F170" s="82"/>
      <c r="G170" s="83"/>
      <c r="H170" s="84"/>
      <c r="I170" s="84"/>
      <c r="K170" s="29"/>
      <c r="T170" s="113"/>
    </row>
  </sheetData>
  <protectedRanges>
    <protectedRange sqref="C82:E82" name="Oblast3_2_6_1_2"/>
  </protectedRanges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7 K86:K1048576">
    <cfRule type="cellIs" dxfId="23" priority="26" operator="greaterThan">
      <formula>0</formula>
    </cfRule>
    <cfRule type="expression" dxfId="22" priority="27" stopIfTrue="1">
      <formula>"&lt;&gt;je.odkaz($K1)"""</formula>
    </cfRule>
  </conditionalFormatting>
  <conditionalFormatting sqref="G1:G7 G86:G1048576">
    <cfRule type="expression" dxfId="21" priority="25">
      <formula>AND(ISNUMBER($G1),$G1=0)</formula>
    </cfRule>
  </conditionalFormatting>
  <conditionalFormatting sqref="K8:K74 K78 K82">
    <cfRule type="cellIs" dxfId="20" priority="23" operator="greaterThan">
      <formula>0</formula>
    </cfRule>
    <cfRule type="expression" dxfId="19" priority="24" stopIfTrue="1">
      <formula>"&lt;&gt;je.odkaz($K1)"""</formula>
    </cfRule>
  </conditionalFormatting>
  <conditionalFormatting sqref="G8:G74 G78 G82">
    <cfRule type="expression" dxfId="18" priority="22">
      <formula>AND(ISNUMBER($G8),$G8=0)</formula>
    </cfRule>
  </conditionalFormatting>
  <conditionalFormatting sqref="K75:K76">
    <cfRule type="cellIs" dxfId="17" priority="20" operator="greaterThan">
      <formula>0</formula>
    </cfRule>
    <cfRule type="expression" dxfId="16" priority="21" stopIfTrue="1">
      <formula>"&lt;&gt;je.odkaz($K1)"""</formula>
    </cfRule>
  </conditionalFormatting>
  <conditionalFormatting sqref="G75:G76">
    <cfRule type="expression" dxfId="15" priority="19">
      <formula>AND(ISNUMBER($G75),$G75=0)</formula>
    </cfRule>
  </conditionalFormatting>
  <conditionalFormatting sqref="K79:K80">
    <cfRule type="cellIs" dxfId="14" priority="17" operator="greaterThan">
      <formula>0</formula>
    </cfRule>
    <cfRule type="expression" dxfId="13" priority="18" stopIfTrue="1">
      <formula>"&lt;&gt;je.odkaz($K1)"""</formula>
    </cfRule>
  </conditionalFormatting>
  <conditionalFormatting sqref="G79:G80">
    <cfRule type="expression" dxfId="12" priority="16">
      <formula>AND(ISNUMBER($G79),$G79=0)</formula>
    </cfRule>
  </conditionalFormatting>
  <conditionalFormatting sqref="K83:K84">
    <cfRule type="cellIs" dxfId="11" priority="14" operator="greaterThan">
      <formula>0</formula>
    </cfRule>
    <cfRule type="expression" dxfId="10" priority="15" stopIfTrue="1">
      <formula>"&lt;&gt;je.odkaz($K1)"""</formula>
    </cfRule>
  </conditionalFormatting>
  <conditionalFormatting sqref="G83:G84">
    <cfRule type="expression" dxfId="9" priority="13">
      <formula>AND(ISNUMBER($G83),$G83=0)</formula>
    </cfRule>
  </conditionalFormatting>
  <conditionalFormatting sqref="K77">
    <cfRule type="cellIs" dxfId="8" priority="8" operator="greaterThan">
      <formula>0</formula>
    </cfRule>
    <cfRule type="expression" dxfId="7" priority="9" stopIfTrue="1">
      <formula>"&lt;&gt;je.odkaz($K1)"""</formula>
    </cfRule>
  </conditionalFormatting>
  <conditionalFormatting sqref="G77">
    <cfRule type="expression" dxfId="6" priority="7">
      <formula>AND(ISNUMBER($G77),$G77=0)</formula>
    </cfRule>
  </conditionalFormatting>
  <conditionalFormatting sqref="K81">
    <cfRule type="cellIs" dxfId="5" priority="5" operator="greaterThan">
      <formula>0</formula>
    </cfRule>
    <cfRule type="expression" dxfId="4" priority="6" stopIfTrue="1">
      <formula>"&lt;&gt;je.odkaz($K1)"""</formula>
    </cfRule>
  </conditionalFormatting>
  <conditionalFormatting sqref="G81">
    <cfRule type="expression" dxfId="3" priority="4">
      <formula>AND(ISNUMBER($G81),$G81=0)</formula>
    </cfRule>
  </conditionalFormatting>
  <conditionalFormatting sqref="K85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85">
    <cfRule type="expression" dxfId="0" priority="1">
      <formula>AND(ISNUMBER($G85),$G85=0)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11-16-01_R</vt:lpstr>
      <vt:lpstr>'SO 11-16-01_R'!Oblast_tisku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Syrový Aleš Ing.</dc:creator>
  <cp:lastModifiedBy>Kekely Igor Ing.</cp:lastModifiedBy>
  <dcterms:created xsi:type="dcterms:W3CDTF">2019-04-04T13:40:38Z</dcterms:created>
  <dcterms:modified xsi:type="dcterms:W3CDTF">2020-03-20T08:41:10Z</dcterms:modified>
</cp:coreProperties>
</file>