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 - ARCHITEKTONICKO-..." sheetId="2" r:id="rId2"/>
    <sheet name="D.1.2 - ZDRAVOTNÍ INSTALACE" sheetId="3" r:id="rId3"/>
    <sheet name="D.1.3 - ELEKTROINSTALACE NN" sheetId="4" r:id="rId4"/>
    <sheet name="D.1.4. - ÚSTŘEDNÍ VYTÁPĚNÍ" sheetId="5" r:id="rId5"/>
    <sheet name="SO 02 - PŘÍPOJKA DEŠŤOVÉ ..." sheetId="6" r:id="rId6"/>
    <sheet name="SO 03 - DEMOLICE PŘÍSTAVKŮ" sheetId="7" r:id="rId7"/>
    <sheet name="SO 04 - INFORMAČNÍ SYSTÉM" sheetId="8" r:id="rId8"/>
    <sheet name="VRN - VEDLEJŠÍ NÁKLADY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'D.1.1. - ARCHITEKTONICKO-...'!$C$128:$K$1963</definedName>
    <definedName name="_xlnm.Print_Area" localSheetId="1">'D.1.1. - ARCHITEKTONICKO-...'!$C$4:$J$41,'D.1.1. - ARCHITEKTONICKO-...'!$C$47:$J$108,'D.1.1. - ARCHITEKTONICKO-...'!$C$114:$K$1963</definedName>
    <definedName name="_xlnm.Print_Titles" localSheetId="1">'D.1.1. - ARCHITEKTONICKO-...'!$128:$128</definedName>
    <definedName name="_xlnm._FilterDatabase" localSheetId="2" hidden="1">'D.1.2 - ZDRAVOTNÍ INSTALACE'!$C$91:$K$164</definedName>
    <definedName name="_xlnm.Print_Area" localSheetId="2">'D.1.2 - ZDRAVOTNÍ INSTALACE'!$C$4:$J$41,'D.1.2 - ZDRAVOTNÍ INSTALACE'!$C$47:$J$71,'D.1.2 - ZDRAVOTNÍ INSTALACE'!$C$77:$K$164</definedName>
    <definedName name="_xlnm.Print_Titles" localSheetId="2">'D.1.2 - ZDRAVOTNÍ INSTALACE'!$91:$91</definedName>
    <definedName name="_xlnm._FilterDatabase" localSheetId="3" hidden="1">'D.1.3 - ELEKTROINSTALACE NN'!$C$99:$K$225</definedName>
    <definedName name="_xlnm.Print_Area" localSheetId="3">'D.1.3 - ELEKTROINSTALACE NN'!$C$4:$J$41,'D.1.3 - ELEKTROINSTALACE NN'!$C$47:$J$79,'D.1.3 - ELEKTROINSTALACE NN'!$C$85:$K$225</definedName>
    <definedName name="_xlnm.Print_Titles" localSheetId="3">'D.1.3 - ELEKTROINSTALACE NN'!$99:$99</definedName>
    <definedName name="_xlnm._FilterDatabase" localSheetId="4" hidden="1">'D.1.4. - ÚSTŘEDNÍ VYTÁPĚNÍ'!$C$91:$K$137</definedName>
    <definedName name="_xlnm.Print_Area" localSheetId="4">'D.1.4. - ÚSTŘEDNÍ VYTÁPĚNÍ'!$C$4:$J$41,'D.1.4. - ÚSTŘEDNÍ VYTÁPĚNÍ'!$C$47:$J$71,'D.1.4. - ÚSTŘEDNÍ VYTÁPĚNÍ'!$C$77:$K$137</definedName>
    <definedName name="_xlnm.Print_Titles" localSheetId="4">'D.1.4. - ÚSTŘEDNÍ VYTÁPĚNÍ'!$91:$91</definedName>
    <definedName name="_xlnm._FilterDatabase" localSheetId="5" hidden="1">'SO 02 - PŘÍPOJKA DEŠŤOVÉ ...'!$C$83:$K$115</definedName>
    <definedName name="_xlnm.Print_Area" localSheetId="5">'SO 02 - PŘÍPOJKA DEŠŤOVÉ ...'!$C$4:$J$39,'SO 02 - PŘÍPOJKA DEŠŤOVÉ ...'!$C$45:$J$65,'SO 02 - PŘÍPOJKA DEŠŤOVÉ ...'!$C$71:$K$115</definedName>
    <definedName name="_xlnm.Print_Titles" localSheetId="5">'SO 02 - PŘÍPOJKA DEŠŤOVÉ ...'!$83:$83</definedName>
    <definedName name="_xlnm._FilterDatabase" localSheetId="6" hidden="1">'SO 03 - DEMOLICE PŘÍSTAVKŮ'!$C$82:$K$121</definedName>
    <definedName name="_xlnm.Print_Area" localSheetId="6">'SO 03 - DEMOLICE PŘÍSTAVKŮ'!$C$4:$J$39,'SO 03 - DEMOLICE PŘÍSTAVKŮ'!$C$45:$J$64,'SO 03 - DEMOLICE PŘÍSTAVKŮ'!$C$70:$K$121</definedName>
    <definedName name="_xlnm.Print_Titles" localSheetId="6">'SO 03 - DEMOLICE PŘÍSTAVKŮ'!$82:$82</definedName>
    <definedName name="_xlnm._FilterDatabase" localSheetId="7" hidden="1">'SO 04 - INFORMAČNÍ SYSTÉM'!$C$79:$K$83</definedName>
    <definedName name="_xlnm.Print_Area" localSheetId="7">'SO 04 - INFORMAČNÍ SYSTÉM'!$C$4:$J$39,'SO 04 - INFORMAČNÍ SYSTÉM'!$C$45:$J$61,'SO 04 - INFORMAČNÍ SYSTÉM'!$C$67:$K$83</definedName>
    <definedName name="_xlnm.Print_Titles" localSheetId="7">'SO 04 - INFORMAČNÍ SYSTÉM'!$79:$79</definedName>
    <definedName name="_xlnm._FilterDatabase" localSheetId="8" hidden="1">'VRN - VEDLEJŠÍ NÁKLADY'!$C$84:$K$99</definedName>
    <definedName name="_xlnm.Print_Area" localSheetId="8">'VRN - VEDLEJŠÍ NÁKLADY'!$C$4:$J$39,'VRN - VEDLEJŠÍ NÁKLADY'!$C$45:$J$66,'VRN - VEDLEJŠÍ NÁKLADY'!$C$72:$K$99</definedName>
    <definedName name="_xlnm.Print_Titles" localSheetId="8">'VRN - VEDLEJŠÍ NÁKLADY'!$84:$84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T87"/>
  <c r="T86"/>
  <c r="R88"/>
  <c r="R87"/>
  <c r="R86"/>
  <c r="P88"/>
  <c r="P87"/>
  <c r="P86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8" r="J37"/>
  <c r="J36"/>
  <c i="1" r="AY62"/>
  <c i="8" r="J35"/>
  <c i="1" r="AX62"/>
  <c i="8"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7" r="J37"/>
  <c r="J36"/>
  <c i="1" r="AY61"/>
  <c i="7" r="J35"/>
  <c i="1" r="AX61"/>
  <c i="7" r="BI119"/>
  <c r="BH119"/>
  <c r="BG119"/>
  <c r="BF119"/>
  <c r="T119"/>
  <c r="R119"/>
  <c r="P119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3"/>
  <c r="BH103"/>
  <c r="BG103"/>
  <c r="BF103"/>
  <c r="T103"/>
  <c r="R103"/>
  <c r="P103"/>
  <c r="BI101"/>
  <c r="BH101"/>
  <c r="BG101"/>
  <c r="BF101"/>
  <c r="T101"/>
  <c r="T100"/>
  <c r="R101"/>
  <c r="R100"/>
  <c r="P101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6" r="J37"/>
  <c r="J36"/>
  <c i="1" r="AY60"/>
  <c i="6" r="J35"/>
  <c i="1" r="AX60"/>
  <c i="6" r="BI115"/>
  <c r="BH115"/>
  <c r="BG115"/>
  <c r="BF115"/>
  <c r="T115"/>
  <c r="T114"/>
  <c r="R115"/>
  <c r="R114"/>
  <c r="P115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55"/>
  <c r="J17"/>
  <c r="J12"/>
  <c r="J52"/>
  <c r="E7"/>
  <c r="E48"/>
  <c i="5" r="J39"/>
  <c r="J38"/>
  <c i="1" r="AY59"/>
  <c i="5" r="J37"/>
  <c i="1" r="AX59"/>
  <c i="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J88"/>
  <c r="F88"/>
  <c r="F86"/>
  <c r="E84"/>
  <c r="J58"/>
  <c r="F58"/>
  <c r="F56"/>
  <c r="E54"/>
  <c r="J26"/>
  <c r="E26"/>
  <c r="J89"/>
  <c r="J25"/>
  <c r="J20"/>
  <c r="E20"/>
  <c r="F59"/>
  <c r="J19"/>
  <c r="J14"/>
  <c r="J56"/>
  <c r="E7"/>
  <c r="E80"/>
  <c i="4" r="J101"/>
  <c r="J39"/>
  <c r="J38"/>
  <c i="1" r="AY58"/>
  <c i="4" r="J37"/>
  <c i="1" r="AX58"/>
  <c i="4" r="BI225"/>
  <c r="BH225"/>
  <c r="BG225"/>
  <c r="BF225"/>
  <c r="T225"/>
  <c r="T224"/>
  <c r="T223"/>
  <c r="R225"/>
  <c r="R224"/>
  <c r="R223"/>
  <c r="P225"/>
  <c r="P224"/>
  <c r="P223"/>
  <c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J64"/>
  <c r="J96"/>
  <c r="F96"/>
  <c r="F94"/>
  <c r="E92"/>
  <c r="J58"/>
  <c r="F58"/>
  <c r="F56"/>
  <c r="E54"/>
  <c r="J26"/>
  <c r="E26"/>
  <c r="J97"/>
  <c r="J25"/>
  <c r="J20"/>
  <c r="E20"/>
  <c r="F97"/>
  <c r="J19"/>
  <c r="J14"/>
  <c r="J94"/>
  <c r="E7"/>
  <c r="E88"/>
  <c i="3" r="J39"/>
  <c r="J38"/>
  <c i="1" r="AY57"/>
  <c i="3" r="J37"/>
  <c i="1" r="AX57"/>
  <c i="3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T102"/>
  <c r="R103"/>
  <c r="R102"/>
  <c r="P103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2" r="J39"/>
  <c r="J38"/>
  <c i="1" r="AY56"/>
  <c i="2" r="J37"/>
  <c i="1" r="AX56"/>
  <c i="2" r="BI1959"/>
  <c r="BH1959"/>
  <c r="BG1959"/>
  <c r="BF1959"/>
  <c r="T1959"/>
  <c r="R1959"/>
  <c r="P1959"/>
  <c r="BI1955"/>
  <c r="BH1955"/>
  <c r="BG1955"/>
  <c r="BF1955"/>
  <c r="T1955"/>
  <c r="R1955"/>
  <c r="P1955"/>
  <c r="BI1951"/>
  <c r="BH1951"/>
  <c r="BG1951"/>
  <c r="BF1951"/>
  <c r="T1951"/>
  <c r="R1951"/>
  <c r="P1951"/>
  <c r="BI1945"/>
  <c r="BH1945"/>
  <c r="BG1945"/>
  <c r="BF1945"/>
  <c r="T1945"/>
  <c r="R1945"/>
  <c r="P1945"/>
  <c r="BI1942"/>
  <c r="BH1942"/>
  <c r="BG1942"/>
  <c r="BF1942"/>
  <c r="T1942"/>
  <c r="R1942"/>
  <c r="P1942"/>
  <c r="BI1941"/>
  <c r="BH1941"/>
  <c r="BG1941"/>
  <c r="BF1941"/>
  <c r="T1941"/>
  <c r="R1941"/>
  <c r="P1941"/>
  <c r="BI1940"/>
  <c r="BH1940"/>
  <c r="BG1940"/>
  <c r="BF1940"/>
  <c r="T1940"/>
  <c r="R1940"/>
  <c r="P1940"/>
  <c r="BI1939"/>
  <c r="BH1939"/>
  <c r="BG1939"/>
  <c r="BF1939"/>
  <c r="T1939"/>
  <c r="R1939"/>
  <c r="P1939"/>
  <c r="BI1937"/>
  <c r="BH1937"/>
  <c r="BG1937"/>
  <c r="BF1937"/>
  <c r="T1937"/>
  <c r="R1937"/>
  <c r="P1937"/>
  <c r="BI1933"/>
  <c r="BH1933"/>
  <c r="BG1933"/>
  <c r="BF1933"/>
  <c r="T1933"/>
  <c r="R1933"/>
  <c r="P1933"/>
  <c r="BI1931"/>
  <c r="BH1931"/>
  <c r="BG1931"/>
  <c r="BF1931"/>
  <c r="T1931"/>
  <c r="R1931"/>
  <c r="P1931"/>
  <c r="BI1930"/>
  <c r="BH1930"/>
  <c r="BG1930"/>
  <c r="BF1930"/>
  <c r="T1930"/>
  <c r="R1930"/>
  <c r="P1930"/>
  <c r="BI1929"/>
  <c r="BH1929"/>
  <c r="BG1929"/>
  <c r="BF1929"/>
  <c r="T1929"/>
  <c r="R1929"/>
  <c r="P1929"/>
  <c r="BI1927"/>
  <c r="BH1927"/>
  <c r="BG1927"/>
  <c r="BF1927"/>
  <c r="T1927"/>
  <c r="R1927"/>
  <c r="P1927"/>
  <c r="BI1925"/>
  <c r="BH1925"/>
  <c r="BG1925"/>
  <c r="BF1925"/>
  <c r="T1925"/>
  <c r="R1925"/>
  <c r="P1925"/>
  <c r="BI1924"/>
  <c r="BH1924"/>
  <c r="BG1924"/>
  <c r="BF1924"/>
  <c r="T1924"/>
  <c r="R1924"/>
  <c r="P1924"/>
  <c r="BI1923"/>
  <c r="BH1923"/>
  <c r="BG1923"/>
  <c r="BF1923"/>
  <c r="T1923"/>
  <c r="R1923"/>
  <c r="P1923"/>
  <c r="BI1920"/>
  <c r="BH1920"/>
  <c r="BG1920"/>
  <c r="BF1920"/>
  <c r="T1920"/>
  <c r="R1920"/>
  <c r="P1920"/>
  <c r="BI1919"/>
  <c r="BH1919"/>
  <c r="BG1919"/>
  <c r="BF1919"/>
  <c r="T1919"/>
  <c r="R1919"/>
  <c r="P1919"/>
  <c r="BI1918"/>
  <c r="BH1918"/>
  <c r="BG1918"/>
  <c r="BF1918"/>
  <c r="T1918"/>
  <c r="R1918"/>
  <c r="P1918"/>
  <c r="BI1917"/>
  <c r="BH1917"/>
  <c r="BG1917"/>
  <c r="BF1917"/>
  <c r="T1917"/>
  <c r="R1917"/>
  <c r="P1917"/>
  <c r="BI1914"/>
  <c r="BH1914"/>
  <c r="BG1914"/>
  <c r="BF1914"/>
  <c r="T1914"/>
  <c r="R1914"/>
  <c r="P1914"/>
  <c r="BI1911"/>
  <c r="BH1911"/>
  <c r="BG1911"/>
  <c r="BF1911"/>
  <c r="T1911"/>
  <c r="R1911"/>
  <c r="P1911"/>
  <c r="BI1907"/>
  <c r="BH1907"/>
  <c r="BG1907"/>
  <c r="BF1907"/>
  <c r="T1907"/>
  <c r="R1907"/>
  <c r="P1907"/>
  <c r="BI1904"/>
  <c r="BH1904"/>
  <c r="BG1904"/>
  <c r="BF1904"/>
  <c r="T1904"/>
  <c r="R1904"/>
  <c r="P1904"/>
  <c r="BI1903"/>
  <c r="BH1903"/>
  <c r="BG1903"/>
  <c r="BF1903"/>
  <c r="T1903"/>
  <c r="R1903"/>
  <c r="P1903"/>
  <c r="BI1899"/>
  <c r="BH1899"/>
  <c r="BG1899"/>
  <c r="BF1899"/>
  <c r="T1899"/>
  <c r="R1899"/>
  <c r="P1899"/>
  <c r="BI1895"/>
  <c r="BH1895"/>
  <c r="BG1895"/>
  <c r="BF1895"/>
  <c r="T1895"/>
  <c r="R1895"/>
  <c r="P1895"/>
  <c r="BI1891"/>
  <c r="BH1891"/>
  <c r="BG1891"/>
  <c r="BF1891"/>
  <c r="T1891"/>
  <c r="R1891"/>
  <c r="P1891"/>
  <c r="BI1886"/>
  <c r="BH1886"/>
  <c r="BG1886"/>
  <c r="BF1886"/>
  <c r="T1886"/>
  <c r="R1886"/>
  <c r="P1886"/>
  <c r="BI1882"/>
  <c r="BH1882"/>
  <c r="BG1882"/>
  <c r="BF1882"/>
  <c r="T1882"/>
  <c r="R1882"/>
  <c r="P1882"/>
  <c r="BI1879"/>
  <c r="BH1879"/>
  <c r="BG1879"/>
  <c r="BF1879"/>
  <c r="T1879"/>
  <c r="R1879"/>
  <c r="P1879"/>
  <c r="BI1873"/>
  <c r="BH1873"/>
  <c r="BG1873"/>
  <c r="BF1873"/>
  <c r="T1873"/>
  <c r="R1873"/>
  <c r="P1873"/>
  <c r="BI1872"/>
  <c r="BH1872"/>
  <c r="BG1872"/>
  <c r="BF1872"/>
  <c r="T1872"/>
  <c r="R1872"/>
  <c r="P1872"/>
  <c r="BI1868"/>
  <c r="BH1868"/>
  <c r="BG1868"/>
  <c r="BF1868"/>
  <c r="T1868"/>
  <c r="R1868"/>
  <c r="P1868"/>
  <c r="BI1867"/>
  <c r="BH1867"/>
  <c r="BG1867"/>
  <c r="BF1867"/>
  <c r="T1867"/>
  <c r="R1867"/>
  <c r="P1867"/>
  <c r="BI1863"/>
  <c r="BH1863"/>
  <c r="BG1863"/>
  <c r="BF1863"/>
  <c r="T1863"/>
  <c r="R1863"/>
  <c r="P1863"/>
  <c r="BI1862"/>
  <c r="BH1862"/>
  <c r="BG1862"/>
  <c r="BF1862"/>
  <c r="T1862"/>
  <c r="R1862"/>
  <c r="P1862"/>
  <c r="BI1859"/>
  <c r="BH1859"/>
  <c r="BG1859"/>
  <c r="BF1859"/>
  <c r="T1859"/>
  <c r="R1859"/>
  <c r="P1859"/>
  <c r="BI1856"/>
  <c r="BH1856"/>
  <c r="BG1856"/>
  <c r="BF1856"/>
  <c r="T1856"/>
  <c r="R1856"/>
  <c r="P1856"/>
  <c r="BI1851"/>
  <c r="BH1851"/>
  <c r="BG1851"/>
  <c r="BF1851"/>
  <c r="T1851"/>
  <c r="R1851"/>
  <c r="P1851"/>
  <c r="BI1850"/>
  <c r="BH1850"/>
  <c r="BG1850"/>
  <c r="BF1850"/>
  <c r="T1850"/>
  <c r="R1850"/>
  <c r="P1850"/>
  <c r="BI1849"/>
  <c r="BH1849"/>
  <c r="BG1849"/>
  <c r="BF1849"/>
  <c r="T1849"/>
  <c r="R1849"/>
  <c r="P1849"/>
  <c r="BI1825"/>
  <c r="BH1825"/>
  <c r="BG1825"/>
  <c r="BF1825"/>
  <c r="T1825"/>
  <c r="R1825"/>
  <c r="P1825"/>
  <c r="BI1823"/>
  <c r="BH1823"/>
  <c r="BG1823"/>
  <c r="BF1823"/>
  <c r="T1823"/>
  <c r="R1823"/>
  <c r="P1823"/>
  <c r="BI1822"/>
  <c r="BH1822"/>
  <c r="BG1822"/>
  <c r="BF1822"/>
  <c r="T1822"/>
  <c r="R1822"/>
  <c r="P1822"/>
  <c r="BI1819"/>
  <c r="BH1819"/>
  <c r="BG1819"/>
  <c r="BF1819"/>
  <c r="T1819"/>
  <c r="R1819"/>
  <c r="P1819"/>
  <c r="BI1818"/>
  <c r="BH1818"/>
  <c r="BG1818"/>
  <c r="BF1818"/>
  <c r="T1818"/>
  <c r="R1818"/>
  <c r="P1818"/>
  <c r="BI1817"/>
  <c r="BH1817"/>
  <c r="BG1817"/>
  <c r="BF1817"/>
  <c r="T1817"/>
  <c r="R1817"/>
  <c r="P1817"/>
  <c r="BI1811"/>
  <c r="BH1811"/>
  <c r="BG1811"/>
  <c r="BF1811"/>
  <c r="T1811"/>
  <c r="R1811"/>
  <c r="P1811"/>
  <c r="BI1810"/>
  <c r="BH1810"/>
  <c r="BG1810"/>
  <c r="BF1810"/>
  <c r="T1810"/>
  <c r="R1810"/>
  <c r="P1810"/>
  <c r="BI1809"/>
  <c r="BH1809"/>
  <c r="BG1809"/>
  <c r="BF1809"/>
  <c r="T1809"/>
  <c r="R1809"/>
  <c r="P1809"/>
  <c r="BI1801"/>
  <c r="BH1801"/>
  <c r="BG1801"/>
  <c r="BF1801"/>
  <c r="T1801"/>
  <c r="R1801"/>
  <c r="P1801"/>
  <c r="BI1800"/>
  <c r="BH1800"/>
  <c r="BG1800"/>
  <c r="BF1800"/>
  <c r="T1800"/>
  <c r="R1800"/>
  <c r="P1800"/>
  <c r="BI1799"/>
  <c r="BH1799"/>
  <c r="BG1799"/>
  <c r="BF1799"/>
  <c r="T1799"/>
  <c r="R1799"/>
  <c r="P1799"/>
  <c r="BI1795"/>
  <c r="BH1795"/>
  <c r="BG1795"/>
  <c r="BF1795"/>
  <c r="T1795"/>
  <c r="R1795"/>
  <c r="P1795"/>
  <c r="BI1794"/>
  <c r="BH1794"/>
  <c r="BG1794"/>
  <c r="BF1794"/>
  <c r="T1794"/>
  <c r="R1794"/>
  <c r="P1794"/>
  <c r="BI1786"/>
  <c r="BH1786"/>
  <c r="BG1786"/>
  <c r="BF1786"/>
  <c r="T1786"/>
  <c r="R1786"/>
  <c r="P1786"/>
  <c r="BI1785"/>
  <c r="BH1785"/>
  <c r="BG1785"/>
  <c r="BF1785"/>
  <c r="T1785"/>
  <c r="R1785"/>
  <c r="P1785"/>
  <c r="BI1784"/>
  <c r="BH1784"/>
  <c r="BG1784"/>
  <c r="BF1784"/>
  <c r="T1784"/>
  <c r="R1784"/>
  <c r="P1784"/>
  <c r="BI1779"/>
  <c r="BH1779"/>
  <c r="BG1779"/>
  <c r="BF1779"/>
  <c r="T1779"/>
  <c r="R1779"/>
  <c r="P1779"/>
  <c r="BI1777"/>
  <c r="BH1777"/>
  <c r="BG1777"/>
  <c r="BF1777"/>
  <c r="T1777"/>
  <c r="R1777"/>
  <c r="P1777"/>
  <c r="BI1776"/>
  <c r="BH1776"/>
  <c r="BG1776"/>
  <c r="BF1776"/>
  <c r="T1776"/>
  <c r="R1776"/>
  <c r="P1776"/>
  <c r="BI1774"/>
  <c r="BH1774"/>
  <c r="BG1774"/>
  <c r="BF1774"/>
  <c r="T1774"/>
  <c r="R1774"/>
  <c r="P1774"/>
  <c r="BI1773"/>
  <c r="BH1773"/>
  <c r="BG1773"/>
  <c r="BF1773"/>
  <c r="T1773"/>
  <c r="R1773"/>
  <c r="P1773"/>
  <c r="BI1772"/>
  <c r="BH1772"/>
  <c r="BG1772"/>
  <c r="BF1772"/>
  <c r="T1772"/>
  <c r="R1772"/>
  <c r="P1772"/>
  <c r="BI1771"/>
  <c r="BH1771"/>
  <c r="BG1771"/>
  <c r="BF1771"/>
  <c r="T1771"/>
  <c r="R1771"/>
  <c r="P1771"/>
  <c r="BI1769"/>
  <c r="BH1769"/>
  <c r="BG1769"/>
  <c r="BF1769"/>
  <c r="T1769"/>
  <c r="R1769"/>
  <c r="P1769"/>
  <c r="BI1752"/>
  <c r="BH1752"/>
  <c r="BG1752"/>
  <c r="BF1752"/>
  <c r="T1752"/>
  <c r="R1752"/>
  <c r="P1752"/>
  <c r="BI1750"/>
  <c r="BH1750"/>
  <c r="BG1750"/>
  <c r="BF1750"/>
  <c r="T1750"/>
  <c r="R1750"/>
  <c r="P1750"/>
  <c r="BI1749"/>
  <c r="BH1749"/>
  <c r="BG1749"/>
  <c r="BF1749"/>
  <c r="T1749"/>
  <c r="R1749"/>
  <c r="P1749"/>
  <c r="BI1748"/>
  <c r="BH1748"/>
  <c r="BG1748"/>
  <c r="BF1748"/>
  <c r="T1748"/>
  <c r="R1748"/>
  <c r="P1748"/>
  <c r="BI1747"/>
  <c r="BH1747"/>
  <c r="BG1747"/>
  <c r="BF1747"/>
  <c r="T1747"/>
  <c r="R1747"/>
  <c r="P1747"/>
  <c r="BI1746"/>
  <c r="BH1746"/>
  <c r="BG1746"/>
  <c r="BF1746"/>
  <c r="T1746"/>
  <c r="R1746"/>
  <c r="P1746"/>
  <c r="BI1745"/>
  <c r="BH1745"/>
  <c r="BG1745"/>
  <c r="BF1745"/>
  <c r="T1745"/>
  <c r="R1745"/>
  <c r="P1745"/>
  <c r="BI1737"/>
  <c r="BH1737"/>
  <c r="BG1737"/>
  <c r="BF1737"/>
  <c r="T1737"/>
  <c r="R1737"/>
  <c r="P1737"/>
  <c r="BI1735"/>
  <c r="BH1735"/>
  <c r="BG1735"/>
  <c r="BF1735"/>
  <c r="T1735"/>
  <c r="R1735"/>
  <c r="P1735"/>
  <c r="BI1734"/>
  <c r="BH1734"/>
  <c r="BG1734"/>
  <c r="BF1734"/>
  <c r="T1734"/>
  <c r="R1734"/>
  <c r="P1734"/>
  <c r="BI1733"/>
  <c r="BH1733"/>
  <c r="BG1733"/>
  <c r="BF1733"/>
  <c r="T1733"/>
  <c r="R1733"/>
  <c r="P1733"/>
  <c r="BI1732"/>
  <c r="BH1732"/>
  <c r="BG1732"/>
  <c r="BF1732"/>
  <c r="T1732"/>
  <c r="R1732"/>
  <c r="P1732"/>
  <c r="BI1730"/>
  <c r="BH1730"/>
  <c r="BG1730"/>
  <c r="BF1730"/>
  <c r="T1730"/>
  <c r="R1730"/>
  <c r="P1730"/>
  <c r="BI1728"/>
  <c r="BH1728"/>
  <c r="BG1728"/>
  <c r="BF1728"/>
  <c r="T1728"/>
  <c r="R1728"/>
  <c r="P1728"/>
  <c r="BI1726"/>
  <c r="BH1726"/>
  <c r="BG1726"/>
  <c r="BF1726"/>
  <c r="T1726"/>
  <c r="R1726"/>
  <c r="P1726"/>
  <c r="BI1723"/>
  <c r="BH1723"/>
  <c r="BG1723"/>
  <c r="BF1723"/>
  <c r="T1723"/>
  <c r="R1723"/>
  <c r="P1723"/>
  <c r="BI1721"/>
  <c r="BH1721"/>
  <c r="BG1721"/>
  <c r="BF1721"/>
  <c r="T1721"/>
  <c r="R1721"/>
  <c r="P1721"/>
  <c r="BI1719"/>
  <c r="BH1719"/>
  <c r="BG1719"/>
  <c r="BF1719"/>
  <c r="T1719"/>
  <c r="R1719"/>
  <c r="P1719"/>
  <c r="BI1716"/>
  <c r="BH1716"/>
  <c r="BG1716"/>
  <c r="BF1716"/>
  <c r="T1716"/>
  <c r="R1716"/>
  <c r="P1716"/>
  <c r="BI1714"/>
  <c r="BH1714"/>
  <c r="BG1714"/>
  <c r="BF1714"/>
  <c r="T1714"/>
  <c r="R1714"/>
  <c r="P1714"/>
  <c r="BI1708"/>
  <c r="BH1708"/>
  <c r="BG1708"/>
  <c r="BF1708"/>
  <c r="T1708"/>
  <c r="R1708"/>
  <c r="P1708"/>
  <c r="BI1706"/>
  <c r="BH1706"/>
  <c r="BG1706"/>
  <c r="BF1706"/>
  <c r="T1706"/>
  <c r="R1706"/>
  <c r="P1706"/>
  <c r="BI1703"/>
  <c r="BH1703"/>
  <c r="BG1703"/>
  <c r="BF1703"/>
  <c r="T1703"/>
  <c r="R1703"/>
  <c r="P1703"/>
  <c r="BI1701"/>
  <c r="BH1701"/>
  <c r="BG1701"/>
  <c r="BF1701"/>
  <c r="T1701"/>
  <c r="R1701"/>
  <c r="P1701"/>
  <c r="BI1699"/>
  <c r="BH1699"/>
  <c r="BG1699"/>
  <c r="BF1699"/>
  <c r="T1699"/>
  <c r="R1699"/>
  <c r="P1699"/>
  <c r="BI1697"/>
  <c r="BH1697"/>
  <c r="BG1697"/>
  <c r="BF1697"/>
  <c r="T1697"/>
  <c r="R1697"/>
  <c r="P1697"/>
  <c r="BI1692"/>
  <c r="BH1692"/>
  <c r="BG1692"/>
  <c r="BF1692"/>
  <c r="T1692"/>
  <c r="R1692"/>
  <c r="P1692"/>
  <c r="BI1690"/>
  <c r="BH1690"/>
  <c r="BG1690"/>
  <c r="BF1690"/>
  <c r="T1690"/>
  <c r="R1690"/>
  <c r="P1690"/>
  <c r="BI1689"/>
  <c r="BH1689"/>
  <c r="BG1689"/>
  <c r="BF1689"/>
  <c r="T1689"/>
  <c r="R1689"/>
  <c r="P1689"/>
  <c r="BI1686"/>
  <c r="BH1686"/>
  <c r="BG1686"/>
  <c r="BF1686"/>
  <c r="T1686"/>
  <c r="R1686"/>
  <c r="P1686"/>
  <c r="BI1685"/>
  <c r="BH1685"/>
  <c r="BG1685"/>
  <c r="BF1685"/>
  <c r="T1685"/>
  <c r="R1685"/>
  <c r="P1685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5"/>
  <c r="BH1675"/>
  <c r="BG1675"/>
  <c r="BF1675"/>
  <c r="T1675"/>
  <c r="R1675"/>
  <c r="P1675"/>
  <c r="BI1674"/>
  <c r="BH1674"/>
  <c r="BG1674"/>
  <c r="BF1674"/>
  <c r="T1674"/>
  <c r="R1674"/>
  <c r="P1674"/>
  <c r="BI1671"/>
  <c r="BH1671"/>
  <c r="BG1671"/>
  <c r="BF1671"/>
  <c r="T1671"/>
  <c r="R1671"/>
  <c r="P1671"/>
  <c r="BI1669"/>
  <c r="BH1669"/>
  <c r="BG1669"/>
  <c r="BF1669"/>
  <c r="T1669"/>
  <c r="R1669"/>
  <c r="P1669"/>
  <c r="BI1666"/>
  <c r="BH1666"/>
  <c r="BG1666"/>
  <c r="BF1666"/>
  <c r="T1666"/>
  <c r="R1666"/>
  <c r="P1666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2"/>
  <c r="BH1652"/>
  <c r="BG1652"/>
  <c r="BF1652"/>
  <c r="T1652"/>
  <c r="R1652"/>
  <c r="P1652"/>
  <c r="BI1649"/>
  <c r="BH1649"/>
  <c r="BG1649"/>
  <c r="BF1649"/>
  <c r="T1649"/>
  <c r="R1649"/>
  <c r="P1649"/>
  <c r="BI1647"/>
  <c r="BH1647"/>
  <c r="BG1647"/>
  <c r="BF1647"/>
  <c r="T1647"/>
  <c r="R1647"/>
  <c r="P1647"/>
  <c r="BI1644"/>
  <c r="BH1644"/>
  <c r="BG1644"/>
  <c r="BF1644"/>
  <c r="T1644"/>
  <c r="R1644"/>
  <c r="P1644"/>
  <c r="BI1638"/>
  <c r="BH1638"/>
  <c r="BG1638"/>
  <c r="BF1638"/>
  <c r="T1638"/>
  <c r="R1638"/>
  <c r="P1638"/>
  <c r="BI1634"/>
  <c r="BH1634"/>
  <c r="BG1634"/>
  <c r="BF1634"/>
  <c r="T1634"/>
  <c r="T1633"/>
  <c r="R1634"/>
  <c r="R1633"/>
  <c r="P1634"/>
  <c r="P1633"/>
  <c r="BI1632"/>
  <c r="BH1632"/>
  <c r="BG1632"/>
  <c r="BF1632"/>
  <c r="T1632"/>
  <c r="R1632"/>
  <c r="P1632"/>
  <c r="BI1631"/>
  <c r="BH1631"/>
  <c r="BG1631"/>
  <c r="BF1631"/>
  <c r="T1631"/>
  <c r="R1631"/>
  <c r="P1631"/>
  <c r="BI1628"/>
  <c r="BH1628"/>
  <c r="BG1628"/>
  <c r="BF1628"/>
  <c r="T1628"/>
  <c r="R1628"/>
  <c r="P1628"/>
  <c r="BI1624"/>
  <c r="BH1624"/>
  <c r="BG1624"/>
  <c r="BF1624"/>
  <c r="T1624"/>
  <c r="R1624"/>
  <c r="P1624"/>
  <c r="BI1619"/>
  <c r="BH1619"/>
  <c r="BG1619"/>
  <c r="BF1619"/>
  <c r="T1619"/>
  <c r="R1619"/>
  <c r="P1619"/>
  <c r="BI1618"/>
  <c r="BH1618"/>
  <c r="BG1618"/>
  <c r="BF1618"/>
  <c r="T1618"/>
  <c r="R1618"/>
  <c r="P1618"/>
  <c r="BI1613"/>
  <c r="BH1613"/>
  <c r="BG1613"/>
  <c r="BF1613"/>
  <c r="T1613"/>
  <c r="R1613"/>
  <c r="P1613"/>
  <c r="BI1610"/>
  <c r="BH1610"/>
  <c r="BG1610"/>
  <c r="BF1610"/>
  <c r="T1610"/>
  <c r="R1610"/>
  <c r="P1610"/>
  <c r="BI1606"/>
  <c r="BH1606"/>
  <c r="BG1606"/>
  <c r="BF1606"/>
  <c r="T1606"/>
  <c r="R1606"/>
  <c r="P1606"/>
  <c r="BI1604"/>
  <c r="BH1604"/>
  <c r="BG1604"/>
  <c r="BF1604"/>
  <c r="T1604"/>
  <c r="R1604"/>
  <c r="P1604"/>
  <c r="BI1603"/>
  <c r="BH1603"/>
  <c r="BG1603"/>
  <c r="BF1603"/>
  <c r="T1603"/>
  <c r="R1603"/>
  <c r="P1603"/>
  <c r="BI1602"/>
  <c r="BH1602"/>
  <c r="BG1602"/>
  <c r="BF1602"/>
  <c r="T1602"/>
  <c r="R1602"/>
  <c r="P1602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3"/>
  <c r="BH1593"/>
  <c r="BG1593"/>
  <c r="BF1593"/>
  <c r="T1593"/>
  <c r="R1593"/>
  <c r="P1593"/>
  <c r="BI1592"/>
  <c r="BH1592"/>
  <c r="BG1592"/>
  <c r="BF1592"/>
  <c r="T1592"/>
  <c r="R1592"/>
  <c r="P1592"/>
  <c r="BI1586"/>
  <c r="BH1586"/>
  <c r="BG1586"/>
  <c r="BF1586"/>
  <c r="T1586"/>
  <c r="R1586"/>
  <c r="P1586"/>
  <c r="BI1585"/>
  <c r="BH1585"/>
  <c r="BG1585"/>
  <c r="BF1585"/>
  <c r="T1585"/>
  <c r="R1585"/>
  <c r="P1585"/>
  <c r="BI1565"/>
  <c r="BH1565"/>
  <c r="BG1565"/>
  <c r="BF1565"/>
  <c r="T1565"/>
  <c r="R1565"/>
  <c r="P1565"/>
  <c r="BI1558"/>
  <c r="BH1558"/>
  <c r="BG1558"/>
  <c r="BF1558"/>
  <c r="T1558"/>
  <c r="R1558"/>
  <c r="P1558"/>
  <c r="BI1557"/>
  <c r="BH1557"/>
  <c r="BG1557"/>
  <c r="BF1557"/>
  <c r="T1557"/>
  <c r="R1557"/>
  <c r="P1557"/>
  <c r="BI1551"/>
  <c r="BH1551"/>
  <c r="BG1551"/>
  <c r="BF1551"/>
  <c r="T1551"/>
  <c r="R1551"/>
  <c r="P1551"/>
  <c r="BI1549"/>
  <c r="BH1549"/>
  <c r="BG1549"/>
  <c r="BF1549"/>
  <c r="T1549"/>
  <c r="R1549"/>
  <c r="P1549"/>
  <c r="BI1546"/>
  <c r="BH1546"/>
  <c r="BG1546"/>
  <c r="BF1546"/>
  <c r="T1546"/>
  <c r="R1546"/>
  <c r="P1546"/>
  <c r="BI1544"/>
  <c r="BH1544"/>
  <c r="BG1544"/>
  <c r="BF1544"/>
  <c r="T1544"/>
  <c r="R1544"/>
  <c r="P1544"/>
  <c r="BI1542"/>
  <c r="BH1542"/>
  <c r="BG1542"/>
  <c r="BF1542"/>
  <c r="T1542"/>
  <c r="R1542"/>
  <c r="P1542"/>
  <c r="BI1534"/>
  <c r="BH1534"/>
  <c r="BG1534"/>
  <c r="BF1534"/>
  <c r="T1534"/>
  <c r="R1534"/>
  <c r="P1534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0"/>
  <c r="BH1520"/>
  <c r="BG1520"/>
  <c r="BF1520"/>
  <c r="T1520"/>
  <c r="R1520"/>
  <c r="P1520"/>
  <c r="BI1517"/>
  <c r="BH1517"/>
  <c r="BG1517"/>
  <c r="BF1517"/>
  <c r="T1517"/>
  <c r="R1517"/>
  <c r="P1517"/>
  <c r="BI1511"/>
  <c r="BH1511"/>
  <c r="BG1511"/>
  <c r="BF1511"/>
  <c r="T1511"/>
  <c r="R1511"/>
  <c r="P1511"/>
  <c r="BI1508"/>
  <c r="BH1508"/>
  <c r="BG1508"/>
  <c r="BF1508"/>
  <c r="T1508"/>
  <c r="R1508"/>
  <c r="P1508"/>
  <c r="BI1499"/>
  <c r="BH1499"/>
  <c r="BG1499"/>
  <c r="BF1499"/>
  <c r="T1499"/>
  <c r="R1499"/>
  <c r="P1499"/>
  <c r="BI1498"/>
  <c r="BH1498"/>
  <c r="BG1498"/>
  <c r="BF1498"/>
  <c r="T1498"/>
  <c r="R1498"/>
  <c r="P1498"/>
  <c r="BI1495"/>
  <c r="BH1495"/>
  <c r="BG1495"/>
  <c r="BF1495"/>
  <c r="T1495"/>
  <c r="R1495"/>
  <c r="P1495"/>
  <c r="BI1494"/>
  <c r="BH1494"/>
  <c r="BG1494"/>
  <c r="BF1494"/>
  <c r="T1494"/>
  <c r="R1494"/>
  <c r="P1494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3"/>
  <c r="BH1483"/>
  <c r="BG1483"/>
  <c r="BF1483"/>
  <c r="T1483"/>
  <c r="R1483"/>
  <c r="P1483"/>
  <c r="BI1480"/>
  <c r="BH1480"/>
  <c r="BG1480"/>
  <c r="BF1480"/>
  <c r="T1480"/>
  <c r="R1480"/>
  <c r="P1480"/>
  <c r="BI1473"/>
  <c r="BH1473"/>
  <c r="BG1473"/>
  <c r="BF1473"/>
  <c r="T1473"/>
  <c r="R1473"/>
  <c r="P1473"/>
  <c r="BI1470"/>
  <c r="BH1470"/>
  <c r="BG1470"/>
  <c r="BF1470"/>
  <c r="T1470"/>
  <c r="R1470"/>
  <c r="P1470"/>
  <c r="BI1467"/>
  <c r="BH1467"/>
  <c r="BG1467"/>
  <c r="BF1467"/>
  <c r="T1467"/>
  <c r="R1467"/>
  <c r="P1467"/>
  <c r="BI1465"/>
  <c r="BH1465"/>
  <c r="BG1465"/>
  <c r="BF1465"/>
  <c r="T1465"/>
  <c r="R1465"/>
  <c r="P1465"/>
  <c r="BI1461"/>
  <c r="BH1461"/>
  <c r="BG1461"/>
  <c r="BF1461"/>
  <c r="T1461"/>
  <c r="R1461"/>
  <c r="P1461"/>
  <c r="BI1454"/>
  <c r="BH1454"/>
  <c r="BG1454"/>
  <c r="BF1454"/>
  <c r="T1454"/>
  <c r="R1454"/>
  <c r="P1454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7"/>
  <c r="BH1447"/>
  <c r="BG1447"/>
  <c r="BF1447"/>
  <c r="T1447"/>
  <c r="R1447"/>
  <c r="P1447"/>
  <c r="BI1446"/>
  <c r="BH1446"/>
  <c r="BG1446"/>
  <c r="BF1446"/>
  <c r="T1446"/>
  <c r="R1446"/>
  <c r="P1446"/>
  <c r="BI1442"/>
  <c r="BH1442"/>
  <c r="BG1442"/>
  <c r="BF1442"/>
  <c r="T1442"/>
  <c r="R1442"/>
  <c r="P1442"/>
  <c r="BI1440"/>
  <c r="BH1440"/>
  <c r="BG1440"/>
  <c r="BF1440"/>
  <c r="T1440"/>
  <c r="R1440"/>
  <c r="P1440"/>
  <c r="BI1439"/>
  <c r="BH1439"/>
  <c r="BG1439"/>
  <c r="BF1439"/>
  <c r="T1439"/>
  <c r="R1439"/>
  <c r="P1439"/>
  <c r="BI1437"/>
  <c r="BH1437"/>
  <c r="BG1437"/>
  <c r="BF1437"/>
  <c r="T1437"/>
  <c r="R1437"/>
  <c r="P1437"/>
  <c r="BI1436"/>
  <c r="BH1436"/>
  <c r="BG1436"/>
  <c r="BF1436"/>
  <c r="T1436"/>
  <c r="R1436"/>
  <c r="P1436"/>
  <c r="BI1434"/>
  <c r="BH1434"/>
  <c r="BG1434"/>
  <c r="BF1434"/>
  <c r="T1434"/>
  <c r="R1434"/>
  <c r="P1434"/>
  <c r="BI1432"/>
  <c r="BH1432"/>
  <c r="BG1432"/>
  <c r="BF1432"/>
  <c r="T1432"/>
  <c r="R1432"/>
  <c r="P1432"/>
  <c r="BI1425"/>
  <c r="BH1425"/>
  <c r="BG1425"/>
  <c r="BF1425"/>
  <c r="T1425"/>
  <c r="R1425"/>
  <c r="P1425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7"/>
  <c r="BH1417"/>
  <c r="BG1417"/>
  <c r="BF1417"/>
  <c r="T1417"/>
  <c r="R1417"/>
  <c r="P1417"/>
  <c r="BI1414"/>
  <c r="BH1414"/>
  <c r="BG1414"/>
  <c r="BF1414"/>
  <c r="T1414"/>
  <c r="R1414"/>
  <c r="P1414"/>
  <c r="BI1409"/>
  <c r="BH1409"/>
  <c r="BG1409"/>
  <c r="BF1409"/>
  <c r="T1409"/>
  <c r="R1409"/>
  <c r="P1409"/>
  <c r="BI1405"/>
  <c r="BH1405"/>
  <c r="BG1405"/>
  <c r="BF1405"/>
  <c r="T1405"/>
  <c r="R1405"/>
  <c r="P1405"/>
  <c r="BI1403"/>
  <c r="BH1403"/>
  <c r="BG1403"/>
  <c r="BF1403"/>
  <c r="T1403"/>
  <c r="R1403"/>
  <c r="P1403"/>
  <c r="BI1400"/>
  <c r="BH1400"/>
  <c r="BG1400"/>
  <c r="BF1400"/>
  <c r="T1400"/>
  <c r="R1400"/>
  <c r="P1400"/>
  <c r="BI1397"/>
  <c r="BH1397"/>
  <c r="BG1397"/>
  <c r="BF1397"/>
  <c r="T1397"/>
  <c r="R1397"/>
  <c r="P1397"/>
  <c r="BI1394"/>
  <c r="BH1394"/>
  <c r="BG1394"/>
  <c r="BF1394"/>
  <c r="T1394"/>
  <c r="R1394"/>
  <c r="P1394"/>
  <c r="BI1389"/>
  <c r="BH1389"/>
  <c r="BG1389"/>
  <c r="BF1389"/>
  <c r="T1389"/>
  <c r="R1389"/>
  <c r="P1389"/>
  <c r="BI1387"/>
  <c r="BH1387"/>
  <c r="BG1387"/>
  <c r="BF1387"/>
  <c r="T1387"/>
  <c r="R1387"/>
  <c r="P1387"/>
  <c r="BI1386"/>
  <c r="BH1386"/>
  <c r="BG1386"/>
  <c r="BF1386"/>
  <c r="T1386"/>
  <c r="R1386"/>
  <c r="P1386"/>
  <c r="BI1383"/>
  <c r="BH1383"/>
  <c r="BG1383"/>
  <c r="BF1383"/>
  <c r="T1383"/>
  <c r="R1383"/>
  <c r="P1383"/>
  <c r="BI1379"/>
  <c r="BH1379"/>
  <c r="BG1379"/>
  <c r="BF1379"/>
  <c r="T1379"/>
  <c r="R1379"/>
  <c r="P1379"/>
  <c r="BI1377"/>
  <c r="BH1377"/>
  <c r="BG1377"/>
  <c r="BF1377"/>
  <c r="T1377"/>
  <c r="R1377"/>
  <c r="P1377"/>
  <c r="BI1376"/>
  <c r="BH1376"/>
  <c r="BG1376"/>
  <c r="BF1376"/>
  <c r="T1376"/>
  <c r="R1376"/>
  <c r="P1376"/>
  <c r="BI1370"/>
  <c r="BH1370"/>
  <c r="BG1370"/>
  <c r="BF1370"/>
  <c r="T1370"/>
  <c r="R1370"/>
  <c r="P1370"/>
  <c r="BI1368"/>
  <c r="BH1368"/>
  <c r="BG1368"/>
  <c r="BF1368"/>
  <c r="T1368"/>
  <c r="R1368"/>
  <c r="P1368"/>
  <c r="BI1367"/>
  <c r="BH1367"/>
  <c r="BG1367"/>
  <c r="BF1367"/>
  <c r="T1367"/>
  <c r="R1367"/>
  <c r="P1367"/>
  <c r="BI1365"/>
  <c r="BH1365"/>
  <c r="BG1365"/>
  <c r="BF1365"/>
  <c r="T1365"/>
  <c r="R1365"/>
  <c r="P1365"/>
  <c r="BI1363"/>
  <c r="BH1363"/>
  <c r="BG1363"/>
  <c r="BF1363"/>
  <c r="T1363"/>
  <c r="R1363"/>
  <c r="P1363"/>
  <c r="BI1361"/>
  <c r="BH1361"/>
  <c r="BG1361"/>
  <c r="BF1361"/>
  <c r="T1361"/>
  <c r="R1361"/>
  <c r="P1361"/>
  <c r="BI1360"/>
  <c r="BH1360"/>
  <c r="BG1360"/>
  <c r="BF1360"/>
  <c r="T1360"/>
  <c r="R1360"/>
  <c r="P1360"/>
  <c r="BI1358"/>
  <c r="BH1358"/>
  <c r="BG1358"/>
  <c r="BF1358"/>
  <c r="T1358"/>
  <c r="R1358"/>
  <c r="P1358"/>
  <c r="BI1347"/>
  <c r="BH1347"/>
  <c r="BG1347"/>
  <c r="BF1347"/>
  <c r="T1347"/>
  <c r="R1347"/>
  <c r="P1347"/>
  <c r="BI1345"/>
  <c r="BH1345"/>
  <c r="BG1345"/>
  <c r="BF1345"/>
  <c r="T1345"/>
  <c r="R1345"/>
  <c r="P1345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5"/>
  <c r="BH1335"/>
  <c r="BG1335"/>
  <c r="BF1335"/>
  <c r="T1335"/>
  <c r="R1335"/>
  <c r="P1335"/>
  <c r="BI1333"/>
  <c r="BH1333"/>
  <c r="BG1333"/>
  <c r="BF1333"/>
  <c r="T1333"/>
  <c r="R1333"/>
  <c r="P1333"/>
  <c r="BI1332"/>
  <c r="BH1332"/>
  <c r="BG1332"/>
  <c r="BF1332"/>
  <c r="T1332"/>
  <c r="R1332"/>
  <c r="P1332"/>
  <c r="BI1330"/>
  <c r="BH1330"/>
  <c r="BG1330"/>
  <c r="BF1330"/>
  <c r="T1330"/>
  <c r="R1330"/>
  <c r="P1330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320"/>
  <c r="BH1320"/>
  <c r="BG1320"/>
  <c r="BF1320"/>
  <c r="T1320"/>
  <c r="R1320"/>
  <c r="P1320"/>
  <c r="BI1309"/>
  <c r="BH1309"/>
  <c r="BG1309"/>
  <c r="BF1309"/>
  <c r="T1309"/>
  <c r="R1309"/>
  <c r="P1309"/>
  <c r="BI1306"/>
  <c r="BH1306"/>
  <c r="BG1306"/>
  <c r="BF1306"/>
  <c r="T1306"/>
  <c r="R1306"/>
  <c r="P1306"/>
  <c r="BI1305"/>
  <c r="BH1305"/>
  <c r="BG1305"/>
  <c r="BF1305"/>
  <c r="T1305"/>
  <c r="R1305"/>
  <c r="P1305"/>
  <c r="BI1302"/>
  <c r="BH1302"/>
  <c r="BG1302"/>
  <c r="BF1302"/>
  <c r="T1302"/>
  <c r="R1302"/>
  <c r="P1302"/>
  <c r="BI1299"/>
  <c r="BH1299"/>
  <c r="BG1299"/>
  <c r="BF1299"/>
  <c r="T1299"/>
  <c r="R1299"/>
  <c r="P1299"/>
  <c r="BI1292"/>
  <c r="BH1292"/>
  <c r="BG1292"/>
  <c r="BF1292"/>
  <c r="T1292"/>
  <c r="R1292"/>
  <c r="P1292"/>
  <c r="BI1288"/>
  <c r="BH1288"/>
  <c r="BG1288"/>
  <c r="BF1288"/>
  <c r="T1288"/>
  <c r="T1287"/>
  <c r="R1288"/>
  <c r="R1287"/>
  <c r="P1288"/>
  <c r="P1287"/>
  <c r="BI1284"/>
  <c r="BH1284"/>
  <c r="BG1284"/>
  <c r="BF1284"/>
  <c r="T1284"/>
  <c r="R1284"/>
  <c r="P1284"/>
  <c r="BI1281"/>
  <c r="BH1281"/>
  <c r="BG1281"/>
  <c r="BF1281"/>
  <c r="T1281"/>
  <c r="R1281"/>
  <c r="P1281"/>
  <c r="BI1280"/>
  <c r="BH1280"/>
  <c r="BG1280"/>
  <c r="BF1280"/>
  <c r="T1280"/>
  <c r="R1280"/>
  <c r="P1280"/>
  <c r="BI1275"/>
  <c r="BH1275"/>
  <c r="BG1275"/>
  <c r="BF1275"/>
  <c r="T1275"/>
  <c r="R1275"/>
  <c r="P1275"/>
  <c r="BI1271"/>
  <c r="BH1271"/>
  <c r="BG1271"/>
  <c r="BF1271"/>
  <c r="T1271"/>
  <c r="R1271"/>
  <c r="P1271"/>
  <c r="BI1268"/>
  <c r="BH1268"/>
  <c r="BG1268"/>
  <c r="BF1268"/>
  <c r="T1268"/>
  <c r="R1268"/>
  <c r="P1268"/>
  <c r="BI1267"/>
  <c r="BH1267"/>
  <c r="BG1267"/>
  <c r="BF1267"/>
  <c r="T1267"/>
  <c r="R1267"/>
  <c r="P1267"/>
  <c r="BI1264"/>
  <c r="BH1264"/>
  <c r="BG1264"/>
  <c r="BF1264"/>
  <c r="T1264"/>
  <c r="R1264"/>
  <c r="P1264"/>
  <c r="BI1261"/>
  <c r="BH1261"/>
  <c r="BG1261"/>
  <c r="BF1261"/>
  <c r="T1261"/>
  <c r="R1261"/>
  <c r="P1261"/>
  <c r="BI1259"/>
  <c r="BH1259"/>
  <c r="BG1259"/>
  <c r="BF1259"/>
  <c r="T1259"/>
  <c r="R1259"/>
  <c r="P1259"/>
  <c r="BI1253"/>
  <c r="BH1253"/>
  <c r="BG1253"/>
  <c r="BF1253"/>
  <c r="T1253"/>
  <c r="R1253"/>
  <c r="P1253"/>
  <c r="BI1245"/>
  <c r="BH1245"/>
  <c r="BG1245"/>
  <c r="BF1245"/>
  <c r="T1245"/>
  <c r="R1245"/>
  <c r="P1245"/>
  <c r="BI1237"/>
  <c r="BH1237"/>
  <c r="BG1237"/>
  <c r="BF1237"/>
  <c r="T1237"/>
  <c r="R1237"/>
  <c r="P1237"/>
  <c r="BI1182"/>
  <c r="BH1182"/>
  <c r="BG1182"/>
  <c r="BF1182"/>
  <c r="T1182"/>
  <c r="R1182"/>
  <c r="P1182"/>
  <c r="BI1146"/>
  <c r="BH1146"/>
  <c r="BG1146"/>
  <c r="BF1146"/>
  <c r="T1146"/>
  <c r="R1146"/>
  <c r="P1146"/>
  <c r="BI1138"/>
  <c r="BH1138"/>
  <c r="BG1138"/>
  <c r="BF1138"/>
  <c r="T1138"/>
  <c r="R1138"/>
  <c r="P1138"/>
  <c r="BI1134"/>
  <c r="BH1134"/>
  <c r="BG1134"/>
  <c r="BF1134"/>
  <c r="T1134"/>
  <c r="R1134"/>
  <c r="P1134"/>
  <c r="BI1131"/>
  <c r="BH1131"/>
  <c r="BG1131"/>
  <c r="BF1131"/>
  <c r="T1131"/>
  <c r="R1131"/>
  <c r="P1131"/>
  <c r="BI1127"/>
  <c r="BH1127"/>
  <c r="BG1127"/>
  <c r="BF1127"/>
  <c r="T1127"/>
  <c r="R1127"/>
  <c r="P1127"/>
  <c r="BI1123"/>
  <c r="BH1123"/>
  <c r="BG1123"/>
  <c r="BF1123"/>
  <c r="T1123"/>
  <c r="R1123"/>
  <c r="P1123"/>
  <c r="BI1118"/>
  <c r="BH1118"/>
  <c r="BG1118"/>
  <c r="BF1118"/>
  <c r="T1118"/>
  <c r="R1118"/>
  <c r="P1118"/>
  <c r="BI1114"/>
  <c r="BH1114"/>
  <c r="BG1114"/>
  <c r="BF1114"/>
  <c r="T1114"/>
  <c r="R1114"/>
  <c r="P1114"/>
  <c r="BI1109"/>
  <c r="BH1109"/>
  <c r="BG1109"/>
  <c r="BF1109"/>
  <c r="T1109"/>
  <c r="R1109"/>
  <c r="P1109"/>
  <c r="BI1104"/>
  <c r="BH1104"/>
  <c r="BG1104"/>
  <c r="BF1104"/>
  <c r="T1104"/>
  <c r="R1104"/>
  <c r="P1104"/>
  <c r="BI1098"/>
  <c r="BH1098"/>
  <c r="BG1098"/>
  <c r="BF1098"/>
  <c r="T1098"/>
  <c r="R1098"/>
  <c r="P1098"/>
  <c r="BI1094"/>
  <c r="BH1094"/>
  <c r="BG1094"/>
  <c r="BF1094"/>
  <c r="T1094"/>
  <c r="R1094"/>
  <c r="P1094"/>
  <c r="BI1093"/>
  <c r="BH1093"/>
  <c r="BG1093"/>
  <c r="BF1093"/>
  <c r="T1093"/>
  <c r="R1093"/>
  <c r="P1093"/>
  <c r="BI1081"/>
  <c r="BH1081"/>
  <c r="BG1081"/>
  <c r="BF1081"/>
  <c r="T1081"/>
  <c r="R1081"/>
  <c r="P1081"/>
  <c r="BI1077"/>
  <c r="BH1077"/>
  <c r="BG1077"/>
  <c r="BF1077"/>
  <c r="T1077"/>
  <c r="R1077"/>
  <c r="P1077"/>
  <c r="BI1071"/>
  <c r="BH1071"/>
  <c r="BG1071"/>
  <c r="BF1071"/>
  <c r="T1071"/>
  <c r="R1071"/>
  <c r="P1071"/>
  <c r="BI1067"/>
  <c r="BH1067"/>
  <c r="BG1067"/>
  <c r="BF1067"/>
  <c r="T1067"/>
  <c r="R1067"/>
  <c r="P1067"/>
  <c r="BI1063"/>
  <c r="BH1063"/>
  <c r="BG1063"/>
  <c r="BF1063"/>
  <c r="T1063"/>
  <c r="R1063"/>
  <c r="P1063"/>
  <c r="BI1059"/>
  <c r="BH1059"/>
  <c r="BG1059"/>
  <c r="BF1059"/>
  <c r="T1059"/>
  <c r="R1059"/>
  <c r="P1059"/>
  <c r="BI1056"/>
  <c r="BH1056"/>
  <c r="BG1056"/>
  <c r="BF1056"/>
  <c r="T1056"/>
  <c r="R1056"/>
  <c r="P1056"/>
  <c r="BI1052"/>
  <c r="BH1052"/>
  <c r="BG1052"/>
  <c r="BF1052"/>
  <c r="T1052"/>
  <c r="R1052"/>
  <c r="P1052"/>
  <c r="BI1051"/>
  <c r="BH1051"/>
  <c r="BG1051"/>
  <c r="BF1051"/>
  <c r="T1051"/>
  <c r="R1051"/>
  <c r="P1051"/>
  <c r="BI1047"/>
  <c r="BH1047"/>
  <c r="BG1047"/>
  <c r="BF1047"/>
  <c r="T1047"/>
  <c r="R1047"/>
  <c r="P1047"/>
  <c r="BI1045"/>
  <c r="BH1045"/>
  <c r="BG1045"/>
  <c r="BF1045"/>
  <c r="T1045"/>
  <c r="R1045"/>
  <c r="P1045"/>
  <c r="BI1043"/>
  <c r="BH1043"/>
  <c r="BG1043"/>
  <c r="BF1043"/>
  <c r="T1043"/>
  <c r="R1043"/>
  <c r="P1043"/>
  <c r="BI1041"/>
  <c r="BH1041"/>
  <c r="BG1041"/>
  <c r="BF1041"/>
  <c r="T1041"/>
  <c r="R1041"/>
  <c r="P1041"/>
  <c r="BI1040"/>
  <c r="BH1040"/>
  <c r="BG1040"/>
  <c r="BF1040"/>
  <c r="T1040"/>
  <c r="R1040"/>
  <c r="P1040"/>
  <c r="BI1037"/>
  <c r="BH1037"/>
  <c r="BG1037"/>
  <c r="BF1037"/>
  <c r="T1037"/>
  <c r="R1037"/>
  <c r="P1037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29"/>
  <c r="BH1029"/>
  <c r="BG1029"/>
  <c r="BF1029"/>
  <c r="T1029"/>
  <c r="R1029"/>
  <c r="P1029"/>
  <c r="BI1026"/>
  <c r="BH1026"/>
  <c r="BG1026"/>
  <c r="BF1026"/>
  <c r="T1026"/>
  <c r="R1026"/>
  <c r="P1026"/>
  <c r="BI1025"/>
  <c r="BH1025"/>
  <c r="BG1025"/>
  <c r="BF1025"/>
  <c r="T1025"/>
  <c r="R1025"/>
  <c r="P1025"/>
  <c r="BI1023"/>
  <c r="BH1023"/>
  <c r="BG1023"/>
  <c r="BF1023"/>
  <c r="T1023"/>
  <c r="R1023"/>
  <c r="P1023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6"/>
  <c r="BH1016"/>
  <c r="BG1016"/>
  <c r="BF1016"/>
  <c r="T1016"/>
  <c r="R1016"/>
  <c r="P1016"/>
  <c r="BI1007"/>
  <c r="BH1007"/>
  <c r="BG1007"/>
  <c r="BF1007"/>
  <c r="T1007"/>
  <c r="R1007"/>
  <c r="P1007"/>
  <c r="BI1003"/>
  <c r="BH1003"/>
  <c r="BG1003"/>
  <c r="BF1003"/>
  <c r="T1003"/>
  <c r="R1003"/>
  <c r="P1003"/>
  <c r="BI997"/>
  <c r="BH997"/>
  <c r="BG997"/>
  <c r="BF997"/>
  <c r="T997"/>
  <c r="R997"/>
  <c r="P997"/>
  <c r="BI992"/>
  <c r="BH992"/>
  <c r="BG992"/>
  <c r="BF992"/>
  <c r="T992"/>
  <c r="R992"/>
  <c r="P992"/>
  <c r="BI990"/>
  <c r="BH990"/>
  <c r="BG990"/>
  <c r="BF990"/>
  <c r="T990"/>
  <c r="R990"/>
  <c r="P990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3"/>
  <c r="BH973"/>
  <c r="BG973"/>
  <c r="BF973"/>
  <c r="T973"/>
  <c r="R973"/>
  <c r="P973"/>
  <c r="BI967"/>
  <c r="BH967"/>
  <c r="BG967"/>
  <c r="BF967"/>
  <c r="T967"/>
  <c r="R967"/>
  <c r="P967"/>
  <c r="BI966"/>
  <c r="BH966"/>
  <c r="BG966"/>
  <c r="BF966"/>
  <c r="T966"/>
  <c r="R966"/>
  <c r="P966"/>
  <c r="BI964"/>
  <c r="BH964"/>
  <c r="BG964"/>
  <c r="BF964"/>
  <c r="T964"/>
  <c r="R964"/>
  <c r="P964"/>
  <c r="BI960"/>
  <c r="BH960"/>
  <c r="BG960"/>
  <c r="BF960"/>
  <c r="T960"/>
  <c r="R960"/>
  <c r="P960"/>
  <c r="BI956"/>
  <c r="BH956"/>
  <c r="BG956"/>
  <c r="BF956"/>
  <c r="T956"/>
  <c r="R956"/>
  <c r="P956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6"/>
  <c r="BH946"/>
  <c r="BG946"/>
  <c r="BF946"/>
  <c r="T946"/>
  <c r="R946"/>
  <c r="P946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2"/>
  <c r="BH932"/>
  <c r="BG932"/>
  <c r="BF932"/>
  <c r="T932"/>
  <c r="R932"/>
  <c r="P932"/>
  <c r="BI926"/>
  <c r="BH926"/>
  <c r="BG926"/>
  <c r="BF926"/>
  <c r="T926"/>
  <c r="R926"/>
  <c r="P926"/>
  <c r="BI925"/>
  <c r="BH925"/>
  <c r="BG925"/>
  <c r="BF925"/>
  <c r="T925"/>
  <c r="R925"/>
  <c r="P925"/>
  <c r="BI921"/>
  <c r="BH921"/>
  <c r="BG921"/>
  <c r="BF921"/>
  <c r="T921"/>
  <c r="R921"/>
  <c r="P921"/>
  <c r="BI918"/>
  <c r="BH918"/>
  <c r="BG918"/>
  <c r="BF918"/>
  <c r="T918"/>
  <c r="R918"/>
  <c r="P918"/>
  <c r="BI915"/>
  <c r="BH915"/>
  <c r="BG915"/>
  <c r="BF915"/>
  <c r="T915"/>
  <c r="R915"/>
  <c r="P915"/>
  <c r="BI910"/>
  <c r="BH910"/>
  <c r="BG910"/>
  <c r="BF910"/>
  <c r="T910"/>
  <c r="R910"/>
  <c r="P910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R894"/>
  <c r="P894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64"/>
  <c r="BH864"/>
  <c r="BG864"/>
  <c r="BF864"/>
  <c r="T864"/>
  <c r="R864"/>
  <c r="P864"/>
  <c r="BI861"/>
  <c r="BH861"/>
  <c r="BG861"/>
  <c r="BF861"/>
  <c r="T861"/>
  <c r="R861"/>
  <c r="P861"/>
  <c r="BI860"/>
  <c r="BH860"/>
  <c r="BG860"/>
  <c r="BF860"/>
  <c r="T860"/>
  <c r="R860"/>
  <c r="P860"/>
  <c r="BI858"/>
  <c r="BH858"/>
  <c r="BG858"/>
  <c r="BF858"/>
  <c r="T858"/>
  <c r="R858"/>
  <c r="P858"/>
  <c r="BI855"/>
  <c r="BH855"/>
  <c r="BG855"/>
  <c r="BF855"/>
  <c r="T855"/>
  <c r="R855"/>
  <c r="P855"/>
  <c r="BI853"/>
  <c r="BH853"/>
  <c r="BG853"/>
  <c r="BF853"/>
  <c r="T853"/>
  <c r="R853"/>
  <c r="P853"/>
  <c r="BI847"/>
  <c r="BH847"/>
  <c r="BG847"/>
  <c r="BF847"/>
  <c r="T847"/>
  <c r="R847"/>
  <c r="P847"/>
  <c r="BI843"/>
  <c r="BH843"/>
  <c r="BG843"/>
  <c r="BF843"/>
  <c r="T843"/>
  <c r="R843"/>
  <c r="P843"/>
  <c r="BI837"/>
  <c r="BH837"/>
  <c r="BG837"/>
  <c r="BF837"/>
  <c r="T837"/>
  <c r="R837"/>
  <c r="P837"/>
  <c r="BI830"/>
  <c r="BH830"/>
  <c r="BG830"/>
  <c r="BF830"/>
  <c r="T830"/>
  <c r="R830"/>
  <c r="P830"/>
  <c r="BI829"/>
  <c r="BH829"/>
  <c r="BG829"/>
  <c r="BF829"/>
  <c r="T829"/>
  <c r="R829"/>
  <c r="P829"/>
  <c r="BI822"/>
  <c r="BH822"/>
  <c r="BG822"/>
  <c r="BF822"/>
  <c r="T822"/>
  <c r="R822"/>
  <c r="P822"/>
  <c r="BI819"/>
  <c r="BH819"/>
  <c r="BG819"/>
  <c r="BF819"/>
  <c r="T819"/>
  <c r="R819"/>
  <c r="P819"/>
  <c r="BI818"/>
  <c r="BH818"/>
  <c r="BG818"/>
  <c r="BF818"/>
  <c r="T818"/>
  <c r="R818"/>
  <c r="P818"/>
  <c r="BI812"/>
  <c r="BH812"/>
  <c r="BG812"/>
  <c r="BF812"/>
  <c r="T812"/>
  <c r="R812"/>
  <c r="P812"/>
  <c r="BI809"/>
  <c r="BH809"/>
  <c r="BG809"/>
  <c r="BF809"/>
  <c r="T809"/>
  <c r="R809"/>
  <c r="P809"/>
  <c r="BI805"/>
  <c r="BH805"/>
  <c r="BG805"/>
  <c r="BF805"/>
  <c r="T805"/>
  <c r="R805"/>
  <c r="P805"/>
  <c r="BI789"/>
  <c r="BH789"/>
  <c r="BG789"/>
  <c r="BF789"/>
  <c r="T789"/>
  <c r="R789"/>
  <c r="P789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0"/>
  <c r="BH780"/>
  <c r="BG780"/>
  <c r="BF780"/>
  <c r="T780"/>
  <c r="R780"/>
  <c r="P780"/>
  <c r="BI777"/>
  <c r="BH777"/>
  <c r="BG777"/>
  <c r="BF777"/>
  <c r="T777"/>
  <c r="R777"/>
  <c r="P777"/>
  <c r="BI775"/>
  <c r="BH775"/>
  <c r="BG775"/>
  <c r="BF775"/>
  <c r="T775"/>
  <c r="R775"/>
  <c r="P775"/>
  <c r="BI770"/>
  <c r="BH770"/>
  <c r="BG770"/>
  <c r="BF770"/>
  <c r="T770"/>
  <c r="R770"/>
  <c r="P770"/>
  <c r="BI767"/>
  <c r="BH767"/>
  <c r="BG767"/>
  <c r="BF767"/>
  <c r="T767"/>
  <c r="R767"/>
  <c r="P767"/>
  <c r="BI765"/>
  <c r="BH765"/>
  <c r="BG765"/>
  <c r="BF765"/>
  <c r="T765"/>
  <c r="R765"/>
  <c r="P765"/>
  <c r="BI760"/>
  <c r="BH760"/>
  <c r="BG760"/>
  <c r="BF760"/>
  <c r="T760"/>
  <c r="R760"/>
  <c r="P760"/>
  <c r="BI759"/>
  <c r="BH759"/>
  <c r="BG759"/>
  <c r="BF759"/>
  <c r="T759"/>
  <c r="R759"/>
  <c r="P759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48"/>
  <c r="BH748"/>
  <c r="BG748"/>
  <c r="BF748"/>
  <c r="T748"/>
  <c r="R748"/>
  <c r="P748"/>
  <c r="BI746"/>
  <c r="BH746"/>
  <c r="BG746"/>
  <c r="BF746"/>
  <c r="T746"/>
  <c r="R746"/>
  <c r="P746"/>
  <c r="BI716"/>
  <c r="BH716"/>
  <c r="BG716"/>
  <c r="BF716"/>
  <c r="T716"/>
  <c r="R716"/>
  <c r="P716"/>
  <c r="BI713"/>
  <c r="BH713"/>
  <c r="BG713"/>
  <c r="BF713"/>
  <c r="T713"/>
  <c r="R713"/>
  <c r="P713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646"/>
  <c r="BH646"/>
  <c r="BG646"/>
  <c r="BF646"/>
  <c r="T646"/>
  <c r="R646"/>
  <c r="P646"/>
  <c r="BI645"/>
  <c r="BH645"/>
  <c r="BG645"/>
  <c r="BF645"/>
  <c r="T645"/>
  <c r="R645"/>
  <c r="P645"/>
  <c r="BI640"/>
  <c r="BH640"/>
  <c r="BG640"/>
  <c r="BF640"/>
  <c r="T640"/>
  <c r="R640"/>
  <c r="P640"/>
  <c r="BI638"/>
  <c r="BH638"/>
  <c r="BG638"/>
  <c r="BF638"/>
  <c r="T638"/>
  <c r="R638"/>
  <c r="P638"/>
  <c r="BI621"/>
  <c r="BH621"/>
  <c r="BG621"/>
  <c r="BF621"/>
  <c r="T621"/>
  <c r="R621"/>
  <c r="P621"/>
  <c r="BI566"/>
  <c r="BH566"/>
  <c r="BG566"/>
  <c r="BF566"/>
  <c r="T566"/>
  <c r="R566"/>
  <c r="P566"/>
  <c r="BI548"/>
  <c r="BH548"/>
  <c r="BG548"/>
  <c r="BF548"/>
  <c r="T548"/>
  <c r="R548"/>
  <c r="P548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498"/>
  <c r="BH498"/>
  <c r="BG498"/>
  <c r="BF498"/>
  <c r="T498"/>
  <c r="R498"/>
  <c r="P498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1"/>
  <c r="BH451"/>
  <c r="BG451"/>
  <c r="BF451"/>
  <c r="T451"/>
  <c r="R451"/>
  <c r="P451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8"/>
  <c r="BH438"/>
  <c r="BG438"/>
  <c r="BF438"/>
  <c r="T438"/>
  <c r="R438"/>
  <c r="P438"/>
  <c r="BI434"/>
  <c r="BH434"/>
  <c r="BG434"/>
  <c r="BF434"/>
  <c r="T434"/>
  <c r="R434"/>
  <c r="P434"/>
  <c r="BI432"/>
  <c r="BH432"/>
  <c r="BG432"/>
  <c r="BF432"/>
  <c r="T432"/>
  <c r="R432"/>
  <c r="P432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7"/>
  <c r="BH377"/>
  <c r="BG377"/>
  <c r="BF377"/>
  <c r="T377"/>
  <c r="R377"/>
  <c r="P377"/>
  <c r="BI371"/>
  <c r="BH371"/>
  <c r="BG371"/>
  <c r="BF371"/>
  <c r="T371"/>
  <c r="R371"/>
  <c r="P371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49"/>
  <c r="BH349"/>
  <c r="BG349"/>
  <c r="BF349"/>
  <c r="T349"/>
  <c r="R349"/>
  <c r="P349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0"/>
  <c r="BH240"/>
  <c r="BG240"/>
  <c r="BF240"/>
  <c r="T240"/>
  <c r="R240"/>
  <c r="P240"/>
  <c r="BI237"/>
  <c r="BH237"/>
  <c r="BG237"/>
  <c r="BF237"/>
  <c r="T237"/>
  <c r="R237"/>
  <c r="P237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J125"/>
  <c r="F125"/>
  <c r="F123"/>
  <c r="E121"/>
  <c r="J58"/>
  <c r="F58"/>
  <c r="F56"/>
  <c r="E54"/>
  <c r="J26"/>
  <c r="E26"/>
  <c r="J126"/>
  <c r="J25"/>
  <c r="J20"/>
  <c r="E20"/>
  <c r="F59"/>
  <c r="J19"/>
  <c r="J14"/>
  <c r="J123"/>
  <c r="E7"/>
  <c r="E117"/>
  <c i="1" r="L50"/>
  <c r="AM50"/>
  <c r="AM49"/>
  <c r="L49"/>
  <c r="AM47"/>
  <c r="L47"/>
  <c r="L45"/>
  <c r="L44"/>
  <c i="7" r="BK115"/>
  <c r="J101"/>
  <c i="6" r="BK110"/>
  <c r="J102"/>
  <c r="BK91"/>
  <c r="BK88"/>
  <c i="9" r="J95"/>
  <c i="8" r="J83"/>
  <c i="7" r="BK97"/>
  <c r="J86"/>
  <c i="6" r="J106"/>
  <c r="J101"/>
  <c i="5" r="BK108"/>
  <c r="J100"/>
  <c i="4" r="J220"/>
  <c r="BK216"/>
  <c r="BK212"/>
  <c r="BK205"/>
  <c r="BK201"/>
  <c r="J196"/>
  <c r="BK192"/>
  <c r="J189"/>
  <c r="J182"/>
  <c r="J176"/>
  <c r="BK166"/>
  <c r="BK162"/>
  <c r="BK157"/>
  <c r="J148"/>
  <c r="J144"/>
  <c r="J139"/>
  <c r="BK135"/>
  <c r="J131"/>
  <c r="J108"/>
  <c i="3" r="BK163"/>
  <c r="BK156"/>
  <c r="BK152"/>
  <c r="BK142"/>
  <c r="J136"/>
  <c r="J130"/>
  <c r="J127"/>
  <c r="J124"/>
  <c r="BK117"/>
  <c r="J112"/>
  <c r="J103"/>
  <c r="J96"/>
  <c i="2" r="J1863"/>
  <c r="BK1850"/>
  <c r="J1800"/>
  <c r="J1784"/>
  <c r="J1656"/>
  <c r="BK1647"/>
  <c r="J1632"/>
  <c r="J1601"/>
  <c r="BK1586"/>
  <c r="BK1557"/>
  <c r="BK1546"/>
  <c r="J1532"/>
  <c r="BK1524"/>
  <c r="BK1511"/>
  <c r="BK1494"/>
  <c r="J1470"/>
  <c r="BK1450"/>
  <c r="J1447"/>
  <c r="J1442"/>
  <c r="BK1439"/>
  <c r="J1434"/>
  <c r="J1423"/>
  <c r="J1421"/>
  <c r="BK1414"/>
  <c r="J1400"/>
  <c r="BK1387"/>
  <c r="J1379"/>
  <c r="BK1376"/>
  <c r="J1365"/>
  <c r="BK1361"/>
  <c r="J1345"/>
  <c r="J1333"/>
  <c r="J1326"/>
  <c r="BK1320"/>
  <c r="BK1302"/>
  <c r="BK1284"/>
  <c r="J1275"/>
  <c r="J1267"/>
  <c r="J1261"/>
  <c r="J1182"/>
  <c r="J1131"/>
  <c r="BK1118"/>
  <c r="J1098"/>
  <c r="BK1077"/>
  <c r="J1063"/>
  <c r="J1045"/>
  <c r="J1040"/>
  <c r="J1031"/>
  <c r="J1026"/>
  <c r="J1020"/>
  <c r="BK1003"/>
  <c r="J983"/>
  <c r="BK964"/>
  <c r="J951"/>
  <c r="J946"/>
  <c r="BK939"/>
  <c r="BK932"/>
  <c r="BK918"/>
  <c r="BK899"/>
  <c r="J888"/>
  <c r="J884"/>
  <c r="BK853"/>
  <c r="BK789"/>
  <c r="J753"/>
  <c r="J746"/>
  <c r="BK640"/>
  <c r="BK541"/>
  <c r="BK481"/>
  <c r="J469"/>
  <c r="J454"/>
  <c r="BK441"/>
  <c r="BK425"/>
  <c r="J419"/>
  <c r="J395"/>
  <c r="BK391"/>
  <c r="BK371"/>
  <c r="BK316"/>
  <c r="J288"/>
  <c r="J269"/>
  <c r="BK226"/>
  <c r="BK205"/>
  <c r="J152"/>
  <c i="9" r="BK99"/>
  <c i="7" r="J112"/>
  <c r="J93"/>
  <c i="6" r="J112"/>
  <c r="BK101"/>
  <c r="BK90"/>
  <c i="5" r="BK135"/>
  <c r="BK130"/>
  <c r="J126"/>
  <c r="J122"/>
  <c r="BK118"/>
  <c r="BK114"/>
  <c r="BK112"/>
  <c r="J108"/>
  <c r="BK99"/>
  <c i="4" r="BK220"/>
  <c r="BK214"/>
  <c r="J211"/>
  <c r="BK206"/>
  <c r="J200"/>
  <c r="J195"/>
  <c r="J183"/>
  <c r="BK178"/>
  <c r="J174"/>
  <c r="BK170"/>
  <c r="J166"/>
  <c r="J159"/>
  <c r="BK154"/>
  <c r="BK147"/>
  <c r="BK140"/>
  <c r="BK138"/>
  <c r="BK129"/>
  <c r="BK125"/>
  <c r="J121"/>
  <c r="J110"/>
  <c r="J105"/>
  <c i="3" r="J161"/>
  <c r="J158"/>
  <c r="BK153"/>
  <c r="J149"/>
  <c r="J144"/>
  <c r="BK140"/>
  <c r="BK135"/>
  <c r="BK130"/>
  <c r="BK123"/>
  <c r="BK118"/>
  <c r="J114"/>
  <c r="J110"/>
  <c r="BK103"/>
  <c r="J98"/>
  <c i="2" r="J1959"/>
  <c r="J1942"/>
  <c r="BK1940"/>
  <c r="BK1931"/>
  <c r="BK1925"/>
  <c r="BK1917"/>
  <c r="J1907"/>
  <c r="J1895"/>
  <c r="J1873"/>
  <c r="BK1863"/>
  <c r="J1849"/>
  <c r="BK1811"/>
  <c r="BK1799"/>
  <c r="J1786"/>
  <c r="J1774"/>
  <c r="J1769"/>
  <c r="J1749"/>
  <c r="BK1737"/>
  <c r="BK1732"/>
  <c r="BK1723"/>
  <c r="J1714"/>
  <c r="BK1697"/>
  <c r="J1690"/>
  <c r="J1682"/>
  <c r="J1680"/>
  <c r="J1674"/>
  <c r="J1658"/>
  <c r="BK1634"/>
  <c r="J1624"/>
  <c r="J1604"/>
  <c r="BK1599"/>
  <c r="J1586"/>
  <c r="J1544"/>
  <c r="J1524"/>
  <c r="J1494"/>
  <c r="J1486"/>
  <c r="J1467"/>
  <c r="BK1451"/>
  <c r="BK1440"/>
  <c r="BK1425"/>
  <c r="J1409"/>
  <c r="J1397"/>
  <c r="J1387"/>
  <c r="J1376"/>
  <c r="BK1363"/>
  <c r="J1342"/>
  <c r="BK1332"/>
  <c r="J1320"/>
  <c r="BK1288"/>
  <c r="BK1268"/>
  <c r="J1259"/>
  <c r="J1134"/>
  <c r="BK1114"/>
  <c r="J1093"/>
  <c r="BK1063"/>
  <c r="J1051"/>
  <c r="BK1037"/>
  <c r="BK1026"/>
  <c r="J1016"/>
  <c r="J992"/>
  <c r="BK981"/>
  <c r="BK960"/>
  <c r="BK949"/>
  <c r="J926"/>
  <c r="BK910"/>
  <c r="BK888"/>
  <c r="BK884"/>
  <c r="J853"/>
  <c r="BK830"/>
  <c r="J818"/>
  <c r="J789"/>
  <c r="BK777"/>
  <c r="J760"/>
  <c r="J751"/>
  <c r="J710"/>
  <c r="J640"/>
  <c r="J539"/>
  <c r="BK478"/>
  <c r="BK462"/>
  <c r="J438"/>
  <c r="J422"/>
  <c r="J382"/>
  <c r="J343"/>
  <c r="BK321"/>
  <c r="BK295"/>
  <c r="BK265"/>
  <c r="BK247"/>
  <c r="BK219"/>
  <c r="J201"/>
  <c r="BK177"/>
  <c r="J154"/>
  <c i="9" r="BK97"/>
  <c r="BK91"/>
  <c r="J88"/>
  <c i="6" r="BK108"/>
  <c r="J104"/>
  <c r="BK92"/>
  <c i="5" r="BK136"/>
  <c r="J131"/>
  <c r="J127"/>
  <c r="BK122"/>
  <c r="J118"/>
  <c r="J112"/>
  <c r="J106"/>
  <c r="J96"/>
  <c i="4" r="J213"/>
  <c r="J206"/>
  <c r="J192"/>
  <c r="BK186"/>
  <c r="BK171"/>
  <c r="J168"/>
  <c r="BK159"/>
  <c r="BK153"/>
  <c r="BK145"/>
  <c r="J135"/>
  <c r="J127"/>
  <c r="BK123"/>
  <c r="BK110"/>
  <c r="J106"/>
  <c i="3" r="BK158"/>
  <c r="BK149"/>
  <c r="J141"/>
  <c r="BK134"/>
  <c r="BK128"/>
  <c r="BK111"/>
  <c r="BK106"/>
  <c i="2" r="BK1959"/>
  <c r="J1940"/>
  <c r="J1931"/>
  <c r="BK1927"/>
  <c r="J1920"/>
  <c r="BK1918"/>
  <c r="J1904"/>
  <c r="J1886"/>
  <c r="J1859"/>
  <c r="J1850"/>
  <c r="J1822"/>
  <c r="J1809"/>
  <c r="BK1785"/>
  <c r="J1776"/>
  <c r="BK1772"/>
  <c r="BK1752"/>
  <c r="J1748"/>
  <c r="J1737"/>
  <c r="J1732"/>
  <c r="BK1726"/>
  <c r="BK1719"/>
  <c r="J1706"/>
  <c r="BK1699"/>
  <c r="J1686"/>
  <c r="BK1675"/>
  <c r="J1669"/>
  <c r="BK1658"/>
  <c r="BK1631"/>
  <c r="BK1606"/>
  <c r="BK1601"/>
  <c r="BK1558"/>
  <c r="J1534"/>
  <c r="BK1520"/>
  <c r="BK1498"/>
  <c r="BK1483"/>
  <c r="BK1446"/>
  <c r="BK1422"/>
  <c r="J1383"/>
  <c r="J1361"/>
  <c r="BK1340"/>
  <c r="J1323"/>
  <c r="J1288"/>
  <c r="BK1253"/>
  <c r="J1146"/>
  <c r="BK1104"/>
  <c r="BK1051"/>
  <c r="BK1032"/>
  <c r="J1018"/>
  <c r="J982"/>
  <c r="J973"/>
  <c r="J964"/>
  <c r="J937"/>
  <c r="BK915"/>
  <c r="J861"/>
  <c r="BK843"/>
  <c r="J805"/>
  <c r="J785"/>
  <c r="BK770"/>
  <c r="BK760"/>
  <c r="BK716"/>
  <c r="BK646"/>
  <c r="BK534"/>
  <c r="J470"/>
  <c r="BK456"/>
  <c r="J432"/>
  <c r="J421"/>
  <c r="J409"/>
  <c r="J392"/>
  <c r="J377"/>
  <c r="J357"/>
  <c r="J303"/>
  <c r="BK293"/>
  <c r="J262"/>
  <c r="J240"/>
  <c r="J171"/>
  <c r="BK154"/>
  <c r="J137"/>
  <c i="7" r="J119"/>
  <c r="BK112"/>
  <c i="6" r="BK112"/>
  <c r="BK107"/>
  <c r="BK94"/>
  <c i="9" r="BK96"/>
  <c r="BK93"/>
  <c i="8" r="BK82"/>
  <c i="7" r="J95"/>
  <c i="6" r="J115"/>
  <c r="J105"/>
  <c r="BK100"/>
  <c r="J92"/>
  <c i="5" r="J104"/>
  <c r="J99"/>
  <c i="4" r="J225"/>
  <c r="J218"/>
  <c r="J214"/>
  <c r="BK209"/>
  <c r="J203"/>
  <c r="J199"/>
  <c r="BK194"/>
  <c r="BK190"/>
  <c r="BK183"/>
  <c r="J178"/>
  <c r="BK168"/>
  <c r="BK163"/>
  <c r="J150"/>
  <c r="J147"/>
  <c r="BK143"/>
  <c r="J137"/>
  <c r="BK133"/>
  <c r="J129"/>
  <c i="3" r="J164"/>
  <c r="J159"/>
  <c r="J153"/>
  <c r="J143"/>
  <c r="J140"/>
  <c r="J133"/>
  <c r="J126"/>
  <c r="J121"/>
  <c r="J118"/>
  <c r="BK114"/>
  <c r="BK109"/>
  <c r="BK97"/>
  <c i="2" r="BK1882"/>
  <c r="BK1856"/>
  <c r="J1823"/>
  <c r="BK1801"/>
  <c r="BK1794"/>
  <c r="J1657"/>
  <c r="J1649"/>
  <c r="J1634"/>
  <c r="J1613"/>
  <c r="J1600"/>
  <c r="BK1585"/>
  <c r="BK1549"/>
  <c r="BK1534"/>
  <c r="J1525"/>
  <c r="BK1517"/>
  <c r="BK1495"/>
  <c r="J1480"/>
  <c r="J1461"/>
  <c r="J1451"/>
  <c r="BK1449"/>
  <c r="J1446"/>
  <c r="J1440"/>
  <c r="J1436"/>
  <c r="J1432"/>
  <c r="J1422"/>
  <c r="BK1417"/>
  <c r="J1405"/>
  <c r="J1389"/>
  <c r="J1386"/>
  <c r="J1377"/>
  <c r="J1368"/>
  <c r="J1360"/>
  <c r="J1344"/>
  <c r="J1330"/>
  <c r="BK1306"/>
  <c r="J1292"/>
  <c r="BK1281"/>
  <c r="J1268"/>
  <c r="J1237"/>
  <c r="BK1134"/>
  <c r="BK1123"/>
  <c r="J1104"/>
  <c r="BK1093"/>
  <c r="BK1071"/>
  <c r="J1052"/>
  <c r="J1043"/>
  <c r="J1037"/>
  <c r="J1025"/>
  <c r="BK1016"/>
  <c r="J984"/>
  <c r="J978"/>
  <c r="BK950"/>
  <c r="BK937"/>
  <c r="J910"/>
  <c r="J886"/>
  <c r="BK860"/>
  <c r="BK818"/>
  <c r="BK752"/>
  <c r="J711"/>
  <c r="J621"/>
  <c r="BK537"/>
  <c r="BK473"/>
  <c r="J465"/>
  <c r="BK451"/>
  <c r="BK439"/>
  <c r="BK422"/>
  <c r="BK413"/>
  <c r="J385"/>
  <c r="BK357"/>
  <c r="BK303"/>
  <c r="J280"/>
  <c r="J255"/>
  <c r="BK237"/>
  <c r="J182"/>
  <c r="J144"/>
  <c i="7" r="BK119"/>
  <c r="BK101"/>
  <c r="BK86"/>
  <c i="6" r="BK104"/>
  <c r="J95"/>
  <c i="5" r="J137"/>
  <c r="BK133"/>
  <c r="J129"/>
  <c r="BK123"/>
  <c r="J119"/>
  <c r="BK115"/>
  <c r="J113"/>
  <c r="BK109"/>
  <c r="BK106"/>
  <c i="4" r="BK225"/>
  <c r="BK215"/>
  <c r="J210"/>
  <c r="J205"/>
  <c r="J202"/>
  <c r="BK196"/>
  <c r="BK185"/>
  <c r="J179"/>
  <c r="BK176"/>
  <c r="J172"/>
  <c r="BK165"/>
  <c r="J160"/>
  <c r="J156"/>
  <c r="BK148"/>
  <c r="BK142"/>
  <c r="BK139"/>
  <c r="J130"/>
  <c r="BK122"/>
  <c r="J112"/>
  <c r="BK106"/>
  <c i="3" r="J163"/>
  <c r="BK159"/>
  <c r="J154"/>
  <c r="J150"/>
  <c r="J146"/>
  <c r="J142"/>
  <c r="BK137"/>
  <c r="J131"/>
  <c r="BK124"/>
  <c r="J120"/>
  <c r="J115"/>
  <c r="J111"/>
  <c r="BK107"/>
  <c r="J99"/>
  <c r="J95"/>
  <c i="2" r="BK1945"/>
  <c r="BK1933"/>
  <c r="J1927"/>
  <c r="J1918"/>
  <c r="BK1911"/>
  <c r="J1899"/>
  <c r="J1879"/>
  <c r="BK1867"/>
  <c r="J1856"/>
  <c r="J1818"/>
  <c r="BK1800"/>
  <c r="J1785"/>
  <c r="J1772"/>
  <c r="J1750"/>
  <c r="J1745"/>
  <c r="J1733"/>
  <c r="J1719"/>
  <c r="BK1706"/>
  <c r="J1699"/>
  <c r="J1692"/>
  <c r="BK1686"/>
  <c r="BK1679"/>
  <c r="J1666"/>
  <c r="J1647"/>
  <c r="J1631"/>
  <c r="BK1618"/>
  <c r="J1603"/>
  <c r="J1593"/>
  <c r="J1546"/>
  <c r="J1495"/>
  <c r="J1488"/>
  <c r="BK1480"/>
  <c r="BK1461"/>
  <c r="J1450"/>
  <c r="J1437"/>
  <c r="BK1423"/>
  <c r="J1417"/>
  <c r="BK1400"/>
  <c r="BK1389"/>
  <c r="BK1379"/>
  <c r="J1367"/>
  <c r="BK1358"/>
  <c r="J1335"/>
  <c r="BK1326"/>
  <c r="J1305"/>
  <c r="BK1275"/>
  <c r="BK1267"/>
  <c r="BK1182"/>
  <c r="BK1131"/>
  <c r="BK1098"/>
  <c r="J1077"/>
  <c r="BK1052"/>
  <c r="BK1040"/>
  <c r="BK1018"/>
  <c r="J997"/>
  <c r="BK983"/>
  <c r="J966"/>
  <c r="J950"/>
  <c r="BK938"/>
  <c r="J918"/>
  <c r="J897"/>
  <c r="BK886"/>
  <c r="J855"/>
  <c r="J837"/>
  <c r="BK819"/>
  <c r="J787"/>
  <c r="BK780"/>
  <c r="J765"/>
  <c r="BK746"/>
  <c r="J709"/>
  <c r="J638"/>
  <c r="J537"/>
  <c r="J475"/>
  <c r="J455"/>
  <c r="BK432"/>
  <c r="J415"/>
  <c r="BK398"/>
  <c r="BK359"/>
  <c r="J341"/>
  <c r="BK299"/>
  <c r="BK277"/>
  <c r="J259"/>
  <c r="BK227"/>
  <c r="J209"/>
  <c r="BK182"/>
  <c r="BK161"/>
  <c r="BK132"/>
  <c i="9" r="BK92"/>
  <c r="BK88"/>
  <c i="6" r="J110"/>
  <c r="BK105"/>
  <c r="J94"/>
  <c i="5" r="BK137"/>
  <c r="BK134"/>
  <c r="J130"/>
  <c r="BK126"/>
  <c r="BK121"/>
  <c r="J117"/>
  <c r="J109"/>
  <c r="BK100"/>
  <c i="4" r="J212"/>
  <c r="J201"/>
  <c r="BK191"/>
  <c r="BK177"/>
  <c r="J170"/>
  <c r="J167"/>
  <c r="BK160"/>
  <c r="J152"/>
  <c r="J143"/>
  <c r="BK136"/>
  <c r="J133"/>
  <c r="BK124"/>
  <c r="BK112"/>
  <c r="BK108"/>
  <c i="3" r="BK164"/>
  <c r="J155"/>
  <c r="BK146"/>
  <c r="J139"/>
  <c r="J132"/>
  <c r="BK125"/>
  <c r="J107"/>
  <c r="BK99"/>
  <c i="2" r="J1945"/>
  <c r="J1933"/>
  <c r="J1929"/>
  <c r="BK1923"/>
  <c r="J1919"/>
  <c r="BK1907"/>
  <c r="BK1895"/>
  <c r="BK1879"/>
  <c r="J1862"/>
  <c r="BK1849"/>
  <c r="BK1819"/>
  <c r="J1801"/>
  <c r="J1779"/>
  <c r="BK1773"/>
  <c r="BK1769"/>
  <c r="BK1748"/>
  <c r="BK1745"/>
  <c r="BK1734"/>
  <c r="BK1730"/>
  <c r="J1723"/>
  <c r="BK1714"/>
  <c r="BK1701"/>
  <c r="J1689"/>
  <c r="J1681"/>
  <c r="BK1671"/>
  <c r="J1660"/>
  <c r="BK1649"/>
  <c r="J1618"/>
  <c r="BK1602"/>
  <c r="J1565"/>
  <c r="J1542"/>
  <c r="J1523"/>
  <c r="BK1499"/>
  <c r="BK1486"/>
  <c r="J1449"/>
  <c r="J1425"/>
  <c r="BK1409"/>
  <c r="BK1394"/>
  <c r="BK1367"/>
  <c r="BK1347"/>
  <c r="J1332"/>
  <c r="BK1305"/>
  <c r="J1284"/>
  <c r="J1245"/>
  <c r="J1114"/>
  <c r="J1067"/>
  <c r="BK1045"/>
  <c r="J1029"/>
  <c r="J1007"/>
  <c r="J981"/>
  <c r="BK966"/>
  <c r="J939"/>
  <c r="BK921"/>
  <c r="BK864"/>
  <c r="BK855"/>
  <c r="J830"/>
  <c r="J812"/>
  <c r="BK786"/>
  <c r="BK775"/>
  <c r="J752"/>
  <c r="BK710"/>
  <c r="BK638"/>
  <c r="BK475"/>
  <c r="J468"/>
  <c r="J451"/>
  <c r="BK434"/>
  <c r="J425"/>
  <c r="J413"/>
  <c r="BK395"/>
  <c r="J378"/>
  <c r="J359"/>
  <c r="BK326"/>
  <c r="J297"/>
  <c r="J277"/>
  <c r="BK269"/>
  <c r="J257"/>
  <c r="J253"/>
  <c r="J247"/>
  <c r="J219"/>
  <c r="BK180"/>
  <c r="BK164"/>
  <c r="BK147"/>
  <c i="1" r="AS55"/>
  <c i="9" r="J96"/>
  <c i="7" r="BK103"/>
  <c i="6" r="BK111"/>
  <c r="J96"/>
  <c r="J90"/>
  <c r="BK87"/>
  <c i="8" r="BK83"/>
  <c r="J82"/>
  <c i="7" r="BK93"/>
  <c i="6" r="BK113"/>
  <c r="BK102"/>
  <c r="J93"/>
  <c i="5" r="J107"/>
  <c r="J101"/>
  <c r="BK96"/>
  <c i="4" r="J219"/>
  <c r="J215"/>
  <c r="BK211"/>
  <c r="J207"/>
  <c r="BK202"/>
  <c r="J197"/>
  <c r="J193"/>
  <c r="J185"/>
  <c r="BK179"/>
  <c r="BK172"/>
  <c r="J165"/>
  <c r="BK161"/>
  <c r="J149"/>
  <c r="J145"/>
  <c r="J142"/>
  <c r="J138"/>
  <c r="J134"/>
  <c r="BK130"/>
  <c r="J104"/>
  <c i="3" r="BK161"/>
  <c r="BK154"/>
  <c r="J148"/>
  <c r="J137"/>
  <c r="J134"/>
  <c r="J128"/>
  <c r="J123"/>
  <c r="BK115"/>
  <c r="BK108"/>
  <c r="BK101"/>
  <c r="BK95"/>
  <c i="2" r="J1867"/>
  <c r="J1825"/>
  <c r="BK1817"/>
  <c r="J1799"/>
  <c r="J1777"/>
  <c r="BK1652"/>
  <c r="BK1644"/>
  <c r="BK1624"/>
  <c r="J1606"/>
  <c r="BK1592"/>
  <c r="J1558"/>
  <c r="BK1544"/>
  <c r="BK1531"/>
  <c r="BK1523"/>
  <c r="BK1508"/>
  <c r="BK1489"/>
  <c r="BK1465"/>
  <c r="J1452"/>
  <c r="J1363"/>
  <c r="J1347"/>
  <c r="BK1338"/>
  <c r="BK1329"/>
  <c r="BK1323"/>
  <c r="J1309"/>
  <c r="J1299"/>
  <c r="J1280"/>
  <c r="J1271"/>
  <c r="BK1264"/>
  <c r="BK1259"/>
  <c r="BK1138"/>
  <c r="BK1127"/>
  <c r="BK1109"/>
  <c r="BK1094"/>
  <c r="BK1067"/>
  <c r="BK1056"/>
  <c r="BK1047"/>
  <c r="J1041"/>
  <c r="BK1033"/>
  <c r="BK1029"/>
  <c r="J1023"/>
  <c r="J1019"/>
  <c r="BK997"/>
  <c r="BK982"/>
  <c r="BK973"/>
  <c r="J960"/>
  <c r="J940"/>
  <c r="J938"/>
  <c r="J925"/>
  <c r="J915"/>
  <c r="BK897"/>
  <c r="J887"/>
  <c r="J864"/>
  <c r="BK812"/>
  <c r="BK759"/>
  <c r="BK751"/>
  <c r="J645"/>
  <c r="BK566"/>
  <c r="BK539"/>
  <c r="BK498"/>
  <c r="BK470"/>
  <c r="J456"/>
  <c r="BK445"/>
  <c r="BK438"/>
  <c r="BK421"/>
  <c r="J403"/>
  <c r="BK392"/>
  <c r="BK377"/>
  <c r="BK349"/>
  <c r="J295"/>
  <c r="J274"/>
  <c r="J265"/>
  <c r="BK253"/>
  <c r="BK216"/>
  <c r="J164"/>
  <c r="BK137"/>
  <c i="7" r="BK113"/>
  <c r="J97"/>
  <c i="6" r="BK115"/>
  <c r="J103"/>
  <c r="BK93"/>
  <c i="5" r="J136"/>
  <c r="J132"/>
  <c r="BK128"/>
  <c r="BK124"/>
  <c r="J120"/>
  <c r="BK117"/>
  <c r="J114"/>
  <c r="J111"/>
  <c r="BK107"/>
  <c r="BK97"/>
  <c i="4" r="BK219"/>
  <c r="J216"/>
  <c r="BK208"/>
  <c r="BK203"/>
  <c r="BK197"/>
  <c r="BK187"/>
  <c r="J180"/>
  <c r="BK175"/>
  <c r="J171"/>
  <c r="BK167"/>
  <c r="J161"/>
  <c r="J157"/>
  <c r="J153"/>
  <c r="J146"/>
  <c r="J140"/>
  <c r="J132"/>
  <c r="BK127"/>
  <c r="J123"/>
  <c r="J117"/>
  <c r="BK107"/>
  <c i="3" r="J162"/>
  <c r="J157"/>
  <c r="J152"/>
  <c r="BK148"/>
  <c r="BK143"/>
  <c r="BK139"/>
  <c r="BK132"/>
  <c r="BK126"/>
  <c r="J119"/>
  <c r="J113"/>
  <c r="J109"/>
  <c r="BK100"/>
  <c r="J97"/>
  <c i="2" r="BK1951"/>
  <c r="J1941"/>
  <c r="BK1937"/>
  <c r="BK1929"/>
  <c r="J1923"/>
  <c r="J1914"/>
  <c r="BK1903"/>
  <c r="BK1886"/>
  <c r="J1868"/>
  <c r="BK1859"/>
  <c r="BK1825"/>
  <c r="J1810"/>
  <c r="J1794"/>
  <c r="BK1776"/>
  <c r="J1771"/>
  <c r="BK1746"/>
  <c r="J1735"/>
  <c r="BK1728"/>
  <c r="J1721"/>
  <c r="J1708"/>
  <c r="BK1692"/>
  <c r="BK1689"/>
  <c r="BK1682"/>
  <c r="J1679"/>
  <c r="BK1669"/>
  <c r="BK1657"/>
  <c r="BK1632"/>
  <c r="J1619"/>
  <c r="BK1603"/>
  <c r="J1602"/>
  <c r="J1557"/>
  <c r="J1531"/>
  <c r="J1511"/>
  <c r="J1489"/>
  <c r="J1483"/>
  <c r="J1465"/>
  <c r="BK1452"/>
  <c r="BK1447"/>
  <c r="BK1436"/>
  <c r="J1420"/>
  <c r="BK1405"/>
  <c r="J1394"/>
  <c r="BK1386"/>
  <c r="J1370"/>
  <c r="BK1360"/>
  <c r="J1340"/>
  <c r="BK1333"/>
  <c r="BK1309"/>
  <c r="BK1292"/>
  <c r="BK1271"/>
  <c r="BK1245"/>
  <c r="J1138"/>
  <c r="J1123"/>
  <c r="J1081"/>
  <c r="J1059"/>
  <c r="J1047"/>
  <c r="J1032"/>
  <c r="BK1023"/>
  <c r="BK1007"/>
  <c r="BK984"/>
  <c r="BK967"/>
  <c r="BK951"/>
  <c r="BK940"/>
  <c r="J921"/>
  <c r="J894"/>
  <c r="J885"/>
  <c r="BK858"/>
  <c r="J843"/>
  <c r="BK822"/>
  <c r="J809"/>
  <c r="BK785"/>
  <c r="J770"/>
  <c r="J759"/>
  <c r="J748"/>
  <c r="BK713"/>
  <c r="BK645"/>
  <c r="J541"/>
  <c r="J481"/>
  <c r="J445"/>
  <c r="J428"/>
  <c r="BK420"/>
  <c r="BK408"/>
  <c r="BK365"/>
  <c r="BK336"/>
  <c r="J316"/>
  <c r="BK288"/>
  <c r="BK262"/>
  <c r="BK257"/>
  <c r="J226"/>
  <c r="J216"/>
  <c r="BK200"/>
  <c r="BK173"/>
  <c r="J147"/>
  <c i="9" r="J99"/>
  <c r="J92"/>
  <c i="6" r="J111"/>
  <c r="BK106"/>
  <c r="BK98"/>
  <c r="J88"/>
  <c i="5" r="J133"/>
  <c r="J128"/>
  <c r="J123"/>
  <c r="BK119"/>
  <c r="J115"/>
  <c r="BK110"/>
  <c r="BK101"/>
  <c i="4" r="J217"/>
  <c r="J208"/>
  <c r="BK193"/>
  <c r="J187"/>
  <c r="BK174"/>
  <c r="J162"/>
  <c r="J154"/>
  <c r="BK149"/>
  <c r="BK137"/>
  <c r="BK126"/>
  <c r="J122"/>
  <c r="BK109"/>
  <c r="BK105"/>
  <c i="3" r="BK157"/>
  <c r="J147"/>
  <c r="BK138"/>
  <c r="BK131"/>
  <c r="J117"/>
  <c r="J108"/>
  <c i="2" r="J1955"/>
  <c r="BK1941"/>
  <c r="J1937"/>
  <c r="J1924"/>
  <c r="BK1919"/>
  <c r="J1917"/>
  <c r="J1903"/>
  <c r="J1891"/>
  <c r="BK1872"/>
  <c r="BK1823"/>
  <c r="J1817"/>
  <c r="J1811"/>
  <c r="J1795"/>
  <c r="BK1777"/>
  <c r="J1773"/>
  <c r="BK1749"/>
  <c r="J1746"/>
  <c r="J1734"/>
  <c r="J1728"/>
  <c r="BK1721"/>
  <c r="BK1708"/>
  <c r="J1697"/>
  <c r="J1685"/>
  <c r="BK1674"/>
  <c r="BK1666"/>
  <c r="BK1659"/>
  <c r="J1644"/>
  <c r="BK1610"/>
  <c r="J1585"/>
  <c r="J1549"/>
  <c r="BK1525"/>
  <c r="J1517"/>
  <c r="BK1488"/>
  <c r="J1473"/>
  <c r="BK1442"/>
  <c r="BK1432"/>
  <c r="J1414"/>
  <c r="BK1397"/>
  <c r="BK1368"/>
  <c r="BK1345"/>
  <c r="BK1335"/>
  <c r="J1302"/>
  <c r="J1264"/>
  <c r="BK1237"/>
  <c r="J1109"/>
  <c r="BK1059"/>
  <c r="J1033"/>
  <c r="BK1025"/>
  <c r="J990"/>
  <c r="J975"/>
  <c r="J956"/>
  <c r="BK926"/>
  <c r="BK885"/>
  <c r="J858"/>
  <c r="BK837"/>
  <c r="J822"/>
  <c r="BK787"/>
  <c r="J777"/>
  <c r="BK765"/>
  <c r="BK711"/>
  <c r="BK621"/>
  <c r="J478"/>
  <c r="BK469"/>
  <c r="BK455"/>
  <c r="BK443"/>
  <c r="BK428"/>
  <c r="BK419"/>
  <c r="BK403"/>
  <c r="BK385"/>
  <c r="J365"/>
  <c r="BK341"/>
  <c r="J299"/>
  <c r="BK259"/>
  <c r="BK255"/>
  <c r="J250"/>
  <c r="J237"/>
  <c r="BK222"/>
  <c r="BK201"/>
  <c r="J173"/>
  <c r="BK152"/>
  <c r="J132"/>
  <c i="7" r="J113"/>
  <c r="BK90"/>
  <c i="6" r="J108"/>
  <c r="BK95"/>
  <c r="J89"/>
  <c i="9" r="BK95"/>
  <c r="J93"/>
  <c i="7" r="J103"/>
  <c r="J90"/>
  <c i="6" r="J109"/>
  <c r="BK103"/>
  <c r="BK96"/>
  <c r="BK89"/>
  <c i="5" r="J102"/>
  <c r="J97"/>
  <c i="4" r="BK222"/>
  <c r="BK217"/>
  <c r="BK210"/>
  <c r="J204"/>
  <c r="BK200"/>
  <c r="BK195"/>
  <c r="J191"/>
  <c r="J186"/>
  <c r="BK180"/>
  <c r="BK173"/>
  <c r="J164"/>
  <c r="BK156"/>
  <c r="BK146"/>
  <c r="BK141"/>
  <c r="J136"/>
  <c r="BK132"/>
  <c r="BK121"/>
  <c i="3" r="BK162"/>
  <c r="BK155"/>
  <c r="BK151"/>
  <c r="BK141"/>
  <c r="J135"/>
  <c r="BK129"/>
  <c r="J125"/>
  <c r="BK120"/>
  <c r="J116"/>
  <c r="BK113"/>
  <c r="J106"/>
  <c r="BK98"/>
  <c i="2" r="BK1873"/>
  <c r="J1851"/>
  <c r="J1819"/>
  <c r="BK1786"/>
  <c r="J1659"/>
  <c r="J1652"/>
  <c r="BK1638"/>
  <c r="J1628"/>
  <c r="J1610"/>
  <c r="J1599"/>
  <c r="BK1565"/>
  <c r="J1551"/>
  <c r="BK1542"/>
  <c r="J1530"/>
  <c r="J1520"/>
  <c r="J1499"/>
  <c r="BK1467"/>
  <c r="BK1454"/>
  <c r="BK894"/>
  <c r="J883"/>
  <c r="J819"/>
  <c r="BK767"/>
  <c r="J713"/>
  <c r="J548"/>
  <c r="J534"/>
  <c r="BK468"/>
  <c r="J443"/>
  <c r="J434"/>
  <c r="J420"/>
  <c r="J398"/>
  <c r="BK382"/>
  <c r="J336"/>
  <c r="J293"/>
  <c r="BK271"/>
  <c r="BK240"/>
  <c r="BK209"/>
  <c r="J177"/>
  <c r="BK140"/>
  <c i="7" r="J115"/>
  <c r="BK95"/>
  <c i="6" r="BK109"/>
  <c r="J98"/>
  <c r="J87"/>
  <c i="5" r="J134"/>
  <c r="BK131"/>
  <c r="BK127"/>
  <c r="J121"/>
  <c r="BK116"/>
  <c r="BK113"/>
  <c r="J110"/>
  <c r="BK102"/>
  <c i="4" r="J222"/>
  <c r="BK218"/>
  <c r="BK213"/>
  <c r="BK207"/>
  <c r="BK204"/>
  <c r="BK199"/>
  <c r="BK189"/>
  <c r="BK182"/>
  <c r="J177"/>
  <c r="J173"/>
  <c r="J169"/>
  <c r="J163"/>
  <c r="BK158"/>
  <c r="BK152"/>
  <c r="BK144"/>
  <c r="BK131"/>
  <c r="J126"/>
  <c r="J124"/>
  <c r="J109"/>
  <c r="BK104"/>
  <c i="3" r="J160"/>
  <c r="J156"/>
  <c r="J151"/>
  <c r="BK147"/>
  <c r="J138"/>
  <c r="BK133"/>
  <c r="BK127"/>
  <c r="BK121"/>
  <c r="BK116"/>
  <c r="BK112"/>
  <c r="J101"/>
  <c r="BK96"/>
  <c i="2" r="BK1955"/>
  <c r="BK1942"/>
  <c r="J1939"/>
  <c r="J1930"/>
  <c r="BK1924"/>
  <c r="BK1914"/>
  <c r="BK1904"/>
  <c r="BK1891"/>
  <c r="J1872"/>
  <c r="BK1862"/>
  <c r="BK1822"/>
  <c r="BK1809"/>
  <c r="BK1795"/>
  <c r="BK1784"/>
  <c r="J1752"/>
  <c r="BK1747"/>
  <c r="BK1733"/>
  <c r="J1726"/>
  <c r="J1716"/>
  <c r="J1703"/>
  <c r="J1701"/>
  <c r="BK1685"/>
  <c r="BK1681"/>
  <c r="J1675"/>
  <c r="BK1660"/>
  <c r="J1638"/>
  <c r="BK1628"/>
  <c r="BK1613"/>
  <c r="BK1600"/>
  <c r="J1592"/>
  <c r="BK1530"/>
  <c r="J1498"/>
  <c r="J1487"/>
  <c r="BK1473"/>
  <c r="J1454"/>
  <c r="J1439"/>
  <c r="BK1434"/>
  <c r="BK1421"/>
  <c r="BK1403"/>
  <c r="BK1383"/>
  <c r="BK1377"/>
  <c r="BK1365"/>
  <c r="BK1344"/>
  <c r="J1338"/>
  <c r="J1329"/>
  <c r="J1306"/>
  <c r="J1281"/>
  <c r="BK1261"/>
  <c r="J1253"/>
  <c r="BK1146"/>
  <c r="J1127"/>
  <c r="J1094"/>
  <c r="J1071"/>
  <c r="J1056"/>
  <c r="BK1043"/>
  <c r="BK1031"/>
  <c r="BK1019"/>
  <c r="J1003"/>
  <c r="BK990"/>
  <c r="BK975"/>
  <c r="BK956"/>
  <c r="BK946"/>
  <c r="J932"/>
  <c r="J899"/>
  <c r="BK887"/>
  <c r="BK861"/>
  <c r="BK847"/>
  <c r="BK829"/>
  <c r="BK805"/>
  <c r="J786"/>
  <c r="J775"/>
  <c r="BK753"/>
  <c r="J716"/>
  <c r="J646"/>
  <c r="BK548"/>
  <c r="J498"/>
  <c r="BK465"/>
  <c r="J439"/>
  <c r="J427"/>
  <c r="BK409"/>
  <c r="BK378"/>
  <c r="J349"/>
  <c r="J326"/>
  <c r="BK297"/>
  <c r="J271"/>
  <c r="BK250"/>
  <c r="J222"/>
  <c r="J205"/>
  <c r="J180"/>
  <c r="BK171"/>
  <c r="J140"/>
  <c i="9" r="J97"/>
  <c r="J91"/>
  <c i="6" r="J113"/>
  <c r="J107"/>
  <c r="J100"/>
  <c r="J91"/>
  <c i="5" r="J135"/>
  <c r="BK132"/>
  <c r="BK129"/>
  <c r="J124"/>
  <c r="BK120"/>
  <c r="J116"/>
  <c r="BK111"/>
  <c r="BK104"/>
  <c i="4" r="J209"/>
  <c r="J194"/>
  <c r="J190"/>
  <c r="J175"/>
  <c r="BK169"/>
  <c r="BK164"/>
  <c r="J158"/>
  <c r="BK150"/>
  <c r="J141"/>
  <c r="BK134"/>
  <c r="J125"/>
  <c r="BK117"/>
  <c r="J107"/>
  <c i="3" r="BK160"/>
  <c r="BK150"/>
  <c r="BK144"/>
  <c r="BK136"/>
  <c r="J129"/>
  <c r="BK119"/>
  <c r="BK110"/>
  <c r="J100"/>
  <c i="2" r="J1951"/>
  <c r="BK1939"/>
  <c r="BK1930"/>
  <c r="J1925"/>
  <c r="BK1920"/>
  <c r="J1911"/>
  <c r="BK1899"/>
  <c r="J1882"/>
  <c r="BK1868"/>
  <c r="BK1851"/>
  <c r="BK1818"/>
  <c r="BK1810"/>
  <c r="BK1779"/>
  <c r="BK1774"/>
  <c r="BK1771"/>
  <c r="BK1750"/>
  <c r="J1747"/>
  <c r="BK1735"/>
  <c r="J1730"/>
  <c r="BK1716"/>
  <c r="BK1703"/>
  <c r="BK1690"/>
  <c r="BK1680"/>
  <c r="J1671"/>
  <c r="BK1656"/>
  <c r="BK1619"/>
  <c r="BK1604"/>
  <c r="BK1593"/>
  <c r="BK1551"/>
  <c r="BK1532"/>
  <c r="J1508"/>
  <c r="BK1487"/>
  <c r="BK1470"/>
  <c r="BK1437"/>
  <c r="BK1420"/>
  <c r="J1403"/>
  <c r="BK1370"/>
  <c r="J1358"/>
  <c r="BK1342"/>
  <c r="BK1330"/>
  <c r="BK1299"/>
  <c r="BK1280"/>
  <c r="J1118"/>
  <c r="BK1081"/>
  <c r="BK1041"/>
  <c r="BK1020"/>
  <c r="BK992"/>
  <c r="BK978"/>
  <c r="J967"/>
  <c r="J949"/>
  <c r="BK925"/>
  <c r="BK883"/>
  <c r="J860"/>
  <c r="J847"/>
  <c r="J829"/>
  <c r="BK809"/>
  <c r="J780"/>
  <c r="J767"/>
  <c r="BK748"/>
  <c r="BK709"/>
  <c r="J566"/>
  <c r="J473"/>
  <c r="J462"/>
  <c r="BK454"/>
  <c r="J441"/>
  <c r="BK427"/>
  <c r="BK415"/>
  <c r="J408"/>
  <c r="J391"/>
  <c r="J371"/>
  <c r="BK343"/>
  <c r="J321"/>
  <c r="BK280"/>
  <c r="BK274"/>
  <c r="J227"/>
  <c r="J200"/>
  <c r="J161"/>
  <c r="BK144"/>
  <c l="1" r="R131"/>
  <c r="P218"/>
  <c r="BK264"/>
  <c r="J264"/>
  <c r="J67"/>
  <c r="R264"/>
  <c r="P279"/>
  <c r="R348"/>
  <c r="P364"/>
  <c r="T364"/>
  <c r="T397"/>
  <c r="R477"/>
  <c r="T540"/>
  <c r="R811"/>
  <c r="P863"/>
  <c r="BK898"/>
  <c r="J898"/>
  <c r="J77"/>
  <c r="T898"/>
  <c r="T955"/>
  <c r="P991"/>
  <c r="T991"/>
  <c r="R1046"/>
  <c r="T1055"/>
  <c r="T1274"/>
  <c r="R1291"/>
  <c r="BK1346"/>
  <c r="J1346"/>
  <c r="J86"/>
  <c r="T1346"/>
  <c r="BK1378"/>
  <c r="J1378"/>
  <c r="J88"/>
  <c r="T1378"/>
  <c r="T1388"/>
  <c r="R1424"/>
  <c r="R1453"/>
  <c r="T1533"/>
  <c r="T1605"/>
  <c r="P1637"/>
  <c r="BK1691"/>
  <c r="J1691"/>
  <c r="J96"/>
  <c r="T1691"/>
  <c r="R1736"/>
  <c r="P1751"/>
  <c r="P1778"/>
  <c r="T1778"/>
  <c r="T1824"/>
  <c r="R1858"/>
  <c r="P1922"/>
  <c r="BK1926"/>
  <c r="J1926"/>
  <c r="J104"/>
  <c r="BK1932"/>
  <c r="J1932"/>
  <c r="J105"/>
  <c r="R1932"/>
  <c r="P1944"/>
  <c r="P1943"/>
  <c i="3" r="P94"/>
  <c r="P93"/>
  <c r="BK105"/>
  <c r="J105"/>
  <c r="J68"/>
  <c r="T105"/>
  <c r="R122"/>
  <c r="R145"/>
  <c i="4" r="R103"/>
  <c r="R102"/>
  <c r="R120"/>
  <c r="T128"/>
  <c r="R155"/>
  <c r="R184"/>
  <c r="P188"/>
  <c r="P198"/>
  <c i="5" r="P95"/>
  <c r="BK98"/>
  <c r="J98"/>
  <c r="J67"/>
  <c r="R98"/>
  <c r="P105"/>
  <c r="T105"/>
  <c r="T125"/>
  <c i="9" r="T94"/>
  <c i="2" r="BK131"/>
  <c r="J131"/>
  <c r="J65"/>
  <c r="T131"/>
  <c r="T218"/>
  <c r="P264"/>
  <c r="T264"/>
  <c r="T279"/>
  <c r="P348"/>
  <c r="T348"/>
  <c r="BK397"/>
  <c r="J397"/>
  <c r="J71"/>
  <c r="R397"/>
  <c r="BK477"/>
  <c r="J477"/>
  <c r="J72"/>
  <c r="P477"/>
  <c r="T477"/>
  <c r="P540"/>
  <c r="BK811"/>
  <c r="J811"/>
  <c r="J74"/>
  <c r="T811"/>
  <c r="R863"/>
  <c r="BK893"/>
  <c r="J893"/>
  <c r="J76"/>
  <c r="R893"/>
  <c r="T893"/>
  <c r="R898"/>
  <c r="P955"/>
  <c r="BK991"/>
  <c r="J991"/>
  <c r="J79"/>
  <c r="R991"/>
  <c r="BK1046"/>
  <c r="J1046"/>
  <c r="J80"/>
  <c r="P1046"/>
  <c r="T1046"/>
  <c r="P1055"/>
  <c r="BK1274"/>
  <c r="J1274"/>
  <c r="J82"/>
  <c r="R1274"/>
  <c r="BK1291"/>
  <c r="T1291"/>
  <c r="P1346"/>
  <c r="BK1369"/>
  <c r="J1369"/>
  <c r="J87"/>
  <c r="R1369"/>
  <c r="BK1388"/>
  <c r="J1388"/>
  <c r="J89"/>
  <c r="R1388"/>
  <c r="P1424"/>
  <c r="BK1453"/>
  <c r="J1453"/>
  <c r="J91"/>
  <c r="T1453"/>
  <c r="R1533"/>
  <c r="P1605"/>
  <c r="BK1637"/>
  <c r="J1637"/>
  <c r="J95"/>
  <c r="R1637"/>
  <c r="P1691"/>
  <c r="BK1736"/>
  <c r="J1736"/>
  <c r="J97"/>
  <c r="BK1751"/>
  <c r="J1751"/>
  <c r="J98"/>
  <c r="T1751"/>
  <c r="R1778"/>
  <c r="BK1824"/>
  <c r="J1824"/>
  <c r="J100"/>
  <c r="BK1858"/>
  <c r="J1858"/>
  <c r="J101"/>
  <c r="T1858"/>
  <c r="BK1922"/>
  <c r="J1922"/>
  <c r="J103"/>
  <c r="R1922"/>
  <c r="P1926"/>
  <c r="T1926"/>
  <c r="T1932"/>
  <c r="R1944"/>
  <c r="R1943"/>
  <c i="3" r="BK94"/>
  <c r="J94"/>
  <c r="J65"/>
  <c r="T94"/>
  <c r="T93"/>
  <c r="P105"/>
  <c r="BK122"/>
  <c r="J122"/>
  <c r="J69"/>
  <c r="T122"/>
  <c r="T145"/>
  <c i="4" r="BK103"/>
  <c r="J103"/>
  <c r="J66"/>
  <c r="P103"/>
  <c r="P102"/>
  <c r="P120"/>
  <c r="T120"/>
  <c r="R128"/>
  <c r="BK155"/>
  <c r="J155"/>
  <c r="J71"/>
  <c r="P155"/>
  <c r="BK181"/>
  <c r="J181"/>
  <c r="J72"/>
  <c r="R181"/>
  <c r="BK184"/>
  <c r="J184"/>
  <c r="J73"/>
  <c r="BK188"/>
  <c r="J188"/>
  <c r="J74"/>
  <c r="BK198"/>
  <c r="J198"/>
  <c r="J75"/>
  <c r="T198"/>
  <c i="5" r="R95"/>
  <c r="P98"/>
  <c r="BK105"/>
  <c r="J105"/>
  <c r="J69"/>
  <c r="BK125"/>
  <c r="J125"/>
  <c r="J70"/>
  <c r="P125"/>
  <c i="6" r="P86"/>
  <c r="BK99"/>
  <c r="J99"/>
  <c r="J63"/>
  <c r="R99"/>
  <c i="9" r="BK94"/>
  <c r="J94"/>
  <c r="J64"/>
  <c i="2" r="P131"/>
  <c r="BK218"/>
  <c r="J218"/>
  <c r="J66"/>
  <c r="R218"/>
  <c r="BK279"/>
  <c r="J279"/>
  <c r="J68"/>
  <c r="R279"/>
  <c r="BK348"/>
  <c r="J348"/>
  <c r="J69"/>
  <c r="BK364"/>
  <c r="J364"/>
  <c r="J70"/>
  <c r="R364"/>
  <c r="P397"/>
  <c r="BK540"/>
  <c r="J540"/>
  <c r="J73"/>
  <c r="R540"/>
  <c r="P811"/>
  <c r="BK863"/>
  <c r="J863"/>
  <c r="J75"/>
  <c r="T863"/>
  <c r="P893"/>
  <c r="P898"/>
  <c r="BK955"/>
  <c r="J955"/>
  <c r="J78"/>
  <c r="R955"/>
  <c r="BK1055"/>
  <c r="J1055"/>
  <c r="J81"/>
  <c r="R1055"/>
  <c r="P1274"/>
  <c r="P1291"/>
  <c r="R1346"/>
  <c r="P1369"/>
  <c r="T1369"/>
  <c r="P1378"/>
  <c r="R1378"/>
  <c r="P1388"/>
  <c r="BK1424"/>
  <c r="J1424"/>
  <c r="J90"/>
  <c r="T1424"/>
  <c r="P1453"/>
  <c r="BK1533"/>
  <c r="J1533"/>
  <c r="J92"/>
  <c r="P1533"/>
  <c r="BK1605"/>
  <c r="J1605"/>
  <c r="J93"/>
  <c r="R1605"/>
  <c r="T1637"/>
  <c r="R1691"/>
  <c r="P1736"/>
  <c r="T1736"/>
  <c r="R1751"/>
  <c r="BK1778"/>
  <c r="J1778"/>
  <c r="J99"/>
  <c r="P1824"/>
  <c r="R1824"/>
  <c r="P1858"/>
  <c r="T1922"/>
  <c r="T1921"/>
  <c r="R1926"/>
  <c r="P1932"/>
  <c r="BK1944"/>
  <c r="J1944"/>
  <c r="J107"/>
  <c r="T1944"/>
  <c r="T1943"/>
  <c i="3" r="R94"/>
  <c r="R93"/>
  <c r="R105"/>
  <c r="R104"/>
  <c r="P122"/>
  <c r="BK145"/>
  <c r="J145"/>
  <c r="J70"/>
  <c r="P145"/>
  <c i="4" r="T103"/>
  <c r="T102"/>
  <c r="BK120"/>
  <c r="J120"/>
  <c r="J68"/>
  <c r="BK128"/>
  <c r="J128"/>
  <c r="J69"/>
  <c r="P128"/>
  <c r="BK151"/>
  <c r="J151"/>
  <c r="J70"/>
  <c r="P151"/>
  <c r="R151"/>
  <c r="T151"/>
  <c r="T155"/>
  <c r="P181"/>
  <c r="T181"/>
  <c r="P184"/>
  <c r="T184"/>
  <c r="R188"/>
  <c r="T188"/>
  <c r="R198"/>
  <c i="5" r="BK95"/>
  <c r="J95"/>
  <c r="J66"/>
  <c r="T95"/>
  <c r="T98"/>
  <c r="R105"/>
  <c r="R125"/>
  <c i="6" r="T86"/>
  <c r="P99"/>
  <c i="7" r="BK85"/>
  <c r="R85"/>
  <c r="BK102"/>
  <c r="J102"/>
  <c r="J63"/>
  <c r="P102"/>
  <c r="R102"/>
  <c r="T102"/>
  <c i="8" r="BK81"/>
  <c r="J81"/>
  <c r="J60"/>
  <c r="P81"/>
  <c r="P80"/>
  <c i="1" r="AU62"/>
  <c i="8" r="R81"/>
  <c r="R80"/>
  <c r="T81"/>
  <c r="T80"/>
  <c i="9" r="R94"/>
  <c i="6" r="BK86"/>
  <c r="R86"/>
  <c r="R85"/>
  <c r="R84"/>
  <c r="T99"/>
  <c i="7" r="P85"/>
  <c r="P84"/>
  <c r="P83"/>
  <c i="1" r="AU61"/>
  <c i="7" r="T85"/>
  <c r="T84"/>
  <c r="T83"/>
  <c i="9" r="BK90"/>
  <c r="J90"/>
  <c r="J63"/>
  <c r="P90"/>
  <c r="R90"/>
  <c r="R89"/>
  <c r="R85"/>
  <c r="T90"/>
  <c r="T89"/>
  <c r="T85"/>
  <c r="P94"/>
  <c i="2" r="E50"/>
  <c r="J59"/>
  <c r="BE140"/>
  <c r="BE161"/>
  <c r="BE177"/>
  <c r="BE182"/>
  <c r="BE216"/>
  <c r="BE226"/>
  <c r="BE227"/>
  <c r="BE237"/>
  <c r="BE253"/>
  <c r="BE257"/>
  <c r="BE265"/>
  <c r="BE271"/>
  <c r="BE288"/>
  <c r="BE295"/>
  <c r="BE336"/>
  <c r="BE343"/>
  <c r="BE349"/>
  <c r="BE357"/>
  <c r="BE365"/>
  <c r="BE371"/>
  <c r="BE377"/>
  <c r="BE382"/>
  <c r="BE385"/>
  <c r="BE391"/>
  <c r="BE392"/>
  <c r="BE398"/>
  <c r="BE420"/>
  <c r="BE422"/>
  <c r="BE432"/>
  <c r="BE439"/>
  <c r="BE441"/>
  <c r="BE445"/>
  <c r="BE455"/>
  <c r="BE465"/>
  <c r="BE468"/>
  <c r="BE470"/>
  <c r="BE473"/>
  <c r="BE475"/>
  <c r="BE498"/>
  <c r="BE539"/>
  <c r="BE541"/>
  <c r="BE548"/>
  <c r="BE640"/>
  <c r="BE645"/>
  <c r="BE713"/>
  <c r="BE746"/>
  <c r="BE753"/>
  <c r="BE759"/>
  <c r="BE777"/>
  <c r="BE789"/>
  <c r="BE830"/>
  <c r="BE853"/>
  <c r="BE861"/>
  <c r="BE884"/>
  <c r="BE918"/>
  <c r="BE938"/>
  <c r="BE951"/>
  <c r="BE984"/>
  <c r="BE990"/>
  <c r="BE997"/>
  <c r="BE1003"/>
  <c r="BE1018"/>
  <c r="BE1019"/>
  <c r="BE1023"/>
  <c r="BE1029"/>
  <c r="BE1031"/>
  <c r="BE1037"/>
  <c r="BE1040"/>
  <c r="BE1043"/>
  <c r="BE1045"/>
  <c r="BE1052"/>
  <c r="BE1063"/>
  <c r="BE1093"/>
  <c r="BE1098"/>
  <c r="BE1123"/>
  <c r="BE1131"/>
  <c r="BE1134"/>
  <c r="BE1259"/>
  <c r="BE1267"/>
  <c r="BE1306"/>
  <c r="BE1309"/>
  <c r="BE1320"/>
  <c r="BE1329"/>
  <c r="BE1338"/>
  <c r="BE1344"/>
  <c r="BE1360"/>
  <c r="BE1363"/>
  <c r="BE1365"/>
  <c r="BE1376"/>
  <c r="BE1386"/>
  <c r="BE1389"/>
  <c r="BE1423"/>
  <c r="BE1436"/>
  <c r="BE1439"/>
  <c r="BE1450"/>
  <c r="BE1451"/>
  <c r="BE1454"/>
  <c r="BE1461"/>
  <c r="BE1467"/>
  <c r="BE1480"/>
  <c r="BE1489"/>
  <c r="BE1494"/>
  <c r="BE1508"/>
  <c r="BE1511"/>
  <c r="BE1524"/>
  <c r="BE1531"/>
  <c r="BE1532"/>
  <c r="BE1544"/>
  <c r="BE1546"/>
  <c r="BE1557"/>
  <c r="BE1586"/>
  <c r="BE1600"/>
  <c r="BE1613"/>
  <c r="BE1624"/>
  <c r="BE1628"/>
  <c r="BE1632"/>
  <c r="BE1638"/>
  <c r="BE1647"/>
  <c r="BE1656"/>
  <c r="BE1657"/>
  <c r="BE1666"/>
  <c r="BE1669"/>
  <c r="BE1675"/>
  <c r="BE1679"/>
  <c r="BE1681"/>
  <c r="BE1685"/>
  <c r="BE1689"/>
  <c r="BE1690"/>
  <c r="BE1692"/>
  <c r="BE1701"/>
  <c r="BE1708"/>
  <c r="BE1716"/>
  <c r="BE1723"/>
  <c r="BE1733"/>
  <c r="BE1737"/>
  <c r="BE1745"/>
  <c r="BE1747"/>
  <c r="BE1748"/>
  <c r="BE1750"/>
  <c r="BE1769"/>
  <c r="BE1773"/>
  <c r="BE1776"/>
  <c r="BE1786"/>
  <c r="BE1794"/>
  <c r="BE1799"/>
  <c r="BE1823"/>
  <c r="BE1867"/>
  <c r="BE1873"/>
  <c r="BE1895"/>
  <c r="BE1904"/>
  <c r="BE1911"/>
  <c r="BE1914"/>
  <c r="BE1917"/>
  <c r="BE1918"/>
  <c r="BE1919"/>
  <c r="BE1920"/>
  <c r="BE1933"/>
  <c r="BE1941"/>
  <c r="BE1942"/>
  <c r="BE1945"/>
  <c r="BE1951"/>
  <c r="BE1955"/>
  <c i="3" r="J59"/>
  <c r="BE98"/>
  <c r="BE108"/>
  <c r="BE118"/>
  <c r="BE121"/>
  <c r="BE123"/>
  <c r="BE124"/>
  <c r="BE152"/>
  <c r="BE156"/>
  <c r="BE163"/>
  <c i="4" r="F59"/>
  <c r="BE121"/>
  <c r="BE122"/>
  <c r="BE124"/>
  <c r="BE126"/>
  <c r="BE132"/>
  <c r="BE135"/>
  <c r="BE144"/>
  <c r="BE147"/>
  <c r="BE172"/>
  <c r="BE173"/>
  <c r="BE176"/>
  <c r="BE178"/>
  <c r="BE183"/>
  <c r="BE185"/>
  <c r="BE195"/>
  <c r="BE196"/>
  <c r="BE197"/>
  <c r="BE200"/>
  <c r="BE203"/>
  <c r="BE205"/>
  <c r="BE207"/>
  <c r="BE211"/>
  <c r="BE214"/>
  <c r="BE216"/>
  <c i="5" r="E50"/>
  <c r="BE108"/>
  <c r="BE109"/>
  <c r="BE110"/>
  <c r="BE114"/>
  <c r="BE115"/>
  <c r="BE120"/>
  <c r="BE122"/>
  <c r="BE128"/>
  <c r="BE129"/>
  <c r="BE130"/>
  <c r="BE131"/>
  <c r="BE132"/>
  <c r="BE133"/>
  <c r="BE134"/>
  <c r="BE136"/>
  <c r="BE137"/>
  <c r="BK103"/>
  <c r="J103"/>
  <c r="J68"/>
  <c i="6" r="E74"/>
  <c r="J81"/>
  <c r="BE88"/>
  <c r="BE89"/>
  <c r="BE94"/>
  <c r="BE95"/>
  <c r="BE96"/>
  <c r="BE102"/>
  <c r="BE111"/>
  <c r="BE112"/>
  <c i="9" r="E48"/>
  <c r="J52"/>
  <c r="F55"/>
  <c r="J55"/>
  <c r="BE88"/>
  <c r="BE91"/>
  <c r="BE92"/>
  <c r="BE96"/>
  <c r="BE97"/>
  <c r="BE99"/>
  <c r="BK98"/>
  <c r="J98"/>
  <c r="J65"/>
  <c i="2" r="J56"/>
  <c r="F126"/>
  <c r="BE137"/>
  <c r="BE144"/>
  <c r="BE152"/>
  <c r="BE164"/>
  <c r="BE173"/>
  <c r="BE180"/>
  <c r="BE201"/>
  <c r="BE205"/>
  <c r="BE209"/>
  <c r="BE219"/>
  <c r="BE240"/>
  <c r="BE255"/>
  <c r="BE269"/>
  <c r="BE274"/>
  <c r="BE280"/>
  <c r="BE293"/>
  <c r="BE303"/>
  <c r="BE316"/>
  <c r="BE326"/>
  <c r="BE341"/>
  <c r="BE378"/>
  <c r="BE395"/>
  <c r="BE403"/>
  <c r="BE413"/>
  <c r="BE415"/>
  <c r="BE419"/>
  <c r="BE421"/>
  <c r="BE425"/>
  <c r="BE428"/>
  <c r="BE434"/>
  <c r="BE438"/>
  <c r="BE443"/>
  <c r="BE451"/>
  <c r="BE454"/>
  <c r="BE456"/>
  <c r="BE469"/>
  <c r="BE478"/>
  <c r="BE481"/>
  <c r="BE534"/>
  <c r="BE537"/>
  <c r="BE566"/>
  <c r="BE711"/>
  <c r="BE716"/>
  <c r="BE751"/>
  <c r="BE752"/>
  <c r="BE767"/>
  <c r="BE787"/>
  <c r="BE809"/>
  <c r="BE812"/>
  <c r="BE818"/>
  <c r="BE819"/>
  <c r="BE822"/>
  <c r="BE843"/>
  <c r="BE847"/>
  <c r="BE860"/>
  <c r="BE864"/>
  <c r="BE883"/>
  <c r="BE886"/>
  <c r="BE894"/>
  <c r="BE897"/>
  <c r="BE915"/>
  <c r="BE921"/>
  <c r="BE925"/>
  <c r="BE926"/>
  <c r="BE937"/>
  <c r="BE939"/>
  <c r="BE940"/>
  <c r="BE946"/>
  <c r="BE950"/>
  <c r="BE964"/>
  <c r="BE973"/>
  <c r="BE978"/>
  <c r="BE982"/>
  <c r="BE1016"/>
  <c r="BE1020"/>
  <c r="BE1025"/>
  <c r="BE1033"/>
  <c r="BE1041"/>
  <c r="BE1047"/>
  <c r="BE1056"/>
  <c r="BE1067"/>
  <c r="BE1071"/>
  <c r="BE1077"/>
  <c r="BE1109"/>
  <c r="BE1118"/>
  <c r="BE1127"/>
  <c r="BE1237"/>
  <c r="BE1245"/>
  <c r="BE1253"/>
  <c r="BE1275"/>
  <c r="BE1284"/>
  <c r="BE1292"/>
  <c r="BE1299"/>
  <c r="BE1302"/>
  <c r="BE1323"/>
  <c r="BE1330"/>
  <c r="BE1340"/>
  <c r="BE1342"/>
  <c r="BE1345"/>
  <c r="BE1347"/>
  <c r="BE1361"/>
  <c r="BE1368"/>
  <c r="BE1377"/>
  <c r="BE1379"/>
  <c r="BE1387"/>
  <c r="BE1394"/>
  <c r="BE1397"/>
  <c r="BE1400"/>
  <c r="BE1405"/>
  <c r="BE1409"/>
  <c r="BE1414"/>
  <c r="BE1417"/>
  <c r="BE1420"/>
  <c r="BE1422"/>
  <c r="BE1432"/>
  <c r="BE1442"/>
  <c r="BE1446"/>
  <c r="BE1447"/>
  <c r="BE1449"/>
  <c r="BE1452"/>
  <c r="BE1470"/>
  <c r="BE1473"/>
  <c r="BE1486"/>
  <c r="BE1488"/>
  <c r="BE1495"/>
  <c r="BE1517"/>
  <c r="BE1525"/>
  <c r="BE1534"/>
  <c r="BE1549"/>
  <c r="BE1551"/>
  <c r="BE1558"/>
  <c r="BE1565"/>
  <c r="BE1593"/>
  <c r="BE1602"/>
  <c r="BE1606"/>
  <c r="BE1644"/>
  <c r="BE1652"/>
  <c r="BE1674"/>
  <c r="BE1680"/>
  <c r="BE1682"/>
  <c r="BE1686"/>
  <c r="BE1697"/>
  <c r="BE1699"/>
  <c r="BE1703"/>
  <c r="BE1706"/>
  <c r="BE1714"/>
  <c r="BE1719"/>
  <c r="BE1721"/>
  <c r="BE1726"/>
  <c r="BE1728"/>
  <c r="BE1730"/>
  <c r="BE1732"/>
  <c r="BE1734"/>
  <c r="BE1735"/>
  <c r="BE1746"/>
  <c r="BE1749"/>
  <c r="BE1752"/>
  <c r="BE1771"/>
  <c r="BE1774"/>
  <c r="BE1777"/>
  <c r="BE1784"/>
  <c r="BE1800"/>
  <c r="BE1801"/>
  <c r="BE1817"/>
  <c r="BE1819"/>
  <c r="BE1825"/>
  <c r="BE1850"/>
  <c r="BE1851"/>
  <c r="BE1856"/>
  <c r="BE1863"/>
  <c r="BE1868"/>
  <c r="BE1872"/>
  <c r="BE1882"/>
  <c r="BE1886"/>
  <c r="BE1891"/>
  <c r="BE1899"/>
  <c r="BE1903"/>
  <c r="BE1907"/>
  <c r="BE1923"/>
  <c r="BE1924"/>
  <c r="BE1925"/>
  <c r="BE1927"/>
  <c r="BE1929"/>
  <c r="BE1930"/>
  <c r="BE1931"/>
  <c r="BE1937"/>
  <c r="BE1939"/>
  <c r="BE1940"/>
  <c r="BE1959"/>
  <c i="3" r="F59"/>
  <c r="BE95"/>
  <c r="BE99"/>
  <c r="BE101"/>
  <c r="BE106"/>
  <c r="BE109"/>
  <c r="BE110"/>
  <c r="BE111"/>
  <c r="BE113"/>
  <c r="BE115"/>
  <c r="BE119"/>
  <c r="BE120"/>
  <c r="BE126"/>
  <c r="BE129"/>
  <c r="BE131"/>
  <c r="BE132"/>
  <c r="BE134"/>
  <c r="BE137"/>
  <c r="BE138"/>
  <c r="BE139"/>
  <c r="BE144"/>
  <c r="BE146"/>
  <c r="BE147"/>
  <c r="BE149"/>
  <c r="BE150"/>
  <c r="BE151"/>
  <c r="BE153"/>
  <c r="BE154"/>
  <c r="BE155"/>
  <c r="BE157"/>
  <c r="BE158"/>
  <c r="BE159"/>
  <c r="BE160"/>
  <c r="BE161"/>
  <c i="4" r="E50"/>
  <c r="J59"/>
  <c r="BE105"/>
  <c r="BE108"/>
  <c r="BE109"/>
  <c r="BE112"/>
  <c r="BE117"/>
  <c r="BE125"/>
  <c r="BE127"/>
  <c r="BE130"/>
  <c r="BE131"/>
  <c r="BE139"/>
  <c r="BE140"/>
  <c r="BE141"/>
  <c r="BE145"/>
  <c r="BE150"/>
  <c r="BE152"/>
  <c r="BE153"/>
  <c r="BE154"/>
  <c r="BE157"/>
  <c r="BE158"/>
  <c r="BE159"/>
  <c r="BE160"/>
  <c r="BE165"/>
  <c r="BE168"/>
  <c r="BE169"/>
  <c r="BE171"/>
  <c r="BE177"/>
  <c r="BE180"/>
  <c r="BE186"/>
  <c r="BE187"/>
  <c r="BE193"/>
  <c r="BE194"/>
  <c r="BE199"/>
  <c r="BE202"/>
  <c r="BE204"/>
  <c r="BE206"/>
  <c r="BE209"/>
  <c r="BE210"/>
  <c r="BE212"/>
  <c r="BE215"/>
  <c r="BE217"/>
  <c r="BE218"/>
  <c r="BE222"/>
  <c r="BK224"/>
  <c r="J224"/>
  <c r="J78"/>
  <c i="5" r="J59"/>
  <c r="J86"/>
  <c r="F89"/>
  <c r="BE97"/>
  <c r="BE100"/>
  <c r="BE111"/>
  <c r="BE112"/>
  <c r="BE113"/>
  <c r="BE116"/>
  <c r="BE117"/>
  <c r="BE118"/>
  <c r="BE119"/>
  <c r="BE121"/>
  <c r="BE123"/>
  <c r="BE124"/>
  <c r="BE126"/>
  <c r="BE127"/>
  <c r="BE135"/>
  <c i="6" r="J78"/>
  <c r="F81"/>
  <c r="BE91"/>
  <c r="BE103"/>
  <c r="BE105"/>
  <c r="BK114"/>
  <c r="J114"/>
  <c r="J64"/>
  <c i="7" r="J55"/>
  <c r="F80"/>
  <c r="BE90"/>
  <c r="BE103"/>
  <c i="2" r="BE132"/>
  <c r="BE147"/>
  <c r="BE154"/>
  <c r="BE171"/>
  <c r="BE200"/>
  <c r="BE222"/>
  <c r="BE247"/>
  <c r="BE250"/>
  <c r="BE259"/>
  <c r="BE262"/>
  <c r="BE277"/>
  <c r="BE297"/>
  <c r="BE299"/>
  <c r="BE321"/>
  <c r="BE359"/>
  <c r="BE408"/>
  <c r="BE409"/>
  <c r="BE427"/>
  <c r="BE462"/>
  <c r="BE621"/>
  <c r="BE638"/>
  <c r="BE646"/>
  <c r="BE709"/>
  <c r="BE710"/>
  <c r="BE748"/>
  <c r="BE760"/>
  <c r="BE765"/>
  <c r="BE770"/>
  <c r="BE775"/>
  <c r="BE780"/>
  <c r="BE785"/>
  <c r="BE786"/>
  <c r="BE805"/>
  <c r="BE829"/>
  <c r="BE837"/>
  <c r="BE855"/>
  <c r="BE858"/>
  <c r="BE885"/>
  <c r="BE887"/>
  <c r="BE888"/>
  <c r="BE899"/>
  <c r="BE910"/>
  <c r="BE932"/>
  <c r="BE949"/>
  <c r="BE956"/>
  <c r="BE960"/>
  <c r="BE966"/>
  <c r="BE967"/>
  <c r="BE975"/>
  <c r="BE981"/>
  <c r="BE983"/>
  <c r="BE992"/>
  <c r="BE1007"/>
  <c r="BE1026"/>
  <c r="BE1032"/>
  <c r="BE1051"/>
  <c r="BE1059"/>
  <c r="BE1081"/>
  <c r="BE1094"/>
  <c r="BE1104"/>
  <c r="BE1114"/>
  <c r="BE1138"/>
  <c r="BE1146"/>
  <c r="BE1182"/>
  <c r="BE1261"/>
  <c r="BE1264"/>
  <c r="BE1268"/>
  <c r="BE1271"/>
  <c r="BE1280"/>
  <c r="BE1281"/>
  <c r="BE1288"/>
  <c r="BE1305"/>
  <c r="BE1326"/>
  <c r="BE1332"/>
  <c r="BE1333"/>
  <c r="BE1335"/>
  <c r="BE1358"/>
  <c r="BE1367"/>
  <c r="BE1370"/>
  <c r="BE1383"/>
  <c r="BE1403"/>
  <c r="BE1421"/>
  <c r="BE1425"/>
  <c r="BE1434"/>
  <c r="BE1437"/>
  <c r="BE1440"/>
  <c r="BE1465"/>
  <c r="BE1483"/>
  <c r="BE1487"/>
  <c r="BE1498"/>
  <c r="BE1499"/>
  <c r="BE1520"/>
  <c r="BE1523"/>
  <c r="BE1530"/>
  <c r="BE1542"/>
  <c r="BE1585"/>
  <c r="BE1592"/>
  <c r="BE1599"/>
  <c r="BE1601"/>
  <c r="BE1603"/>
  <c r="BE1604"/>
  <c r="BE1610"/>
  <c r="BE1618"/>
  <c r="BE1619"/>
  <c r="BE1631"/>
  <c r="BE1634"/>
  <c r="BE1649"/>
  <c r="BE1658"/>
  <c r="BE1659"/>
  <c r="BE1660"/>
  <c r="BE1671"/>
  <c r="BE1772"/>
  <c r="BE1779"/>
  <c r="BE1785"/>
  <c r="BE1795"/>
  <c r="BE1809"/>
  <c r="BE1810"/>
  <c r="BE1811"/>
  <c r="BE1818"/>
  <c r="BE1822"/>
  <c r="BE1849"/>
  <c r="BE1859"/>
  <c r="BE1862"/>
  <c r="BE1879"/>
  <c r="BK1287"/>
  <c r="J1287"/>
  <c r="J83"/>
  <c r="BK1633"/>
  <c r="J1633"/>
  <c r="J94"/>
  <c i="3" r="E50"/>
  <c r="J56"/>
  <c r="BE96"/>
  <c r="BE97"/>
  <c r="BE100"/>
  <c r="BE103"/>
  <c r="BE107"/>
  <c r="BE112"/>
  <c r="BE114"/>
  <c r="BE116"/>
  <c r="BE117"/>
  <c r="BE125"/>
  <c r="BE127"/>
  <c r="BE128"/>
  <c r="BE130"/>
  <c r="BE133"/>
  <c r="BE135"/>
  <c r="BE136"/>
  <c r="BE140"/>
  <c r="BE141"/>
  <c r="BE142"/>
  <c r="BE143"/>
  <c r="BE148"/>
  <c r="BE162"/>
  <c r="BE164"/>
  <c r="BK102"/>
  <c r="J102"/>
  <c r="J66"/>
  <c i="4" r="J56"/>
  <c r="BE104"/>
  <c r="BE106"/>
  <c r="BE107"/>
  <c r="BE110"/>
  <c r="BE123"/>
  <c r="BE129"/>
  <c r="BE133"/>
  <c r="BE134"/>
  <c r="BE136"/>
  <c r="BE137"/>
  <c r="BE138"/>
  <c r="BE142"/>
  <c r="BE143"/>
  <c r="BE146"/>
  <c r="BE148"/>
  <c r="BE149"/>
  <c r="BE156"/>
  <c r="BE161"/>
  <c r="BE162"/>
  <c r="BE163"/>
  <c r="BE164"/>
  <c r="BE166"/>
  <c r="BE167"/>
  <c r="BE170"/>
  <c r="BE174"/>
  <c r="BE175"/>
  <c r="BE179"/>
  <c r="BE182"/>
  <c r="BE189"/>
  <c r="BE190"/>
  <c r="BE191"/>
  <c r="BE192"/>
  <c r="BE201"/>
  <c r="BE208"/>
  <c r="BE213"/>
  <c r="BE219"/>
  <c r="BE220"/>
  <c r="BE225"/>
  <c r="BK221"/>
  <c r="J221"/>
  <c r="J76"/>
  <c i="5" r="BE96"/>
  <c r="BE99"/>
  <c r="BE101"/>
  <c r="BE102"/>
  <c r="BE104"/>
  <c r="BE106"/>
  <c r="BE107"/>
  <c i="6" r="BE87"/>
  <c r="BE90"/>
  <c r="BE101"/>
  <c r="BE106"/>
  <c r="BE115"/>
  <c i="7" r="E48"/>
  <c r="J52"/>
  <c r="BE95"/>
  <c r="BE97"/>
  <c r="BE101"/>
  <c i="8" r="E48"/>
  <c r="J52"/>
  <c r="F55"/>
  <c r="J55"/>
  <c r="BE82"/>
  <c r="BE83"/>
  <c i="9" r="BE93"/>
  <c r="BE95"/>
  <c i="6" r="BE92"/>
  <c r="BE93"/>
  <c r="BE98"/>
  <c r="BE100"/>
  <c r="BE104"/>
  <c r="BE107"/>
  <c r="BE108"/>
  <c r="BE109"/>
  <c r="BE110"/>
  <c r="BE113"/>
  <c r="BK97"/>
  <c r="J97"/>
  <c r="J62"/>
  <c i="7" r="BE86"/>
  <c r="BE93"/>
  <c r="BE112"/>
  <c r="BE113"/>
  <c r="BE115"/>
  <c r="BE119"/>
  <c r="BK100"/>
  <c r="J100"/>
  <c r="J62"/>
  <c i="9" r="BK87"/>
  <c r="J87"/>
  <c r="J61"/>
  <c i="2" r="F37"/>
  <c i="1" r="BB56"/>
  <c i="7" r="F36"/>
  <c i="1" r="BC61"/>
  <c i="8" r="J34"/>
  <c i="1" r="AW62"/>
  <c i="9" r="F34"/>
  <c i="1" r="BA63"/>
  <c i="2" r="F38"/>
  <c i="1" r="BC56"/>
  <c i="3" r="F39"/>
  <c i="1" r="BD57"/>
  <c i="6" r="J34"/>
  <c i="1" r="AW60"/>
  <c i="6" r="F37"/>
  <c i="1" r="BD60"/>
  <c r="AS54"/>
  <c i="2" r="F36"/>
  <c i="1" r="BA56"/>
  <c i="6" r="F34"/>
  <c i="1" r="BA60"/>
  <c i="5" r="J36"/>
  <c i="1" r="AW59"/>
  <c i="5" r="F39"/>
  <c i="1" r="BD59"/>
  <c i="4" r="J36"/>
  <c i="1" r="AW58"/>
  <c i="3" r="F37"/>
  <c i="1" r="BB57"/>
  <c i="8" r="F34"/>
  <c i="1" r="BA62"/>
  <c i="8" r="F37"/>
  <c i="1" r="BD62"/>
  <c i="9" r="J34"/>
  <c i="1" r="AW63"/>
  <c i="7" r="F37"/>
  <c i="1" r="BD61"/>
  <c i="9" r="F37"/>
  <c i="1" r="BD63"/>
  <c i="5" r="F38"/>
  <c i="1" r="BC59"/>
  <c i="7" r="J34"/>
  <c i="1" r="AW61"/>
  <c i="6" r="F35"/>
  <c i="1" r="BB60"/>
  <c i="7" r="F35"/>
  <c i="1" r="BB61"/>
  <c i="6" r="F36"/>
  <c i="1" r="BC60"/>
  <c i="2" r="J36"/>
  <c i="1" r="AW56"/>
  <c i="8" r="F35"/>
  <c i="1" r="BB62"/>
  <c i="4" r="F39"/>
  <c i="1" r="BD58"/>
  <c i="4" r="F37"/>
  <c i="1" r="BB58"/>
  <c i="8" r="F36"/>
  <c i="1" r="BC62"/>
  <c i="3" r="F36"/>
  <c i="1" r="BA57"/>
  <c i="3" r="J36"/>
  <c i="1" r="AW57"/>
  <c i="4" r="F36"/>
  <c i="1" r="BA58"/>
  <c i="3" r="F38"/>
  <c i="1" r="BC57"/>
  <c i="4" r="F38"/>
  <c i="1" r="BC58"/>
  <c i="5" r="F36"/>
  <c i="1" r="BA59"/>
  <c i="5" r="F37"/>
  <c i="1" r="BB59"/>
  <c i="9" r="F35"/>
  <c i="1" r="BB63"/>
  <c i="2" r="F39"/>
  <c i="1" r="BD56"/>
  <c i="7" r="F34"/>
  <c i="1" r="BA61"/>
  <c i="9" r="F36"/>
  <c i="1" r="BC63"/>
  <c i="4" l="1" r="R111"/>
  <c r="T111"/>
  <c r="P111"/>
  <c i="9" r="P89"/>
  <c r="P85"/>
  <c i="1" r="AU63"/>
  <c i="7" r="BK84"/>
  <c r="J84"/>
  <c r="J60"/>
  <c i="5" r="T94"/>
  <c r="T93"/>
  <c r="T92"/>
  <c i="2" r="P130"/>
  <c i="6" r="P85"/>
  <c r="P84"/>
  <c i="1" r="AU60"/>
  <c i="5" r="R94"/>
  <c r="R93"/>
  <c r="R92"/>
  <c i="3" r="P104"/>
  <c r="T104"/>
  <c r="T92"/>
  <c i="2" r="R1290"/>
  <c i="6" r="BK85"/>
  <c r="J85"/>
  <c r="J60"/>
  <c i="7" r="R84"/>
  <c r="R83"/>
  <c i="6" r="T85"/>
  <c r="T84"/>
  <c i="3" r="R92"/>
  <c i="2" r="R1921"/>
  <c i="5" r="P94"/>
  <c r="P93"/>
  <c r="P92"/>
  <c i="1" r="AU59"/>
  <c i="3" r="P92"/>
  <c i="1" r="AU57"/>
  <c i="4" r="T100"/>
  <c i="2" r="P1290"/>
  <c i="4" r="P100"/>
  <c i="1" r="AU58"/>
  <c i="2" r="T1290"/>
  <c r="BK1290"/>
  <c r="J1290"/>
  <c r="J84"/>
  <c r="T130"/>
  <c r="T129"/>
  <c i="4" r="R100"/>
  <c i="2" r="P1921"/>
  <c r="R130"/>
  <c i="4" r="BK111"/>
  <c r="J111"/>
  <c r="J67"/>
  <c i="2" r="BK130"/>
  <c r="J130"/>
  <c r="J64"/>
  <c r="BK1943"/>
  <c r="J1943"/>
  <c r="J106"/>
  <c i="6" r="J86"/>
  <c r="J61"/>
  <c i="2" r="J1291"/>
  <c r="J85"/>
  <c i="3" r="BK104"/>
  <c r="J104"/>
  <c r="J67"/>
  <c i="4" r="BK223"/>
  <c r="J223"/>
  <c r="J77"/>
  <c i="5" r="BK94"/>
  <c r="J94"/>
  <c r="J65"/>
  <c i="2" r="BK1921"/>
  <c r="J1921"/>
  <c r="J102"/>
  <c i="3" r="BK93"/>
  <c r="BK92"/>
  <c r="J92"/>
  <c i="4" r="BK102"/>
  <c r="BK100"/>
  <c r="J100"/>
  <c i="7" r="J85"/>
  <c r="J61"/>
  <c i="8" r="BK80"/>
  <c r="J80"/>
  <c i="9" r="BK86"/>
  <c r="J86"/>
  <c r="J60"/>
  <c r="BK89"/>
  <c r="J89"/>
  <c r="J62"/>
  <c i="3" r="J35"/>
  <c i="1" r="AV57"/>
  <c r="AT57"/>
  <c r="BD55"/>
  <c r="BD54"/>
  <c r="W33"/>
  <c i="3" r="J32"/>
  <c i="1" r="AG57"/>
  <c r="AN57"/>
  <c r="BB55"/>
  <c r="AX55"/>
  <c i="5" r="J35"/>
  <c i="1" r="AV59"/>
  <c r="AT59"/>
  <c i="8" r="J33"/>
  <c i="1" r="AV62"/>
  <c r="AT62"/>
  <c i="9" r="J33"/>
  <c i="1" r="AV63"/>
  <c r="AT63"/>
  <c r="BC55"/>
  <c r="AY55"/>
  <c i="2" r="J35"/>
  <c i="1" r="AV56"/>
  <c r="AT56"/>
  <c i="9" r="F33"/>
  <c i="1" r="AZ63"/>
  <c i="8" r="F33"/>
  <c i="1" r="AZ62"/>
  <c i="6" r="J33"/>
  <c i="1" r="AV60"/>
  <c r="AT60"/>
  <c i="5" r="F35"/>
  <c i="1" r="AZ59"/>
  <c i="6" r="F33"/>
  <c i="1" r="AZ60"/>
  <c i="4" r="F35"/>
  <c i="1" r="AZ58"/>
  <c i="3" r="F35"/>
  <c i="1" r="AZ57"/>
  <c i="4" r="J35"/>
  <c i="1" r="AV58"/>
  <c r="AT58"/>
  <c i="7" r="F33"/>
  <c i="1" r="AZ61"/>
  <c i="7" r="J33"/>
  <c i="1" r="AV61"/>
  <c r="AT61"/>
  <c i="4" r="J32"/>
  <c i="1" r="AG58"/>
  <c r="BA55"/>
  <c r="AW55"/>
  <c i="2" r="F35"/>
  <c i="1" r="AZ56"/>
  <c i="8" r="J30"/>
  <c i="1" r="AG62"/>
  <c i="2" l="1" r="R129"/>
  <c r="P129"/>
  <c i="1" r="AU56"/>
  <c i="3" r="J41"/>
  <c i="4" r="J41"/>
  <c i="8" r="J39"/>
  <c i="3" r="J63"/>
  <c r="J93"/>
  <c r="J64"/>
  <c i="4" r="J63"/>
  <c r="J102"/>
  <c r="J65"/>
  <c i="5" r="BK93"/>
  <c r="J93"/>
  <c r="J64"/>
  <c i="6" r="BK84"/>
  <c r="J84"/>
  <c i="8" r="J59"/>
  <c i="2" r="BK129"/>
  <c r="J129"/>
  <c r="J63"/>
  <c i="7" r="BK83"/>
  <c r="J83"/>
  <c r="J59"/>
  <c i="9" r="BK85"/>
  <c r="J85"/>
  <c r="J59"/>
  <c i="1" r="AN62"/>
  <c r="AN58"/>
  <c r="AZ55"/>
  <c r="AZ54"/>
  <c r="W29"/>
  <c i="6" r="J30"/>
  <c i="1" r="AG60"/>
  <c r="AN60"/>
  <c r="BB54"/>
  <c r="W31"/>
  <c r="BA54"/>
  <c r="AW54"/>
  <c r="AK30"/>
  <c r="BC54"/>
  <c r="AY54"/>
  <c r="AU55"/>
  <c r="AU54"/>
  <c i="5" l="1" r="BK92"/>
  <c r="J92"/>
  <c i="6" r="J59"/>
  <c r="J39"/>
  <c i="1" r="AV55"/>
  <c r="AT55"/>
  <c r="W30"/>
  <c r="W32"/>
  <c i="7" r="J30"/>
  <c i="1" r="AG61"/>
  <c r="AN61"/>
  <c i="2" r="J32"/>
  <c i="1" r="AG56"/>
  <c r="AN56"/>
  <c r="AX54"/>
  <c r="AV54"/>
  <c r="AK29"/>
  <c i="5" r="J32"/>
  <c i="1" r="AG59"/>
  <c r="AN59"/>
  <c i="9" r="J30"/>
  <c i="1" r="AG63"/>
  <c r="AN63"/>
  <c i="5" l="1" r="J63"/>
  <c i="9" r="J39"/>
  <c i="2" r="J41"/>
  <c i="5" r="J41"/>
  <c i="7" r="J39"/>
  <c i="1" r="AT54"/>
  <c r="AG55"/>
  <c r="AG54"/>
  <c l="1" r="AN55"/>
  <c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<sst xmlns="http://schemas.openxmlformats.org/spreadsheetml/2006/main">
  <si>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</si>
  <si>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</si>
  <si>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</si>
  <si>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</si>
  <si>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</si>
  <si>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{c6a666fc-406b-418a-b339-984d8fb3ca1b}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</si>
  <si>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</si>
  <si>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</si>
  <si>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</si>
  <si>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</si>
  <si>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</si>
  <si>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</si>
  <si>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</si>
  <si>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</si>
  <si>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</si>
  <si>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</si>
  <si>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</si>
  <si>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MIKULÁŠOVICE DOLNÍ NÁDRAŽÍ ON PD - OPRAVA OBJEKTU - ZMĚNA č.2</t>
  </si>
  <si>
    <t>KSO:</t>
  </si>
  <si>
    <t>812 5</t>
  </si>
  <si>
    <t>CC-CZ:</t>
  </si>
  <si>
    <t/>
  </si>
  <si>
    <t>Místo:</t>
  </si>
  <si>
    <t>MIKULÁŠOVICE</t>
  </si>
  <si>
    <t>Datum:</t>
  </si>
  <si>
    <t>10. 12. 2019</t>
  </si>
  <si>
    <t>Zadavatel:</t>
  </si>
  <si>
    <t>IČ:</t>
  </si>
  <si>
    <t>SŽDC, s.o. - PRAHA 1</t>
  </si>
  <si>
    <t>DIČ:</t>
  </si>
  <si>
    <t>Uchazeč:</t>
  </si>
  <si>
    <t>Vyplň údaj</t>
  </si>
  <si>
    <t>Projektant:</t>
  </si>
  <si>
    <t>ATELIER DS 76 - D.SUCHEVIČ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</si>
  <si>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</si>
  <si>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</si>
  <si>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</si>
  <si>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</si>
  <si>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</si>
  <si>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</si>
  <si>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</si>
  <si>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</si>
  <si>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</si>
  <si>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</si>
  <si>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</si>
  <si>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</si>
  <si>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</si>
  <si>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</si>
  <si>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</si>
  <si>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</si>
  <si>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</si>
  <si>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</si>
  <si>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</si>
  <si>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</si>
  <si>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</si>
  <si>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</si>
  <si>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</si>
  <si>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</si>
  <si>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</si>
  <si>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</si>
  <si>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</si>
  <si>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</si>
  <si>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</si>
  <si>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</si>
  <si>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</si>
  <si>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</si>
  <si>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</si>
  <si>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</si>
  <si>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</si>
  <si>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</si>
  <si>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</si>
  <si>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</si>
  <si>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</si>
  <si>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</si>
  <si>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</si>
  <si>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</si>
  <si>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</si>
  <si>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</si>
  <si>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OPRAVA OBJEKTU DOLNÍHO NÁDRAŽÍ</t>
  </si>
  <si>
    <t>STA</t>
  </si>
  <si>
    <t>1</t>
  </si>
  <si>
    <t>{fc74d498-96d7-4f27-acf1-ec9a3f1a708b}</t>
  </si>
  <si>
    <t>2</t>
  </si>
  <si>
    <t>/</t>
  </si>
  <si>
    <t>D.1.1.</t>
  </si>
  <si>
    <t>ARCHITEKTONICKO-STAVEBNÍ ŘEŠENÍ</t>
  </si>
  <si>
    <t>Soupis</t>
  </si>
  <si>
    <t>{9c77113b-2678-4135-ba90-526172aca6da}</t>
  </si>
  <si>
    <t>D.1.2</t>
  </si>
  <si>
    <t>ZDRAVOTNÍ INSTALACE</t>
  </si>
  <si>
    <t>{5332a5f4-0f77-4e72-b6c4-ccff05148a35}</t>
  </si>
  <si>
    <t>D.1.3</t>
  </si>
  <si>
    <t>ELEKTROINSTALACE NN</t>
  </si>
  <si>
    <t>{6e07636e-1dcb-43ff-9b4f-3b883d5c8842}</t>
  </si>
  <si>
    <t>D.1.4.</t>
  </si>
  <si>
    <t>ÚSTŘEDNÍ VYTÁPĚNÍ</t>
  </si>
  <si>
    <t>{23e53e67-132a-48d5-bb64-bae0bf934252}</t>
  </si>
  <si>
    <t>SO 02</t>
  </si>
  <si>
    <t>PŘÍPOJKA DEŠŤOVÉ KANALIZACE</t>
  </si>
  <si>
    <t>{972f013c-0d05-4e41-b25d-5b82a9b0a207}</t>
  </si>
  <si>
    <t>SO 03</t>
  </si>
  <si>
    <t>DEMOLICE PŘÍSTAVKŮ</t>
  </si>
  <si>
    <t>{6050521f-55fe-4fad-81f6-37401a863e2a}</t>
  </si>
  <si>
    <t>SO 04</t>
  </si>
  <si>
    <t>INFORMAČNÍ SYSTÉM</t>
  </si>
  <si>
    <t>{323ab025-257b-4a9a-afa0-d93d9b5a2bdf}</t>
  </si>
  <si>
    <t>VRN</t>
  </si>
  <si>
    <t>VEDLEJŠÍ NÁKLADY</t>
  </si>
  <si>
    <t>{a6e8a805-280a-4291-909c-93c0f42c0064}</t>
  </si>
  <si>
    <t>KRYCÍ LIST SOUPISU PRACÍ</t>
  </si>
  <si>
    <t>Objekt:</t>
  </si>
  <si>
    <t>SO 01 - OPRAVA OBJEKTU DOLNÍHO NÁDRAŽÍ</t>
  </si>
  <si>
    <t>Soupis:</t>
  </si>
  <si>
    <t>D.1.1.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</si>
  <si>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</si>
  <si>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</si>
  <si>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</si>
  <si>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</si>
  <si>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</si>
  <si>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</si>
  <si>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10 - Přípravné a bourací práce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</si>
  <si>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</si>
  <si>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</si>
  <si>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38 - Různé kompletní konstrukce - sanace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</si>
  <si>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</si>
  <si>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</si>
  <si>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</si>
  <si>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</si>
  <si>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</si>
  <si>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</si>
  <si>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89 - Ostatní konstrukce na trubním vedení</t>
  </si>
  <si>
    <t xml:space="preserve">    9 - Ostatní konstrukce a práce, bourání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</si>
  <si>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</si>
  <si>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</si>
  <si>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</si>
  <si>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</si>
  <si>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98 - Demolice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</si>
  <si>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</si>
  <si>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</si>
  <si>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</si>
  <si>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</si>
  <si>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</si>
  <si>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</si>
  <si>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</si>
  <si>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</si>
  <si>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</si>
  <si>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</si>
  <si>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</si>
  <si>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77 - Podlahové povrchy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</si>
  <si>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</si>
  <si>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</si>
  <si>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</si>
  <si>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</si>
  <si>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</si>
  <si>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</si>
  <si>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979 - Vybavení interiéru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</si>
  <si>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</si>
  <si>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</si>
  <si>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</si>
  <si>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24-M - Montáže vzduchotechnických zařízení</t>
  </si>
  <si>
    <t>N00 - Nepojmenované práce</t>
  </si>
  <si>
    <t xml:space="preserve">    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</si>
  <si>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</si>
  <si>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</si>
  <si>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</si>
  <si>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</si>
  <si>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</si>
  <si>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</si>
  <si>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</si>
  <si>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</si>
  <si>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</si>
  <si>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</si>
  <si>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</si>
  <si>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</si>
  <si>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</si>
  <si>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</si>
  <si>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</si>
  <si>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</si>
  <si>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</si>
  <si>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</si>
  <si>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174101101</t>
  </si>
  <si>
    <t>Zásyp sypaninou z jakékoliv horniny s uložením výkopku ve vrstvách se zhutněním jam, šachet, rýh nebo kolem objektů v těchto vykopávkách</t>
  </si>
  <si>
    <t>m3</t>
  </si>
  <si>
    <t>CS ÚRS 2019 01</t>
  </si>
  <si>
    <t>4</t>
  </si>
  <si>
    <t>1572739555</t>
  </si>
  <si>
    <t>VV</t>
  </si>
  <si>
    <t>ZASYP STUDNY</t>
  </si>
  <si>
    <t>/viz situace - odhad kubatury/</t>
  </si>
  <si>
    <t>3,14*1,00*1,00*5,00</t>
  </si>
  <si>
    <t>Součet</t>
  </si>
  <si>
    <t>M</t>
  </si>
  <si>
    <t>58343920</t>
  </si>
  <si>
    <t>kamenivo drcené hrubé frakce 16/22</t>
  </si>
  <si>
    <t>t</t>
  </si>
  <si>
    <t>8</t>
  </si>
  <si>
    <t>-921053214</t>
  </si>
  <si>
    <t>15,70</t>
  </si>
  <si>
    <t>15,7*2 "Přepočtené koeficientem množství</t>
  </si>
  <si>
    <t>3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</si>
  <si>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</si>
  <si>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</si>
  <si>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-870609759</t>
  </si>
  <si>
    <t>PRO PATKY SKLOPNYCH SLOUPKU</t>
  </si>
  <si>
    <t>/viz vykres c.14/</t>
  </si>
  <si>
    <t>0,20*0,20*0,40*7</t>
  </si>
  <si>
    <t>133202019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</si>
  <si>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</si>
  <si>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-1826407122</t>
  </si>
  <si>
    <t>30% LEPIVOST</t>
  </si>
  <si>
    <t>0,112*0,30</t>
  </si>
  <si>
    <t>5</t>
  </si>
  <si>
    <t>131201101</t>
  </si>
  <si>
    <t>Hloubení nezapažených jam a zářezů s urovnáním dna do předepsaného profilu a spádu v hornině tř. 3 do 100 m3</t>
  </si>
  <si>
    <t>-1039502139</t>
  </si>
  <si>
    <t>PRO BETONOVOU PLOCHU POD KONTEJNER</t>
  </si>
  <si>
    <t>/viz vykres c.C2 a TZ/</t>
  </si>
  <si>
    <t>1,88*1,65*0,20</t>
  </si>
  <si>
    <t>6</t>
  </si>
  <si>
    <t>131201109</t>
  </si>
  <si>
    <t>Hloubení nezapažených jam a zářezů s urovnáním dna do předepsaného profilu a spádu Příplatek k cenám za lepivost horniny tř. 3</t>
  </si>
  <si>
    <t>-860670069</t>
  </si>
  <si>
    <t>0,62*0,30</t>
  </si>
  <si>
    <t>7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</si>
  <si>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</si>
  <si>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</si>
  <si>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637374681</t>
  </si>
  <si>
    <t>PRO DRENAZE A NOPOVOU FOLII</t>
  </si>
  <si>
    <t>OD UROVNE VYBOURANYCH ZPEV.PLOCH</t>
  </si>
  <si>
    <t>/viz vykres c.C2+18 a TZ/</t>
  </si>
  <si>
    <t>(0,70+1,00)/2*24,00*(0,85-0,40)</t>
  </si>
  <si>
    <t>(0,70+1,00)/2*(24,00+10,00*2)*(0,85-0,20)</t>
  </si>
  <si>
    <t>132201101</t>
  </si>
  <si>
    <t>Hloubení zapažených i nezapažených rýh šířky do 600 mm s urovnáním dna do předepsaného profilu a spádu v hornině tř. 3 do 100 m3</t>
  </si>
  <si>
    <t>-1044017710</t>
  </si>
  <si>
    <t>PRO DRENAZ V TERENU</t>
  </si>
  <si>
    <t>0,60*5,00*1,00</t>
  </si>
  <si>
    <t>9</t>
  </si>
  <si>
    <t>-197292014</t>
  </si>
  <si>
    <t>ZPETNY ZASYP VHODNYM MATERIALEM</t>
  </si>
  <si>
    <t>POD CHODNIKY</t>
  </si>
  <si>
    <t>0,50*24,00*0,15</t>
  </si>
  <si>
    <t>1,00*24,00*0,15</t>
  </si>
  <si>
    <t>0,60*5,00*0,60</t>
  </si>
  <si>
    <t>10</t>
  </si>
  <si>
    <t>58331202</t>
  </si>
  <si>
    <t>štěrkodrť netříděná do 100mm amfibolit</t>
  </si>
  <si>
    <t>36155859</t>
  </si>
  <si>
    <t>7,20*2 "Přepočtené koeficientem množství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</si>
  <si>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</si>
  <si>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</si>
  <si>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</si>
  <si>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-1759268804</t>
  </si>
  <si>
    <t>ODVOZ NA SKLADKU</t>
  </si>
  <si>
    <t>0,112+0,62+33,49+3,00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</si>
  <si>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</si>
  <si>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</si>
  <si>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</si>
  <si>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313735959</t>
  </si>
  <si>
    <t>/dle udaje investora/</t>
  </si>
  <si>
    <t>37,222*70</t>
  </si>
  <si>
    <t>13</t>
  </si>
  <si>
    <t>171201211</t>
  </si>
  <si>
    <t>Poplatek za uložení stavebního odpadu na skládce (skládkovné) zeminy a kameniva zatříděného do Katalogu odpadů pod kódem 170 504</t>
  </si>
  <si>
    <t>1690149418</t>
  </si>
  <si>
    <t>37,222*1,800</t>
  </si>
  <si>
    <t>14</t>
  </si>
  <si>
    <t>181951102</t>
  </si>
  <si>
    <t>Úprava pláně vyrovnáním výškových rozdílů v hornině tř. 1 až 4 se zhutněním</t>
  </si>
  <si>
    <t>m2</t>
  </si>
  <si>
    <t>2080723880</t>
  </si>
  <si>
    <t>POD ZPEVNENE PLOCHY</t>
  </si>
  <si>
    <t>NOVY CHODNIK</t>
  </si>
  <si>
    <t>/viz situace - vykres c.C.2/</t>
  </si>
  <si>
    <t>1,60*3,20</t>
  </si>
  <si>
    <t>BETONOVA PLOCHA POD KONTEJNER</t>
  </si>
  <si>
    <t>1,88*1,65</t>
  </si>
  <si>
    <t>OBNOVA ASFALTOVE VOZOVKY</t>
  </si>
  <si>
    <t>1,00*24,00</t>
  </si>
  <si>
    <t>OBNOVA DLAZBY NA NASTUPISTI</t>
  </si>
  <si>
    <t>1,00*25,00</t>
  </si>
  <si>
    <t>OKAPOVY CHODNICEK</t>
  </si>
  <si>
    <t>0,50*23,00</t>
  </si>
  <si>
    <t>POJEZDOVA PLOCHA</t>
  </si>
  <si>
    <t>11,633*13,50</t>
  </si>
  <si>
    <t xml:space="preserve">POCHOZI  PLOCHA</t>
  </si>
  <si>
    <t>10,00*3,00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</si>
  <si>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</si>
  <si>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</si>
  <si>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952213632</t>
  </si>
  <si>
    <t>16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</si>
  <si>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</si>
  <si>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</si>
  <si>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m</t>
  </si>
  <si>
    <t>-1386381467</t>
  </si>
  <si>
    <t>PRIPADNE PODZEMNI SITE</t>
  </si>
  <si>
    <t>/upresnit dle skutečnosti/</t>
  </si>
  <si>
    <t>30,00</t>
  </si>
  <si>
    <t>17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</si>
  <si>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</si>
  <si>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</si>
  <si>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879679355</t>
  </si>
  <si>
    <t>50,00</t>
  </si>
  <si>
    <t>18</t>
  </si>
  <si>
    <t>174101102</t>
  </si>
  <si>
    <t>Zásyp sypaninou z jakékoliv horniny s uložením výkopku ve vrstvách se zhutněním v uzavřených prostorách s urovnáním povrchu zásypu</t>
  </si>
  <si>
    <t>-2111354202</t>
  </si>
  <si>
    <t>ZASYP SACHTY A ANGLIC.DVORKU</t>
  </si>
  <si>
    <t>1.PP</t>
  </si>
  <si>
    <t>/viz vykres c.14 - odhad rozmeru/</t>
  </si>
  <si>
    <t>1,40*1,00*2,00</t>
  </si>
  <si>
    <t>0,60*0,60*1,50*2</t>
  </si>
  <si>
    <t>19</t>
  </si>
  <si>
    <t>800078426</t>
  </si>
  <si>
    <t>3,88*2 "Přepočtené koeficientem množství</t>
  </si>
  <si>
    <t>Přípravné a bourací práce</t>
  </si>
  <si>
    <t>20</t>
  </si>
  <si>
    <t>919735113</t>
  </si>
  <si>
    <t>Řezání stávajícího živičného krytu nebo podkladu hloubky přes 100 do 150 mm</t>
  </si>
  <si>
    <t>1544707394</t>
  </si>
  <si>
    <t>STAVAJICI ASFALTOVA VOZOVKA</t>
  </si>
  <si>
    <t>24,00+1,00*2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</si>
  <si>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</si>
  <si>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</si>
  <si>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-2121146254</t>
  </si>
  <si>
    <t>22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</si>
  <si>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</si>
  <si>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</si>
  <si>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-651406406</t>
  </si>
  <si>
    <t>23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</si>
  <si>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</si>
  <si>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</si>
  <si>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-1223276494</t>
  </si>
  <si>
    <t>STAVAJICI PLOCHA Z DLAZBY</t>
  </si>
  <si>
    <t>/viz vykres c.C2/</t>
  </si>
  <si>
    <t>11,70*13,30</t>
  </si>
  <si>
    <t>16,00</t>
  </si>
  <si>
    <t>Odpocet plochy septiku</t>
  </si>
  <si>
    <t>-4,50*3,00</t>
  </si>
  <si>
    <t>Odpocet plochy demolice</t>
  </si>
  <si>
    <t>-6,00*9,00</t>
  </si>
  <si>
    <t>24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</si>
  <si>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</si>
  <si>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</si>
  <si>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-1683382553</t>
  </si>
  <si>
    <t>STAV.ZAMKOVA DLAZBA NASUPISTE</t>
  </si>
  <si>
    <t>25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</si>
  <si>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</si>
  <si>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</si>
  <si>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-1608256596</t>
  </si>
  <si>
    <t>PODKLAD Z DLAZBY</t>
  </si>
  <si>
    <t>104,11+25,00</t>
  </si>
  <si>
    <t>ZPEVNENA PLOCHA ZE STERKU</t>
  </si>
  <si>
    <t>/viz vykres C2/</t>
  </si>
  <si>
    <t>3,00*10,00</t>
  </si>
  <si>
    <t>26</t>
  </si>
  <si>
    <t>997221561</t>
  </si>
  <si>
    <t>Vodorovná doprava suti bez naložení, ale se složením a s hrubým urovnáním z kusových materiálů, na vzdálenost do 1 km</t>
  </si>
  <si>
    <t>474553137</t>
  </si>
  <si>
    <t>ODVOZ NA SKLÁDKU</t>
  </si>
  <si>
    <t>7,584+26,548+6,500</t>
  </si>
  <si>
    <t>27</t>
  </si>
  <si>
    <t>997221569</t>
  </si>
  <si>
    <t>Vodorovná doprava suti bez naložení, ale se složením a s hrubým urovnáním Příplatek k ceně za každý další i započatý 1 km přes 1 km</t>
  </si>
  <si>
    <t>-154280654</t>
  </si>
  <si>
    <t>40,632*79</t>
  </si>
  <si>
    <t>28</t>
  </si>
  <si>
    <t>997221845</t>
  </si>
  <si>
    <t>Poplatek za uložení stavebního odpadu na skládce (skládkovné) asfaltového bez obsahu dehtu zatříděného do Katalogu odpadů pod kódem 170 302</t>
  </si>
  <si>
    <t>687165751</t>
  </si>
  <si>
    <t>7,584</t>
  </si>
  <si>
    <t>29</t>
  </si>
  <si>
    <t>997221815</t>
  </si>
  <si>
    <t>Poplatek za uložení stavebního odpadu na skládce (skládkovné) z prostého betonu zatříděného do Katalogu odpadů pod kódem 170 101</t>
  </si>
  <si>
    <t>1227446964</t>
  </si>
  <si>
    <t>26,548+6,500</t>
  </si>
  <si>
    <t>30</t>
  </si>
  <si>
    <t>997221551</t>
  </si>
  <si>
    <t>Vodorovná doprava suti bez naložení, ale se složením a s hrubým urovnáním ze sypkých materiálů, na vzdálenost do 1 km</t>
  </si>
  <si>
    <t>1388785681</t>
  </si>
  <si>
    <t>10,560+46,142</t>
  </si>
  <si>
    <t>31</t>
  </si>
  <si>
    <t>997221559</t>
  </si>
  <si>
    <t>-901882234</t>
  </si>
  <si>
    <t>56,702*79</t>
  </si>
  <si>
    <t>32</t>
  </si>
  <si>
    <t>997221855</t>
  </si>
  <si>
    <t>1673820287</t>
  </si>
  <si>
    <t>56,702</t>
  </si>
  <si>
    <t>Zakládání - úprava podloží a základové spáry, zlepšování vlastností hornin</t>
  </si>
  <si>
    <t>33</t>
  </si>
  <si>
    <t>212755214</t>
  </si>
  <si>
    <t>Trativody bez lože z drenážních trubek plastových flexibilních D 100 mm</t>
  </si>
  <si>
    <t>1881578242</t>
  </si>
  <si>
    <t>DRENAZE</t>
  </si>
  <si>
    <t>/viz vykres c.C2+18/</t>
  </si>
  <si>
    <t>24,00*2+10,00*2+5,00</t>
  </si>
  <si>
    <t>34</t>
  </si>
  <si>
    <t>212312111</t>
  </si>
  <si>
    <t>Lože pro trativody z betonu prostého</t>
  </si>
  <si>
    <t>260350260</t>
  </si>
  <si>
    <t>73*0,70*0,20</t>
  </si>
  <si>
    <t>35</t>
  </si>
  <si>
    <t>211531111</t>
  </si>
  <si>
    <t>Výplň kamenivem do rýh odvodňovacích žeber nebo trativodů bez zhutnění, s úpravou povrchu výplně kamenivem hrubým drceným frakce 16 až 63 mm</t>
  </si>
  <si>
    <t>1467395121</t>
  </si>
  <si>
    <t>DRENAZNI ZASYP</t>
  </si>
  <si>
    <t>(0,70+0,85)/2*73,00*0,35</t>
  </si>
  <si>
    <t>36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</si>
  <si>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</si>
  <si>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</si>
  <si>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1560915304</t>
  </si>
  <si>
    <t>OBALENI DRENAZI</t>
  </si>
  <si>
    <t>(0,70+0,85+0,35*2)*73,00</t>
  </si>
  <si>
    <t>37</t>
  </si>
  <si>
    <t>69311035</t>
  </si>
  <si>
    <t>geotextilie tkaná separační, filtrační, výztužná PP pevnost v tahu 30kN/m</t>
  </si>
  <si>
    <t>-312132128</t>
  </si>
  <si>
    <t>164,25*1,2 "Přepočtené koeficientem množství</t>
  </si>
  <si>
    <t>Svislé a kompletní konstrukce</t>
  </si>
  <si>
    <t>38</t>
  </si>
  <si>
    <t>349231811</t>
  </si>
  <si>
    <t>Přizdívka z cihel ostění s ozubem ve vybouraných otvorech, s vysekáním kapes pro zavázaní přes 80 do 150 mm</t>
  </si>
  <si>
    <t>160604080</t>
  </si>
  <si>
    <t>PO VYBOURANI SKLOBETON.OKEN</t>
  </si>
  <si>
    <t>/viz vykres c.04+09/</t>
  </si>
  <si>
    <t>0,30*2,00*2*2</t>
  </si>
  <si>
    <t>PO VYBOURANI ZARUBNI 1.NP</t>
  </si>
  <si>
    <t>/viz vykres c.04/</t>
  </si>
  <si>
    <t>0,15*2,00*2*3</t>
  </si>
  <si>
    <t>39</t>
  </si>
  <si>
    <t>317941121</t>
  </si>
  <si>
    <t>Osazování ocelových válcovaných nosníků na zdivu I nebo IE nebo U nebo UE nebo L do č. 12 nebo výšky do 120 mm</t>
  </si>
  <si>
    <t>-1054745451</t>
  </si>
  <si>
    <t>PREKLADY</t>
  </si>
  <si>
    <t>I c.120</t>
  </si>
  <si>
    <t>11,10*1,20*4*0,001</t>
  </si>
  <si>
    <t>40</t>
  </si>
  <si>
    <t>13010714</t>
  </si>
  <si>
    <t>ocel profilová IPN 120 jakost 11 375</t>
  </si>
  <si>
    <t>299839946</t>
  </si>
  <si>
    <t>0,053*1,08 "Přepočtené koeficientem množství</t>
  </si>
  <si>
    <t>41</t>
  </si>
  <si>
    <t>346244381</t>
  </si>
  <si>
    <t>Plentování ocelových válcovaných nosníků jednostranné cihlami na maltu, výška stojiny do 200 mm</t>
  </si>
  <si>
    <t>309935678</t>
  </si>
  <si>
    <t>0,15*1,20*2</t>
  </si>
  <si>
    <t>42</t>
  </si>
  <si>
    <t>317234410</t>
  </si>
  <si>
    <t>Vyzdívka mezi nosníky cihlami pálenými na maltu cementovou</t>
  </si>
  <si>
    <t>2031909342</t>
  </si>
  <si>
    <t>0,15*0,10*1,20*3</t>
  </si>
  <si>
    <t>43</t>
  </si>
  <si>
    <t>615142012</t>
  </si>
  <si>
    <t>Potažení vnitřních ploch pletivem v ploše nebo pruzích, na plném podkladu rabicovým provizorním přichycením nosníků</t>
  </si>
  <si>
    <t>973862275</t>
  </si>
  <si>
    <t>(0,15*2+0,30)*1,20</t>
  </si>
  <si>
    <t>(0,15*2+0,15)*1,20</t>
  </si>
  <si>
    <t>44</t>
  </si>
  <si>
    <t>310238211</t>
  </si>
  <si>
    <t>Zazdívka otvorů ve zdivu nadzákladovém cihlami pálenými plochy přes 0,25 m2 do 1 m2 na maltu vápenocementovou</t>
  </si>
  <si>
    <t>-449841487</t>
  </si>
  <si>
    <t>ZAZDIVKA DVERI</t>
  </si>
  <si>
    <t>1.NP</t>
  </si>
  <si>
    <t>0,45*0,90*2,02*2</t>
  </si>
  <si>
    <t>ZAZDIVKA ANGL.DVORKU A SACHTY</t>
  </si>
  <si>
    <t>/viz vykres c.13/</t>
  </si>
  <si>
    <t>0,60*1,20*1,50*3</t>
  </si>
  <si>
    <t>0,60*1,00*1,00</t>
  </si>
  <si>
    <t>OSTATNI ZAZDIVKY A PRIZDIVKY - REKONSTRUKCE</t>
  </si>
  <si>
    <t>0,80</t>
  </si>
  <si>
    <t>45</t>
  </si>
  <si>
    <t>346244821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</si>
  <si>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140 mm</t>
  </si>
  <si>
    <t>-1095850859</t>
  </si>
  <si>
    <t>ZAZDIVKA NIKY</t>
  </si>
  <si>
    <t>0,84*0,62</t>
  </si>
  <si>
    <t>46</t>
  </si>
  <si>
    <t>346244831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</si>
  <si>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290 mm</t>
  </si>
  <si>
    <t>-1940718973</t>
  </si>
  <si>
    <t>ZAZDIVKA NIKY POD OKNEM</t>
  </si>
  <si>
    <t>1,50*0,65</t>
  </si>
  <si>
    <t>47</t>
  </si>
  <si>
    <t>342244101</t>
  </si>
  <si>
    <t>Příčky jednoduché z cihel děrovaných klasických spojených na pero a drážku na maltu M5, pevnost cihel do P15, tl. příčky 80 mm</t>
  </si>
  <si>
    <t>703618779</t>
  </si>
  <si>
    <t>NOVE PRICKY</t>
  </si>
  <si>
    <t>/viz vykres c.14+17/</t>
  </si>
  <si>
    <t>(5,20+3,29+1,80+2,05)*3,55</t>
  </si>
  <si>
    <t>(3,01+2,09)*3,55</t>
  </si>
  <si>
    <t>Odpocet otvoru</t>
  </si>
  <si>
    <t>-0,70*1,97*2</t>
  </si>
  <si>
    <t>-0,80*1,97*4</t>
  </si>
  <si>
    <t>48</t>
  </si>
  <si>
    <t>340231001</t>
  </si>
  <si>
    <t>Zazdívka otvorů v příčkách nebo stěnách děrovanými cihlami plochy přes 0,25 do 1 m2 , tloušťka příčky 80 mm</t>
  </si>
  <si>
    <t>-1294055322</t>
  </si>
  <si>
    <t>NADEZDIVKA STAV.PRICKY</t>
  </si>
  <si>
    <t>(1,54+1,00)*1,50</t>
  </si>
  <si>
    <t>49</t>
  </si>
  <si>
    <t>342291121</t>
  </si>
  <si>
    <t>Ukotvení příček plochými kotvami, do konstrukce cihelné</t>
  </si>
  <si>
    <t>-2077631599</t>
  </si>
  <si>
    <t>3,55*9+1,50*2</t>
  </si>
  <si>
    <t>50</t>
  </si>
  <si>
    <t>342291111</t>
  </si>
  <si>
    <t>Ukotvení příček polyuretanovou pěnou, tl. příčky do 100 mm</t>
  </si>
  <si>
    <t>1803490569</t>
  </si>
  <si>
    <t>5,20+3,29+1,80+2,05</t>
  </si>
  <si>
    <t>3,01+2,09</t>
  </si>
  <si>
    <t>1,54+1,00</t>
  </si>
  <si>
    <t>Různé kompletní konstrukce - sanace</t>
  </si>
  <si>
    <t>51</t>
  </si>
  <si>
    <t>319202113</t>
  </si>
  <si>
    <t>Dodatečná izolace zdiva injektáží nízkotlakou metodou silikonovou mikroemulzí, tloušťka zdiva přes 300 do 450 mm</t>
  </si>
  <si>
    <t>340620566</t>
  </si>
  <si>
    <t>TLAKOVA INJEKTAZ ZDIVA</t>
  </si>
  <si>
    <t>VC.VRTU</t>
  </si>
  <si>
    <t>(22,14+9,09)*2</t>
  </si>
  <si>
    <t>-(5,05*2+4,46+0,65*4+0,60*8)</t>
  </si>
  <si>
    <t>52</t>
  </si>
  <si>
    <t>319202114</t>
  </si>
  <si>
    <t>Dodatečná izolace zdiva injektáží nízkotlakou metodou silikonovou mikroemulzí, tloušťka zdiva přes 450 do 600 mm</t>
  </si>
  <si>
    <t>161438509</t>
  </si>
  <si>
    <t>5,05*2+4,46+0,65*4+0,60*8</t>
  </si>
  <si>
    <t>53</t>
  </si>
  <si>
    <t>985411111</t>
  </si>
  <si>
    <t>Beztlakové zalití trhlin a dutin aktivovanou maltou</t>
  </si>
  <si>
    <t>-1945414108</t>
  </si>
  <si>
    <t>ZALITI PAKRU A UZAVRENI VRTU</t>
  </si>
  <si>
    <t>/odhad m3 - upresni zhotovitel dle konkretni situace/</t>
  </si>
  <si>
    <t>(44,96+17,50)*10*0,005</t>
  </si>
  <si>
    <t>Vodorovné konstrukce</t>
  </si>
  <si>
    <t>54</t>
  </si>
  <si>
    <t>411321414</t>
  </si>
  <si>
    <t>Stropy z betonu železového (bez výztuže) stropů deskových, plochých střech, desek balkonových, desek hřibových stropů včetně hlavic hřibových sloupů tř. C 25/30</t>
  </si>
  <si>
    <t>1769388003</t>
  </si>
  <si>
    <t>NOVA ZB DESKA PRES STAVAJICI SEPTIK</t>
  </si>
  <si>
    <t>/viz situace/</t>
  </si>
  <si>
    <t>4,50*3,00*0,20</t>
  </si>
  <si>
    <t>-0,60*0,60*0,20</t>
  </si>
  <si>
    <t>55</t>
  </si>
  <si>
    <t>411351011</t>
  </si>
  <si>
    <t>Bednění stropních konstrukcí - bez podpěrné konstrukce desek tloušťky stropní desky přes 5 do 25 cm zřízení</t>
  </si>
  <si>
    <t>-252694349</t>
  </si>
  <si>
    <t>(4,50+3,00)*2*0,20</t>
  </si>
  <si>
    <t>-0,60*0,60</t>
  </si>
  <si>
    <t>(0,60+0,60)*2*0,20</t>
  </si>
  <si>
    <t>0,50</t>
  </si>
  <si>
    <t>56</t>
  </si>
  <si>
    <t>411351012</t>
  </si>
  <si>
    <t>Bednění stropních konstrukcí - bez podpěrné konstrukce desek tloušťky stropní desky přes 5 do 25 cm odstranění</t>
  </si>
  <si>
    <t>-1152251284</t>
  </si>
  <si>
    <t>57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</si>
  <si>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</si>
  <si>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</si>
  <si>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-277864</t>
  </si>
  <si>
    <t>VYZTUZ ZB DESKY SEPTIKU</t>
  </si>
  <si>
    <t>/predb.odhad 50 kg/m3/</t>
  </si>
  <si>
    <t>2,628*50,00*0,001</t>
  </si>
  <si>
    <t>58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</si>
  <si>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</si>
  <si>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</si>
  <si>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1660417192</t>
  </si>
  <si>
    <t>4,50*3,00*4,957*0,001*1,20*2</t>
  </si>
  <si>
    <t>59</t>
  </si>
  <si>
    <t>628195001</t>
  </si>
  <si>
    <t>Očištění zdiva nebo betonu zdí a valů před započetím oprav ručně</t>
  </si>
  <si>
    <t>-226474835</t>
  </si>
  <si>
    <t>STAVAJICI SEPTIK</t>
  </si>
  <si>
    <t>/viz situace vykres c.C2/</t>
  </si>
  <si>
    <t>4,50*3,00</t>
  </si>
  <si>
    <t>60</t>
  </si>
  <si>
    <t>632459115</t>
  </si>
  <si>
    <t>Příplatky k cenám potěrů za polymercementovou přísadu pro tl. potěru 10 mm</t>
  </si>
  <si>
    <t>-1635115405</t>
  </si>
  <si>
    <t>61</t>
  </si>
  <si>
    <t>451476121</t>
  </si>
  <si>
    <t>Podkladní vrstva plastbetonová tixotropní, tloušťky do 10 mm první vrstva</t>
  </si>
  <si>
    <t>-775683349</t>
  </si>
  <si>
    <t>VYROVNANI POD KOTEV. PLECHY OK PRISTRESKU</t>
  </si>
  <si>
    <t>0,12*0,22*8</t>
  </si>
  <si>
    <t>62</t>
  </si>
  <si>
    <t>451476122</t>
  </si>
  <si>
    <t>Podkladní vrstva plastbetonová tixotropní, tloušťky do 10 mm každá další vrstva</t>
  </si>
  <si>
    <t>262748219</t>
  </si>
  <si>
    <t>0,211*2</t>
  </si>
  <si>
    <t>Komunikace pozemní</t>
  </si>
  <si>
    <t>63</t>
  </si>
  <si>
    <t>R POL 2</t>
  </si>
  <si>
    <t>Venkovní chodník z betonové zámkové dlažby š.1,6 m, dl.cca 3,20m se třemi stupni 165/300 mm, boustranným zábradlím v.0,9 m a palisádovými obrubníky</t>
  </si>
  <si>
    <t>-963250445</t>
  </si>
  <si>
    <t>KOMPL.SKLADBA VC.ZEMNICH PRACI, STUPNU A ZABRADLI</t>
  </si>
  <si>
    <t>64</t>
  </si>
  <si>
    <t>581111111</t>
  </si>
  <si>
    <t>Kryt cementobetonový silničních komunikací skupiny CB I tl. 100 mm</t>
  </si>
  <si>
    <t>510096044</t>
  </si>
  <si>
    <t>VYMYVANY BETON</t>
  </si>
  <si>
    <t>65</t>
  </si>
  <si>
    <t>564831111</t>
  </si>
  <si>
    <t>Podklad ze štěrkodrti ŠD s rozprostřením a zhutněním, po zhutnění tl. 100 mm</t>
  </si>
  <si>
    <t>-184879189</t>
  </si>
  <si>
    <t>66</t>
  </si>
  <si>
    <t>919726227</t>
  </si>
  <si>
    <t>Geotextilie tkaná pro vyztužení, separaci nebo filtraci z polyesteru, podélná/příčná pevnost v tahu 300/50 kN/m</t>
  </si>
  <si>
    <t>1767275603</t>
  </si>
  <si>
    <t>PE FOLIE</t>
  </si>
  <si>
    <t>3,102</t>
  </si>
  <si>
    <t>67</t>
  </si>
  <si>
    <t>919731123</t>
  </si>
  <si>
    <t>Zarovnání styčné plochy podkladu nebo krytu podél vybourané části komunikace nebo zpevněné plochy živičné tl. přes 100 do 200 mm</t>
  </si>
  <si>
    <t>-1663849095</t>
  </si>
  <si>
    <t>26,00</t>
  </si>
  <si>
    <t>68</t>
  </si>
  <si>
    <t>577154131</t>
  </si>
  <si>
    <t>Asfaltový beton vrstva obrusná ACO 11 (ABS) s rozprostřením a se zhutněním z modifikovaného asfaltu v pruhu šířky do 3 m, po zhutnění tl. 60 mm</t>
  </si>
  <si>
    <t>-747723676</t>
  </si>
  <si>
    <t>(1,00-0,50)*24,00</t>
  </si>
  <si>
    <t>69</t>
  </si>
  <si>
    <t>577165131</t>
  </si>
  <si>
    <t>Asfaltový beton vrstva obrusná ACO 16 (ABH) s rozprostřením a zhutněním z modifikovaného asfaltu, po zhutnění v pruhu šířky do 3 m tl. 70 mm</t>
  </si>
  <si>
    <t>-1772048772</t>
  </si>
  <si>
    <t>70</t>
  </si>
  <si>
    <t>564742111</t>
  </si>
  <si>
    <t>Podklad nebo kryt z vibrovaného štěrku VŠ s rozprostřením, vlhčením a zhutněním, po zhutnění tl. 120 mm</t>
  </si>
  <si>
    <t>-245620990</t>
  </si>
  <si>
    <t>71</t>
  </si>
  <si>
    <t>564761111</t>
  </si>
  <si>
    <t>Podklad nebo kryt z kameniva hrubého drceného vel. 32-63 mm s rozprostřením a zhutněním, po zhutnění tl. 200 mm</t>
  </si>
  <si>
    <t>1707791840</t>
  </si>
  <si>
    <t>72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</si>
  <si>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</si>
  <si>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</si>
  <si>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-953455922</t>
  </si>
  <si>
    <t>73</t>
  </si>
  <si>
    <t>59245001</t>
  </si>
  <si>
    <t>dlažba zámková profilová základní 200x165x40mm přírodní</t>
  </si>
  <si>
    <t>1400268337</t>
  </si>
  <si>
    <t>25,00*1,03 "Přepočtené koeficientem množství</t>
  </si>
  <si>
    <t>74</t>
  </si>
  <si>
    <t>564851111</t>
  </si>
  <si>
    <t>Podklad ze štěrkodrti ŠD s rozprostřením a zhutněním, po zhutnění tl. 150 mm</t>
  </si>
  <si>
    <t>-1113098821</t>
  </si>
  <si>
    <t>75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</si>
  <si>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</si>
  <si>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</si>
  <si>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-1743512688</t>
  </si>
  <si>
    <t>P3</t>
  </si>
  <si>
    <t>0,50*24,00</t>
  </si>
  <si>
    <t>76</t>
  </si>
  <si>
    <t>59246009</t>
  </si>
  <si>
    <t>dlažba plošná betonová terasová tryskaná 500x500x50mm</t>
  </si>
  <si>
    <t>-774552738</t>
  </si>
  <si>
    <t>12,00*1,03 "Přepočtené koeficientem množství</t>
  </si>
  <si>
    <t>77</t>
  </si>
  <si>
    <t>451577777</t>
  </si>
  <si>
    <t>Podklad nebo lože pod dlažbu (přídlažbu) v ploše vodorovné nebo ve sklonu do 1:5, tloušťky od 30 do 100 mm z kameniva těženého</t>
  </si>
  <si>
    <t>249120320</t>
  </si>
  <si>
    <t>DRCENE KAMENIVO 4/8</t>
  </si>
  <si>
    <t>/dopocet tl.20 mm/</t>
  </si>
  <si>
    <t>12,00</t>
  </si>
  <si>
    <t>78</t>
  </si>
  <si>
    <t>564861111</t>
  </si>
  <si>
    <t>Podklad ze štěrkodrti ŠD s rozprostřením a zhutněním, po zhutnění tl. 200 mm</t>
  </si>
  <si>
    <t>1157013959</t>
  </si>
  <si>
    <t>79</t>
  </si>
  <si>
    <t>916331112</t>
  </si>
  <si>
    <t>Osazení zahradního obrubníku betonového s ložem tl. od 50 do 100 mm z betonu prostého tř. C 12/15 s boční opěrou z betonu prostého tř. C 12/15</t>
  </si>
  <si>
    <t>1151829344</t>
  </si>
  <si>
    <t>0,55*2+24,00</t>
  </si>
  <si>
    <t>80</t>
  </si>
  <si>
    <t>59217001</t>
  </si>
  <si>
    <t>obrubník betonový zahradní 1000x50x250mm</t>
  </si>
  <si>
    <t>234436810</t>
  </si>
  <si>
    <t>25,10*1,02 "Přepočtené koeficientem množství</t>
  </si>
  <si>
    <t>81</t>
  </si>
  <si>
    <t>916991121</t>
  </si>
  <si>
    <t>Lože pod obrubníky, krajníky nebo obruby z dlažebních kostek z betonu prostého tř. C 16/20</t>
  </si>
  <si>
    <t>1887835523</t>
  </si>
  <si>
    <t>25,10*0,20*0,30</t>
  </si>
  <si>
    <t>82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</si>
  <si>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</si>
  <si>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</si>
  <si>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-587278866</t>
  </si>
  <si>
    <t>/viz situace C2/</t>
  </si>
  <si>
    <t>P4</t>
  </si>
  <si>
    <t>83</t>
  </si>
  <si>
    <t>59245030</t>
  </si>
  <si>
    <t>dlažba skladebná betonová 200x200x80mm přírodní</t>
  </si>
  <si>
    <t>50516006</t>
  </si>
  <si>
    <t>30*1,03 "Přepočtené koeficientem množství</t>
  </si>
  <si>
    <t>84</t>
  </si>
  <si>
    <t>1558670083</t>
  </si>
  <si>
    <t>85</t>
  </si>
  <si>
    <t>-1717973580</t>
  </si>
  <si>
    <t>86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</si>
  <si>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</si>
  <si>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</si>
  <si>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-2117779411</t>
  </si>
  <si>
    <t>P5</t>
  </si>
  <si>
    <t>87</t>
  </si>
  <si>
    <t>427114139</t>
  </si>
  <si>
    <t>143,546</t>
  </si>
  <si>
    <t>143,546*1,03 "Přepočtené koeficientem množství</t>
  </si>
  <si>
    <t>88</t>
  </si>
  <si>
    <t>596212215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</si>
  <si>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více než dvou barev</t>
  </si>
  <si>
    <t>21644683</t>
  </si>
  <si>
    <t>PARKOVACI STANI A VODOR.ZNACENI</t>
  </si>
  <si>
    <t>89</t>
  </si>
  <si>
    <t>-2133429922</t>
  </si>
  <si>
    <t>90</t>
  </si>
  <si>
    <t>564851113</t>
  </si>
  <si>
    <t>Podklad ze štěrkodrti ŠD s rozprostřením a zhutněním, po zhutnění tl. 170 mm</t>
  </si>
  <si>
    <t>1950734090</t>
  </si>
  <si>
    <t>91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</si>
  <si>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</si>
  <si>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</si>
  <si>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-557833961</t>
  </si>
  <si>
    <t>PREDPOKLAD - UKONCENI POCHOZI A POJIZD.PLOCHY</t>
  </si>
  <si>
    <t>3,00+10,00+11,633+4,00</t>
  </si>
  <si>
    <t>92</t>
  </si>
  <si>
    <t>59217017</t>
  </si>
  <si>
    <t>obrubník betonový chodníkový 1000x100x250mm</t>
  </si>
  <si>
    <t>1306317974</t>
  </si>
  <si>
    <t>28,633*1,02 "Přepočtené koeficientem množství</t>
  </si>
  <si>
    <t>93</t>
  </si>
  <si>
    <t>1711451551</t>
  </si>
  <si>
    <t>28,633*0,30*0,30</t>
  </si>
  <si>
    <t>Úprava povrchů vnitřních</t>
  </si>
  <si>
    <t>94</t>
  </si>
  <si>
    <t>632451021</t>
  </si>
  <si>
    <t>Potěr cementový vyrovnávací z malty (MC-15) v pásu o průměrné (střední) tl. od 10 do 20 mm</t>
  </si>
  <si>
    <t>-1407450597</t>
  </si>
  <si>
    <t>POD PREMISTENY PARAPET</t>
  </si>
  <si>
    <t>0,20*0,60</t>
  </si>
  <si>
    <t>95</t>
  </si>
  <si>
    <t>612321121</t>
  </si>
  <si>
    <t>Omítka vápenocementová vnitřních ploch nanášená ručně jednovrstvá, tloušťky do 10 mm hladká svislých konstrukcí stěn</t>
  </si>
  <si>
    <t>486047079</t>
  </si>
  <si>
    <t>OMITKA POD OBKLADY</t>
  </si>
  <si>
    <t>/viz vykres c.14+17 - legenda mistnosti/</t>
  </si>
  <si>
    <t>MISTN.C.OP06-OP11+OP02</t>
  </si>
  <si>
    <t>(2,09+1,00)*2*2,10</t>
  </si>
  <si>
    <t>(2,09+3,58)*2*2,10</t>
  </si>
  <si>
    <t>(1,80+1,59)*2*2,10</t>
  </si>
  <si>
    <t>(1,31+1,80)*2*2,10</t>
  </si>
  <si>
    <t>(1,60+1,80)*2*2,10</t>
  </si>
  <si>
    <t>(1,80+1,60)*2*2,10</t>
  </si>
  <si>
    <t>2,10*1,50</t>
  </si>
  <si>
    <t>6,00</t>
  </si>
  <si>
    <t>-0,80*2,00*4</t>
  </si>
  <si>
    <t>-0,70*2,00*4</t>
  </si>
  <si>
    <t>96</t>
  </si>
  <si>
    <t>612321141</t>
  </si>
  <si>
    <t>Omítka vápenocementová vnitřních ploch nanášená ručně dvouvrstvá, tloušťky jádrové omítky do 10 mm a tloušťky štuku do 3 mm štuková svislých konstrukcí stěn</t>
  </si>
  <si>
    <t>58152343</t>
  </si>
  <si>
    <t xml:space="preserve">OMITKA STUKOVA </t>
  </si>
  <si>
    <t>NA STAVAJICIM ZDIVU</t>
  </si>
  <si>
    <t>(5,12+8,07)*2*3,50</t>
  </si>
  <si>
    <t>(3,11+2,53)*3,50</t>
  </si>
  <si>
    <t>(5,30+4,70)*2*3,50</t>
  </si>
  <si>
    <t>(3,60+3,00)*2*3,50</t>
  </si>
  <si>
    <t>(5,30+3,05)*2*3,50</t>
  </si>
  <si>
    <t>20,00</t>
  </si>
  <si>
    <t>-1,20*1,80*6</t>
  </si>
  <si>
    <t>-0,90*2,02*2</t>
  </si>
  <si>
    <t>-1,50*2,00</t>
  </si>
  <si>
    <t>-0,80*1,97*5</t>
  </si>
  <si>
    <t>-0,90*1,97*3</t>
  </si>
  <si>
    <t>Pripocet osteni</t>
  </si>
  <si>
    <t>0,20*(1,20+1,80)*2*6</t>
  </si>
  <si>
    <t>0,20*(1,50+2,00)*2</t>
  </si>
  <si>
    <t>0,30*(1,20+2,10*2)</t>
  </si>
  <si>
    <t>0,20*(1,20+2,10*2)</t>
  </si>
  <si>
    <t>NA PRIZDIVKACH</t>
  </si>
  <si>
    <t>NA NOVYCH PRICKACH</t>
  </si>
  <si>
    <t>(5,20+3,29+1,80+2,05)*3,50*2</t>
  </si>
  <si>
    <t>(3,01+2,09)*3,55*2</t>
  </si>
  <si>
    <t>-0,70*1,97*4</t>
  </si>
  <si>
    <t>-0,80*1,97*8</t>
  </si>
  <si>
    <t>NA NADEZDIVCE PRICKY</t>
  </si>
  <si>
    <t>Odpocet omitky hladke</t>
  </si>
  <si>
    <t>-89,802</t>
  </si>
  <si>
    <t>97</t>
  </si>
  <si>
    <t>612325223</t>
  </si>
  <si>
    <t>Vápenocementová omítka jednotlivých malých ploch štuková na stěnách, plochy jednotlivě přes 0,25 do 1 m2</t>
  </si>
  <si>
    <t>kus</t>
  </si>
  <si>
    <t>-1685797254</t>
  </si>
  <si>
    <t>DOTCENE PLOCHY</t>
  </si>
  <si>
    <t>98</t>
  </si>
  <si>
    <t>612321191</t>
  </si>
  <si>
    <t>Omítka vápenocementová vnitřních ploch nanášená ručně Příplatek k cenám za každých dalších i započatých 5 mm tloušťky omítky přes 10 mm stěn</t>
  </si>
  <si>
    <t>-2125955016</t>
  </si>
  <si>
    <t>89,802+305,195+20,00</t>
  </si>
  <si>
    <t>99</t>
  </si>
  <si>
    <t>612131121</t>
  </si>
  <si>
    <t>Podkladní a spojovací vrstva vnitřních omítaných ploch penetrace akrylát-silikonová nanášená ručně stěn</t>
  </si>
  <si>
    <t>7572053</t>
  </si>
  <si>
    <t>Úprava povrchů vnějších</t>
  </si>
  <si>
    <t>100</t>
  </si>
  <si>
    <t>629135102</t>
  </si>
  <si>
    <t>Vyrovnávací vrstva z cementové malty pod klempířskými prvky šířky přes 150 do 300 mm</t>
  </si>
  <si>
    <t>824278710</t>
  </si>
  <si>
    <t>PO ODSTRANENI STAV.PARAPETU 1.NP</t>
  </si>
  <si>
    <t>1,05*2+1,25*6</t>
  </si>
  <si>
    <t>1,25*4+1,55*3</t>
  </si>
  <si>
    <t>101</t>
  </si>
  <si>
    <t>629991011</t>
  </si>
  <si>
    <t>Zakrytí vnějších ploch před znečištěním včetně pozdějšího odkrytí výplní otvorů a svislých ploch fólií přilepenou lepící páskou</t>
  </si>
  <si>
    <t>1555061125</t>
  </si>
  <si>
    <t>STAVAJICI OKNA A DVERE</t>
  </si>
  <si>
    <t>1,00*1,80*2</t>
  </si>
  <si>
    <t>1,20*1,80*6</t>
  </si>
  <si>
    <t>0,80*1,97*2</t>
  </si>
  <si>
    <t>1,20*1,80*2</t>
  </si>
  <si>
    <t>1,50*2,00*3</t>
  </si>
  <si>
    <t>1,20*2,15*2</t>
  </si>
  <si>
    <t>0,99*1,45</t>
  </si>
  <si>
    <t>2,10*1,45*5</t>
  </si>
  <si>
    <t>1,00*1,90</t>
  </si>
  <si>
    <t>0,80*1,20*4</t>
  </si>
  <si>
    <t>OSTATNI PRVKY NA FASADE</t>
  </si>
  <si>
    <t>7,00</t>
  </si>
  <si>
    <t>OBKLAD FASADY</t>
  </si>
  <si>
    <t>183,864</t>
  </si>
  <si>
    <t>102</t>
  </si>
  <si>
    <t>629995101</t>
  </si>
  <si>
    <t>Očištění vnějších ploch tlakovou vodou omytím</t>
  </si>
  <si>
    <t>-972391510</t>
  </si>
  <si>
    <t>STAVAJICI VENKOVNI OMITKA</t>
  </si>
  <si>
    <t>/viz TZ/</t>
  </si>
  <si>
    <t>POHLED SEVEROVYCHODNI</t>
  </si>
  <si>
    <t>(16,50+0,10*6+0,20*2)*8,40</t>
  </si>
  <si>
    <t>(6,35+0,10*2+0,20*2)*0,70</t>
  </si>
  <si>
    <t>(6,35+0,10*2)*2,60/2</t>
  </si>
  <si>
    <t>(5,12+0,60)*5,50</t>
  </si>
  <si>
    <t>11,00</t>
  </si>
  <si>
    <t>POHLED JIHOZAPADNI</t>
  </si>
  <si>
    <t>(5,12+0,65)*5,50</t>
  </si>
  <si>
    <t>POHLED SEVEROZAPADNI</t>
  </si>
  <si>
    <t>9,09*4,00</t>
  </si>
  <si>
    <t>0,10*3,00*2</t>
  </si>
  <si>
    <t>(9,09+0,10*2)*3,30/2</t>
  </si>
  <si>
    <t>5,00</t>
  </si>
  <si>
    <t>POHLED JIHOVYCHODNI</t>
  </si>
  <si>
    <t>(9,09+0,10*2)*8,40</t>
  </si>
  <si>
    <t>4,00</t>
  </si>
  <si>
    <t>-4,40*3,45</t>
  </si>
  <si>
    <t>-1,00*2,00</t>
  </si>
  <si>
    <t>-1,00*1,80</t>
  </si>
  <si>
    <t>-0,80*1,97*2</t>
  </si>
  <si>
    <t>-1,20*1,80*2</t>
  </si>
  <si>
    <t>-1,50*2,00*3</t>
  </si>
  <si>
    <t>-1,20*2,15*2</t>
  </si>
  <si>
    <t>-0,99*1,45</t>
  </si>
  <si>
    <t>-2,10*1,45*5</t>
  </si>
  <si>
    <t>-1,00*1,90</t>
  </si>
  <si>
    <t>-0,80*1,20*4</t>
  </si>
  <si>
    <t>0,10*(1,00+2,00)*2</t>
  </si>
  <si>
    <t>0,10*(1,00+1,80)*2</t>
  </si>
  <si>
    <t>0,30*(1,10+2,05*2)</t>
  </si>
  <si>
    <t>0,45*(1,10+2,05*2)</t>
  </si>
  <si>
    <t>0,20*(1,20+1,80)*2</t>
  </si>
  <si>
    <t>0,20*(1,50+2,00)*2*3</t>
  </si>
  <si>
    <t>0,20*(1,20+2,15)*2*2</t>
  </si>
  <si>
    <t>0,20*(0,99+1,45)*2</t>
  </si>
  <si>
    <t>0,20*(2,10+1,45)*2*5</t>
  </si>
  <si>
    <t>0,20*(1,00+1,90)*2</t>
  </si>
  <si>
    <t>0,20*(0,80+1,20)*2*4</t>
  </si>
  <si>
    <t>103</t>
  </si>
  <si>
    <t>62227310R</t>
  </si>
  <si>
    <t>Montáž zavěšené odvětrávané fasády z fasádních desek na hliníkové nosné konstrukci opláštění připevněné lepeným skrytým spojem stěn bez tepelné izolace vč.rohů a detailů a kotvení</t>
  </si>
  <si>
    <t>-1419377143</t>
  </si>
  <si>
    <t>PROVETRAVANA FASADA - SOKL</t>
  </si>
  <si>
    <t>/viz vykres c.19-22/</t>
  </si>
  <si>
    <t>OZN.2 + Sn2</t>
  </si>
  <si>
    <t>22,34*1,10</t>
  </si>
  <si>
    <t>1,50</t>
  </si>
  <si>
    <t>(22,34-1,10*2)*1,10</t>
  </si>
  <si>
    <t>9,29*1,10</t>
  </si>
  <si>
    <t>1,00</t>
  </si>
  <si>
    <t>(9,29-0,80)*1,10</t>
  </si>
  <si>
    <t>104</t>
  </si>
  <si>
    <t>5915511R</t>
  </si>
  <si>
    <t>deska cementovláknitá fasádní obklad soklu 10mm přírodní šedá</t>
  </si>
  <si>
    <t>-177857604</t>
  </si>
  <si>
    <t>71,286*1,25 "Přepočtené koeficientem množství</t>
  </si>
  <si>
    <t>105</t>
  </si>
  <si>
    <t>622135001</t>
  </si>
  <si>
    <t>Vyrovnání nerovností podkladu vnějších omítaných ploch maltou, tloušťky do 10 mm vápenocementovou stěn</t>
  </si>
  <si>
    <t>344874830</t>
  </si>
  <si>
    <t>PO ODSEKANI OMITKY PO DEMOLICICH</t>
  </si>
  <si>
    <t>4,40*3,20</t>
  </si>
  <si>
    <t>9,10*5,00</t>
  </si>
  <si>
    <t>106</t>
  </si>
  <si>
    <t>622131121</t>
  </si>
  <si>
    <t>Podkladní a spojovací vrstva vnějších omítaných ploch penetrace akrylát-silikonová nanášená ručně stěn</t>
  </si>
  <si>
    <t>1910413879</t>
  </si>
  <si>
    <t>107</t>
  </si>
  <si>
    <t>62213110R</t>
  </si>
  <si>
    <t>Podkladní a spojovací vrstva vnějších omítaných ploch postřik z rychletuhnoucí malty nanášený ručně celoplošně stěn (např. systém CAPAROL)</t>
  </si>
  <si>
    <t>162436769</t>
  </si>
  <si>
    <t>NOVY FASADNI POVRCH</t>
  </si>
  <si>
    <t>NAD UROVNI SOKLU</t>
  </si>
  <si>
    <t>/viz vykres c.19-22 a parametry dle TZ/</t>
  </si>
  <si>
    <t>SN1+SN3</t>
  </si>
  <si>
    <t>-4,40*3,20</t>
  </si>
  <si>
    <t>Mezisoučet</t>
  </si>
  <si>
    <t>PLOCHA PO DEMOLICI</t>
  </si>
  <si>
    <t>59,58</t>
  </si>
  <si>
    <t>ODPOCET PLOCHY SOKLU</t>
  </si>
  <si>
    <t>-70,286</t>
  </si>
  <si>
    <t>108</t>
  </si>
  <si>
    <t>622325109R</t>
  </si>
  <si>
    <t>Oprava vápenocementové omítky vnějších ploch stupně členitosti 1 hladké stěn, v rozsahu opravované plochy přes 80 do 100% (např. systém CAPAROL)</t>
  </si>
  <si>
    <t>937662195</t>
  </si>
  <si>
    <t>109</t>
  </si>
  <si>
    <t>622321191R</t>
  </si>
  <si>
    <t>Omítka vápenocementová vnějších ploch nanášená ručně Příplatek k cenám za každých dalších i započatých 5 mm tloušťky omítky přes 15 mm stěn (např. systém CAPAROL)</t>
  </si>
  <si>
    <t>815456088</t>
  </si>
  <si>
    <t>110</t>
  </si>
  <si>
    <t>783823133</t>
  </si>
  <si>
    <t>Penetrační nátěr omítek hladkých omítek hladkých, zrnitých tenkovrstvých nebo štukových stupně členitosti 1 a 2 silikátový</t>
  </si>
  <si>
    <t>1408223864</t>
  </si>
  <si>
    <t>505,166*2</t>
  </si>
  <si>
    <t>111</t>
  </si>
  <si>
    <t>622142001R</t>
  </si>
  <si>
    <t>Potažení vnějších ploch pletivem v ploše nebo pruzích, na plném podkladu sklovláknitým vtlačením do tmelu stěn (např. systém CAPAROL)</t>
  </si>
  <si>
    <t>-996106978</t>
  </si>
  <si>
    <t>PRETMELENI FASADY S PERLINKOU</t>
  </si>
  <si>
    <t>505,166</t>
  </si>
  <si>
    <t>112</t>
  </si>
  <si>
    <t>781734112</t>
  </si>
  <si>
    <t>Montáž obkladů vnějších stěn z obkladaček cihelných lepených flexibilním lepidlem přes 50 do 85 ks/m2</t>
  </si>
  <si>
    <t>-318665293</t>
  </si>
  <si>
    <t>OBKLAD Z CIHELNYCH PASKU</t>
  </si>
  <si>
    <t>0,65*7,30*2</t>
  </si>
  <si>
    <t>0,65*8,00*2</t>
  </si>
  <si>
    <t>0,65*3,50*2</t>
  </si>
  <si>
    <t>2,00*2</t>
  </si>
  <si>
    <t>0,40*(4,46*2+5,05+4,41*2)</t>
  </si>
  <si>
    <t>2,00</t>
  </si>
  <si>
    <t>0,65*5,50*2</t>
  </si>
  <si>
    <t>1,20</t>
  </si>
  <si>
    <t>0,65*7,00*2</t>
  </si>
  <si>
    <t>0,40*7,79</t>
  </si>
  <si>
    <t>OBKLAD PROVETRAVANEHO SOKLU</t>
  </si>
  <si>
    <t>71,286</t>
  </si>
  <si>
    <t>113</t>
  </si>
  <si>
    <t>5952123R</t>
  </si>
  <si>
    <t>pásek obkladový z křemenného písku a akrylátového pojiva 240x71x6mm odolný UV záření</t>
  </si>
  <si>
    <t>-65093362</t>
  </si>
  <si>
    <t>183,864*1,25 "Přepočtené koeficientem množství</t>
  </si>
  <si>
    <t>114</t>
  </si>
  <si>
    <t>7817391R</t>
  </si>
  <si>
    <t>Montáž obkladů vnějších stěn z obkladaček cihelných Příplatek k cenám za obklady na omezené ploše</t>
  </si>
  <si>
    <t>202424005</t>
  </si>
  <si>
    <t xml:space="preserve">OMEZENA PLOCHA  - PRUHY NA FASADE</t>
  </si>
  <si>
    <t>112,578</t>
  </si>
  <si>
    <t>115</t>
  </si>
  <si>
    <t>78173919R</t>
  </si>
  <si>
    <t>Montáž obkladů vnějších stěn z obkladaček cihelných Příplatek k cenám za tmel a spárování systémovým tmelem na bázi synt.pryskyřice</t>
  </si>
  <si>
    <t>-2117066128</t>
  </si>
  <si>
    <t>116</t>
  </si>
  <si>
    <t>783827425</t>
  </si>
  <si>
    <t>Krycí (ochranný ) nátěr omítek dvojnásobný hladkých omítek hladkých, zrnitých tenkovrstvých nebo štukových stupně členitosti 1 a 2 silikonový</t>
  </si>
  <si>
    <t>1217202051</t>
  </si>
  <si>
    <t>117</t>
  </si>
  <si>
    <t>78382742R</t>
  </si>
  <si>
    <t>Krycí (ochranný ) nátěr omítek dvojnásobný hladkých omítek hladkých, zrnitých tenkovrstvých nebo štukových stupně členitosti 1 a 2 silikonový s uhlíkovými vlákny (např. systém CAPAROL)</t>
  </si>
  <si>
    <t>851505971</t>
  </si>
  <si>
    <t>NATER FASADY NAD UROVNI SOKLU</t>
  </si>
  <si>
    <t>Odpocet cihelneho obkladu</t>
  </si>
  <si>
    <t>-112,578</t>
  </si>
  <si>
    <t>118</t>
  </si>
  <si>
    <t>783827449R</t>
  </si>
  <si>
    <t>Krycí (ochranný ) nátěr omítek dvojnásobný hladkých omítek hladkých, zrnitých tenkovrstvých nebo štukových stupně členitosti 3 Příplatek k cenám -7441 až -7447 za biocidní přísadu (např. systém CAPAROL)</t>
  </si>
  <si>
    <t>1700180690</t>
  </si>
  <si>
    <t>119</t>
  </si>
  <si>
    <t>783809233</t>
  </si>
  <si>
    <t>Montáž ozdobných prvků na fasádní plochy (materiál ve specifikaci ) s převažujícím délkovým rozměrem ornamentových, výšky přes 60 do 120 mm</t>
  </si>
  <si>
    <t>219653398</t>
  </si>
  <si>
    <t>OZDOBNE FASADNI PROFILY - SAMBRANY</t>
  </si>
  <si>
    <t>/viz vypis ostatnich prvku/</t>
  </si>
  <si>
    <t>Os1</t>
  </si>
  <si>
    <t>35,70+55,80+14,00</t>
  </si>
  <si>
    <t>120</t>
  </si>
  <si>
    <t>581249R1</t>
  </si>
  <si>
    <t xml:space="preserve">Os1  - fasádní profil šambrána 30/70 mm z polystyrenového jádra EPS 150 s finální povrchovou úpravou</t>
  </si>
  <si>
    <t>-1601988730</t>
  </si>
  <si>
    <t>105,5*1,1 "Přepočtené koeficientem množství</t>
  </si>
  <si>
    <t>121</t>
  </si>
  <si>
    <t>58124011</t>
  </si>
  <si>
    <t>lepidlo sádrové k lepení dekoračních prvků</t>
  </si>
  <si>
    <t>kg</t>
  </si>
  <si>
    <t>2116736564</t>
  </si>
  <si>
    <t>105,50</t>
  </si>
  <si>
    <t>105,5*0,50 "Přepočtené koeficientem množství</t>
  </si>
  <si>
    <t>122</t>
  </si>
  <si>
    <t>783809235</t>
  </si>
  <si>
    <t>Montáž ozdobných prvků na fasádní plochy (materiál ve specifikaci ) s převažujícím délkovým rozměrem ornamentových, výšky přes 120 do 200 mm</t>
  </si>
  <si>
    <t>1890554149</t>
  </si>
  <si>
    <t>OZDOBNE FASADNI PROFILY</t>
  </si>
  <si>
    <t>Os2</t>
  </si>
  <si>
    <t>20,90+4,80</t>
  </si>
  <si>
    <t>123</t>
  </si>
  <si>
    <t>581249R2</t>
  </si>
  <si>
    <t>OS2 - fasádní profil parapet 136/170 mm z polystyrenového jádra EPS 150 s finální povrchovou úpravou</t>
  </si>
  <si>
    <t>1408080055</t>
  </si>
  <si>
    <t>25,7*1,1 "Přepočtené koeficientem množství</t>
  </si>
  <si>
    <t>124</t>
  </si>
  <si>
    <t>68875476</t>
  </si>
  <si>
    <t>25,70</t>
  </si>
  <si>
    <t>25,7*0,50 "Přepočtené koeficientem množství</t>
  </si>
  <si>
    <t>125</t>
  </si>
  <si>
    <t>783827525</t>
  </si>
  <si>
    <t>Krycí (ochranný ) nátěr omítek dvojnásobný hrubých betonových povrchů nebo omítek hrubých, rýhovaných tenkovrstvých nebo škrábaných (břízolitových) silikonový</t>
  </si>
  <si>
    <t>916312834</t>
  </si>
  <si>
    <t>NATER OZDOBNYCH PRVKU</t>
  </si>
  <si>
    <t>105,50*0,15</t>
  </si>
  <si>
    <t>25,70*0,40</t>
  </si>
  <si>
    <t>126</t>
  </si>
  <si>
    <t>783827529</t>
  </si>
  <si>
    <t>Krycí (ochranný ) nátěr omítek dvojnásobný hrubých betonových povrchů nebo omítek hrubých, rýhovaných tenkovrstvých nebo škrábaných (břízolitových) Příplatek k cenám -7521 až -7525 za biocidní přísadu</t>
  </si>
  <si>
    <t>789064356</t>
  </si>
  <si>
    <t>127</t>
  </si>
  <si>
    <t>783897603</t>
  </si>
  <si>
    <t>Krycí (ochranný ) nátěr omítek Příplatek k cenám za zvýšenou pracnost provádění styku 2 barev dvojnásobného nátěru</t>
  </si>
  <si>
    <t>23616842</t>
  </si>
  <si>
    <t>128</t>
  </si>
  <si>
    <t>783897619</t>
  </si>
  <si>
    <t>Krycí (ochranný ) nátěr omítek Příplatek k cenám za provádění barevného nátěru v odstínu náročném dvojnásobného</t>
  </si>
  <si>
    <t>677424226</t>
  </si>
  <si>
    <t>129</t>
  </si>
  <si>
    <t>619995001</t>
  </si>
  <si>
    <t>Začištění omítek (s dodáním hmot) kolem oken, dveří, podlah, obkladů apod.</t>
  </si>
  <si>
    <t>1377570529</t>
  </si>
  <si>
    <t>OSTENI OTVORU</t>
  </si>
  <si>
    <t>(1,00+1,80)*2*2</t>
  </si>
  <si>
    <t>(1,20+1,80)*2*6</t>
  </si>
  <si>
    <t>(0,80+1,97*2)*3</t>
  </si>
  <si>
    <t>(1,20+1,80)*2</t>
  </si>
  <si>
    <t>(1,50+2,00)*2*3</t>
  </si>
  <si>
    <t>(1,20+2,15)*2*2</t>
  </si>
  <si>
    <t>(0,99+1,45)*2</t>
  </si>
  <si>
    <t>(2,10+1,45)*2*5</t>
  </si>
  <si>
    <t>(1,00+1,90)*2</t>
  </si>
  <si>
    <t>(0,80+1,20)*2*4</t>
  </si>
  <si>
    <t>130</t>
  </si>
  <si>
    <t>622252002</t>
  </si>
  <si>
    <t>Montáž lišt kontaktního zateplení ostatních stěnových, dilatačních apod. lepených do tmelu</t>
  </si>
  <si>
    <t>980082201</t>
  </si>
  <si>
    <t>ROHOVE FASADNI LISTY</t>
  </si>
  <si>
    <t>/upresnit dle technologie zhotovitele/</t>
  </si>
  <si>
    <t>480,00</t>
  </si>
  <si>
    <t>131</t>
  </si>
  <si>
    <t>59051480</t>
  </si>
  <si>
    <t>profil rohový Al s tkaninou kontaktního zateplení</t>
  </si>
  <si>
    <t>-120517783</t>
  </si>
  <si>
    <t>480*1,05 "Přepočtené koeficientem množství</t>
  </si>
  <si>
    <t>Podlahy a podlahové konstrukce</t>
  </si>
  <si>
    <t>132</t>
  </si>
  <si>
    <t>553623197</t>
  </si>
  <si>
    <t>STAVAJICI PATKY PRISTRESKU NAD NASTUPISTEM</t>
  </si>
  <si>
    <t>/viz vykres c.2.b.1 - odhad rozmeru/</t>
  </si>
  <si>
    <t>0,80*0,80*6</t>
  </si>
  <si>
    <t>0,10*0,80*2</t>
  </si>
  <si>
    <t>133</t>
  </si>
  <si>
    <t>632902211</t>
  </si>
  <si>
    <t>Příprava zatvrdlého povrchu betonových mazanin pro cementový potěr cementovým mlékem s přísadou</t>
  </si>
  <si>
    <t>1015540041</t>
  </si>
  <si>
    <t>134</t>
  </si>
  <si>
    <t>631311121</t>
  </si>
  <si>
    <t>Doplnění dosavadních mazanin prostým betonem s dodáním hmot, bez potěru, plochy jednotlivě do 1 m2 a tl. do 80 mm</t>
  </si>
  <si>
    <t>-1530265901</t>
  </si>
  <si>
    <t>VYROVNANI PATEK</t>
  </si>
  <si>
    <t>4,00*0,05</t>
  </si>
  <si>
    <t>135</t>
  </si>
  <si>
    <t>952902141</t>
  </si>
  <si>
    <t>Čištění budov při provádění oprav a udržovacích prací podlah drsných nebo chodníků drhnutím s chemickými prostředky</t>
  </si>
  <si>
    <t>26026274</t>
  </si>
  <si>
    <t>PO ODSTRANENI STAVAJICICH PODLAH</t>
  </si>
  <si>
    <t>/viz vykres c.04+14/</t>
  </si>
  <si>
    <t xml:space="preserve">1.NP </t>
  </si>
  <si>
    <t>12,58+16,50</t>
  </si>
  <si>
    <t>1,00*1,00</t>
  </si>
  <si>
    <t>136</t>
  </si>
  <si>
    <t>434675247</t>
  </si>
  <si>
    <t>137</t>
  </si>
  <si>
    <t>631311126</t>
  </si>
  <si>
    <t>Mazanina z betonu prostého bez zvýšených nároků na prostředí tl. přes 80 do 120 mm tř. C 25/30</t>
  </si>
  <si>
    <t>1762208533</t>
  </si>
  <si>
    <t>NOVA SKLADBA PODLAH</t>
  </si>
  <si>
    <t>ZB DESKA SITI</t>
  </si>
  <si>
    <t>34,36*0,15</t>
  </si>
  <si>
    <t>138</t>
  </si>
  <si>
    <t>631311125</t>
  </si>
  <si>
    <t>Mazanina z betonu prostého bez zvýšených nároků na prostředí tl. přes 80 do 120 mm tř. C 20/25</t>
  </si>
  <si>
    <t>285619569</t>
  </si>
  <si>
    <t>ROZNASECI BETON.MAZANINA SE SITI</t>
  </si>
  <si>
    <t>P1a + P1b</t>
  </si>
  <si>
    <t>(10,82+2,09+7,48+2,88)*0,10</t>
  </si>
  <si>
    <t>(2,36+2,88+2,90)*0,10</t>
  </si>
  <si>
    <t>139</t>
  </si>
  <si>
    <t>631319173</t>
  </si>
  <si>
    <t>Příplatek k cenám mazanin za stržení povrchu spodní vrstvy mazaniny latí před vložením výztuže nebo pletiva pro tl. obou vrstev mazaniny přes 80 do 120 mm</t>
  </si>
  <si>
    <t>593031209</t>
  </si>
  <si>
    <t>5,154*2</t>
  </si>
  <si>
    <t>3,141</t>
  </si>
  <si>
    <t>140</t>
  </si>
  <si>
    <t>631362021</t>
  </si>
  <si>
    <t>Výztuž mazanin ze svařovaných sítí z drátů typu KARI</t>
  </si>
  <si>
    <t>913123863</t>
  </si>
  <si>
    <t>34,36*4,957*0,001*1,20*2</t>
  </si>
  <si>
    <t>(10,82+2,09+7,48+2,88)*3,600*0,001*1,20</t>
  </si>
  <si>
    <t>(2,36+2,88+2,90)*3,600*0,001*1,20</t>
  </si>
  <si>
    <t>0,05</t>
  </si>
  <si>
    <t>141</t>
  </si>
  <si>
    <t>634112126</t>
  </si>
  <si>
    <t>Obvodová dilatace mezi stěnou a mazaninou nebo potěrem podlahovým páskem z pěnového PE s fólií tl. do 10 mm, výšky 100 mm</t>
  </si>
  <si>
    <t>1604686312</t>
  </si>
  <si>
    <t>34,36*1,20</t>
  </si>
  <si>
    <t>142</t>
  </si>
  <si>
    <t>635111142</t>
  </si>
  <si>
    <t>Násyp ze štěrkopísku, písku nebo kameniva pod podlahy s udusáním a urovnáním povrchu z kameniva hrubého 16-32</t>
  </si>
  <si>
    <t>-282863957</t>
  </si>
  <si>
    <t>NASYP POD PODLAHY</t>
  </si>
  <si>
    <t>143</t>
  </si>
  <si>
    <t>1745876710</t>
  </si>
  <si>
    <t>34,36</t>
  </si>
  <si>
    <t>144</t>
  </si>
  <si>
    <t>213141112</t>
  </si>
  <si>
    <t>Zřízení vrstvy z geotextilie filtrační, separační, odvodňovací, ochranné, výztužné nebo protierozní v rovině nebo ve sklonu do 1:5, šířky přes 3 do 6 m</t>
  </si>
  <si>
    <t>863844617</t>
  </si>
  <si>
    <t>145</t>
  </si>
  <si>
    <t>69311126</t>
  </si>
  <si>
    <t>geotextilie netkaná separační, filtrační, ochranná, výztužná s převahou recyklovaných PP vláken 500g/m3</t>
  </si>
  <si>
    <t>-1922591015</t>
  </si>
  <si>
    <t>34,36*1,15 "Přepočtené koeficientem množství</t>
  </si>
  <si>
    <t>Osazování výplní otvorů</t>
  </si>
  <si>
    <t>146</t>
  </si>
  <si>
    <t>642944121</t>
  </si>
  <si>
    <t>Osazení ocelových dveřních zárubní lisovaných nebo z úhelníků dodatečně s vybetonováním prahu, plochy do 2,5 m2</t>
  </si>
  <si>
    <t>-1769578341</t>
  </si>
  <si>
    <t>ZARUBNE PRO NOVE DVERE</t>
  </si>
  <si>
    <t>TYP DLE POZADAVKU PD</t>
  </si>
  <si>
    <t>/viz tabulka dveri/</t>
  </si>
  <si>
    <t>D01</t>
  </si>
  <si>
    <t>D02</t>
  </si>
  <si>
    <t>D03</t>
  </si>
  <si>
    <t>D04</t>
  </si>
  <si>
    <t>D05</t>
  </si>
  <si>
    <t>D06</t>
  </si>
  <si>
    <t>D07</t>
  </si>
  <si>
    <t>147</t>
  </si>
  <si>
    <t>553311R1</t>
  </si>
  <si>
    <t xml:space="preserve">zárubeň ocelová obložková dvoudílná bez polodrážky 160 900/1970  levá,pravá</t>
  </si>
  <si>
    <t>-2026745013</t>
  </si>
  <si>
    <t>148</t>
  </si>
  <si>
    <t>5533110R</t>
  </si>
  <si>
    <t xml:space="preserve">zárubeň ocelová obložková dvoudílná bez polodrážky 100 900/1970  levá,pravá</t>
  </si>
  <si>
    <t>1410887497</t>
  </si>
  <si>
    <t>149</t>
  </si>
  <si>
    <t>553311R2</t>
  </si>
  <si>
    <t xml:space="preserve">zárubeň ocelová obložková dvoudílná bez polodrážky 100 800/1970  levá,pravá</t>
  </si>
  <si>
    <t>-2130978463</t>
  </si>
  <si>
    <t>150</t>
  </si>
  <si>
    <t>5533122R</t>
  </si>
  <si>
    <t xml:space="preserve">zárubeň ocelová obložková dvoudílná bez polodrážky 160 700/1970  levá,pravá</t>
  </si>
  <si>
    <t>-640484346</t>
  </si>
  <si>
    <t>151</t>
  </si>
  <si>
    <t>5533119R</t>
  </si>
  <si>
    <t xml:space="preserve">zárubeň ocelová obložková dvoudílná bez polodrážky 110 700/1970  levá,pravá</t>
  </si>
  <si>
    <t>-2132979848</t>
  </si>
  <si>
    <t>152</t>
  </si>
  <si>
    <t>6429451R1</t>
  </si>
  <si>
    <t>Osazení a dodávka protipožárních zárubní dveří jednokřídlových do 2,5 m2</t>
  </si>
  <si>
    <t>-248088482</t>
  </si>
  <si>
    <t>ZARUBEN PRO POZARNI DVERE VC.DODANI</t>
  </si>
  <si>
    <t>D08</t>
  </si>
  <si>
    <t>Ostatní konstrukce na trubním vedení</t>
  </si>
  <si>
    <t>153</t>
  </si>
  <si>
    <t>899104112</t>
  </si>
  <si>
    <t>Osazení poklopů litinových a ocelových včetně rámů pro třídu zatížení D400, E600</t>
  </si>
  <si>
    <t>-2041611743</t>
  </si>
  <si>
    <t>POKLOP V BETONOVE DESCE SEPTIKU</t>
  </si>
  <si>
    <t>154</t>
  </si>
  <si>
    <t>55241021</t>
  </si>
  <si>
    <t>poklop šachtový třída D 400, čtvercový rám 850, vstup 600 mm, s ventilací</t>
  </si>
  <si>
    <t>-1147615275</t>
  </si>
  <si>
    <t>Ostatní konstrukce a práce, bourání</t>
  </si>
  <si>
    <t>155</t>
  </si>
  <si>
    <t>952901114</t>
  </si>
  <si>
    <t>Vyčištění budov nebo objektů před předáním do užívání budov bytové nebo občanské výstavby, světlé výšky podlaží přes 4 m</t>
  </si>
  <si>
    <t>16522951</t>
  </si>
  <si>
    <t>PO UKONCENI STAVEBNICH PRACI</t>
  </si>
  <si>
    <t>13,38+12,58+2,09+7,48+2,88</t>
  </si>
  <si>
    <t>2,36+2,88+2,90+16,50</t>
  </si>
  <si>
    <t>4,57*3,01</t>
  </si>
  <si>
    <t>4,57*1,425</t>
  </si>
  <si>
    <t>7,47*3,035</t>
  </si>
  <si>
    <t>(1,29+1,25)*3,335</t>
  </si>
  <si>
    <t>156</t>
  </si>
  <si>
    <t>95290141R</t>
  </si>
  <si>
    <t>Vyčištění venkovních prostor</t>
  </si>
  <si>
    <t>424077651</t>
  </si>
  <si>
    <t>1,50*(25,50+9,10)*2</t>
  </si>
  <si>
    <t>22,00*3,50</t>
  </si>
  <si>
    <t>157</t>
  </si>
  <si>
    <t>619991001</t>
  </si>
  <si>
    <t>Zakrytí vnitřních ploch před znečištěním včetně pozdějšího odkrytí podlah fólií přilepenou lepící páskou</t>
  </si>
  <si>
    <t>-1653966291</t>
  </si>
  <si>
    <t>OCHRANA STAVAJICICH PODLAH</t>
  </si>
  <si>
    <t>45,00</t>
  </si>
  <si>
    <t>158</t>
  </si>
  <si>
    <t>619991011</t>
  </si>
  <si>
    <t>Zakrytí vnitřních ploch před znečištěním včetně pozdějšího odkrytí konstrukcí a prvků obalením fólií a přelepením páskou</t>
  </si>
  <si>
    <t>-1625535851</t>
  </si>
  <si>
    <t>OCHRANA STAVAJICICH KONSTRUKCI</t>
  </si>
  <si>
    <t>159</t>
  </si>
  <si>
    <t>953961213</t>
  </si>
  <si>
    <t>Kotvy chemické s vyvrtáním otvoru do betonu, železobetonu nebo tvrdého kamene chemická patrona, velikost M 12, hloubka 110 mm</t>
  </si>
  <si>
    <t>489670540</t>
  </si>
  <si>
    <t>KOTVENI OK PRISTRESKU NASTUPISTE</t>
  </si>
  <si>
    <t>/viz vykres c.2.b.1/</t>
  </si>
  <si>
    <t>6*4+2*2</t>
  </si>
  <si>
    <t>160</t>
  </si>
  <si>
    <t>953965122</t>
  </si>
  <si>
    <t>Kotvy chemické s vyvrtáním otvoru kotevní šrouby pro chemické kotvy, velikost M 12, délka 220 mm</t>
  </si>
  <si>
    <t>-228191867</t>
  </si>
  <si>
    <t>161</t>
  </si>
  <si>
    <t>953945132</t>
  </si>
  <si>
    <t>Kotvy mechanické s vyvrtáním otvoru do betonu, železobetonu nebo tvrdého kamene pro střední zatížení průvlekové, velikost M 12, délka 145 mm</t>
  </si>
  <si>
    <t>-2127871805</t>
  </si>
  <si>
    <t>KOTVENI OK PRISTRESKU</t>
  </si>
  <si>
    <t>2*1</t>
  </si>
  <si>
    <t>KOTVENI KROKVI</t>
  </si>
  <si>
    <t>162</t>
  </si>
  <si>
    <t>912111112</t>
  </si>
  <si>
    <t>Montáž zábrany parkovací tvaru sloupku do výšky 800 mm se zabetonovanou patkou</t>
  </si>
  <si>
    <t>-664833659</t>
  </si>
  <si>
    <t>SKLOPNE PARKOVACI SLOUPKY DO BETON.PATEK</t>
  </si>
  <si>
    <t>/viz vykres c.14+vypis ostatnich vyrobku/</t>
  </si>
  <si>
    <t>Os5</t>
  </si>
  <si>
    <t>163</t>
  </si>
  <si>
    <t>7491017R</t>
  </si>
  <si>
    <t>Os5 - sloupek parkovací pevný 60x60x800mm bílý komaxit základní zámek trojhran se žár.zinkovanou základnou 190x190 mm</t>
  </si>
  <si>
    <t>1978397632</t>
  </si>
  <si>
    <t>164</t>
  </si>
  <si>
    <t>749101R1</t>
  </si>
  <si>
    <t>Os6 - sloupek parkovací sklopný 60x60x800mm bílý komaxit základní zámek trojhran se žár.zinkovanou základnou 190x190 mm</t>
  </si>
  <si>
    <t>-89398096</t>
  </si>
  <si>
    <t>165</t>
  </si>
  <si>
    <t>74910185</t>
  </si>
  <si>
    <t>patka montážní k parkovacímu sloupku</t>
  </si>
  <si>
    <t>-1364369071</t>
  </si>
  <si>
    <t>166</t>
  </si>
  <si>
    <t>95394111R</t>
  </si>
  <si>
    <t>Osazení drobných kovových výrobků s jejich dodáním pro upevňovací prvky se zazděním, zabetonováním nebo zalitím schodišťového, balkónového nebo jiného zábradlí</t>
  </si>
  <si>
    <t>1636511018</t>
  </si>
  <si>
    <t>ZEDNICKÉ OSAZENI ZABRADLI - KOTVENI VC.DODANI</t>
  </si>
  <si>
    <t>/dodavka zabradli v odd.767/</t>
  </si>
  <si>
    <t>Z01</t>
  </si>
  <si>
    <t>15,30+4,90+6,85+9,30</t>
  </si>
  <si>
    <t>167</t>
  </si>
  <si>
    <t>R POL 1</t>
  </si>
  <si>
    <t>PŘÍSTŘEŠEK PRO KONTEJNER 1,68x1,48x1,21/2,227 m, nosná kce ze žár.zinkovanýyh profilů, stěny z děrovaných zink.plechů střecha z dutinkového trapéz.polykarbonátu - kompl.D+M</t>
  </si>
  <si>
    <t>OP</t>
  </si>
  <si>
    <t>-1732047941</t>
  </si>
  <si>
    <t>PRISTRESEK - KOMPLETNI D+M</t>
  </si>
  <si>
    <t>1,68*1,48*(1,21+2,227)/2</t>
  </si>
  <si>
    <t>168</t>
  </si>
  <si>
    <t>R POL 17</t>
  </si>
  <si>
    <t>Hodiny dvoustranné osvětlené v retro stylu - kompl. D+ M vč.kotvení a zapojení</t>
  </si>
  <si>
    <t>kpl</t>
  </si>
  <si>
    <t>1800957132</t>
  </si>
  <si>
    <t>169</t>
  </si>
  <si>
    <t>R POL 18</t>
  </si>
  <si>
    <t>Informační cedule s odjezdy vlaků (čekárna) - kompletní D+ M vč.kotvení</t>
  </si>
  <si>
    <t>-361051447</t>
  </si>
  <si>
    <t>170</t>
  </si>
  <si>
    <t>R POL 19</t>
  </si>
  <si>
    <t>Nájem mobilního WC TOI TOI vč.čistícího servisu</t>
  </si>
  <si>
    <t>týden</t>
  </si>
  <si>
    <t>-1770302692</t>
  </si>
  <si>
    <t xml:space="preserve">PRO POTREBU NAJEMNIKU </t>
  </si>
  <si>
    <t>2 KS - 8 TYDNU</t>
  </si>
  <si>
    <t>2*8</t>
  </si>
  <si>
    <t>Různé dokončovací konstrukce a práce inženýrských staveb</t>
  </si>
  <si>
    <t>171</t>
  </si>
  <si>
    <t>938901131</t>
  </si>
  <si>
    <t>Čištění nádrží, ploch dřevěných nebo betonových konstrukcí, potrubí vyklizení bahna z nádrže</t>
  </si>
  <si>
    <t>-1717021016</t>
  </si>
  <si>
    <t>VYCISTENI STAV.SEPTIKU</t>
  </si>
  <si>
    <t>/viz situace - odhad množstvi/</t>
  </si>
  <si>
    <t>172</t>
  </si>
  <si>
    <t>938901132</t>
  </si>
  <si>
    <t>Čištění nádrží, ploch dřevěných nebo betonových konstrukcí, potrubí vyčištění nádrže po vyklizení bahna</t>
  </si>
  <si>
    <t>-50631517</t>
  </si>
  <si>
    <t>4,10*2,60</t>
  </si>
  <si>
    <t>(4,10+2,60)*2*1,50</t>
  </si>
  <si>
    <t>173</t>
  </si>
  <si>
    <t>938901411</t>
  </si>
  <si>
    <t>Dezinfekce nádrže roztokem chlornanu sodného</t>
  </si>
  <si>
    <t>-749165035</t>
  </si>
  <si>
    <t>4,10*2,60*1,50</t>
  </si>
  <si>
    <t>174</t>
  </si>
  <si>
    <t>R POL 20</t>
  </si>
  <si>
    <t>Použití fekálního vozu</t>
  </si>
  <si>
    <t>-2041026682</t>
  </si>
  <si>
    <t>175</t>
  </si>
  <si>
    <t>985311112</t>
  </si>
  <si>
    <t>Reprofilace betonu sanačními maltami na cementové bázi ručně stěn, tloušťky přes 10 do 20 mm</t>
  </si>
  <si>
    <t>-1944536968</t>
  </si>
  <si>
    <t>VYSPRAVENI SEPTIKU</t>
  </si>
  <si>
    <t>CCA 50% plochy</t>
  </si>
  <si>
    <t>(4,10*2,60)*0,50</t>
  </si>
  <si>
    <t>((4,10+2,60)*2*1,50)*0,50</t>
  </si>
  <si>
    <t>176</t>
  </si>
  <si>
    <t>985311211</t>
  </si>
  <si>
    <t>Reprofilace betonu sanačními maltami na cementové bázi ručně líce kleneb a podhledů, tloušťky do 10 mm</t>
  </si>
  <si>
    <t>-69144556</t>
  </si>
  <si>
    <t>177</t>
  </si>
  <si>
    <t>985311911</t>
  </si>
  <si>
    <t>Reprofilace betonu sanačními maltami na cementové bázi ručně Příplatek k cenám za práci ve stísněném prostoru</t>
  </si>
  <si>
    <t>-1408299630</t>
  </si>
  <si>
    <t>15,38+5,33</t>
  </si>
  <si>
    <t>178</t>
  </si>
  <si>
    <t>985323111</t>
  </si>
  <si>
    <t>Spojovací můstek reprofilovaného betonu na cementové bázi, tloušťky 1 mm</t>
  </si>
  <si>
    <t>2094863284</t>
  </si>
  <si>
    <t>179</t>
  </si>
  <si>
    <t>985312111</t>
  </si>
  <si>
    <t>Stěrka k vyrovnání ploch reprofilovaného betonu stěn, tloušťky do 2 mm</t>
  </si>
  <si>
    <t>2058670182</t>
  </si>
  <si>
    <t>180</t>
  </si>
  <si>
    <t>985312121</t>
  </si>
  <si>
    <t>Stěrka k vyrovnání ploch reprofilovaného betonu líce kleneb a podhledů, tloušťky do 2 mm</t>
  </si>
  <si>
    <t>-971534820</t>
  </si>
  <si>
    <t>181</t>
  </si>
  <si>
    <t>985312191</t>
  </si>
  <si>
    <t>Stěrka k vyrovnání ploch reprofilovaného betonu Příplatek k cenám za práci ve stísněném prostoru</t>
  </si>
  <si>
    <t>-864022134</t>
  </si>
  <si>
    <t>182</t>
  </si>
  <si>
    <t>985321111</t>
  </si>
  <si>
    <t>Ochranný nátěr betonářské výztuže 1 vrstva tloušťky 1 mm na cementové bázi stěn, líce kleneb a podhledů</t>
  </si>
  <si>
    <t>462389300</t>
  </si>
  <si>
    <t>CCA 10% plochy</t>
  </si>
  <si>
    <t>(4,10*2,60)*0,10*2</t>
  </si>
  <si>
    <t>((4,10+2,60)*2*1,50)*0,10</t>
  </si>
  <si>
    <t>183</t>
  </si>
  <si>
    <t>985321911</t>
  </si>
  <si>
    <t>Ochranný nátěr betonářské výztuže Příplatek k cenám za práci ve stísněném prostoru</t>
  </si>
  <si>
    <t>-123395763</t>
  </si>
  <si>
    <t>Lešení a stavební výtahy</t>
  </si>
  <si>
    <t>184</t>
  </si>
  <si>
    <t>949101112</t>
  </si>
  <si>
    <t>Lešení pomocné pracovní pro objekty pozemních staveb pro zatížení do 150 kg/m2, o výšce lešeňové podlahy přes 1,9 do 3,5 m</t>
  </si>
  <si>
    <t>-600043482</t>
  </si>
  <si>
    <t>PRO STAVEBNI PRACE A PODHLEDY</t>
  </si>
  <si>
    <t>185</t>
  </si>
  <si>
    <t>941111111</t>
  </si>
  <si>
    <t>Montáž lešení řadového trubkového lehkého pracovního s podlahami s provozním zatížením tř. 3 do 200 kg/m2 šířky tř. W06 od 0,6 do 0,9 m, výšky do 10 m</t>
  </si>
  <si>
    <t>-2134629506</t>
  </si>
  <si>
    <t>PRO FASADU</t>
  </si>
  <si>
    <t>(5,12+0,60)*5,60*2</t>
  </si>
  <si>
    <t>Nerovnost terenu</t>
  </si>
  <si>
    <t>186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</si>
  <si>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</si>
  <si>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</si>
  <si>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-1746814501</t>
  </si>
  <si>
    <t>NAJEM 120 DNI</t>
  </si>
  <si>
    <t>70,064*120</t>
  </si>
  <si>
    <t>187</t>
  </si>
  <si>
    <t>941111112</t>
  </si>
  <si>
    <t>Montáž lešení řadového trubkového lehkého pracovního s podlahami s provozním zatížením tř. 3 do 200 kg/m2 šířky tř. W06 od 0,6 do 0,9 m, výšky přes 10 do 25 m</t>
  </si>
  <si>
    <t>291278553</t>
  </si>
  <si>
    <t>(0,90+16,50+0,90*2+9,15+0,90)*2*8,40</t>
  </si>
  <si>
    <t>6,35*0,70*2</t>
  </si>
  <si>
    <t>6,35*2,60/2*2</t>
  </si>
  <si>
    <t>(0,90+9,15+0,90)*3,30/2*2</t>
  </si>
  <si>
    <t>21,00</t>
  </si>
  <si>
    <t>188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</si>
  <si>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</si>
  <si>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</si>
  <si>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-1627824431</t>
  </si>
  <si>
    <t>573,935*120</t>
  </si>
  <si>
    <t>189</t>
  </si>
  <si>
    <t>941111811</t>
  </si>
  <si>
    <t>Demontáž lešení řadového trubkového lehkého pracovního s podlahami s provozním zatížením tř. 3 do 200 kg/m2 šířky tř. W06 od 0,6 do 0,9 m, výšky do 10 m</t>
  </si>
  <si>
    <t>884618246</t>
  </si>
  <si>
    <t>190</t>
  </si>
  <si>
    <t>941111812</t>
  </si>
  <si>
    <t>Demontáž lešení řadového trubkového lehkého pracovního s podlahami s provozním zatížením tř. 3 do 200 kg/m2 šířky tř. W06 od 0,6 do 0,9 m, výšky přes 10 do 25 m</t>
  </si>
  <si>
    <t>1512365334</t>
  </si>
  <si>
    <t>191</t>
  </si>
  <si>
    <t>944511111</t>
  </si>
  <si>
    <t>Montáž ochranné sítě zavěšené na konstrukci lešení z textilie z umělých vláken</t>
  </si>
  <si>
    <t>1172026203</t>
  </si>
  <si>
    <t>70,064+573,935</t>
  </si>
  <si>
    <t>192</t>
  </si>
  <si>
    <t>944511211</t>
  </si>
  <si>
    <t>Montáž ochranné sítě Příplatek za první a každý další den použití sítě k ceně -1111</t>
  </si>
  <si>
    <t>2121531982</t>
  </si>
  <si>
    <t>643,999*120</t>
  </si>
  <si>
    <t>193</t>
  </si>
  <si>
    <t>944511811</t>
  </si>
  <si>
    <t>Demontáž ochranné sítě zavěšené na konstrukci lešení z textilie z umělých vláken</t>
  </si>
  <si>
    <t>1537602740</t>
  </si>
  <si>
    <t>194</t>
  </si>
  <si>
    <t>944711111</t>
  </si>
  <si>
    <t>Montáž záchytné stříšky zřizované současně s lehkým nebo těžkým lešením, šířky do 1,5 m</t>
  </si>
  <si>
    <t>682666549</t>
  </si>
  <si>
    <t>OCHRANA VSTUPU</t>
  </si>
  <si>
    <t>195</t>
  </si>
  <si>
    <t>944711211</t>
  </si>
  <si>
    <t>Montáž záchytné stříšky Příplatek za první a každý další den použití záchytné stříšky k ceně -1111</t>
  </si>
  <si>
    <t>801699540</t>
  </si>
  <si>
    <t>7,00*120</t>
  </si>
  <si>
    <t>196</t>
  </si>
  <si>
    <t>944711811</t>
  </si>
  <si>
    <t>Demontáž záchytné stříšky zřizované současně s lehkým nebo těžkým lešením, šířky do 1,5 m</t>
  </si>
  <si>
    <t>1082390912</t>
  </si>
  <si>
    <t>197</t>
  </si>
  <si>
    <t>R POL 25</t>
  </si>
  <si>
    <t>Vynesení lešení nad střechou</t>
  </si>
  <si>
    <t>1114893950</t>
  </si>
  <si>
    <t>198</t>
  </si>
  <si>
    <t>943211111</t>
  </si>
  <si>
    <t>Montáž lešení prostorového rámového lehkého pracovního s podlahami s provozním zatížením tř. 3 do 200 kg/m2, výšky do 10 m</t>
  </si>
  <si>
    <t>190959125</t>
  </si>
  <si>
    <t>PRO PRISTRESEK NASTUPISTE</t>
  </si>
  <si>
    <t>22,00*3,50*3,00</t>
  </si>
  <si>
    <t>199</t>
  </si>
  <si>
    <t>943211211</t>
  </si>
  <si>
    <t>Montáž lešení prostorového rámového lehkého pracovního s podlahami Příplatek za první a každý další den použití lešení k ceně -1111</t>
  </si>
  <si>
    <t>8582045</t>
  </si>
  <si>
    <t>NAJEM 50 DNI</t>
  </si>
  <si>
    <t>231,00*50</t>
  </si>
  <si>
    <t>200</t>
  </si>
  <si>
    <t>943211811</t>
  </si>
  <si>
    <t>Demontáž lešení prostorového rámového lehkého pracovního s podlahami s provozním zatížením tř. 3 do 200 kg/m2, výšky do 10 m</t>
  </si>
  <si>
    <t>-20013559</t>
  </si>
  <si>
    <t>201</t>
  </si>
  <si>
    <t>949211111</t>
  </si>
  <si>
    <t>Montáž lešeňové podlahy pro trubková lešení z fošen, prken nebo dřevěných sbíjených lešeňových dílců s příčníky nebo podélníky, ve výšce do 10 m</t>
  </si>
  <si>
    <t>-706424192</t>
  </si>
  <si>
    <t>22,00*3,50*2</t>
  </si>
  <si>
    <t>202</t>
  </si>
  <si>
    <t>949211211</t>
  </si>
  <si>
    <t>Montáž lešeňové podlahy pro trubková lešení Příplatek za první a každý další den použití lešení k ceně -1111 nebo -1112</t>
  </si>
  <si>
    <t>-1258477917</t>
  </si>
  <si>
    <t>154,00*50</t>
  </si>
  <si>
    <t>203</t>
  </si>
  <si>
    <t>949211811</t>
  </si>
  <si>
    <t>Demontáž lešeňové podlahy pro trubková lešení z fošen, prken nebo dřevěných sbíjených lešeňových dílců s příčníky nebo podélníky, ve výšce do 10 m</t>
  </si>
  <si>
    <t>-1602433063</t>
  </si>
  <si>
    <t>Různé dokončovací konstrukce a práce pozemních staveb</t>
  </si>
  <si>
    <t>204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</si>
  <si>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</si>
  <si>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</si>
  <si>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-1798554604</t>
  </si>
  <si>
    <t xml:space="preserve">HASICI PRISTROJE </t>
  </si>
  <si>
    <t>/viz pozarne-bezpecnostni reseni/</t>
  </si>
  <si>
    <t>205</t>
  </si>
  <si>
    <t>4493211R</t>
  </si>
  <si>
    <t>přístroj hasicí ruční práškový 21A 6kg</t>
  </si>
  <si>
    <t>-210132676</t>
  </si>
  <si>
    <t>206</t>
  </si>
  <si>
    <t>89971211R</t>
  </si>
  <si>
    <t>Orientační tabulky - výstražné tabulky a značení</t>
  </si>
  <si>
    <t>-2082074379</t>
  </si>
  <si>
    <t>POZARNI TABULKY</t>
  </si>
  <si>
    <t>Bourání konstrukcí</t>
  </si>
  <si>
    <t>207</t>
  </si>
  <si>
    <t>963015151</t>
  </si>
  <si>
    <t>Demontáž prefabrikovaných krycích desek kanálů, šachet nebo žump hmotnosti do 1,0 t</t>
  </si>
  <si>
    <t>28501006</t>
  </si>
  <si>
    <t>KRYCI POKLOP STUDNY</t>
  </si>
  <si>
    <t>208</t>
  </si>
  <si>
    <t>966003814</t>
  </si>
  <si>
    <t>Rozebrání dřevěného oplocení se sloupky osové vzdálenosti do 4,00 m, výšky do 2,50 m, osazených do hloubky 1,00 m s příčníky a betonovými sloupky z prken a latí</t>
  </si>
  <si>
    <t>-1007918463</t>
  </si>
  <si>
    <t>STAVAJICI OPLOCENI DREVENE</t>
  </si>
  <si>
    <t>/viz vykres c.04+09-12/</t>
  </si>
  <si>
    <t>2,35</t>
  </si>
  <si>
    <t>209</t>
  </si>
  <si>
    <t>966071721</t>
  </si>
  <si>
    <t>Bourání plotových sloupků a vzpěr ocelových trubkových nebo profilovaných výšky do 2,50 m odřezáním</t>
  </si>
  <si>
    <t>-1727332161</t>
  </si>
  <si>
    <t>STAVAJICI OPLOCENI OCELOVE</t>
  </si>
  <si>
    <t>210</t>
  </si>
  <si>
    <t>966072824</t>
  </si>
  <si>
    <t>Rozebrání oplocení z dílců plechových vlnitých nebo profilovaných, hmotnosti 1m oplocení přes 50 do 70 kg</t>
  </si>
  <si>
    <t>-1695831557</t>
  </si>
  <si>
    <t>0,60+1,20</t>
  </si>
  <si>
    <t>211</t>
  </si>
  <si>
    <t>962032314</t>
  </si>
  <si>
    <t>Bourání zdiva nadzákladového z cihel nebo tvárnic pilířů cihelných průřezu do 0,36 m2</t>
  </si>
  <si>
    <t>-778571685</t>
  </si>
  <si>
    <t>SLOUPKY DREVENEHO OPLOCENI</t>
  </si>
  <si>
    <t>NAD UROVNI TERENU</t>
  </si>
  <si>
    <t>0,30*0,30*1,20</t>
  </si>
  <si>
    <t>0,20*0,20*1,20*2</t>
  </si>
  <si>
    <t>212</t>
  </si>
  <si>
    <t>962032230</t>
  </si>
  <si>
    <t>Bourání zdiva nadzákladového z cihel nebo tvárnic z cihel pálených nebo vápenopískových, na maltu vápennou nebo vápenocementovou, objemu do 1 m3</t>
  </si>
  <si>
    <t>216613704</t>
  </si>
  <si>
    <t>PODEZDIVKA OCEL. OPLOCENI</t>
  </si>
  <si>
    <t>0,20*(0,60+1,20)*0,60</t>
  </si>
  <si>
    <t>213</t>
  </si>
  <si>
    <t>985112133</t>
  </si>
  <si>
    <t>Odsekání degradovaného betonu rubu kleneb a podlah, tloušťky přes 30 do 50 mm</t>
  </si>
  <si>
    <t>1235135231</t>
  </si>
  <si>
    <t>STAV.ZAKLADY SLOUPKU A PODEZDIVKY OPLOCENI</t>
  </si>
  <si>
    <t>0,40*0,40</t>
  </si>
  <si>
    <t>0,30*0,30*2</t>
  </si>
  <si>
    <t>0,30*0,30*3</t>
  </si>
  <si>
    <t>0,30*(0,60+1,20)</t>
  </si>
  <si>
    <t>214</t>
  </si>
  <si>
    <t>985112193</t>
  </si>
  <si>
    <t>Odsekání degradovaného betonu Příplatek k cenám za plochu do 10 m2 jednotlivě</t>
  </si>
  <si>
    <t>649915101</t>
  </si>
  <si>
    <t>215</t>
  </si>
  <si>
    <t>962081141</t>
  </si>
  <si>
    <t>Bourání zdiva příček nebo vybourání otvorů ze skleněných tvárnic, tl. do 150 mm</t>
  </si>
  <si>
    <t>1032594895</t>
  </si>
  <si>
    <t>OKNA ZE SKLOBETON.TVARNIC</t>
  </si>
  <si>
    <t>/viz vykres c.04+05+09/</t>
  </si>
  <si>
    <t>1,00*2,00*2</t>
  </si>
  <si>
    <t>216</t>
  </si>
  <si>
    <t>968072455</t>
  </si>
  <si>
    <t>Vybourání kovových rámů oken s křídly, dveřních zárubní, vrat, stěn, ostění nebo obkladů dveřních zárubní, plochy do 2 m2</t>
  </si>
  <si>
    <t>1405049420</t>
  </si>
  <si>
    <t xml:space="preserve">STAV.ZARUBNE </t>
  </si>
  <si>
    <t>0,80*1,97*5</t>
  </si>
  <si>
    <t>217</t>
  </si>
  <si>
    <t>978059541</t>
  </si>
  <si>
    <t>Odsekání obkladů stěn včetně otlučení podkladní omítky až na zdivo z obkládaček vnitřních, z jakýchkoliv materiálů, plochy přes 1 m2</t>
  </si>
  <si>
    <t>435988789</t>
  </si>
  <si>
    <t>STAVAJICI OBKLADY NA NEBOURANEM ZDIVU</t>
  </si>
  <si>
    <t>/odhad plochy/</t>
  </si>
  <si>
    <t>218</t>
  </si>
  <si>
    <t>965022131</t>
  </si>
  <si>
    <t>Bourání podlah kamenných bez podkladního lože, s jakoukoliv výplní spár z lomového kamene nebo kostek, plochy přes 1 m2</t>
  </si>
  <si>
    <t>2118528107</t>
  </si>
  <si>
    <t>STAVAJICI KAMENNA DLAZBA V CEKARNE</t>
  </si>
  <si>
    <t>/viz vykres c.04 - OP04C/</t>
  </si>
  <si>
    <t>219</t>
  </si>
  <si>
    <t>973031812</t>
  </si>
  <si>
    <t>Vysekání výklenků nebo kapes ve zdivu z cihel na maltu vápennou nebo vápenocementovou kapes pro zavázání nových příček, tl. do 100 mm</t>
  </si>
  <si>
    <t>-694388724</t>
  </si>
  <si>
    <t>PRO NOVE PRICKY</t>
  </si>
  <si>
    <t>/viz vykres c.14+18/</t>
  </si>
  <si>
    <t>220</t>
  </si>
  <si>
    <t>965042241</t>
  </si>
  <si>
    <t>Bourání mazanin betonových nebo z litého asfaltu tl. přes 100 mm, plochy přes 4 m2</t>
  </si>
  <si>
    <t>2109513253</t>
  </si>
  <si>
    <t xml:space="preserve">PODKLAD  DLAZBY</t>
  </si>
  <si>
    <t>/podlaha mistn.c.OP04C/</t>
  </si>
  <si>
    <t>34,36*0,25</t>
  </si>
  <si>
    <t>221</t>
  </si>
  <si>
    <t>965082933</t>
  </si>
  <si>
    <t>Odstranění násypu pod podlahami nebo ochranného násypu na střechách tl. do 200 mm, plochy přes 2 m2</t>
  </si>
  <si>
    <t>-1799992719</t>
  </si>
  <si>
    <t>34,36*0,19</t>
  </si>
  <si>
    <t>222</t>
  </si>
  <si>
    <t>965081212</t>
  </si>
  <si>
    <t>Bourání podlah z dlaždic bez podkladního lože nebo mazaniny, s jakoukoliv výplní spár keramických nebo xylolitových tl. do 10 mm, plochy do 1 m2</t>
  </si>
  <si>
    <t>899336314</t>
  </si>
  <si>
    <t>NASLAPNA VRSTVA PODLAHY VE SPRSE</t>
  </si>
  <si>
    <t>223</t>
  </si>
  <si>
    <t>985112131</t>
  </si>
  <si>
    <t>Odsekání degradovaného betonu rubu kleneb a podlah, tloušťky do 10 mm</t>
  </si>
  <si>
    <t>1644366195</t>
  </si>
  <si>
    <t>224</t>
  </si>
  <si>
    <t>974031666</t>
  </si>
  <si>
    <t>Vysekání rýh ve zdivu cihelném na maltu vápennou nebo vápenocementovou pro vtahování nosníků do zdí, před vybouráním otvoru do hl. 150 mm, při v. nosníku do 250 mm</t>
  </si>
  <si>
    <t>-1677879467</t>
  </si>
  <si>
    <t>PRO PREKLADY VE STAVAJICIM ZDIVU</t>
  </si>
  <si>
    <t>/viz vykres c.04 - rozsireni otvoru/</t>
  </si>
  <si>
    <t>1,20*4</t>
  </si>
  <si>
    <t>225</t>
  </si>
  <si>
    <t>978011191</t>
  </si>
  <si>
    <t>Otlučení vápenných nebo vápenocementových omítek vnitřních ploch stropů, v rozsahu přes 50 do 100 %</t>
  </si>
  <si>
    <t>-2066438527</t>
  </si>
  <si>
    <t>STROPY 1.PP</t>
  </si>
  <si>
    <t>/viz vykres c.03+08 + 20% na klenby/</t>
  </si>
  <si>
    <t>4,57*3,01*1,20</t>
  </si>
  <si>
    <t>4,57*1,425*1,20</t>
  </si>
  <si>
    <t>7,47*3,035*1,20</t>
  </si>
  <si>
    <t>(1,29+1,25)*3,335*1,20</t>
  </si>
  <si>
    <t>226</t>
  </si>
  <si>
    <t>978013191</t>
  </si>
  <si>
    <t>Otlučení vápenných nebo vápenocementových omítek vnitřních ploch stěn s vyškrabáním spar, s očištěním zdiva, v rozsahu přes 50 do 100 %</t>
  </si>
  <si>
    <t>-601894216</t>
  </si>
  <si>
    <t>STENY 1.PP</t>
  </si>
  <si>
    <t xml:space="preserve">/viz vykres c.03+08 </t>
  </si>
  <si>
    <t>plocha otvoru pokryje plochu osteni/</t>
  </si>
  <si>
    <t>(4,57+3,01)*2*(2,75+2,55)/2</t>
  </si>
  <si>
    <t>(4,57+1,425)*2*(2,75+2,55)/2</t>
  </si>
  <si>
    <t>(7,47+3,035+0,70)*2*(2,75+2,55)/2</t>
  </si>
  <si>
    <t>(3,335+2,00+2,85)*2*(2,75+2,55)/2</t>
  </si>
  <si>
    <t>STENY 1.NP</t>
  </si>
  <si>
    <t>OMITKA NA NEBOURANEM ZDIVU</t>
  </si>
  <si>
    <t>/viz vykres c.04+07+14/</t>
  </si>
  <si>
    <t>STAVAJICI VNITRNI OMITKA U DEMOL.CASTI</t>
  </si>
  <si>
    <t>PRO NOVOU VENKOVNI</t>
  </si>
  <si>
    <t>4,40*2,90</t>
  </si>
  <si>
    <t>9,10*5,60</t>
  </si>
  <si>
    <t>227</t>
  </si>
  <si>
    <t>978019391</t>
  </si>
  <si>
    <t>Otlučení vápenných nebo vápenocementových omítek vnějších ploch s vyškrabáním spar a s očištěním zdiva stupně členitosti 3 až 5, v rozsahu přes 80 do 100 %</t>
  </si>
  <si>
    <t>-1419171497</t>
  </si>
  <si>
    <t>-4,36*3,20</t>
  </si>
  <si>
    <t>228</t>
  </si>
  <si>
    <t>966032921</t>
  </si>
  <si>
    <t>Odsekání říms podokenních nebo nadokenních předsazených přes líc zdiva přes 80 mm</t>
  </si>
  <si>
    <t>-1408587246</t>
  </si>
  <si>
    <t>STAVAJICI RIMSY</t>
  </si>
  <si>
    <t>/viz vykres c.9-12/</t>
  </si>
  <si>
    <t>1,00*10+2,50+5,30</t>
  </si>
  <si>
    <t>1,00*5+5,10+4,30+1,70*2+4,50+2,50</t>
  </si>
  <si>
    <t>1,00*2+8,70</t>
  </si>
  <si>
    <t>1,00*4+1,00</t>
  </si>
  <si>
    <t>229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</si>
  <si>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</si>
  <si>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</si>
  <si>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1151398343</t>
  </si>
  <si>
    <t>PO VYBOURANI PODEZDIVKY OPLOCENI</t>
  </si>
  <si>
    <t>0,20*0,60*2</t>
  </si>
  <si>
    <t>PO VYBOURANI RIMS</t>
  </si>
  <si>
    <t>58,30*0,15</t>
  </si>
  <si>
    <t>OSTATNI PRVKY NA FASADE K VYROVNANI</t>
  </si>
  <si>
    <t>230</t>
  </si>
  <si>
    <t>985112111</t>
  </si>
  <si>
    <t>Odsekání degradovaného betonu stěn, tloušťky do 10 mm</t>
  </si>
  <si>
    <t>623599202</t>
  </si>
  <si>
    <t>CCA 50% PLOCHY</t>
  </si>
  <si>
    <t>231</t>
  </si>
  <si>
    <t>985112121</t>
  </si>
  <si>
    <t>Odsekání degradovaného betonu líce kleneb a podhledů, tloušťky do 10 mm</t>
  </si>
  <si>
    <t>-1452699544</t>
  </si>
  <si>
    <t>232</t>
  </si>
  <si>
    <t>985112192</t>
  </si>
  <si>
    <t>Odsekání degradovaného betonu Příplatek k cenám za práci ve stísněném prostoru</t>
  </si>
  <si>
    <t>-884730011</t>
  </si>
  <si>
    <t>233</t>
  </si>
  <si>
    <t>997013213.1</t>
  </si>
  <si>
    <t>Vnitrostaveništní doprava suti a vybouraných hmot vodorovně do 50 m svisle ručně (nošením po schodech) pro budovy a haly výšky přes 9 do 12 m</t>
  </si>
  <si>
    <t>-802904510</t>
  </si>
  <si>
    <t>K MISTU NALOZENI</t>
  </si>
  <si>
    <t>117,003</t>
  </si>
  <si>
    <t>234</t>
  </si>
  <si>
    <t>997013511.1</t>
  </si>
  <si>
    <t>Odvoz suti a vybouraných hmot z meziskládky na skládku s naložením a se složením, na vzdálenost do 1 km</t>
  </si>
  <si>
    <t>1088179354</t>
  </si>
  <si>
    <t>235</t>
  </si>
  <si>
    <t>997013509</t>
  </si>
  <si>
    <t>Odvoz suti a vybouraných hmot na skládku nebo meziskládku se složením, na vzdálenost Příplatek k ceně za každý další i započatý 1 km přes 1 km</t>
  </si>
  <si>
    <t>1061841529</t>
  </si>
  <si>
    <t>117,003*79</t>
  </si>
  <si>
    <t>236</t>
  </si>
  <si>
    <t>997013831</t>
  </si>
  <si>
    <t>Poplatek za uložení stavebního odpadu na skládce (skládkovné) směsného stavebního a demoličního zatříděného do Katalogu odpadů pod kódem 170 904</t>
  </si>
  <si>
    <t>-1372168470</t>
  </si>
  <si>
    <t>STAVEBNI SUT PO ROZTRIDENI</t>
  </si>
  <si>
    <t>Demolice</t>
  </si>
  <si>
    <t>237</t>
  </si>
  <si>
    <t>981011111</t>
  </si>
  <si>
    <t>Demolice budov postupným rozebíráním dřevěných lehkých jednostranně obitých</t>
  </si>
  <si>
    <t>-942150331</t>
  </si>
  <si>
    <t>STAVAJICI PRISTRESEK NAD NASTUPISTEM</t>
  </si>
  <si>
    <t>KOMPL.DEMOLICE VC.KLEMPIRSKYCH PRVKU A KRYTINY</t>
  </si>
  <si>
    <t>/viz vykres c.04+11/</t>
  </si>
  <si>
    <t>21,95*3,40*4,80</t>
  </si>
  <si>
    <t>238</t>
  </si>
  <si>
    <t>997006512</t>
  </si>
  <si>
    <t>Vodorovná doprava suti na skládku s naložením na dopravní prostředek a složením přes 100 m do 1 km</t>
  </si>
  <si>
    <t>-1410076876</t>
  </si>
  <si>
    <t>239</t>
  </si>
  <si>
    <t>997006519</t>
  </si>
  <si>
    <t>Vodorovná doprava suti na skládku s naložením na dopravní prostředek a složením Příplatek k ceně za každý další i započatý 1 km</t>
  </si>
  <si>
    <t>1758211935</t>
  </si>
  <si>
    <t>13,971*79</t>
  </si>
  <si>
    <t>240</t>
  </si>
  <si>
    <t>1393013152</t>
  </si>
  <si>
    <t>13,971</t>
  </si>
  <si>
    <t>998</t>
  </si>
  <si>
    <t>Přesun hmot</t>
  </si>
  <si>
    <t>241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</si>
  <si>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</si>
  <si>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</si>
  <si>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CS ÚRS 2019 02</t>
  </si>
  <si>
    <t>561749614</t>
  </si>
  <si>
    <t>PSC</t>
  </si>
  <si>
    <t xml:space="preserve">Poznámka k souboru cen:_x000d_
1. Ceny -7001 až -7006 lze použít v případě, kdy dochází ke ztížení přesunu např. tím, že není možné instalovat jeřáb._x000d_
2. K cenám -7001 až -7006 lze použít příplatky za zvětšený přesun -1014 až -1019, -2034 až -2039 nebo -2114 až 2119._x000d_
3. Jestliže pro svislý přesun používá zařízení investora (např. výtah v budově), užijí se pro ocenění přesunu hmot ceny stanovené pro nejmenší výšku, tj. 6 m._x000d_
</t>
  </si>
  <si>
    <t>PSV</t>
  </si>
  <si>
    <t>Práce a dodávky PSV</t>
  </si>
  <si>
    <t>711</t>
  </si>
  <si>
    <t>Izolace proti vodě, vlhkosti a plynům</t>
  </si>
  <si>
    <t>242</t>
  </si>
  <si>
    <t>711113117</t>
  </si>
  <si>
    <t>Izolace proti zemní vlhkosti natěradly a tmely za studena na ploše vodorovné V těsnicí stěrkou jednosložkovu na bázi cementu</t>
  </si>
  <si>
    <t>-770686575</t>
  </si>
  <si>
    <t xml:space="preserve">CEMENTOVA HYDROIZOLACNI STERKA  </t>
  </si>
  <si>
    <t xml:space="preserve">POD KERAMICKOU DLAZBU </t>
  </si>
  <si>
    <t>/viz skladby podlah a vykres c.14/</t>
  </si>
  <si>
    <t>243</t>
  </si>
  <si>
    <t>711199101</t>
  </si>
  <si>
    <t>Provedení izolace proti zemní vlhkosti hydroizolační stěrkou doplňků vodotěsné těsnící pásky pro dilatační a styčné spáry</t>
  </si>
  <si>
    <t>-596267669</t>
  </si>
  <si>
    <t>1,00*4</t>
  </si>
  <si>
    <t>244</t>
  </si>
  <si>
    <t>28355021</t>
  </si>
  <si>
    <t>páska pružná těsnící hydroizolační š do 100mm</t>
  </si>
  <si>
    <t>-1719356042</t>
  </si>
  <si>
    <t>4*1,1 "Přepočtené koeficientem množství</t>
  </si>
  <si>
    <t>245</t>
  </si>
  <si>
    <t>711199102</t>
  </si>
  <si>
    <t>Provedení izolace proti zemní vlhkosti hydroizolační stěrkou doplňků vodotěsné těsnící pásky pro vnější a vnitřní roh</t>
  </si>
  <si>
    <t>-582862832</t>
  </si>
  <si>
    <t>246</t>
  </si>
  <si>
    <t>59054242</t>
  </si>
  <si>
    <t>páska pružná těsnící hydroizolační -kout</t>
  </si>
  <si>
    <t>2071695711</t>
  </si>
  <si>
    <t>247</t>
  </si>
  <si>
    <t>711111001</t>
  </si>
  <si>
    <t>Provedení izolace proti zemní vlhkosti natěradly a tmely za studena na ploše vodorovné V nátěrem penetračním</t>
  </si>
  <si>
    <t>-892991031</t>
  </si>
  <si>
    <t>HYDROIZOLACE</t>
  </si>
  <si>
    <t>/viz skladby podlaha vykres c.14/</t>
  </si>
  <si>
    <t xml:space="preserve">P1a </t>
  </si>
  <si>
    <t>2,09+7,48+2,88+2,36</t>
  </si>
  <si>
    <t>2,88+2,90</t>
  </si>
  <si>
    <t>P1b</t>
  </si>
  <si>
    <t>10,82</t>
  </si>
  <si>
    <t>248</t>
  </si>
  <si>
    <t>11163150</t>
  </si>
  <si>
    <t>lak penetrační asfaltový</t>
  </si>
  <si>
    <t>830973746</t>
  </si>
  <si>
    <t>31,41</t>
  </si>
  <si>
    <t>31,41*0,0003 "Přepočtené koeficientem množství</t>
  </si>
  <si>
    <t>249</t>
  </si>
  <si>
    <t>711112001</t>
  </si>
  <si>
    <t>Provedení izolace proti zemní vlhkosti natěradly a tmely za studena na ploše svislé S nátěrem penetračním</t>
  </si>
  <si>
    <t>-872367936</t>
  </si>
  <si>
    <t>VYTAZENI 200 MM NA STENY</t>
  </si>
  <si>
    <t>(31,41*1,20)*0,20</t>
  </si>
  <si>
    <t>250</t>
  </si>
  <si>
    <t>-1018367337</t>
  </si>
  <si>
    <t>7,538</t>
  </si>
  <si>
    <t>7,538*0,00035 "Přepočtené koeficientem množství</t>
  </si>
  <si>
    <t>251</t>
  </si>
  <si>
    <t>711141559</t>
  </si>
  <si>
    <t>Provedení izolace proti zemní vlhkosti pásy přitavením NAIP na ploše vodorovné V</t>
  </si>
  <si>
    <t>314575099</t>
  </si>
  <si>
    <t>252</t>
  </si>
  <si>
    <t>62833158</t>
  </si>
  <si>
    <t>pás asfaltový natavitelný oxidovaný tl. 4mm typu G200 S40 s vložkou ze skleněné tkaniny, s jemnozrnným minerálním posypem</t>
  </si>
  <si>
    <t>962017618</t>
  </si>
  <si>
    <t>31,41*1,15 "Přepočtené koeficientem množství</t>
  </si>
  <si>
    <t>253</t>
  </si>
  <si>
    <t>711142559</t>
  </si>
  <si>
    <t>Provedení izolace proti zemní vlhkosti pásy přitavením NAIP na ploše svislé S</t>
  </si>
  <si>
    <t>275221091</t>
  </si>
  <si>
    <t>254</t>
  </si>
  <si>
    <t>1172817271</t>
  </si>
  <si>
    <t>7,538*1,2 "Přepočtené koeficientem množství</t>
  </si>
  <si>
    <t>255</t>
  </si>
  <si>
    <t>711491273</t>
  </si>
  <si>
    <t>Provedení izolace proti povrchové a podpovrchové tlakové vodě ostatní na ploše svislé S z nopové fólie</t>
  </si>
  <si>
    <t>-1277180481</t>
  </si>
  <si>
    <t>(22,14+9,09+0,10*9)*2*0,90</t>
  </si>
  <si>
    <t>256</t>
  </si>
  <si>
    <t>28323005</t>
  </si>
  <si>
    <t>fólie profilovaná (nopová) drenážní HDPE s výškou nopů 8mm</t>
  </si>
  <si>
    <t>-1582118959</t>
  </si>
  <si>
    <t>57,834*1,2 "Přepočtené koeficientem množství</t>
  </si>
  <si>
    <t>257</t>
  </si>
  <si>
    <t>711491176</t>
  </si>
  <si>
    <t>Provedení izolace proti povrchové a podpovrchové tlakové vodě ostatní na ploše vodorovné V připevnění izolace ukončovací lištou</t>
  </si>
  <si>
    <t>-421361093</t>
  </si>
  <si>
    <t>(22,14+9,09+0,10*9)*2</t>
  </si>
  <si>
    <t>258</t>
  </si>
  <si>
    <t>28323011</t>
  </si>
  <si>
    <t>lišta ukončovací provětrávací pro drenážní fólie nopové</t>
  </si>
  <si>
    <t>1990930332</t>
  </si>
  <si>
    <t>64,26*1,05 "Přepočtené koeficientem množství</t>
  </si>
  <si>
    <t>259</t>
  </si>
  <si>
    <t>998711102</t>
  </si>
  <si>
    <t>Přesun hmot pro izolace proti vodě, vlhkosti a plynům stanovený z hmotnosti přesunovaného materiálu vodorovná dopravní vzdálenost do 50 m v objektech výšky přes 6 do 12 m</t>
  </si>
  <si>
    <t>1174019946</t>
  </si>
  <si>
    <t>260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</si>
  <si>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</si>
  <si>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</si>
  <si>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-1699839537</t>
  </si>
  <si>
    <t>713</t>
  </si>
  <si>
    <t>Izolace tepelné</t>
  </si>
  <si>
    <t>261</t>
  </si>
  <si>
    <t>713121111</t>
  </si>
  <si>
    <t>Montáž tepelné izolace podlah rohožemi, pásy, deskami, dílci, bloky (izolační materiál ve specifikaci) kladenými volně jednovrstvá</t>
  </si>
  <si>
    <t>244101278</t>
  </si>
  <si>
    <t>TEPELNA IZOLACE</t>
  </si>
  <si>
    <t>262</t>
  </si>
  <si>
    <t>28376381</t>
  </si>
  <si>
    <t>deska z polystyrénu XPS, hrana polodrážková a hladký povrch s vyšší odolností tl 80mm</t>
  </si>
  <si>
    <t>-1105599875</t>
  </si>
  <si>
    <t>31,41*1,05 "Přepočtené koeficientem množství</t>
  </si>
  <si>
    <t>263</t>
  </si>
  <si>
    <t>713191133</t>
  </si>
  <si>
    <t>Montáž tepelné izolace stavebních konstrukcí - doplňky a konstrukční součásti podlah, stropů vrchem nebo střech překrytím fólií položenou volně s přelepením spojů</t>
  </si>
  <si>
    <t>-1080737582</t>
  </si>
  <si>
    <t>264</t>
  </si>
  <si>
    <t>28323053</t>
  </si>
  <si>
    <t>fólie PE (500 kg/m3) separační podlahová oddělující tepelnou izolaci tl 0,6mm</t>
  </si>
  <si>
    <t>832125641</t>
  </si>
  <si>
    <t>31,41*1,1 "Přepočtené koeficientem množství</t>
  </si>
  <si>
    <t>265</t>
  </si>
  <si>
    <t>713121211</t>
  </si>
  <si>
    <t>Montáž tepelné izolace podlah okrajovými pásky kladenými volně</t>
  </si>
  <si>
    <t>-147877387</t>
  </si>
  <si>
    <t>31,41*1,20</t>
  </si>
  <si>
    <t>266</t>
  </si>
  <si>
    <t>63152003</t>
  </si>
  <si>
    <t>pásek izolační minerální podlahový λ=0.036 15x50x1000 mm</t>
  </si>
  <si>
    <t>-329676546</t>
  </si>
  <si>
    <t>37,692*1,05 "Přepočtené koeficientem množství</t>
  </si>
  <si>
    <t>267</t>
  </si>
  <si>
    <t>998713102</t>
  </si>
  <si>
    <t>Přesun hmot pro izolace tepelné stanovený z hmotnosti přesunovaného materiálu vodorovná dopravní vzdálenost do 50 m v objektech výšky přes 6 m do 12 m</t>
  </si>
  <si>
    <t>-973581532</t>
  </si>
  <si>
    <t>268</t>
  </si>
  <si>
    <t>998713181</t>
  </si>
  <si>
    <t>Přesun hmot pro izolace tepelné stanovený z hmotnosti přesunovaného materiálu Příplatek k cenám za přesun prováděný bez použití mechanizace pro jakoukoliv výšku objektu</t>
  </si>
  <si>
    <t>911509015</t>
  </si>
  <si>
    <t>725</t>
  </si>
  <si>
    <t>Zdravotechnika - zařizovací předměty</t>
  </si>
  <si>
    <t>269</t>
  </si>
  <si>
    <t>725244104</t>
  </si>
  <si>
    <t>Sprchové dveře a zástěny dveře sprchové do niky rámové se skleněnou výplní tl. 5 mm otvíravé jednokřídlové, na vaničku šířky 1000 mm</t>
  </si>
  <si>
    <t>soubor</t>
  </si>
  <si>
    <t>-940777615</t>
  </si>
  <si>
    <t>SKLENENA ZASTENA S DVERMI</t>
  </si>
  <si>
    <t>/viz vypis ostatnich vyrobku/</t>
  </si>
  <si>
    <t>Os7</t>
  </si>
  <si>
    <t>990X2000 MM</t>
  </si>
  <si>
    <t>270</t>
  </si>
  <si>
    <t>998725102</t>
  </si>
  <si>
    <t>Přesun hmot pro zařizovací předměty stanovený z hmotnosti přesunovaného materiálu vodorovná dopravní vzdálenost do 50 m v objektech výšky přes 6 do 12 m</t>
  </si>
  <si>
    <t>-409358931</t>
  </si>
  <si>
    <t>271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</si>
  <si>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</si>
  <si>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</si>
  <si>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1433936659</t>
  </si>
  <si>
    <t>761</t>
  </si>
  <si>
    <t>Konstrukce prosvětlovací</t>
  </si>
  <si>
    <t>272</t>
  </si>
  <si>
    <t>761611313</t>
  </si>
  <si>
    <t>Okna ze skleněných tvárnic zděné rozměr 190 x 190 x 80 mm barevné lesklé dezén vlna</t>
  </si>
  <si>
    <t>120854244</t>
  </si>
  <si>
    <t>OKNA ZE SKLOBETONOVYCH TVARNIC</t>
  </si>
  <si>
    <t>/viz vypis oken/</t>
  </si>
  <si>
    <t>273</t>
  </si>
  <si>
    <t>631361821</t>
  </si>
  <si>
    <t>Výztuž mazanin 10 505 (R) nebo BSt 500</t>
  </si>
  <si>
    <t>956027208</t>
  </si>
  <si>
    <t>VYZTUZ V LOZNYCH SPARACH</t>
  </si>
  <si>
    <t>(0,222*(1,80*6+1,00*10))*2*0,001</t>
  </si>
  <si>
    <t>274</t>
  </si>
  <si>
    <t>998761102</t>
  </si>
  <si>
    <t>Přesun hmot pro konstrukce sklobetonové stanovený z hmotnosti přesunovaného materiálu vodorovná dopravní vzdálenost do 50 m v objektech výšky přes 6 do 12 m</t>
  </si>
  <si>
    <t>-945623700</t>
  </si>
  <si>
    <t>275</t>
  </si>
  <si>
    <t>998761181</t>
  </si>
  <si>
    <t>Přesun hmot pro konstrukce sklobetonové stanovený z hmotnosti přesunovaného materiálu Příplatek k cenám za přesun prováděný bez použití mechanizace pro jakoukoliv výšku objektu</t>
  </si>
  <si>
    <t>-1653887040</t>
  </si>
  <si>
    <t>762</t>
  </si>
  <si>
    <t>Konstrukce tesařské</t>
  </si>
  <si>
    <t>276</t>
  </si>
  <si>
    <t>762332532</t>
  </si>
  <si>
    <t>Montáž vázaných konstrukcí krovů střech pultových, sedlových, valbových, stanových čtvercového nebo obdélníkového půdorysu, z řeziva hoblovaného průřezové plochy přes 120 do 224 cm2</t>
  </si>
  <si>
    <t>-1091363217</t>
  </si>
  <si>
    <t>NOVY PRISTRESEK NAD NASTUPISTEM</t>
  </si>
  <si>
    <t>KROKEV 10/16 CM</t>
  </si>
  <si>
    <t>3,923*26</t>
  </si>
  <si>
    <t>277</t>
  </si>
  <si>
    <t>60512130</t>
  </si>
  <si>
    <t>hranol stavební řezivo průřezu do 224cm2 do dl 6m</t>
  </si>
  <si>
    <t>1641598230</t>
  </si>
  <si>
    <t>101,998*0,10*0,16</t>
  </si>
  <si>
    <t>1,632*1,1 "Přepočtené koeficientem množství</t>
  </si>
  <si>
    <t>278</t>
  </si>
  <si>
    <t>762332533</t>
  </si>
  <si>
    <t>Montáž vázaných konstrukcí krovů střech pultových, sedlových, valbových, stanových čtvercového nebo obdélníkového půdorysu, z řeziva hoblovaného průřezové plochy přes 224 do 288 cm2</t>
  </si>
  <si>
    <t>-621846335</t>
  </si>
  <si>
    <t>VRCHOLOVA VAZNICE 15/15 CM</t>
  </si>
  <si>
    <t>21,95</t>
  </si>
  <si>
    <t>279</t>
  </si>
  <si>
    <t>60512135</t>
  </si>
  <si>
    <t>hranol stavební řezivo průřezu do 288cm2 do dl 6m</t>
  </si>
  <si>
    <t>849966028</t>
  </si>
  <si>
    <t>21,95*0,15*0,15</t>
  </si>
  <si>
    <t>0,494*1,1 "Přepočtené koeficientem množství</t>
  </si>
  <si>
    <t>280</t>
  </si>
  <si>
    <t>762082120</t>
  </si>
  <si>
    <t>Práce společné pro tesařské konstrukce profilování zhlaví trámů a ozdobných konců jednoduché seříznutí jedním řezem, plochy do 160 cm2</t>
  </si>
  <si>
    <t>1890711617</t>
  </si>
  <si>
    <t>26+2</t>
  </si>
  <si>
    <t>281</t>
  </si>
  <si>
    <t>76208510R</t>
  </si>
  <si>
    <t>Práce společné pro tesařské konstrukce montáž a dodání ocelových spojovacích prostředků (materiál ve specifikaci) kotevních želez příložek, patek, táhel</t>
  </si>
  <si>
    <t>1474745158</t>
  </si>
  <si>
    <t>KOTVENI KROVU</t>
  </si>
  <si>
    <t>/upresnit dle zhotovitele/</t>
  </si>
  <si>
    <t>(26+1)*2</t>
  </si>
  <si>
    <t>282</t>
  </si>
  <si>
    <t>762341250</t>
  </si>
  <si>
    <t>Bednění a laťování montáž bednění střech rovných a šikmých sklonu do 60° s vyřezáním otvorů z prken hoblovaných</t>
  </si>
  <si>
    <t>-379268582</t>
  </si>
  <si>
    <t>STRECHA NAD PRISTRESKEM</t>
  </si>
  <si>
    <t>/viz vykres c.14+18+skladby konstr./</t>
  </si>
  <si>
    <t>R1</t>
  </si>
  <si>
    <t>21,95*3,923</t>
  </si>
  <si>
    <t>283</t>
  </si>
  <si>
    <t>60511112</t>
  </si>
  <si>
    <t>řezivo jehličnaté smrk, borovice š přes 80mm tl 24mm dl 4-5m</t>
  </si>
  <si>
    <t>-1839303473</t>
  </si>
  <si>
    <t>86,11*0,024</t>
  </si>
  <si>
    <t>2,067*1,1 "Přepočtené koeficientem množství</t>
  </si>
  <si>
    <t>284</t>
  </si>
  <si>
    <t>762081150</t>
  </si>
  <si>
    <t>Práce společné pro tesařské konstrukce hoblování hraněného řeziva přímo na staveništi</t>
  </si>
  <si>
    <t>1732577701</t>
  </si>
  <si>
    <t>1,632+0,494+2,067</t>
  </si>
  <si>
    <t>285</t>
  </si>
  <si>
    <t>762083122</t>
  </si>
  <si>
    <t>Práce společné pro tesařské konstrukce impregnace řeziva máčením proti dřevokaznému hmyzu, houbám a plísním, třída ohrožení 3 a 4 (dřevo v exteriéru)</t>
  </si>
  <si>
    <t>-1436213091</t>
  </si>
  <si>
    <t>286</t>
  </si>
  <si>
    <t>762395000</t>
  </si>
  <si>
    <t>Spojovací prostředky krovů, bednění a laťování, nadstřešních konstrukcí svory, prkna, hřebíky, pásová ocel, vruty</t>
  </si>
  <si>
    <t>1154638933</t>
  </si>
  <si>
    <t>287</t>
  </si>
  <si>
    <t>998762102</t>
  </si>
  <si>
    <t>Přesun hmot pro konstrukce tesařské stanovený z hmotnosti přesunovaného materiálu vodorovná dopravní vzdálenost do 50 m v objektech výšky přes 6 do 12 m</t>
  </si>
  <si>
    <t>-1861976943</t>
  </si>
  <si>
    <t>288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</si>
  <si>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</si>
  <si>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</si>
  <si>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-1914814557</t>
  </si>
  <si>
    <t>763</t>
  </si>
  <si>
    <t>Konstrukce suché výstavby</t>
  </si>
  <si>
    <t>289</t>
  </si>
  <si>
    <t>763135102</t>
  </si>
  <si>
    <t>Montáž sádrokartonového podhledu kazetového demontovatelného, velikosti kazet 600x600 mm včetně zavěšené nosné konstrukce polozapuštěné</t>
  </si>
  <si>
    <t>1722360333</t>
  </si>
  <si>
    <t>KAZETOVY PODHLED</t>
  </si>
  <si>
    <t>/viz vykres c.14+18 - legenda mistnosti/</t>
  </si>
  <si>
    <t>13,38+12,58+10,82+2,09</t>
  </si>
  <si>
    <t>7,48+2,88+2,36+2,88+2,90+16,50</t>
  </si>
  <si>
    <t>290</t>
  </si>
  <si>
    <t>59030571</t>
  </si>
  <si>
    <t>podhled kazetový bez děrování, polozapuštený rastr, tl.10 mm, 600 x 600 mm</t>
  </si>
  <si>
    <t>3148605</t>
  </si>
  <si>
    <t>73,87*1,05 "Přepočtené koeficientem množství</t>
  </si>
  <si>
    <t>291</t>
  </si>
  <si>
    <t>763131713</t>
  </si>
  <si>
    <t>Podhled ze sádrokartonových desek ostatní práce a konstrukce na podhledech ze sádrokartonových desek napojení na obvodové konstrukce profilem</t>
  </si>
  <si>
    <t>1610212316</t>
  </si>
  <si>
    <t>73,87*1,20</t>
  </si>
  <si>
    <t>292</t>
  </si>
  <si>
    <t>763131752</t>
  </si>
  <si>
    <t>Podhled ze sádrokartonových desek ostatní práce a konstrukce na podhledech ze sádrokartonových desek montáž jedné vrstvy tepelné izolace</t>
  </si>
  <si>
    <t>1681708909</t>
  </si>
  <si>
    <t>293</t>
  </si>
  <si>
    <t>63150822</t>
  </si>
  <si>
    <t>pás tepelně izolační pro všechny druhy nezatížených izolací λ=0,038-0,039 tl 60mm</t>
  </si>
  <si>
    <t>-1317965378</t>
  </si>
  <si>
    <t>294</t>
  </si>
  <si>
    <t>763131751</t>
  </si>
  <si>
    <t>Podhled ze sádrokartonových desek ostatní práce a konstrukce na podhledech ze sádrokartonových desek montáž parotěsné zábrany</t>
  </si>
  <si>
    <t>561860496</t>
  </si>
  <si>
    <t>295</t>
  </si>
  <si>
    <t>28329276</t>
  </si>
  <si>
    <t>fólie PE vyztužená pro parotěsnou vrstvu (reakce na oheň - třída E) 140g/m2</t>
  </si>
  <si>
    <t>890213538</t>
  </si>
  <si>
    <t>73,87*1,15 "Přepočtené koeficientem množství</t>
  </si>
  <si>
    <t>296</t>
  </si>
  <si>
    <t>763113331</t>
  </si>
  <si>
    <t>Příčka instalační ze sádrokartonových desek s nosnou konstrukcí ze zdvojených ocelových profilů UW, CW s mezerou, CW profily navzájem spojeny páskem sádry dvojitě opláštěná deskami protipožárními impregnovanými H2DF tl. 2 x 12,5 mm, příčka tl. 155 mm, profil 50 TI tl. 50 mm, EI 60, Rw 54 dB</t>
  </si>
  <si>
    <t>811909561</t>
  </si>
  <si>
    <t>INSTALACNI PREDSTENY</t>
  </si>
  <si>
    <t>/viz vykres c.14+18 /</t>
  </si>
  <si>
    <t>0,90*1,30</t>
  </si>
  <si>
    <t>297</t>
  </si>
  <si>
    <t>763111717</t>
  </si>
  <si>
    <t>Příčka ze sádrokartonových desek ostatní konstrukce a práce na příčkách ze sádrokartonových desek základní penetrační nátěr</t>
  </si>
  <si>
    <t>1039121128</t>
  </si>
  <si>
    <t>298</t>
  </si>
  <si>
    <t>763111725</t>
  </si>
  <si>
    <t>Příčka ze sádrokartonových desek ostatní konstrukce a práce na příčkách ze sádrokartonových desek ochrana rohů lišta samolepící vodou aktivovaná k ochraně vnějších rohů 90°</t>
  </si>
  <si>
    <t>-651482117</t>
  </si>
  <si>
    <t>0,90</t>
  </si>
  <si>
    <t>299</t>
  </si>
  <si>
    <t>763111751</t>
  </si>
  <si>
    <t>Příčka ze sádrokartonových desek Příplatek k cenám za plochu do 6 m2 jednotlivě</t>
  </si>
  <si>
    <t>546212216</t>
  </si>
  <si>
    <t>300</t>
  </si>
  <si>
    <t>763111771</t>
  </si>
  <si>
    <t>Příčka ze sádrokartonových desek Příplatek k cenám za rovinnost kvality speciální tmelení kvality Q3</t>
  </si>
  <si>
    <t>-1618478097</t>
  </si>
  <si>
    <t>301</t>
  </si>
  <si>
    <t>998763101</t>
  </si>
  <si>
    <t>Přesun hmot pro dřevostavby stanovený z hmotnosti přesunovaného materiálu vodorovná dopravní vzdálenost do 50 m v objektech výšky přes 6 do 12 m</t>
  </si>
  <si>
    <t>1936119486</t>
  </si>
  <si>
    <t>302</t>
  </si>
  <si>
    <t>998763181</t>
  </si>
  <si>
    <t>Přesun hmot pro dřevostavby stanovený z hmotnosti přesunovaného materiálu Příplatek k ceně za přesun prováděný bez použití mechanizace pro jakoukoliv výšku objektu</t>
  </si>
  <si>
    <t>-493129300</t>
  </si>
  <si>
    <t>764</t>
  </si>
  <si>
    <t>Konstrukce klempířské</t>
  </si>
  <si>
    <t>303</t>
  </si>
  <si>
    <t>764002851</t>
  </si>
  <si>
    <t>Demontáž klempířských konstrukcí oplechování parapetů do suti</t>
  </si>
  <si>
    <t>-988965519</t>
  </si>
  <si>
    <t>STAVAJICI PARAPETY K LIKVIDACI</t>
  </si>
  <si>
    <t>/viz vykres c.04 - mimo demolic/</t>
  </si>
  <si>
    <t>304</t>
  </si>
  <si>
    <t>764004861</t>
  </si>
  <si>
    <t>Demontáž klempířských konstrukcí svodu do suti</t>
  </si>
  <si>
    <t>-1941517152</t>
  </si>
  <si>
    <t>1 M DELKY STAVAJICICH SVODU</t>
  </si>
  <si>
    <t>PRO VYMENU</t>
  </si>
  <si>
    <t>305</t>
  </si>
  <si>
    <t>997013213</t>
  </si>
  <si>
    <t>1189621154</t>
  </si>
  <si>
    <t>0,048</t>
  </si>
  <si>
    <t>306</t>
  </si>
  <si>
    <t>997013511</t>
  </si>
  <si>
    <t>52479462</t>
  </si>
  <si>
    <t>ODVOZ DO SBERNY BEZ SKLADKOVNEHO</t>
  </si>
  <si>
    <t>307</t>
  </si>
  <si>
    <t>-751882042</t>
  </si>
  <si>
    <t>0,048*79</t>
  </si>
  <si>
    <t>308</t>
  </si>
  <si>
    <t>764004863</t>
  </si>
  <si>
    <t>Demontáž klempířských konstrukcí svodu k dalšímu použití</t>
  </si>
  <si>
    <t>-1997125421</t>
  </si>
  <si>
    <t>STAVAJICI SVODY K OPETOVNEMU OSAZENI</t>
  </si>
  <si>
    <t>9,30*2+4,00*2</t>
  </si>
  <si>
    <t>Odpocet 1 m delky svodu</t>
  </si>
  <si>
    <t>-1,00*4</t>
  </si>
  <si>
    <t>309</t>
  </si>
  <si>
    <t>-12139985</t>
  </si>
  <si>
    <t>K MISTU ULOZENI A ZPET</t>
  </si>
  <si>
    <t>0,089*2</t>
  </si>
  <si>
    <t>310</t>
  </si>
  <si>
    <t>764508131</t>
  </si>
  <si>
    <t>Montáž svodu kruhového, průměru svodu</t>
  </si>
  <si>
    <t>1601280306</t>
  </si>
  <si>
    <t>ZPETNA MONTAZ OKAP.SVODU</t>
  </si>
  <si>
    <t>22,60</t>
  </si>
  <si>
    <t>311</t>
  </si>
  <si>
    <t>764508132</t>
  </si>
  <si>
    <t>Montáž svodu kruhového, průměru objímek</t>
  </si>
  <si>
    <t>377896550</t>
  </si>
  <si>
    <t>312</t>
  </si>
  <si>
    <t>55344329</t>
  </si>
  <si>
    <t>objímka svodu Pz 80mm trn 150mm</t>
  </si>
  <si>
    <t>1654345307</t>
  </si>
  <si>
    <t>313</t>
  </si>
  <si>
    <t>764508134</t>
  </si>
  <si>
    <t>Montáž svodu kruhového, průměru kolen horních dvojitých</t>
  </si>
  <si>
    <t>432464755</t>
  </si>
  <si>
    <t>314</t>
  </si>
  <si>
    <t>76451160R</t>
  </si>
  <si>
    <t>Žlab podokapní z pozinkovaného plechu s povrchovou úpravou včetně háků a čel půlkruhový do rš 280 mm</t>
  </si>
  <si>
    <t>46313294</t>
  </si>
  <si>
    <t>NOVE KLEMPIRSKE PRVKY</t>
  </si>
  <si>
    <t>/viz vypis klempir.vyrobku /</t>
  </si>
  <si>
    <t>K01</t>
  </si>
  <si>
    <t>31,00</t>
  </si>
  <si>
    <t>315</t>
  </si>
  <si>
    <t>764511621</t>
  </si>
  <si>
    <t xml:space="preserve">Roh nebo kout, žlabu půlkruhového do rš 280 mm_x000d_
</t>
  </si>
  <si>
    <t>2046810149</t>
  </si>
  <si>
    <t>316</t>
  </si>
  <si>
    <t>76421266R</t>
  </si>
  <si>
    <t>Oplechování střešních prvků z pozinkovaného plechu s povrchovou úpravou okapu okapovým plechem střechy rovné rš 200 mm</t>
  </si>
  <si>
    <t>-419610199</t>
  </si>
  <si>
    <t>317</t>
  </si>
  <si>
    <t>76451164R</t>
  </si>
  <si>
    <t xml:space="preserve">Kotlík oválný (trychtýřový), rš žlabu/průměr svodu 280/100 mm_x000d_
</t>
  </si>
  <si>
    <t>894332028</t>
  </si>
  <si>
    <t>318</t>
  </si>
  <si>
    <t>76451862R</t>
  </si>
  <si>
    <t>Svod z pozinkovaného plechu s upraveným povrchem včetně objímek, kolen a odskoků kruhový, průměru 100 mm</t>
  </si>
  <si>
    <t>-1902700308</t>
  </si>
  <si>
    <t>NOVE SVODY</t>
  </si>
  <si>
    <t>/viz vypis klempirskych vyrobku/</t>
  </si>
  <si>
    <t>K02</t>
  </si>
  <si>
    <t>10,00</t>
  </si>
  <si>
    <t>K03</t>
  </si>
  <si>
    <t>1 M DELKY U STAV.SVODU</t>
  </si>
  <si>
    <t>319</t>
  </si>
  <si>
    <t>76400190R</t>
  </si>
  <si>
    <t>Napojení na stávající klempířské konstrukce délky spoje do 0,5 m + materiál</t>
  </si>
  <si>
    <t>-221459817</t>
  </si>
  <si>
    <t>STAV.SVODY</t>
  </si>
  <si>
    <t>4*2</t>
  </si>
  <si>
    <t>320</t>
  </si>
  <si>
    <t>7642186R1</t>
  </si>
  <si>
    <t>Oplechování říms a ozdobných prvků z pozinkovaného plechu s povrchovou úpravou rovných, bez rohů celoplošně lepené do rš 330 mm</t>
  </si>
  <si>
    <t>-1045379182</t>
  </si>
  <si>
    <t>K04 - RS 200 MM</t>
  </si>
  <si>
    <t>47,10</t>
  </si>
  <si>
    <t>K07 - RS 260 MM</t>
  </si>
  <si>
    <t>321</t>
  </si>
  <si>
    <t>7642186R2</t>
  </si>
  <si>
    <t>Oplechování říms a ozdobných prvků z pozinkovaného plechu s povrchovou úpravou rovných, bez rohů celoplošně lepené rš 400 mm</t>
  </si>
  <si>
    <t>-1405985911</t>
  </si>
  <si>
    <t>K06 - RS 405 MM</t>
  </si>
  <si>
    <t>12,90</t>
  </si>
  <si>
    <t>322</t>
  </si>
  <si>
    <t>7642186R3</t>
  </si>
  <si>
    <t>Oplechování říms a ozdobných prvků z pozinkovaného plechu s povrchovou úpravou rovných, bez rohů celoplošně lepené rš 500 mm</t>
  </si>
  <si>
    <t>-665881735</t>
  </si>
  <si>
    <t>K05 - RS 475 MM</t>
  </si>
  <si>
    <t>323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</si>
  <si>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</si>
  <si>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</si>
  <si>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590166717</t>
  </si>
  <si>
    <t>324</t>
  </si>
  <si>
    <t>764218647</t>
  </si>
  <si>
    <t>Oplechování říms a ozdobných prvků z pozinkovaného plechu s povrchovou úpravou rovných, bez rohů Příplatek k cenám za zvýšenou pracnost při provedení rohu nebo koutu rovné římsy přes rš 400 mm</t>
  </si>
  <si>
    <t>-1089828951</t>
  </si>
  <si>
    <t>325</t>
  </si>
  <si>
    <t>76412140R</t>
  </si>
  <si>
    <t>Krytina z legovaného hliníkového plechu s úpravou u okapů, prostupů a výčnělků střechy rovné drážkováním ze svitků rš 500 mm, sklon střechy do 30°, povrchová úprava vypalovaný lak matný povrch</t>
  </si>
  <si>
    <t>-1727708613</t>
  </si>
  <si>
    <t>STRECHA NAD PRISTRESKEM NASTUPISTE</t>
  </si>
  <si>
    <t>/viz vykres c.14+18+skladby konstr. a TZ/</t>
  </si>
  <si>
    <t>326</t>
  </si>
  <si>
    <t>764121491</t>
  </si>
  <si>
    <t>Krytina z hliníkového plechu s úpravou u okapů, prostupů a výčnělků Příplatek k cenám za těsnění drážek ve sklonu do 10°</t>
  </si>
  <si>
    <t>-1063676614</t>
  </si>
  <si>
    <t>327</t>
  </si>
  <si>
    <t>998764102</t>
  </si>
  <si>
    <t>Přesun hmot pro konstrukce klempířské stanovený z hmotnosti přesunovaného materiálu vodorovná dopravní vzdálenost do 50 m v objektech výšky přes 6 do 12 m</t>
  </si>
  <si>
    <t>846274530</t>
  </si>
  <si>
    <t>328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</si>
  <si>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</si>
  <si>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</si>
  <si>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1630312437</t>
  </si>
  <si>
    <t>766</t>
  </si>
  <si>
    <t>Konstrukce truhlářské</t>
  </si>
  <si>
    <t>329</t>
  </si>
  <si>
    <t>766691914</t>
  </si>
  <si>
    <t>Ostatní práce vyvěšení nebo zavěšení křídel s případným uložením a opětovným zavěšením po provedení stavebních změn dřevěných dveřních, plochy do 2 m2</t>
  </si>
  <si>
    <t>306233665</t>
  </si>
  <si>
    <t>STAVAJICI DVERE</t>
  </si>
  <si>
    <t>330</t>
  </si>
  <si>
    <t>1213588548</t>
  </si>
  <si>
    <t>0,240</t>
  </si>
  <si>
    <t>331</t>
  </si>
  <si>
    <t>1750293846</t>
  </si>
  <si>
    <t>332</t>
  </si>
  <si>
    <t>-1558741836</t>
  </si>
  <si>
    <t>0,240*79</t>
  </si>
  <si>
    <t>333</t>
  </si>
  <si>
    <t>997013811</t>
  </si>
  <si>
    <t>Poplatek za uložení stavebního odpadu na skládce (skládkovné) dřevěného zatříděného do Katalogu odpadů pod kódem 170 201</t>
  </si>
  <si>
    <t>-1354963671</t>
  </si>
  <si>
    <t>334</t>
  </si>
  <si>
    <t>766694121</t>
  </si>
  <si>
    <t>Montáž ostatních truhlářských konstrukcí parapetních desek dřevěných nebo plastových šířky přes 300 mm, délky do 1000 mm</t>
  </si>
  <si>
    <t>1036814651</t>
  </si>
  <si>
    <t>STAVAJICI PARAPET</t>
  </si>
  <si>
    <t>PREMISTENY Z DEMOLICE 1.NP DO 3.NP</t>
  </si>
  <si>
    <t>O02</t>
  </si>
  <si>
    <t>335</t>
  </si>
  <si>
    <t>61144019</t>
  </si>
  <si>
    <t>koncovka k parapetu plastovému vnitřnímu 1 pár</t>
  </si>
  <si>
    <t>sada</t>
  </si>
  <si>
    <t>-1792856554</t>
  </si>
  <si>
    <t>336</t>
  </si>
  <si>
    <t>R POL 3</t>
  </si>
  <si>
    <t>Os3 - WC dělící příčky DTD oboustr.laminovaná deska tl.25 mm - kompl. D+M vč.koostr.profilů, kotvení, nerez nožiček a dveří š. 800 mm s kováním, madlem a zárubní</t>
  </si>
  <si>
    <t>1082527151</t>
  </si>
  <si>
    <t>WC PRICKY</t>
  </si>
  <si>
    <t>Os3</t>
  </si>
  <si>
    <t>2,10*2,00</t>
  </si>
  <si>
    <t>337</t>
  </si>
  <si>
    <t>766660001</t>
  </si>
  <si>
    <t>Montáž dveřních křídel dřevěných nebo plastových otevíravých do ocelové zárubně povrchově upravených jednokřídlových, šířky do 800 mm</t>
  </si>
  <si>
    <t>-1303508051</t>
  </si>
  <si>
    <t>NOVE VNITRNI DVERE</t>
  </si>
  <si>
    <t>KOMPL.DODAVKA VC.POVRCH.UPRAVY A KOVANI</t>
  </si>
  <si>
    <t>800/1970 MM</t>
  </si>
  <si>
    <t>700/1970 MM</t>
  </si>
  <si>
    <t>338</t>
  </si>
  <si>
    <t>6116018R</t>
  </si>
  <si>
    <t>D01+D02+D03+D04+D05 - dveře dřevěné vnitřní hladké plné CPL 1křídlové 70,80x197cm s povrch.úpravou + kování</t>
  </si>
  <si>
    <t>-636422301</t>
  </si>
  <si>
    <t>339</t>
  </si>
  <si>
    <t>766660002</t>
  </si>
  <si>
    <t>Montáž dveřních křídel dřevěných nebo plastových otevíravých do ocelové zárubně povrchově upravených jednokřídlových, šířky přes 800 mm</t>
  </si>
  <si>
    <t>-1729318024</t>
  </si>
  <si>
    <t>340</t>
  </si>
  <si>
    <t>6116021R</t>
  </si>
  <si>
    <t>D06+D07 - dveře dřevěné vnitřní hladké plné CPL 1křídlové 90x197cm s povrch.úpravou + kování</t>
  </si>
  <si>
    <t>-1753674369</t>
  </si>
  <si>
    <t>341</t>
  </si>
  <si>
    <t>766660022</t>
  </si>
  <si>
    <t>Montáž dveřních křídel dřevěných nebo plastových otevíravých do ocelové zárubně protipožárních jednokřídlových, šířky přes 800 mm</t>
  </si>
  <si>
    <t>-602235178</t>
  </si>
  <si>
    <t>DVERE S POZARNI ODOLNOSTI</t>
  </si>
  <si>
    <t>KOMPL.DODAVKA VC.POVRCH.UPRAVY A ZAKL.KOVANI</t>
  </si>
  <si>
    <t>342</t>
  </si>
  <si>
    <t>611656R2</t>
  </si>
  <si>
    <t>D08 - dveře vnitřní požárně odolné CPL fólie EW30 DP3 1křídlové 80x197cm + základní kování</t>
  </si>
  <si>
    <t>1911236284</t>
  </si>
  <si>
    <t>343</t>
  </si>
  <si>
    <t>766660717</t>
  </si>
  <si>
    <t>Montáž dveřních doplňků samozavírače na zárubeň ocelovou</t>
  </si>
  <si>
    <t>1967373088</t>
  </si>
  <si>
    <t>344</t>
  </si>
  <si>
    <t>549172650</t>
  </si>
  <si>
    <t>samozavírač dveří hydraulický K214 č.14 zlatá bronz</t>
  </si>
  <si>
    <t>-1875760736</t>
  </si>
  <si>
    <t>345</t>
  </si>
  <si>
    <t>R POL 4</t>
  </si>
  <si>
    <t>Prahy a ostatní doplňky dveří 5000,- Kč - ocení všichni zhotovitelé jednotně, bude upřesněno dle skutečnosti</t>
  </si>
  <si>
    <t>-1226373405</t>
  </si>
  <si>
    <t>346</t>
  </si>
  <si>
    <t>998766103</t>
  </si>
  <si>
    <t>Přesun hmot pro konstrukce truhlářské stanovený z hmotnosti přesunovaného materiálu vodorovná dopravní vzdálenost do 50 m v objektech výšky přes 12 do 24 m</t>
  </si>
  <si>
    <t>-2069784094</t>
  </si>
  <si>
    <t>347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</si>
  <si>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</si>
  <si>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</si>
  <si>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-291836675</t>
  </si>
  <si>
    <t>767</t>
  </si>
  <si>
    <t>Konstrukce zámečnické</t>
  </si>
  <si>
    <t>348</t>
  </si>
  <si>
    <t>767995115</t>
  </si>
  <si>
    <t>Montáž ostatních atypických zámečnických konstrukcí hmotnosti přes 50 do 100 kg</t>
  </si>
  <si>
    <t>2059791421</t>
  </si>
  <si>
    <t>NOVY PRISTRESEK NAD NASTUPISTEM - OK</t>
  </si>
  <si>
    <t>/viz vykres c.2.b.1 - specifikace OK/</t>
  </si>
  <si>
    <t>966,00</t>
  </si>
  <si>
    <t>349</t>
  </si>
  <si>
    <t>5530000R1</t>
  </si>
  <si>
    <t>kilogramová cena</t>
  </si>
  <si>
    <t>850444726</t>
  </si>
  <si>
    <t>966*1,1 "Přepočtené koeficientem množství</t>
  </si>
  <si>
    <t>350</t>
  </si>
  <si>
    <t>767893121</t>
  </si>
  <si>
    <t>Montáž stříšek nad venkovními vstupy z kovových profilů kotvených k nosné konstrukci pomocí konzol, výplň z umělých hmot rovných šířky do 1,50 m</t>
  </si>
  <si>
    <t>-480462435</t>
  </si>
  <si>
    <t>MASIVNÍ VCHODOVÁ STŘÍŠKA</t>
  </si>
  <si>
    <t>/viz vypis ostatnich vyrobku - vykres c.32/</t>
  </si>
  <si>
    <t>Os4</t>
  </si>
  <si>
    <t>351</t>
  </si>
  <si>
    <t>6343700R</t>
  </si>
  <si>
    <t xml:space="preserve">Os4 - Vchodová masivní stříška rovná 1600x900x145 mm, práškově lakovaný hliník vyplněný PUR pěnou s integrovaným LED osvětlením -  kompletní D+M vč kotvení</t>
  </si>
  <si>
    <t>-1543537455</t>
  </si>
  <si>
    <t>352</t>
  </si>
  <si>
    <t>767161111</t>
  </si>
  <si>
    <t>Montáž zábradlí rovného z trubek nebo tenkostěnných profilů do zdiva, hmotnosti 1 m zábradlí do 20 kg</t>
  </si>
  <si>
    <t>-1563279366</t>
  </si>
  <si>
    <t xml:space="preserve">OCELOVE TRUBKOVE ZABRADLI </t>
  </si>
  <si>
    <t>/viz situace C2</t>
  </si>
  <si>
    <t>353</t>
  </si>
  <si>
    <t>1730947516</t>
  </si>
  <si>
    <t>OCELOVE TRUBKOVE ZABRADLI - VYROBA</t>
  </si>
  <si>
    <t>36,35*15,00</t>
  </si>
  <si>
    <t>354</t>
  </si>
  <si>
    <t>2140663298</t>
  </si>
  <si>
    <t>545,25</t>
  </si>
  <si>
    <t>545,25*1,1 "Přepočtené koeficientem množství</t>
  </si>
  <si>
    <t>355</t>
  </si>
  <si>
    <t>998767102</t>
  </si>
  <si>
    <t>Přesun hmot pro zámečnické konstrukce stanovený z hmotnosti přesunovaného materiálu vodorovná dopravní vzdálenost do 50 m v objektech výšky přes 6 do 12 m</t>
  </si>
  <si>
    <t>864233289</t>
  </si>
  <si>
    <t>356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</si>
  <si>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</si>
  <si>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</si>
  <si>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-1723991641</t>
  </si>
  <si>
    <t>Podlahové povrchy</t>
  </si>
  <si>
    <t>357</t>
  </si>
  <si>
    <t>R POL5</t>
  </si>
  <si>
    <t>Doplnění nášlapné vrstvy podlah u bouranych konstrukcí</t>
  </si>
  <si>
    <t>2021300743</t>
  </si>
  <si>
    <t>U NOVYCH PRICEK, DVERI ATD.</t>
  </si>
  <si>
    <t>771</t>
  </si>
  <si>
    <t>Podlahy z dlaždic</t>
  </si>
  <si>
    <t>358</t>
  </si>
  <si>
    <t>771574224</t>
  </si>
  <si>
    <t>Montáž podlah z dlaždic keramických lepených flexibilním lepidlem maloformátových reliéfních nebo z dekorů přes 12 do 19 ks/m2</t>
  </si>
  <si>
    <t>1574328936</t>
  </si>
  <si>
    <t>NOVA PODLAHA Z KERAMICKE DLAZBY</t>
  </si>
  <si>
    <t>359</t>
  </si>
  <si>
    <t>597612R1</t>
  </si>
  <si>
    <t>dlaždice keramické podlahové protiskluzné</t>
  </si>
  <si>
    <t>1832879772</t>
  </si>
  <si>
    <t>1*1,1 "Přepočtené koeficientem množství</t>
  </si>
  <si>
    <t>360</t>
  </si>
  <si>
    <t>771474114</t>
  </si>
  <si>
    <t>Montáž soklů z dlaždic keramických lepených flexibilním lepidlem rovných, výšky přes 120 do 150 mm</t>
  </si>
  <si>
    <t>1778910820</t>
  </si>
  <si>
    <t>1,00*3</t>
  </si>
  <si>
    <t>361</t>
  </si>
  <si>
    <t>5976127R</t>
  </si>
  <si>
    <t>sokl - podlahový keramický</t>
  </si>
  <si>
    <t>1549576064</t>
  </si>
  <si>
    <t>3,00*0,15</t>
  </si>
  <si>
    <t>0,45*1,2 "Přepočtené koeficientem množství</t>
  </si>
  <si>
    <t>362</t>
  </si>
  <si>
    <t>771579196</t>
  </si>
  <si>
    <t>Montáž podlah z dlaždic keramických lepených flexibilním lepidlem Příplatek k cenám za dvousložkový spárovací tmel</t>
  </si>
  <si>
    <t>538216720</t>
  </si>
  <si>
    <t>363</t>
  </si>
  <si>
    <t>77157919R</t>
  </si>
  <si>
    <t>Montáž podlah z dlaždic keramických lepených flexibilním lepidlem Příplatek k cenám za vodovzdorné lepidlo</t>
  </si>
  <si>
    <t>1243901993</t>
  </si>
  <si>
    <t>364</t>
  </si>
  <si>
    <t>771591111</t>
  </si>
  <si>
    <t>Příprava podkladu před provedením dlažby nátěr penetrační na podlahu</t>
  </si>
  <si>
    <t>-302507466</t>
  </si>
  <si>
    <t>365</t>
  </si>
  <si>
    <t>771591185</t>
  </si>
  <si>
    <t>Podlahy - dokončovací práce pracnější řezání dlaždic keramických rovné</t>
  </si>
  <si>
    <t>-1131239103</t>
  </si>
  <si>
    <t>366</t>
  </si>
  <si>
    <t>771151022</t>
  </si>
  <si>
    <t>Příprava podkladu před provedením dlažby samonivelační stěrka min.pevnosti 30 MPa, tloušťky přes 3 do 5 mm</t>
  </si>
  <si>
    <t>55436067</t>
  </si>
  <si>
    <t>367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</si>
  <si>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</si>
  <si>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</si>
  <si>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-660299739</t>
  </si>
  <si>
    <t>368</t>
  </si>
  <si>
    <t>5976140R</t>
  </si>
  <si>
    <t xml:space="preserve">dlažba keramická slinutá protiskluzná do interiéru i exteriéru </t>
  </si>
  <si>
    <t>-1165343059</t>
  </si>
  <si>
    <t>10,82*1,1 "Přepočtené koeficientem množství</t>
  </si>
  <si>
    <t>369</t>
  </si>
  <si>
    <t>-41255778</t>
  </si>
  <si>
    <t>10,82*1,20</t>
  </si>
  <si>
    <t>370</t>
  </si>
  <si>
    <t>368089031</t>
  </si>
  <si>
    <t>12,984*0,10</t>
  </si>
  <si>
    <t>1,298*1,3 "Přepočtené koeficientem množství</t>
  </si>
  <si>
    <t>371</t>
  </si>
  <si>
    <t>649336036</t>
  </si>
  <si>
    <t>372</t>
  </si>
  <si>
    <t>771577114</t>
  </si>
  <si>
    <t>-577232792</t>
  </si>
  <si>
    <t>373</t>
  </si>
  <si>
    <t>771577115</t>
  </si>
  <si>
    <t>Montáž podlah z dlaždic keramických lepených flexibilním lepidlem Příplatek k cenám za dvousložkové lepidlo</t>
  </si>
  <si>
    <t>-620429663</t>
  </si>
  <si>
    <t>374</t>
  </si>
  <si>
    <t>771121011</t>
  </si>
  <si>
    <t>618850121</t>
  </si>
  <si>
    <t>375</t>
  </si>
  <si>
    <t>343165854</t>
  </si>
  <si>
    <t>376</t>
  </si>
  <si>
    <t>783923161</t>
  </si>
  <si>
    <t>Penetrační nátěr betonových podlah pórovitých ( např. z cihelné dlažby, betonu apod.) akrylátový</t>
  </si>
  <si>
    <t>793061302</t>
  </si>
  <si>
    <t>377</t>
  </si>
  <si>
    <t>771161011</t>
  </si>
  <si>
    <t>Příprava podkladu před provedením dlažby montáž profilu dilatační spáry v rovině dlažby</t>
  </si>
  <si>
    <t>-1387386438</t>
  </si>
  <si>
    <t>378</t>
  </si>
  <si>
    <t>59054174</t>
  </si>
  <si>
    <t>profil dvoudílný na pero drážku s hranou dlaždice z hmoty PVC/CPE tl 15mm</t>
  </si>
  <si>
    <t>-1170143543</t>
  </si>
  <si>
    <t>6*1,1 "Přepočtené koeficientem množství</t>
  </si>
  <si>
    <t>379</t>
  </si>
  <si>
    <t>998771102</t>
  </si>
  <si>
    <t>Přesun hmot pro podlahy z dlaždic stanovený z hmotnosti přesunovaného materiálu vodorovná dopravní vzdálenost do 50 m v objektech výšky přes 6 do 12 m</t>
  </si>
  <si>
    <t>3932103</t>
  </si>
  <si>
    <t>380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</si>
  <si>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</si>
  <si>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</si>
  <si>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-649302847</t>
  </si>
  <si>
    <t>776</t>
  </si>
  <si>
    <t>Podlahy povlakové</t>
  </si>
  <si>
    <t>381</t>
  </si>
  <si>
    <t>776201812</t>
  </si>
  <si>
    <t>Demontáž povlakových podlahovin lepených ručně s podložkou</t>
  </si>
  <si>
    <t>-1231710755</t>
  </si>
  <si>
    <t>STAVAJICI PODL.POVRCHY</t>
  </si>
  <si>
    <t>382</t>
  </si>
  <si>
    <t>776410811</t>
  </si>
  <si>
    <t>Demontáž soklíků nebo lišt pryžových nebo plastových</t>
  </si>
  <si>
    <t>-795279544</t>
  </si>
  <si>
    <t>29,08*1,20</t>
  </si>
  <si>
    <t>383</t>
  </si>
  <si>
    <t>1064452673</t>
  </si>
  <si>
    <t>0,098</t>
  </si>
  <si>
    <t>384</t>
  </si>
  <si>
    <t>-2083244477</t>
  </si>
  <si>
    <t>385</t>
  </si>
  <si>
    <t>1112563992</t>
  </si>
  <si>
    <t>0,098*79</t>
  </si>
  <si>
    <t>386</t>
  </si>
  <si>
    <t>997013813</t>
  </si>
  <si>
    <t>Poplatek za uložení stavebního odpadu na skládce (skládkovné) z plastických hmot zatříděného do Katalogu odpadů pod kódem 170 203</t>
  </si>
  <si>
    <t>-1358813815</t>
  </si>
  <si>
    <t>387</t>
  </si>
  <si>
    <t>776221111</t>
  </si>
  <si>
    <t>Montáž podlahovin z PVC lepením standardním lepidlem z pásů standardních</t>
  </si>
  <si>
    <t>-1212602837</t>
  </si>
  <si>
    <t>NOVA PVC PODLAHOVINA</t>
  </si>
  <si>
    <t>/viz vykres c.14 - legenda mistnosti/</t>
  </si>
  <si>
    <t>P2a</t>
  </si>
  <si>
    <t>12,58</t>
  </si>
  <si>
    <t>388</t>
  </si>
  <si>
    <t>28411000</t>
  </si>
  <si>
    <t>PVC heterogenní zátěžová antibakteriální, nášlapná vrstva 0,90mm, třída zátěže 34/43, otlak do 0,03mm, R10, hořlavost Bfl S1</t>
  </si>
  <si>
    <t>-2114015538</t>
  </si>
  <si>
    <t>12,58*1,1 "Přepočtené koeficientem množství</t>
  </si>
  <si>
    <t>389</t>
  </si>
  <si>
    <t>776221121</t>
  </si>
  <si>
    <t>Montáž podlahovin z PVC lepením standardním lepidlem z pásů elektrostaticky vodivých</t>
  </si>
  <si>
    <t>-791920191</t>
  </si>
  <si>
    <t>P2b</t>
  </si>
  <si>
    <t>16,50</t>
  </si>
  <si>
    <t>390</t>
  </si>
  <si>
    <t>28411026</t>
  </si>
  <si>
    <t>PVC homogenní zátěžová elektrostaticky vodivé tl 2,00mm, R 0,05-1MΩ, třída zátěže 34/43, třída otěru P, hořlavost Bfl S1</t>
  </si>
  <si>
    <t>1066742513</t>
  </si>
  <si>
    <t>16,5*1,1 "Přepočtené koeficientem množství</t>
  </si>
  <si>
    <t>391</t>
  </si>
  <si>
    <t>776223111</t>
  </si>
  <si>
    <t>Montáž podlahovin z PVC spoj podlah svařováním za tepla (včetně frézování)</t>
  </si>
  <si>
    <t>-1864382954</t>
  </si>
  <si>
    <t>(12,58+16,50)*1,40</t>
  </si>
  <si>
    <t>392</t>
  </si>
  <si>
    <t>6075613R</t>
  </si>
  <si>
    <t xml:space="preserve">šňůra svařovací </t>
  </si>
  <si>
    <t>-1548659516</t>
  </si>
  <si>
    <t>40,712</t>
  </si>
  <si>
    <t>40,712*1,05 "Přepočtené koeficientem množství</t>
  </si>
  <si>
    <t>393</t>
  </si>
  <si>
    <t>776411111</t>
  </si>
  <si>
    <t>Montáž soklíků lepením obvodových, výšky do 80 mm</t>
  </si>
  <si>
    <t>1138721770</t>
  </si>
  <si>
    <t>(12,58+16,50)*1,20</t>
  </si>
  <si>
    <t>394</t>
  </si>
  <si>
    <t>28411009</t>
  </si>
  <si>
    <t>lišta soklová PVC 18x80mm</t>
  </si>
  <si>
    <t>2139769017</t>
  </si>
  <si>
    <t>34,896*1,05 "Přepočtené koeficientem množství</t>
  </si>
  <si>
    <t>395</t>
  </si>
  <si>
    <t>776111311</t>
  </si>
  <si>
    <t>Příprava podkladu vysátí podlah</t>
  </si>
  <si>
    <t>-780989437</t>
  </si>
  <si>
    <t>396</t>
  </si>
  <si>
    <t>776121511</t>
  </si>
  <si>
    <t>Příprava podkladu penetrace dvousložková podlah zábrana proti vlhkosti</t>
  </si>
  <si>
    <t>724894621</t>
  </si>
  <si>
    <t>397</t>
  </si>
  <si>
    <t>776141122</t>
  </si>
  <si>
    <t>Příprava podkladu vyrovnání samonivelační stěrkou podlah min.pevnosti 30 MPa, tloušťky přes 3 do 5 mm</t>
  </si>
  <si>
    <t>92590753</t>
  </si>
  <si>
    <t>398</t>
  </si>
  <si>
    <t>998776102</t>
  </si>
  <si>
    <t>Přesun hmot pro podlahy povlakové stanovený z hmotnosti přesunovaného materiálu vodorovná dopravní vzdálenost do 50 m v objektech výšky přes 6 do 12 m</t>
  </si>
  <si>
    <t>1577556247</t>
  </si>
  <si>
    <t>399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</si>
  <si>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</si>
  <si>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</si>
  <si>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-137244705</t>
  </si>
  <si>
    <t>777</t>
  </si>
  <si>
    <t>Podlahy lité</t>
  </si>
  <si>
    <t>400</t>
  </si>
  <si>
    <t>777511105</t>
  </si>
  <si>
    <t>Krycí stěrka dekorativní epoxidová, tloušťky přes 2 do 3 mm</t>
  </si>
  <si>
    <t>-442599873</t>
  </si>
  <si>
    <t>NOVA PODLAHA ZE STERKY</t>
  </si>
  <si>
    <t>P1a</t>
  </si>
  <si>
    <t>401</t>
  </si>
  <si>
    <t>777131105</t>
  </si>
  <si>
    <t>Penetrační nátěr podlahy epoxidový na podklad z čerstvého betonu</t>
  </si>
  <si>
    <t>1030949002</t>
  </si>
  <si>
    <t>402</t>
  </si>
  <si>
    <t>777612103</t>
  </si>
  <si>
    <t>Uzavírací nátěr podlahy epoxidový transparentní</t>
  </si>
  <si>
    <t>-1767530662</t>
  </si>
  <si>
    <t>403</t>
  </si>
  <si>
    <t>-60466816</t>
  </si>
  <si>
    <t>404</t>
  </si>
  <si>
    <t>777131101</t>
  </si>
  <si>
    <t>Penetrační nátěr podlahy epoxidový na podklad suchý a vyzrálý</t>
  </si>
  <si>
    <t>1617149707</t>
  </si>
  <si>
    <t>405</t>
  </si>
  <si>
    <t>998777102</t>
  </si>
  <si>
    <t>Přesun hmot pro podlahy lité stanovený z hmotnosti přesunovaného materiálu vodorovná dopravní vzdálenost do 50 m v objektech výšky přes 6 do 12 m</t>
  </si>
  <si>
    <t>1908496306</t>
  </si>
  <si>
    <t>406</t>
  </si>
  <si>
    <t>998777181</t>
  </si>
  <si>
    <t>Přesun hmot pro podlahy lité stanovený z hmotnosti přesunovaného materiálu Příplatek k cenám za přesun prováděný bez použití mechanizace pro jakoukoliv výšku objektu</t>
  </si>
  <si>
    <t>648210037</t>
  </si>
  <si>
    <t>781</t>
  </si>
  <si>
    <t>Dokončovací práce - obklady</t>
  </si>
  <si>
    <t>407</t>
  </si>
  <si>
    <t>781474115</t>
  </si>
  <si>
    <t>Montáž obkladů vnitřních stěn z dlaždic keramických lepených flexibilním lepidlem maloformátových hladkých přes 22 do 25 ks/m2</t>
  </si>
  <si>
    <t>-1611475183</t>
  </si>
  <si>
    <t>KERAMICKY OBKLAD STEN</t>
  </si>
  <si>
    <t>408</t>
  </si>
  <si>
    <t>59761039</t>
  </si>
  <si>
    <t>obklad keramický hladký přes 22 do 25ks/m2</t>
  </si>
  <si>
    <t>1977357731</t>
  </si>
  <si>
    <t>89,802*1,1 "Přepočtené koeficientem množství</t>
  </si>
  <si>
    <t>409</t>
  </si>
  <si>
    <t>781477114</t>
  </si>
  <si>
    <t>Montáž obkladů vnitřních stěn z dlaždic keramických Příplatek k cenám za dvousložkový spárovací tmel</t>
  </si>
  <si>
    <t>-717135922</t>
  </si>
  <si>
    <t>410</t>
  </si>
  <si>
    <t>781477115</t>
  </si>
  <si>
    <t>Montáž obkladů vnitřních stěn z dlaždic keramických Příplatek k cenám za dvousložkové lepidlo</t>
  </si>
  <si>
    <t>1467329089</t>
  </si>
  <si>
    <t>411</t>
  </si>
  <si>
    <t>781121011</t>
  </si>
  <si>
    <t>Příprava podkladu před provedením obkladu nátěr penetrační na stěnu</t>
  </si>
  <si>
    <t>-1424683041</t>
  </si>
  <si>
    <t>412</t>
  </si>
  <si>
    <t>781494111</t>
  </si>
  <si>
    <t>Obklad - dokončující práce profily ukončovací lepené flexibilním lepidlem rohové</t>
  </si>
  <si>
    <t>-1061801763</t>
  </si>
  <si>
    <t>60,00</t>
  </si>
  <si>
    <t>413</t>
  </si>
  <si>
    <t>998781102</t>
  </si>
  <si>
    <t>Přesun hmot pro obklady keramické stanovený z hmotnosti přesunovaného materiálu vodorovná dopravní vzdálenost do 50 m v objektech výšky přes 6 do 12 m</t>
  </si>
  <si>
    <t>1616374922</t>
  </si>
  <si>
    <t>414</t>
  </si>
  <si>
    <t>998781181</t>
  </si>
  <si>
    <t>Přesun hmot pro obklady keramické stanovený z hmotnosti přesunovaného materiálu Příplatek k cenám za přesun prováděný bez použití mechanizace pro jakoukoliv výšku objektu</t>
  </si>
  <si>
    <t>1864976667</t>
  </si>
  <si>
    <t>783</t>
  </si>
  <si>
    <t>Dokončovací práce - nátěry</t>
  </si>
  <si>
    <t>415</t>
  </si>
  <si>
    <t>783334201</t>
  </si>
  <si>
    <t>Základní antikorozní nátěr zámečnických konstrukcí jednonásobný epoxidový</t>
  </si>
  <si>
    <t>-539358096</t>
  </si>
  <si>
    <t>NATER.SYSTEM DO VLHKEHO PROSTREDI</t>
  </si>
  <si>
    <t>OK PRISTRESKU</t>
  </si>
  <si>
    <t>/upresnit dle pozadavku investora/</t>
  </si>
  <si>
    <t>966,00*32,00*0,001</t>
  </si>
  <si>
    <t>416</t>
  </si>
  <si>
    <t>783335101</t>
  </si>
  <si>
    <t>Mezinátěr zámečnických konstrukcí jednonásobný epoxidový</t>
  </si>
  <si>
    <t>-964394475</t>
  </si>
  <si>
    <t>417</t>
  </si>
  <si>
    <t>783337101</t>
  </si>
  <si>
    <t>Krycí nátěr (email) zámečnických konstrukcí jednonásobný epoxidový</t>
  </si>
  <si>
    <t>-1546645758</t>
  </si>
  <si>
    <t>418</t>
  </si>
  <si>
    <t>783268111</t>
  </si>
  <si>
    <t>Lazurovací nátěr tesařských konstrukcí dvojnásobný olejový</t>
  </si>
  <si>
    <t>1141437967</t>
  </si>
  <si>
    <t>PRISTRESEK NAD NASTUPISTEM</t>
  </si>
  <si>
    <t>/viz vykres c.14+18 - upresnit material/</t>
  </si>
  <si>
    <t>101,998*(0,10+0,16)*2</t>
  </si>
  <si>
    <t>27,74*(0,15+0,15)*2</t>
  </si>
  <si>
    <t>27,74*3,923</t>
  </si>
  <si>
    <t>419</t>
  </si>
  <si>
    <t>783264101</t>
  </si>
  <si>
    <t>Základní nátěr tesařských konstrukcí jednonásobný olejový</t>
  </si>
  <si>
    <t>376372525</t>
  </si>
  <si>
    <t>420</t>
  </si>
  <si>
    <t>783306807</t>
  </si>
  <si>
    <t>Odstranění nátěrů ze zámečnických konstrukcí odstraňovačem nátěrů s obroušením</t>
  </si>
  <si>
    <t>546499434</t>
  </si>
  <si>
    <t>STAVAJICI PRVKY NA FASADE</t>
  </si>
  <si>
    <t>/predb.odhad/</t>
  </si>
  <si>
    <t>421</t>
  </si>
  <si>
    <t>783301311</t>
  </si>
  <si>
    <t>Příprava podkladu zámečnických konstrukcí před provedením nátěru odmaštění odmašťovačem vodou ředitelným</t>
  </si>
  <si>
    <t>-2082194225</t>
  </si>
  <si>
    <t>422</t>
  </si>
  <si>
    <t>783301401</t>
  </si>
  <si>
    <t>Příprava podkladu zámečnických konstrukcí před provedením nátěru ometení</t>
  </si>
  <si>
    <t>-641698544</t>
  </si>
  <si>
    <t>423</t>
  </si>
  <si>
    <t>783314203</t>
  </si>
  <si>
    <t>Základní antikorozní nátěr zámečnických konstrukcí jednonásobný syntetický samozákladující</t>
  </si>
  <si>
    <t>-987496928</t>
  </si>
  <si>
    <t>ZARUBNE</t>
  </si>
  <si>
    <t>1,20*9</t>
  </si>
  <si>
    <t>OCEL.ZABRADLI</t>
  </si>
  <si>
    <t>36,35*0,90*2*2</t>
  </si>
  <si>
    <t>424</t>
  </si>
  <si>
    <t>783315101</t>
  </si>
  <si>
    <t>Mezinátěr zámečnických konstrukcí jednonásobný syntetický standardní</t>
  </si>
  <si>
    <t>1691573464</t>
  </si>
  <si>
    <t>425</t>
  </si>
  <si>
    <t>783317101</t>
  </si>
  <si>
    <t>Krycí nátěr (email) zámečnických konstrukcí jednonásobný syntetický standardní</t>
  </si>
  <si>
    <t>1720613018</t>
  </si>
  <si>
    <t>426</t>
  </si>
  <si>
    <t>783106805</t>
  </si>
  <si>
    <t>Odstranění nátěrů z truhlářských konstrukcí opálením s obroušením</t>
  </si>
  <si>
    <t>1182533804</t>
  </si>
  <si>
    <t>POVRCHOVA UPRAVA PODBITI</t>
  </si>
  <si>
    <t>PRESAHU STRECHY</t>
  </si>
  <si>
    <t>/viz vypocet plochy projektanta/</t>
  </si>
  <si>
    <t>PREDPOKLAD - VYUZITO LESENI PRO FASADU</t>
  </si>
  <si>
    <t>33,80</t>
  </si>
  <si>
    <t>427</t>
  </si>
  <si>
    <t>783101403</t>
  </si>
  <si>
    <t>Příprava podkladu truhlářských konstrukcí před provedením nátěru oprášení</t>
  </si>
  <si>
    <t>-496986634</t>
  </si>
  <si>
    <t>428</t>
  </si>
  <si>
    <t>783132121</t>
  </si>
  <si>
    <t>Tmelení truhlářských konstrukcí lokální, včetně přebroušení tmelených míst rozsahu přes 30 do 50% plochy, tmelem epoxidovým</t>
  </si>
  <si>
    <t>944205704</t>
  </si>
  <si>
    <t>429</t>
  </si>
  <si>
    <t>783113111</t>
  </si>
  <si>
    <t>Napouštěcí nátěr truhlářských konstrukcí jednonásobný fungicidní syntetický</t>
  </si>
  <si>
    <t>-2111265521</t>
  </si>
  <si>
    <t>NOVY NATER PODBITI STRECHY</t>
  </si>
  <si>
    <t>430</t>
  </si>
  <si>
    <t>783114101</t>
  </si>
  <si>
    <t>Základní nátěr truhlářských konstrukcí jednonásobný syntetický</t>
  </si>
  <si>
    <t>918481553</t>
  </si>
  <si>
    <t>431</t>
  </si>
  <si>
    <t>783117101</t>
  </si>
  <si>
    <t>Krycí nátěr truhlářských konstrukcí jednonásobný syntetický</t>
  </si>
  <si>
    <t>-593352150</t>
  </si>
  <si>
    <t>784</t>
  </si>
  <si>
    <t>Dokončovací práce - malby a tapety</t>
  </si>
  <si>
    <t>432</t>
  </si>
  <si>
    <t>784321031</t>
  </si>
  <si>
    <t>Malby silikátové dvojnásobné, bílé v místnostech výšky do 3,80 m</t>
  </si>
  <si>
    <t>-851272714</t>
  </si>
  <si>
    <t xml:space="preserve">MALBA STEN </t>
  </si>
  <si>
    <t>(5,12+8,07)*2*3,00</t>
  </si>
  <si>
    <t>(3,11+2,53)*3,00</t>
  </si>
  <si>
    <t>(5,30+4,70)*2*3,00</t>
  </si>
  <si>
    <t>(3,60+3,00)*2*3,00</t>
  </si>
  <si>
    <t>(5,30+3,05)*2*3,00</t>
  </si>
  <si>
    <t>(5,20+3,29+1,80+2,05)*2,80*2</t>
  </si>
  <si>
    <t>(3,01+2,09)*2,80*2</t>
  </si>
  <si>
    <t>NA ZAZDIVKACH</t>
  </si>
  <si>
    <t>2,00*1,00*2</t>
  </si>
  <si>
    <t xml:space="preserve">ODPOCET  OBKLADU</t>
  </si>
  <si>
    <t>433</t>
  </si>
  <si>
    <t>784181001</t>
  </si>
  <si>
    <t>Pačokování jednonásobné v místnostech výšky do 3,80 m</t>
  </si>
  <si>
    <t>904693440</t>
  </si>
  <si>
    <t>434</t>
  </si>
  <si>
    <t>784181111</t>
  </si>
  <si>
    <t>Penetrace podkladu jednonásobná základní silikátová v místnostech výšky do 3,80 m</t>
  </si>
  <si>
    <t>-1162485590</t>
  </si>
  <si>
    <t>435</t>
  </si>
  <si>
    <t>784171101</t>
  </si>
  <si>
    <t>Zakrytí nemalovaných ploch (materiál ve specifikaci) včetně pozdějšího odkrytí podlah</t>
  </si>
  <si>
    <t>1726155563</t>
  </si>
  <si>
    <t>436</t>
  </si>
  <si>
    <t>58124844</t>
  </si>
  <si>
    <t>fólie pro malířské potřeby zakrývací tl 25µ 4x5m</t>
  </si>
  <si>
    <t>-2118915586</t>
  </si>
  <si>
    <t>73,05*1,05 "Přepočtené koeficientem množství</t>
  </si>
  <si>
    <t>979</t>
  </si>
  <si>
    <t>Vybavení interiéru</t>
  </si>
  <si>
    <t>437</t>
  </si>
  <si>
    <t>76681111R</t>
  </si>
  <si>
    <t>Smontování kuchyňské sestavy</t>
  </si>
  <si>
    <t>-45663693</t>
  </si>
  <si>
    <t>NOVA KUCHYNSKÁ LINKA</t>
  </si>
  <si>
    <t>438</t>
  </si>
  <si>
    <t>6072227R</t>
  </si>
  <si>
    <t>kuchyňská sestava kompletní vč.dřezu a baterie</t>
  </si>
  <si>
    <t>1335067659</t>
  </si>
  <si>
    <t>439</t>
  </si>
  <si>
    <t>766821111</t>
  </si>
  <si>
    <t>Montáž nábytku vestavěného korpusu skříně policové jednokřídlové</t>
  </si>
  <si>
    <t>1009376352</t>
  </si>
  <si>
    <t>POLICOVE SKRINE - UKLIDOVA MISTNOST</t>
  </si>
  <si>
    <t>440</t>
  </si>
  <si>
    <t>R POL 6</t>
  </si>
  <si>
    <t xml:space="preserve">skříň policová  jednokřídlová cca 0,60x0,45x1,90 m</t>
  </si>
  <si>
    <t>-618341428</t>
  </si>
  <si>
    <t>441</t>
  </si>
  <si>
    <t>936124113</t>
  </si>
  <si>
    <t>Montáž lavičky parkové stabilní přichycené kotevními šrouby</t>
  </si>
  <si>
    <t>888719025</t>
  </si>
  <si>
    <t>LAVICKY V CEKARNE</t>
  </si>
  <si>
    <t>442</t>
  </si>
  <si>
    <t>74910102</t>
  </si>
  <si>
    <t xml:space="preserve">lavička bez opěradla kotvená 2000x630x510mm   konstrukce-kov, sedák-kov</t>
  </si>
  <si>
    <t>1496220002</t>
  </si>
  <si>
    <t>443</t>
  </si>
  <si>
    <t>953943112</t>
  </si>
  <si>
    <t>Osazování drobných kovových předmětů výrobků ostatních jinde neuvedených do vynechaných či vysekaných kapes zdiva, se zajištěním polohy se zalitím maltou cementovou, hmotnosti přes 1 do 5 kg/kus</t>
  </si>
  <si>
    <t>1299791557</t>
  </si>
  <si>
    <t xml:space="preserve">WC VYBAVENI </t>
  </si>
  <si>
    <t>SOC.ZARIZENI + WC INVALIDNI</t>
  </si>
  <si>
    <t xml:space="preserve"> ZRCADLA</t>
  </si>
  <si>
    <t>2+1</t>
  </si>
  <si>
    <t>444</t>
  </si>
  <si>
    <t>634651R1</t>
  </si>
  <si>
    <t>zrcadlo bronzové koupelnové</t>
  </si>
  <si>
    <t>496295566</t>
  </si>
  <si>
    <t>0,80*0,60*2</t>
  </si>
  <si>
    <t>445</t>
  </si>
  <si>
    <t>634651R2</t>
  </si>
  <si>
    <t>zrcadlo bronzové koupelnové sklopné s rukojetí</t>
  </si>
  <si>
    <t>-660863862</t>
  </si>
  <si>
    <t>WC INVALIDNI</t>
  </si>
  <si>
    <t>0,60*0,80</t>
  </si>
  <si>
    <t>446</t>
  </si>
  <si>
    <t>72529151R</t>
  </si>
  <si>
    <t>Doplňky zařízení koupelen a záchodů nerez dávkovač tekutého mýdla na 350 ml</t>
  </si>
  <si>
    <t>1011205148</t>
  </si>
  <si>
    <t>1+1</t>
  </si>
  <si>
    <t>447</t>
  </si>
  <si>
    <t>725291521</t>
  </si>
  <si>
    <t>Doplňky zařízení koupelen a záchodů plastové zásobník toaletních papírů</t>
  </si>
  <si>
    <t>2120514759</t>
  </si>
  <si>
    <t>SOC.ZARIZENI</t>
  </si>
  <si>
    <t>448</t>
  </si>
  <si>
    <t>725291631</t>
  </si>
  <si>
    <t>Doplňky zařízení koupelen a záchodů nerezové zásobník papírových ručníků</t>
  </si>
  <si>
    <t>1534522927</t>
  </si>
  <si>
    <t>449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</si>
  <si>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</si>
  <si>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</si>
  <si>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451059434</t>
  </si>
  <si>
    <t>OSUSOVAC RUKOU</t>
  </si>
  <si>
    <t>450</t>
  </si>
  <si>
    <t>55431063</t>
  </si>
  <si>
    <t>osušovač rukou elektrický nerezový matný kryt</t>
  </si>
  <si>
    <t>-1366045200</t>
  </si>
  <si>
    <t>451</t>
  </si>
  <si>
    <t>5543107R</t>
  </si>
  <si>
    <t>koš odpadkový nášlapný nerez 30 litrů</t>
  </si>
  <si>
    <t>1495497110</t>
  </si>
  <si>
    <t>1+1+1</t>
  </si>
  <si>
    <t>452</t>
  </si>
  <si>
    <t>R POL 7</t>
  </si>
  <si>
    <t>dvojháček koupelnový nerez D+M</t>
  </si>
  <si>
    <t>-29066619</t>
  </si>
  <si>
    <t>453</t>
  </si>
  <si>
    <t>7252916R3</t>
  </si>
  <si>
    <t>Doplňky zařízení koupelen a záchodů nerezové madlo s držákem na toaletní papír</t>
  </si>
  <si>
    <t>868571404</t>
  </si>
  <si>
    <t>454</t>
  </si>
  <si>
    <t>7252916R2</t>
  </si>
  <si>
    <t>Doplňky zařízení koupelen a záchodů nerezové madlo 813 mm sklopné</t>
  </si>
  <si>
    <t>-1829559354</t>
  </si>
  <si>
    <t>455</t>
  </si>
  <si>
    <t>R POL 8</t>
  </si>
  <si>
    <t>DMTŽ a likvidace stáv.vybavení soc.zařízení</t>
  </si>
  <si>
    <t>-1609969700</t>
  </si>
  <si>
    <t>456</t>
  </si>
  <si>
    <t>R POL 9</t>
  </si>
  <si>
    <t>Koš na tříděný odpad pro venkovní plochu</t>
  </si>
  <si>
    <t>1352880289</t>
  </si>
  <si>
    <t>457</t>
  </si>
  <si>
    <t>998766101</t>
  </si>
  <si>
    <t>Přesun hmot pro konstrukce truhlářské stanovený z hmotnosti přesunovaného materiálu vodorovná dopravní vzdálenost do 50 m v objektech výšky do 6 m</t>
  </si>
  <si>
    <t>-742948576</t>
  </si>
  <si>
    <t>458</t>
  </si>
  <si>
    <t>162817282</t>
  </si>
  <si>
    <t>Práce a dodávky M</t>
  </si>
  <si>
    <t>21-M</t>
  </si>
  <si>
    <t>Elektromontáže</t>
  </si>
  <si>
    <t>459</t>
  </si>
  <si>
    <t>R POL 10</t>
  </si>
  <si>
    <t>Zasekání a zabezpečení kabelu do chráničky na jihozápadní fasádě + zaomítnutí rýhy</t>
  </si>
  <si>
    <t>520185910</t>
  </si>
  <si>
    <t>460</t>
  </si>
  <si>
    <t>R POL 11</t>
  </si>
  <si>
    <t>Vyvěšení a zpětná montáž kabelu rozhlasu na přístřešku</t>
  </si>
  <si>
    <t>512</t>
  </si>
  <si>
    <t>-229168555</t>
  </si>
  <si>
    <t>461</t>
  </si>
  <si>
    <t>R POL 12</t>
  </si>
  <si>
    <t>Přemístění lampy VO vč.rozvodů (viz výkres č.C.2)</t>
  </si>
  <si>
    <t>173354249</t>
  </si>
  <si>
    <t>22-M</t>
  </si>
  <si>
    <t>Montáže technologických zařízení pro dopravní stavby</t>
  </si>
  <si>
    <t>462</t>
  </si>
  <si>
    <t>220320391</t>
  </si>
  <si>
    <t>Montáž tabule včetně vyvrtání otvorů a připevnění tabule, nosné konstrukce, zatažení kabelů do tabule informační na nosnou konstrukci do hmotnosti tabule 100 kg</t>
  </si>
  <si>
    <t>-838168107</t>
  </si>
  <si>
    <t xml:space="preserve">Poznámka k souboru cen:_x000d_
1. V cenách 220 32-0363 až -0424 nejsou započteny náklady na zapojení kabelů._x000d_
</t>
  </si>
  <si>
    <t>463</t>
  </si>
  <si>
    <t>40413701-1R</t>
  </si>
  <si>
    <t>tabule označení stanice s pigtogramem a nápisem "Mikulášovice dolní nádraží", nástěnná, neprosvětlená včetně kotvení dle TNŽ 736390 (boční strana směrem k obci)</t>
  </si>
  <si>
    <t>-1338970098</t>
  </si>
  <si>
    <t>464</t>
  </si>
  <si>
    <t>40413701-2R</t>
  </si>
  <si>
    <t>tabule označení stanice s nápisem "Mikulášovice dolní nádraží", nástěnná, neprosvětlená včetně kotvení dle TNŽ 736390</t>
  </si>
  <si>
    <t>1732426592</t>
  </si>
  <si>
    <t>465</t>
  </si>
  <si>
    <t>40413701-3R</t>
  </si>
  <si>
    <t>tabule označení stanice s nápisem "Mikulášovice dolní nádraží", nástěnná, prosvětlená led včetně kotvení dle TNŽ 736390</t>
  </si>
  <si>
    <t>-516197739</t>
  </si>
  <si>
    <t>24-M</t>
  </si>
  <si>
    <t>Montáže vzduchotechnických zařízení</t>
  </si>
  <si>
    <t>466</t>
  </si>
  <si>
    <t>95373511R</t>
  </si>
  <si>
    <t>Odvětrání vodorovné z plastových trub přes 140 do 160 mm</t>
  </si>
  <si>
    <t>-1215325691</t>
  </si>
  <si>
    <t>ODVETRANI SOC.ZARIZENI</t>
  </si>
  <si>
    <t>467</t>
  </si>
  <si>
    <t>751398012</t>
  </si>
  <si>
    <t>Montáž ostatních zařízení větrací mřížky na kruhové potrubí, průměru přes 100 do 200 mm</t>
  </si>
  <si>
    <t>-1381179712</t>
  </si>
  <si>
    <t>468</t>
  </si>
  <si>
    <t>55341428</t>
  </si>
  <si>
    <t>mřížka větrací nerezová kruhová se síťovinou 150mm</t>
  </si>
  <si>
    <t>-1295427536</t>
  </si>
  <si>
    <t>469</t>
  </si>
  <si>
    <t>751581352</t>
  </si>
  <si>
    <t>Protipožární ochrana vzduchotechnického potrubí prostup kruhového potrubí stěnou, průměru potrubí přes 100 do 200 mm</t>
  </si>
  <si>
    <t>230892706</t>
  </si>
  <si>
    <t>470</t>
  </si>
  <si>
    <t>953731311</t>
  </si>
  <si>
    <t>Odvětrání svislé plastovými troubami montáž větrací hlavice, vnitřního průměru do 160 mm</t>
  </si>
  <si>
    <t>-960630564</t>
  </si>
  <si>
    <t>471</t>
  </si>
  <si>
    <t>R POL 13</t>
  </si>
  <si>
    <t>Ventilátor axiální - nasávací hlavice</t>
  </si>
  <si>
    <t>-305989220</t>
  </si>
  <si>
    <t>N00</t>
  </si>
  <si>
    <t>Nepojmenované práce</t>
  </si>
  <si>
    <t>HZS</t>
  </si>
  <si>
    <t>Hodinové zúčtovací sazby</t>
  </si>
  <si>
    <t>472</t>
  </si>
  <si>
    <t>HZS 1</t>
  </si>
  <si>
    <t>Ostatní pomocné a nezměřitelné práce - přesný počet hodin bude fakturován dle skutečnosti za hodinovou sazbu zhotovitele po odsouhlasení ve stavebním deníku (NUTNÁ KONTROLA VYČERPANÝCH HODIN)</t>
  </si>
  <si>
    <t>hod</t>
  </si>
  <si>
    <t>-507114333</t>
  </si>
  <si>
    <t>REKONSTRUKCE</t>
  </si>
  <si>
    <t>SKRYTE KONSTRUKCE A DETAILY NEODHALITELNE PROJEKTEM</t>
  </si>
  <si>
    <t xml:space="preserve">NAPOJENI NA STAVAJICI PLOCHY A  KONSTRUKCE ATD.</t>
  </si>
  <si>
    <t>300,00</t>
  </si>
  <si>
    <t>473</t>
  </si>
  <si>
    <t>HZS 2</t>
  </si>
  <si>
    <t>Zednické výpomoce pro profese - přesný počet hodin bude fakturován dle skutečnosti za hodinovou sazbu zhotovitele po odsouhlasení ve stavebním deníku</t>
  </si>
  <si>
    <t>-1521713637</t>
  </si>
  <si>
    <t>RYHY, PRURAZY, ZACISTENI ATD.</t>
  </si>
  <si>
    <t>80,00</t>
  </si>
  <si>
    <t>474</t>
  </si>
  <si>
    <t>HZS 3</t>
  </si>
  <si>
    <t>DMTŽ, úprava a zpětná MTŽ konstrukcí na fasádě- přesný počet hodin bude fakturován dle skutečnosti za hodinovou sazbu zhotovitele po odsouhlasení ve stavebním deníku</t>
  </si>
  <si>
    <t>1676106021</t>
  </si>
  <si>
    <t>MRIZKY, TABULE A TABULKY, VEDENI, OSVETLENI,</t>
  </si>
  <si>
    <t>120,00</t>
  </si>
  <si>
    <t>475</t>
  </si>
  <si>
    <t>HZS 4</t>
  </si>
  <si>
    <t>DMTŽ a likvidace nefunkčních konstrukcí na fasádě- přesný počet hodin bude fakturován dle skutečnosti za hodinovou sazbu zhotovitele po odsouhlasení ve stavebním deníku</t>
  </si>
  <si>
    <t>-1001519133</t>
  </si>
  <si>
    <t>KONSTRUKCE, KTERE NEMAJI FUNKCNI OPODSTATNENI</t>
  </si>
  <si>
    <t>/viz vykres c.12-poznamka/</t>
  </si>
  <si>
    <t>32,00</t>
  </si>
  <si>
    <t>D.1.2 - ZDRAVOTNÍ INSTALACE</t>
  </si>
  <si>
    <t xml:space="preserve">    721 - Zdravotechnika - vnitřní kanalizace</t>
  </si>
  <si>
    <t xml:space="preserve">    722 - Zdravotechnika - vnitřní vodovod</t>
  </si>
  <si>
    <t>130901122</t>
  </si>
  <si>
    <t>Bourání konstrukcí z betonu prokl.kam.ve vykopávk., pneumatickým kladivem</t>
  </si>
  <si>
    <t>-1468168382</t>
  </si>
  <si>
    <t>132201211</t>
  </si>
  <si>
    <t>Hloubení rýh š.do 200 cm hor.3 do 100 m3,STROJNĚ</t>
  </si>
  <si>
    <t>-2111185935</t>
  </si>
  <si>
    <t>132201401</t>
  </si>
  <si>
    <t>Hloubený výkop v základech v hor.3</t>
  </si>
  <si>
    <t>-375415970</t>
  </si>
  <si>
    <t>151101101</t>
  </si>
  <si>
    <t>Pažení a rozepření stěn rýh - příložné - hl. do 2m</t>
  </si>
  <si>
    <t>-219316013</t>
  </si>
  <si>
    <t>164203101</t>
  </si>
  <si>
    <t>Vodorovné přem.výkopku z hor.1-4 po vodě do 50 m</t>
  </si>
  <si>
    <t>703093178</t>
  </si>
  <si>
    <t>161101101</t>
  </si>
  <si>
    <t>Svislé přemístění výkopku z hor.1-4 do 2,5 m</t>
  </si>
  <si>
    <t>-698508656</t>
  </si>
  <si>
    <t>175100020</t>
  </si>
  <si>
    <t>Obsyp potrubí štěrkopískem</t>
  </si>
  <si>
    <t>1627781412</t>
  </si>
  <si>
    <t>451573111</t>
  </si>
  <si>
    <t>Lože pod potrubí ze štěrkopísku do 63 mm</t>
  </si>
  <si>
    <t>1215458598</t>
  </si>
  <si>
    <t>721</t>
  </si>
  <si>
    <t>Zdravotechnika - vnitřní kanalizace</t>
  </si>
  <si>
    <t>721100013</t>
  </si>
  <si>
    <t>Kanalizace vnitřní, PVC, D 160 mm, zemní práce, rýha 40 x 50 cm</t>
  </si>
  <si>
    <t>1156037784</t>
  </si>
  <si>
    <t>721152218</t>
  </si>
  <si>
    <t>Čisticí kus,pro odpadní svislé D 110 mm</t>
  </si>
  <si>
    <t>-104106631</t>
  </si>
  <si>
    <t>721176102</t>
  </si>
  <si>
    <t>Potrubí HT připojovací D 40 x 1,8 mm</t>
  </si>
  <si>
    <t>-206099855</t>
  </si>
  <si>
    <t>721176103</t>
  </si>
  <si>
    <t>Potrubí HT připojovací D 50 x 1,8 mm</t>
  </si>
  <si>
    <t>834412947</t>
  </si>
  <si>
    <t>721176104</t>
  </si>
  <si>
    <t>Potrubí HT připojovací D 75 x 1,9 mm</t>
  </si>
  <si>
    <t>457538963</t>
  </si>
  <si>
    <t>721176105</t>
  </si>
  <si>
    <t>Potrubí HT připojovací D 110 x 2,7 mm</t>
  </si>
  <si>
    <t>-113236858</t>
  </si>
  <si>
    <t>721176222</t>
  </si>
  <si>
    <t>Potrubí KG svodné (ležaté) v zemi D 110 x 3,2 mm</t>
  </si>
  <si>
    <t>-886419992</t>
  </si>
  <si>
    <t>721176223</t>
  </si>
  <si>
    <t>Potrubí KG svodné (ležaté) v zemi D 125 x 3,2 mm</t>
  </si>
  <si>
    <t>-1408916077</t>
  </si>
  <si>
    <t>721176224</t>
  </si>
  <si>
    <t>Potrubí KG svodné (ležaté) v zemi D 160 x 4,0 mm</t>
  </si>
  <si>
    <t>1401220867</t>
  </si>
  <si>
    <t>721194104</t>
  </si>
  <si>
    <t>Vyvedení odpadních výpustek D 40 x 1,8</t>
  </si>
  <si>
    <t>-1095833326</t>
  </si>
  <si>
    <t>721194105</t>
  </si>
  <si>
    <t>Vyvedení odpadních výpustek D 50 x 1,8</t>
  </si>
  <si>
    <t>-94793296</t>
  </si>
  <si>
    <t>721194109</t>
  </si>
  <si>
    <t>Vyvedení odpadních výpustek D 110 x 2,3</t>
  </si>
  <si>
    <t>-323939480</t>
  </si>
  <si>
    <t>721223425</t>
  </si>
  <si>
    <t>Vpusť podlahová se zápachovou uzávěrkou , mřížka nerez 115 x 115 mm, odpad D 50/75 mm</t>
  </si>
  <si>
    <t>1872733773</t>
  </si>
  <si>
    <t>721273150</t>
  </si>
  <si>
    <t>Hlavice ventilační DN 100</t>
  </si>
  <si>
    <t>1829869678</t>
  </si>
  <si>
    <t>721290111</t>
  </si>
  <si>
    <t>Zkouška těsnosti kanalizace</t>
  </si>
  <si>
    <t>-1952147469</t>
  </si>
  <si>
    <t>998721101</t>
  </si>
  <si>
    <t>Přesun hmot pro vnitřní kanalizaci, výšky do 6 m</t>
  </si>
  <si>
    <t>1455047846</t>
  </si>
  <si>
    <t>722</t>
  </si>
  <si>
    <t>Zdravotechnika - vnitřní vodovod</t>
  </si>
  <si>
    <t>722100010</t>
  </si>
  <si>
    <t>Napojení potrubí</t>
  </si>
  <si>
    <t>-401918208</t>
  </si>
  <si>
    <t>722130801</t>
  </si>
  <si>
    <t>Demontáž potrubí ocelových závitových</t>
  </si>
  <si>
    <t>695535283</t>
  </si>
  <si>
    <t>722172330</t>
  </si>
  <si>
    <t>Potrubí z PP RCT PN20 16x2,7 mm</t>
  </si>
  <si>
    <t>635485013</t>
  </si>
  <si>
    <t>722172331</t>
  </si>
  <si>
    <t>Potrubí z PP RCT PN 20, D 20x3,4 mm</t>
  </si>
  <si>
    <t>91336842</t>
  </si>
  <si>
    <t>722172332</t>
  </si>
  <si>
    <t>Potrubí z PPRCT, PN20, D 25x4,2 mm</t>
  </si>
  <si>
    <t>-1725618744</t>
  </si>
  <si>
    <t>722181213</t>
  </si>
  <si>
    <t>Izolace návleková tl. stěny 13 mm, vnitřní průměr 16 mm</t>
  </si>
  <si>
    <t>1426418708</t>
  </si>
  <si>
    <t>722181213.1</t>
  </si>
  <si>
    <t>Izolace návleková tl. stěny 13 mm, vnitřní průměr 20 mm</t>
  </si>
  <si>
    <t>-1857391910</t>
  </si>
  <si>
    <t>722181213.2</t>
  </si>
  <si>
    <t>Izolace návleková tl. stěny 13 mm, vnitřní průměr 25 mm</t>
  </si>
  <si>
    <t>-474425119</t>
  </si>
  <si>
    <t>722190221</t>
  </si>
  <si>
    <t>Přípojky vodovodní pro pevné připojení DN 15</t>
  </si>
  <si>
    <t>-2050413190</t>
  </si>
  <si>
    <t>722190401</t>
  </si>
  <si>
    <t>Vyvedení a upevnění výpustek DN 15</t>
  </si>
  <si>
    <t>-1656096780</t>
  </si>
  <si>
    <t>722191113</t>
  </si>
  <si>
    <t>Hadice flexibilní k baterii,DN 15 x M10,délka 0,6m</t>
  </si>
  <si>
    <t>228050434</t>
  </si>
  <si>
    <t>722202221</t>
  </si>
  <si>
    <t>Komplet nástěnný PPR D 20xR1/2</t>
  </si>
  <si>
    <t>190515890</t>
  </si>
  <si>
    <t>722202212</t>
  </si>
  <si>
    <t>Nástěnka PPR D 16xR1/2</t>
  </si>
  <si>
    <t>-618967918</t>
  </si>
  <si>
    <t>722231161</t>
  </si>
  <si>
    <t>Ventil pojistný pružinový G 1/2</t>
  </si>
  <si>
    <t>-870104081</t>
  </si>
  <si>
    <t>722235643</t>
  </si>
  <si>
    <t>Klapka zpětná DN 15</t>
  </si>
  <si>
    <t>-1391459616</t>
  </si>
  <si>
    <t>722238512R00</t>
  </si>
  <si>
    <t>Filtr, vnitřní-vnitřní závit DN 20</t>
  </si>
  <si>
    <t>-326242690</t>
  </si>
  <si>
    <t>722239102</t>
  </si>
  <si>
    <t>Montáž vodovodních armatur 2závity</t>
  </si>
  <si>
    <t>-2077941735</t>
  </si>
  <si>
    <t>722290234</t>
  </si>
  <si>
    <t>Proplach a dezinfekce vodovod.potrubí</t>
  </si>
  <si>
    <t>166751146</t>
  </si>
  <si>
    <t>722280107</t>
  </si>
  <si>
    <t>Tlaková zkouška vodovodního potrubí</t>
  </si>
  <si>
    <t>-1438943063</t>
  </si>
  <si>
    <t>998722101</t>
  </si>
  <si>
    <t>Přesun hmot pro vnitřní vodovod, výšky do 6 m</t>
  </si>
  <si>
    <t>729289263</t>
  </si>
  <si>
    <t>55117868</t>
  </si>
  <si>
    <t>Ventil kulový se šroubením KE-280 3/4", motýl</t>
  </si>
  <si>
    <t>155594846</t>
  </si>
  <si>
    <t>55117886</t>
  </si>
  <si>
    <t>Ventil kulový se šroubením 1/2"</t>
  </si>
  <si>
    <t>-2124173118</t>
  </si>
  <si>
    <t>725016105</t>
  </si>
  <si>
    <t>Pisoár ovládání automatické, bílý</t>
  </si>
  <si>
    <t>795045287</t>
  </si>
  <si>
    <t>725014142</t>
  </si>
  <si>
    <t>Klozet závěsný ZTP + sedátko, barevný</t>
  </si>
  <si>
    <t>1830826042</t>
  </si>
  <si>
    <t>725014131</t>
  </si>
  <si>
    <t>Klozet závěsný + sedátko, bílý</t>
  </si>
  <si>
    <t>1269563604</t>
  </si>
  <si>
    <t>725017122</t>
  </si>
  <si>
    <t>Umyvadlo na šrouby 55 x 42 cm, bílé</t>
  </si>
  <si>
    <t>-1108871812</t>
  </si>
  <si>
    <t>725119306</t>
  </si>
  <si>
    <t>Montáž klozetu závěsného</t>
  </si>
  <si>
    <t>-530069338</t>
  </si>
  <si>
    <t>725139101</t>
  </si>
  <si>
    <t>Montáž pisoárů</t>
  </si>
  <si>
    <t>-969442011</t>
  </si>
  <si>
    <t>725019103</t>
  </si>
  <si>
    <t>Výlevka závěsná s plastovou mžížkou</t>
  </si>
  <si>
    <t>74935393</t>
  </si>
  <si>
    <t>725212370</t>
  </si>
  <si>
    <t>Umyvadlo pro invalidy, se zápachovou uzávěrkou</t>
  </si>
  <si>
    <t>-1026657831</t>
  </si>
  <si>
    <t>725219401</t>
  </si>
  <si>
    <t>Montáž umyvadel na šrouby do zdiva</t>
  </si>
  <si>
    <t>590423456</t>
  </si>
  <si>
    <t>725536241</t>
  </si>
  <si>
    <t>Ohřívač elek. zásobníkový závěsný 100 l</t>
  </si>
  <si>
    <t>606884846</t>
  </si>
  <si>
    <t>725539102</t>
  </si>
  <si>
    <t>Montáž elektr.ohřívačů</t>
  </si>
  <si>
    <t>505611464</t>
  </si>
  <si>
    <t>725814107</t>
  </si>
  <si>
    <t>Ventil rohový s filtrem DN 15 x DN 10</t>
  </si>
  <si>
    <t>1709318118</t>
  </si>
  <si>
    <t>725823111</t>
  </si>
  <si>
    <t>Baterie umyvadlová stoján.</t>
  </si>
  <si>
    <t>-1364774053</t>
  </si>
  <si>
    <t>725835111</t>
  </si>
  <si>
    <t>Baterie nástěnná páková</t>
  </si>
  <si>
    <t>1071616308</t>
  </si>
  <si>
    <t>725869214</t>
  </si>
  <si>
    <t>Montáž uzávěrek zápach.sifonů</t>
  </si>
  <si>
    <t>-2025092202</t>
  </si>
  <si>
    <t>725980113</t>
  </si>
  <si>
    <t>Dvířka 300 x 150 mm</t>
  </si>
  <si>
    <t>-1053896960</t>
  </si>
  <si>
    <t>286967582</t>
  </si>
  <si>
    <t>Modul-WC Duofix,ovl. zepředu, ZTP, 2 objemy splachování</t>
  </si>
  <si>
    <t>-497897363</t>
  </si>
  <si>
    <t>998725101</t>
  </si>
  <si>
    <t>Přesun hmot pro zařizovací předměty, výšky do 6 m</t>
  </si>
  <si>
    <t>355729161</t>
  </si>
  <si>
    <t>55162433</t>
  </si>
  <si>
    <t>HL406 uzávěrka zápachová podomítková DN 40/50, výtokový ventil 1/2"</t>
  </si>
  <si>
    <t>-1932202483</t>
  </si>
  <si>
    <t>D.1.3 - ELEKTROINSTALACE NN</t>
  </si>
  <si>
    <t>D1 - Dodávky zařízení</t>
  </si>
  <si>
    <t>HSV - HSV</t>
  </si>
  <si>
    <t>21-M - Elektromontáže</t>
  </si>
  <si>
    <t xml:space="preserve">    D1 - Dodávky zařízení</t>
  </si>
  <si>
    <t xml:space="preserve">    D2 - Materiál elektromontážní</t>
  </si>
  <si>
    <t xml:space="preserve">    D3 - Materiál zemní+stavební</t>
  </si>
  <si>
    <t xml:space="preserve">    D4 - Elektromontáže</t>
  </si>
  <si>
    <t xml:space="preserve">    D5 - Demontáže</t>
  </si>
  <si>
    <t xml:space="preserve">    D6 - Montáže další obory</t>
  </si>
  <si>
    <t xml:space="preserve">    D7 - Ostatní náklady</t>
  </si>
  <si>
    <t xml:space="preserve">    Rozpis rozvaděče R1 - Rozpis rozvaděče R1</t>
  </si>
  <si>
    <t xml:space="preserve">    Rozpis rozvaděče R-D - Rozpis rozvaděče R-DM</t>
  </si>
  <si>
    <t xml:space="preserve">    58-M - Revize vyhrazených technických zařízení</t>
  </si>
  <si>
    <t>D1</t>
  </si>
  <si>
    <t>Dodávky zařízení</t>
  </si>
  <si>
    <t>460200254</t>
  </si>
  <si>
    <t>výkop kabel.rýhy šířka 50/hloubka 70cm tz.4/ko1.0</t>
  </si>
  <si>
    <t>1638246</t>
  </si>
  <si>
    <t>460420385</t>
  </si>
  <si>
    <t>kabel.lože písek 2x10-15cm betondesky50/20 na20cm</t>
  </si>
  <si>
    <t>-356787264</t>
  </si>
  <si>
    <t>460490011</t>
  </si>
  <si>
    <t>výstražná fólie šířka do 30cm</t>
  </si>
  <si>
    <t>1340990905</t>
  </si>
  <si>
    <t>460560254</t>
  </si>
  <si>
    <t>zához kabelové rýhy šířka 50/hloubka 70cm tz.4</t>
  </si>
  <si>
    <t>-1246772673</t>
  </si>
  <si>
    <t>460600001</t>
  </si>
  <si>
    <t>odvoz zeminy do 10km vč.poplatku za skládku</t>
  </si>
  <si>
    <t>1612410645</t>
  </si>
  <si>
    <t>460620014</t>
  </si>
  <si>
    <t>provizorní úprava terénu třída zeminy 4</t>
  </si>
  <si>
    <t>356135821</t>
  </si>
  <si>
    <t>R POL 1a</t>
  </si>
  <si>
    <t>PPV pro zemní práce</t>
  </si>
  <si>
    <t>%</t>
  </si>
  <si>
    <t>2033227225</t>
  </si>
  <si>
    <t>210220020</t>
  </si>
  <si>
    <t>Montáž uzemňovacího vedení s upevněním, propojením a připojením pomocí svorek v zemi s izolací spojů vodičů FeZn páskou průřezu do 120 mm2 v městské zástavbě</t>
  </si>
  <si>
    <t>-816688525</t>
  </si>
  <si>
    <t>P</t>
  </si>
  <si>
    <t>Poznámka k položce:_x000d_
vložit do společného výkopu při provádění dřenáže podél objektu</t>
  </si>
  <si>
    <t>2*23</t>
  </si>
  <si>
    <t>2*10</t>
  </si>
  <si>
    <t>35442062</t>
  </si>
  <si>
    <t>pás zemnící 30x4mm FeZn</t>
  </si>
  <si>
    <t>376943759</t>
  </si>
  <si>
    <t>66*1,05</t>
  </si>
  <si>
    <t>509101</t>
  </si>
  <si>
    <t>LED svítidlo "A" 35W, 4200lm, 4000K</t>
  </si>
  <si>
    <t>ks</t>
  </si>
  <si>
    <t>-366919509</t>
  </si>
  <si>
    <t>509101.1</t>
  </si>
  <si>
    <t>LED svítidlo "B" 34W, 3015lm, 4000K</t>
  </si>
  <si>
    <t>47676063</t>
  </si>
  <si>
    <t>509101.2</t>
  </si>
  <si>
    <t>LED svítidlo "C" 20W, 2200lm, 4000K</t>
  </si>
  <si>
    <t>36577000</t>
  </si>
  <si>
    <t>509101.3</t>
  </si>
  <si>
    <t>LED svítidlo "D" 3800lm, 4000K</t>
  </si>
  <si>
    <t>1635343506</t>
  </si>
  <si>
    <t>552041</t>
  </si>
  <si>
    <t>LED svítidlo nouzové "NO" 3W, 1hod</t>
  </si>
  <si>
    <t>295268800</t>
  </si>
  <si>
    <t>Doprava dodávek</t>
  </si>
  <si>
    <t>1580499136</t>
  </si>
  <si>
    <t>Přesun dodávek</t>
  </si>
  <si>
    <t>1686434978</t>
  </si>
  <si>
    <t>D2</t>
  </si>
  <si>
    <t>Materiál elektromontážní</t>
  </si>
  <si>
    <t>101114</t>
  </si>
  <si>
    <t>kabel 1kV CYKY 3x70+50</t>
  </si>
  <si>
    <t>-1670711605</t>
  </si>
  <si>
    <t>101307</t>
  </si>
  <si>
    <t>kabel CYKY 5x4</t>
  </si>
  <si>
    <t>-1520910984</t>
  </si>
  <si>
    <t>101308</t>
  </si>
  <si>
    <t>kabel CYKY 5x6</t>
  </si>
  <si>
    <t>2077339310</t>
  </si>
  <si>
    <t>101105</t>
  </si>
  <si>
    <t>kabel CYKY 3x1,5</t>
  </si>
  <si>
    <t>999697162</t>
  </si>
  <si>
    <t>101106</t>
  </si>
  <si>
    <t>kabel CYKY 3x2,5</t>
  </si>
  <si>
    <t>-1549738098</t>
  </si>
  <si>
    <t>101306</t>
  </si>
  <si>
    <t>kabel CYKY 5x2,5</t>
  </si>
  <si>
    <t>325480188</t>
  </si>
  <si>
    <t>171111</t>
  </si>
  <si>
    <t>vodič CY 25</t>
  </si>
  <si>
    <t>-1906887779</t>
  </si>
  <si>
    <t>171107</t>
  </si>
  <si>
    <t>vodič CY 4</t>
  </si>
  <si>
    <t>1320384296</t>
  </si>
  <si>
    <t>171106</t>
  </si>
  <si>
    <t>vodič CY 2,5</t>
  </si>
  <si>
    <t>-2131593391</t>
  </si>
  <si>
    <t>204211</t>
  </si>
  <si>
    <t>kabel SYKFY 3x2x0,5</t>
  </si>
  <si>
    <t>844196925</t>
  </si>
  <si>
    <t>409031</t>
  </si>
  <si>
    <t>ovladač 10A/250Vstř design Tango řaz.1/0</t>
  </si>
  <si>
    <t>-155671497</t>
  </si>
  <si>
    <t>409011</t>
  </si>
  <si>
    <t>spínač 10A/250Vstř design Tango řaz.1</t>
  </si>
  <si>
    <t>531161844</t>
  </si>
  <si>
    <t>409021</t>
  </si>
  <si>
    <t>přepínač 10A/250Vstř design Tango řaz.5</t>
  </si>
  <si>
    <t>776977037</t>
  </si>
  <si>
    <t>410139</t>
  </si>
  <si>
    <t>spínač 16A/400Vstř des Tango 3425A-0344 ř.3P +krab</t>
  </si>
  <si>
    <t>-392958329</t>
  </si>
  <si>
    <t>419100</t>
  </si>
  <si>
    <t>zásuvka 16A/250Vstř design Tango</t>
  </si>
  <si>
    <t>-1502337403</t>
  </si>
  <si>
    <t>420091</t>
  </si>
  <si>
    <t>rámeček pro 1 přístroj design Tango</t>
  </si>
  <si>
    <t>-385580930</t>
  </si>
  <si>
    <t>311115</t>
  </si>
  <si>
    <t>krabice univerzální/přístrojová</t>
  </si>
  <si>
    <t>1461599760</t>
  </si>
  <si>
    <t>900001</t>
  </si>
  <si>
    <t>PIR čidlo stropní</t>
  </si>
  <si>
    <t>2044737318</t>
  </si>
  <si>
    <t>900002</t>
  </si>
  <si>
    <t>termostat</t>
  </si>
  <si>
    <t>508914503</t>
  </si>
  <si>
    <t>900003</t>
  </si>
  <si>
    <t>přímotop</t>
  </si>
  <si>
    <t>-686351593</t>
  </si>
  <si>
    <t>Prořez</t>
  </si>
  <si>
    <t>1474487035</t>
  </si>
  <si>
    <t>Materiál podružný</t>
  </si>
  <si>
    <t>657926974</t>
  </si>
  <si>
    <t>D3</t>
  </si>
  <si>
    <t>Materiál zemní+stavební</t>
  </si>
  <si>
    <t>46114</t>
  </si>
  <si>
    <t>písek kopaný 0-2mm</t>
  </si>
  <si>
    <t>-200527546</t>
  </si>
  <si>
    <t>46172</t>
  </si>
  <si>
    <t>deska betonová 50/20/5cm</t>
  </si>
  <si>
    <t>-453174960</t>
  </si>
  <si>
    <t>46381</t>
  </si>
  <si>
    <t>výstražná fólie šířka 0,2m</t>
  </si>
  <si>
    <t>-1120136812</t>
  </si>
  <si>
    <t>D4</t>
  </si>
  <si>
    <t>210810103</t>
  </si>
  <si>
    <t>kabel Cu(-1kV CYKY)pevně uložený do 3x70/4x50/5x35</t>
  </si>
  <si>
    <t>946802308</t>
  </si>
  <si>
    <t>210810052</t>
  </si>
  <si>
    <t>kabel(-CYKY) pevně uložený do 5x6/7x4/12x1,5</t>
  </si>
  <si>
    <t>2099821562</t>
  </si>
  <si>
    <t>-195866305</t>
  </si>
  <si>
    <t>210810048</t>
  </si>
  <si>
    <t>kabel(-CYKY) pevně uložený do 3x6/4x4/7x2,5</t>
  </si>
  <si>
    <t>-1206221765</t>
  </si>
  <si>
    <t>513335579</t>
  </si>
  <si>
    <t>513503124</t>
  </si>
  <si>
    <t>210800851</t>
  </si>
  <si>
    <t>vodič Cu(-CY,CYA) pevně uložený do 1x35</t>
  </si>
  <si>
    <t>-2043980216</t>
  </si>
  <si>
    <t>1708048794</t>
  </si>
  <si>
    <t>-1099471198</t>
  </si>
  <si>
    <t>210860281</t>
  </si>
  <si>
    <t>kabel SYKY/SYKFY/JXFE/JXKE do 30x3x0,5 pevně ul.</t>
  </si>
  <si>
    <t>-2046895859</t>
  </si>
  <si>
    <t>210110062</t>
  </si>
  <si>
    <t>ovladač zapuštěný vč.zapojení tlačítkový/ř.1/0</t>
  </si>
  <si>
    <t>-1716229741</t>
  </si>
  <si>
    <t>210110041</t>
  </si>
  <si>
    <t>spínač zapuštěný vč.zapojení 1pólový/řazení 1</t>
  </si>
  <si>
    <t>162381244</t>
  </si>
  <si>
    <t>210110043</t>
  </si>
  <si>
    <t>přepínač zapuštěný vč.zapojení sériový/řazení 5-5A</t>
  </si>
  <si>
    <t>-1965821302</t>
  </si>
  <si>
    <t>210110006</t>
  </si>
  <si>
    <t>spínač nástěnný do IP.1 vč.zapojení 3pólový/25A</t>
  </si>
  <si>
    <t>-1984122362</t>
  </si>
  <si>
    <t>210111012</t>
  </si>
  <si>
    <t>zásuvka domovní zapuštěná vč.zapojení průběžně</t>
  </si>
  <si>
    <t>-869324244</t>
  </si>
  <si>
    <t>210010321</t>
  </si>
  <si>
    <t>krabicová rozvodka vč.svorkovn.a zapojení(-KR68)</t>
  </si>
  <si>
    <t>763865132</t>
  </si>
  <si>
    <t>210990001</t>
  </si>
  <si>
    <t>montáž PIR čidla</t>
  </si>
  <si>
    <t>1431235781</t>
  </si>
  <si>
    <t>210990002</t>
  </si>
  <si>
    <t>montáž termostatu</t>
  </si>
  <si>
    <t>-239325286</t>
  </si>
  <si>
    <t>210990003</t>
  </si>
  <si>
    <t>montáž přímotopu</t>
  </si>
  <si>
    <t>-922233359</t>
  </si>
  <si>
    <t>210201001</t>
  </si>
  <si>
    <t>svítidlo zářivkové bytové stropní/1 zdroj</t>
  </si>
  <si>
    <t>1883842525</t>
  </si>
  <si>
    <t>1020656430</t>
  </si>
  <si>
    <t>-196871901</t>
  </si>
  <si>
    <t>916837925</t>
  </si>
  <si>
    <t>210201201</t>
  </si>
  <si>
    <t>nouzové orientační svítidlo zářivkové</t>
  </si>
  <si>
    <t>1594642046</t>
  </si>
  <si>
    <t>R POL 5</t>
  </si>
  <si>
    <t>PPV pro elektromontáže</t>
  </si>
  <si>
    <t>-265305455</t>
  </si>
  <si>
    <t>D5</t>
  </si>
  <si>
    <t>Demontáže</t>
  </si>
  <si>
    <t>210990052</t>
  </si>
  <si>
    <t>demontáž stávající elektroinstalace</t>
  </si>
  <si>
    <t>433848571</t>
  </si>
  <si>
    <t>210990053</t>
  </si>
  <si>
    <t>demontáž stávajícího R2</t>
  </si>
  <si>
    <t>-207358680</t>
  </si>
  <si>
    <t>D6</t>
  </si>
  <si>
    <t>Montáže další obory</t>
  </si>
  <si>
    <t>290990051</t>
  </si>
  <si>
    <t>zjištění stáv. stavu jističů a kabelů ve stáv. R1</t>
  </si>
  <si>
    <t>1122656016</t>
  </si>
  <si>
    <t>290990054</t>
  </si>
  <si>
    <t>zasekání rozvaděče R-DM(pro RACK) do zdi</t>
  </si>
  <si>
    <t>-51537219</t>
  </si>
  <si>
    <t>290990055</t>
  </si>
  <si>
    <t>Měření osvětlení vč. vyhotovení protokolu</t>
  </si>
  <si>
    <t>332108398</t>
  </si>
  <si>
    <t>D7</t>
  </si>
  <si>
    <t>Ostatní náklady</t>
  </si>
  <si>
    <t>219002612</t>
  </si>
  <si>
    <t>vysekání rýhy/zeď cihla/ hl.do 30mm/š.do 70mm</t>
  </si>
  <si>
    <t>1472228544</t>
  </si>
  <si>
    <t>219002212</t>
  </si>
  <si>
    <t>vysekání kapsy/zeď cihla/ do 50x50x50mm</t>
  </si>
  <si>
    <t>869305570</t>
  </si>
  <si>
    <t>219001212</t>
  </si>
  <si>
    <t>vybour.otvoru ve zdi/cihla/ do pr.60mm/tl.do 0,30m</t>
  </si>
  <si>
    <t>-1365157893</t>
  </si>
  <si>
    <t>218009001</t>
  </si>
  <si>
    <t>poplatek za recyklaci svítidla přes 50cm</t>
  </si>
  <si>
    <t>-153531262</t>
  </si>
  <si>
    <t>697425824</t>
  </si>
  <si>
    <t>476364609</t>
  </si>
  <si>
    <t>-263024771</t>
  </si>
  <si>
    <t>226813425</t>
  </si>
  <si>
    <t>218009011</t>
  </si>
  <si>
    <t>poplatek za recyklaci světelného zdroje</t>
  </si>
  <si>
    <t>-941925084</t>
  </si>
  <si>
    <t>Rozpis rozvaděče R1</t>
  </si>
  <si>
    <t>764836</t>
  </si>
  <si>
    <t>skříň Univers 168M/1100x550x161/IP44 zapu</t>
  </si>
  <si>
    <t>-1840493945</t>
  </si>
  <si>
    <t>415501</t>
  </si>
  <si>
    <t>odpínač 3pól(modul jistič) BC160NT305-V 690V/160A</t>
  </si>
  <si>
    <t>-327633572</t>
  </si>
  <si>
    <t>415062</t>
  </si>
  <si>
    <t>vypínač MSO-32-3 32A/AC250V/3pol na lištu</t>
  </si>
  <si>
    <t>-1040398836</t>
  </si>
  <si>
    <t>471211</t>
  </si>
  <si>
    <t>svodič 3pól SJBC-25E-3-MZS 350V/25kA typ1+typ2</t>
  </si>
  <si>
    <t>778853523</t>
  </si>
  <si>
    <t>448211</t>
  </si>
  <si>
    <t>relé výpadku fáze</t>
  </si>
  <si>
    <t>1799398062</t>
  </si>
  <si>
    <t>461353</t>
  </si>
  <si>
    <t>impulsní relé MR-4/1P/AC230V/8A/1modul</t>
  </si>
  <si>
    <t>-1907006087</t>
  </si>
  <si>
    <t>462214</t>
  </si>
  <si>
    <t>relé časové MCR-MB-003-UNI 12-230Vac 12-220Vdc</t>
  </si>
  <si>
    <t>686967608</t>
  </si>
  <si>
    <t>438023</t>
  </si>
  <si>
    <t>proud chránič+jistič 2p/1+N OLI-16B-N1-030AC</t>
  </si>
  <si>
    <t>541240375</t>
  </si>
  <si>
    <t>434323</t>
  </si>
  <si>
    <t>jistič LTN-10B-1 1pól/ch.B/ 10A/10kA</t>
  </si>
  <si>
    <t>825588507</t>
  </si>
  <si>
    <t>434325</t>
  </si>
  <si>
    <t>jistič LTN-16B-1 1pól/ch.B/ 16A/10kA</t>
  </si>
  <si>
    <t>-1316937623</t>
  </si>
  <si>
    <t>435021</t>
  </si>
  <si>
    <t>jistič LTN-10B-3 3pól/ch.B/ 10A/10kA</t>
  </si>
  <si>
    <t>-1136417253</t>
  </si>
  <si>
    <t>435023</t>
  </si>
  <si>
    <t>jistič LTN-16B-3 3pól/ch.B/ 16A/10kA</t>
  </si>
  <si>
    <t>201243872</t>
  </si>
  <si>
    <t>435025</t>
  </si>
  <si>
    <t>jistič LTN-25B-3 3pól/ch.B/ 25A/10kA</t>
  </si>
  <si>
    <t>1907888551</t>
  </si>
  <si>
    <t>435026</t>
  </si>
  <si>
    <t>jistič LTN-32B-3 3pól/ch.B/ 32A/10kA</t>
  </si>
  <si>
    <t>639005095</t>
  </si>
  <si>
    <t>435029</t>
  </si>
  <si>
    <t>jistič LTN-63B-3 3pól/ch.B/ 63A/10kA</t>
  </si>
  <si>
    <t>-1686774760</t>
  </si>
  <si>
    <t>435052</t>
  </si>
  <si>
    <t>jistič LTN-25C-3 3pól/ch.C/ 25A/10kA</t>
  </si>
  <si>
    <t>-1139690490</t>
  </si>
  <si>
    <t>441121</t>
  </si>
  <si>
    <t>stykač 2pól RSI-20-20/2Z/20A na lištu</t>
  </si>
  <si>
    <t>1354950763</t>
  </si>
  <si>
    <t>441131</t>
  </si>
  <si>
    <t>stykač 4pól RSI-25-40/4Z/25A na lištu</t>
  </si>
  <si>
    <t>-954552494</t>
  </si>
  <si>
    <t>464341</t>
  </si>
  <si>
    <t>soumrakový spínač SOU-1/1P/AC230V/8A/1M</t>
  </si>
  <si>
    <t>-1996160945</t>
  </si>
  <si>
    <t>montáž rozvaděče</t>
  </si>
  <si>
    <t>-1619470042</t>
  </si>
  <si>
    <t>podružný materiál</t>
  </si>
  <si>
    <t>-181470114</t>
  </si>
  <si>
    <t>revize rozvaděče</t>
  </si>
  <si>
    <t>-234785848</t>
  </si>
  <si>
    <t>Rozpis rozvaděče R-D</t>
  </si>
  <si>
    <t>Rozpis rozvaděče R-DM</t>
  </si>
  <si>
    <t>764408</t>
  </si>
  <si>
    <t>skříň plast do63A 3x12M/IP41 zapu plnáDv VF312PD</t>
  </si>
  <si>
    <t>2107199829</t>
  </si>
  <si>
    <t>58-M</t>
  </si>
  <si>
    <t>Revize vyhrazených technických zařízení</t>
  </si>
  <si>
    <t>580105011R</t>
  </si>
  <si>
    <t>Revize hromosvodu</t>
  </si>
  <si>
    <t>839454404</t>
  </si>
  <si>
    <t>D.1.4. - ÚSTŘEDNÍ VYTÁPĚNÍ</t>
  </si>
  <si>
    <t xml:space="preserve">    73 - Ústřední vytápění</t>
  </si>
  <si>
    <t xml:space="preserve">      N.C.RE.PSZ - Montážní a demontážní práce, doprava</t>
  </si>
  <si>
    <t xml:space="preserve">      N.C.RE.RRE - Kontrolní činnost (revize a zkoušky)</t>
  </si>
  <si>
    <t xml:space="preserve">      N.C.RE.SP - Stavební přípomoce</t>
  </si>
  <si>
    <t xml:space="preserve">      N.V.ND.ARM - Kotle, zásobníky, čerpadla, armatury, topný tělesa</t>
  </si>
  <si>
    <t xml:space="preserve">      N.V.PM.STP - Potrubní díly + ostatní materiál</t>
  </si>
  <si>
    <t>Ústřední vytápění</t>
  </si>
  <si>
    <t>N.C.RE.PSZ</t>
  </si>
  <si>
    <t>Montážní a demontážní práce, doprava</t>
  </si>
  <si>
    <t>444-001</t>
  </si>
  <si>
    <t>Montážní práce zařízení pro vytápění</t>
  </si>
  <si>
    <t>351551796</t>
  </si>
  <si>
    <t>444-002</t>
  </si>
  <si>
    <t>Doprava zařízení pro vytápění na místo stavby</t>
  </si>
  <si>
    <t>-570577340</t>
  </si>
  <si>
    <t>N.C.RE.RRE</t>
  </si>
  <si>
    <t>Kontrolní činnost (revize a zkoušky)</t>
  </si>
  <si>
    <t>555-001</t>
  </si>
  <si>
    <t>Zkoušky, uvedení do provozu a vyregulování</t>
  </si>
  <si>
    <t>1720375198</t>
  </si>
  <si>
    <t>555-002</t>
  </si>
  <si>
    <t>Zajištění chodu zařízení ve zkušebním provozu</t>
  </si>
  <si>
    <t>1110970466</t>
  </si>
  <si>
    <t>555-003</t>
  </si>
  <si>
    <t>Zaškolení obsluhy</t>
  </si>
  <si>
    <t>1399243274</t>
  </si>
  <si>
    <t>555-004</t>
  </si>
  <si>
    <t>Návrh provozního řádu</t>
  </si>
  <si>
    <t>363776807</t>
  </si>
  <si>
    <t>N.C.RE.SP</t>
  </si>
  <si>
    <t>Stavební přípomoce</t>
  </si>
  <si>
    <t>333-001</t>
  </si>
  <si>
    <t>Stavební přípomoce - spolupráce se stavbou s vyznačením míst prostupů stěnami a stropy pro rozvody potrubí topné vody</t>
  </si>
  <si>
    <t>391680156</t>
  </si>
  <si>
    <t>N.V.ND.ARM</t>
  </si>
  <si>
    <t>Kotle, zásobníky, čerpadla, armatury, topný tělesa</t>
  </si>
  <si>
    <t>777-001</t>
  </si>
  <si>
    <t>Elektrický závěsný kotel o topném výkonu 18 kW, - s přípravou na ekvitermní regulaci, - včetně oběhového čerpadla Q = 1,90 m3/h, H = 3,0 m, a integrovaného hydraulického bloku (pojistný ventil 1/2“ - 3 bar, oběhové čerpadlo, odvzdušňovací ventil, expanzní nádoba 7 l)</t>
  </si>
  <si>
    <t>-1074099303</t>
  </si>
  <si>
    <t>777-002</t>
  </si>
  <si>
    <t>Vypouštěcí kohout závitový 1/2“</t>
  </si>
  <si>
    <t>-48370696</t>
  </si>
  <si>
    <t>777-003</t>
  </si>
  <si>
    <t>Automatický odvzdušňovací ventil závitový 3/8“</t>
  </si>
  <si>
    <t>2015678113</t>
  </si>
  <si>
    <t>777-004</t>
  </si>
  <si>
    <t>Kulový kohout závitový 1“</t>
  </si>
  <si>
    <t>-1216334689</t>
  </si>
  <si>
    <t>777-005</t>
  </si>
  <si>
    <t>Manometr, D 100, 0-600 kPa, včetně jímky, konden. smyčky a manometr. ventilu</t>
  </si>
  <si>
    <t>-1530568290</t>
  </si>
  <si>
    <t>777-006</t>
  </si>
  <si>
    <t>Teploměr TR, L = 60 mm, D 100 mm, 0-120 oC, včetně teploměrné jímky M20x1,5 a návarku</t>
  </si>
  <si>
    <t>-2110148180</t>
  </si>
  <si>
    <t>777-007</t>
  </si>
  <si>
    <t>Otopné těleso připojení ventil kompakt 10-600/400</t>
  </si>
  <si>
    <t>-1345730276</t>
  </si>
  <si>
    <t>777-008</t>
  </si>
  <si>
    <t>Otopné těleso připojení ventil kompakt 10-600/500</t>
  </si>
  <si>
    <t>-1205408595</t>
  </si>
  <si>
    <t>777-009</t>
  </si>
  <si>
    <t>Otopné těleso připojení ventil kompakt 10-600/1200</t>
  </si>
  <si>
    <t>-211233226</t>
  </si>
  <si>
    <t>777-010</t>
  </si>
  <si>
    <t>Otopné těleso připojení ventil kompakt 21-600/400</t>
  </si>
  <si>
    <t>1389061103</t>
  </si>
  <si>
    <t>777-011</t>
  </si>
  <si>
    <t>Otopné těleso připojení ventil kompakt 21-600/1000</t>
  </si>
  <si>
    <t>1352570276</t>
  </si>
  <si>
    <t>777-012</t>
  </si>
  <si>
    <t>Otopné těleso připojení ventil kompakt 21-600/1400</t>
  </si>
  <si>
    <t>2086662687</t>
  </si>
  <si>
    <t>777-013</t>
  </si>
  <si>
    <t>Otopné těleso připojení ventil kompakt 22-600/1000</t>
  </si>
  <si>
    <t>-1414248399</t>
  </si>
  <si>
    <t>777-014</t>
  </si>
  <si>
    <t>Otopné těleso připojení ventil kompakt 22-600/1400</t>
  </si>
  <si>
    <t>-361176834</t>
  </si>
  <si>
    <t>777-015</t>
  </si>
  <si>
    <t>Otopné těleso připojení ventil kompakt 22-900/900</t>
  </si>
  <si>
    <t>400174796</t>
  </si>
  <si>
    <t>777-016</t>
  </si>
  <si>
    <t>Otopné těleso připojení ventil kompakt 22-900/1100</t>
  </si>
  <si>
    <t>1267582208</t>
  </si>
  <si>
    <t>777-017</t>
  </si>
  <si>
    <t>Otopné těleso připojení ventil kompakt 33-600/1400</t>
  </si>
  <si>
    <t>845092199</t>
  </si>
  <si>
    <t>777-018</t>
  </si>
  <si>
    <t>Šroubení pro tělesa ventil kompakt 1/2"</t>
  </si>
  <si>
    <t>1115825475</t>
  </si>
  <si>
    <t>777-019</t>
  </si>
  <si>
    <t>Termostatická hlavice typ K s kapalinovým čidlem</t>
  </si>
  <si>
    <t>2047436784</t>
  </si>
  <si>
    <t>N.V.PM.STP</t>
  </si>
  <si>
    <t>Potrubní díly + ostatní materiál</t>
  </si>
  <si>
    <t>111-001</t>
  </si>
  <si>
    <t>Měděné potrubí 28x1,0</t>
  </si>
  <si>
    <t>938661509</t>
  </si>
  <si>
    <t>111-002</t>
  </si>
  <si>
    <t>Měděné potrubí 22x1,0</t>
  </si>
  <si>
    <t>582823126</t>
  </si>
  <si>
    <t>111-003</t>
  </si>
  <si>
    <t>Měděné potrubí 18x1,0</t>
  </si>
  <si>
    <t>1848335715</t>
  </si>
  <si>
    <t>111-004</t>
  </si>
  <si>
    <t>Měděné potrubí 15x1,0</t>
  </si>
  <si>
    <t>-1971416407</t>
  </si>
  <si>
    <t>111-005</t>
  </si>
  <si>
    <t>Tepelná izolace na potrubí Cu 28x1,0, tl. izolace 20 mm - pěnová navlékací</t>
  </si>
  <si>
    <t>-1047300509</t>
  </si>
  <si>
    <t>111-006</t>
  </si>
  <si>
    <t>Tepelná izolace na potrubí Cu 22x1,0, tl. izolace 20 mm - pěnová navlékací</t>
  </si>
  <si>
    <t>1257767103</t>
  </si>
  <si>
    <t>111-007</t>
  </si>
  <si>
    <t>Tepelná izolace na potrubí Cu 18x1,0, tl. izolace 20 mm - pěnová navlékací</t>
  </si>
  <si>
    <t>-1971725959</t>
  </si>
  <si>
    <t>111-008</t>
  </si>
  <si>
    <t>Tepelná izolace na potrubí Cu 15x1,0, tl. izolace 20 mm - pěnová navlékací</t>
  </si>
  <si>
    <t>-1513396870</t>
  </si>
  <si>
    <t>111-009</t>
  </si>
  <si>
    <t>Cu - kolena, redukce, T-kusy a další tvarovky příslušných dimenzí - přesný počet bude stanoven při montáži, odborný odhad tvarovek cca 40%</t>
  </si>
  <si>
    <t>-83679250</t>
  </si>
  <si>
    <t>111-010</t>
  </si>
  <si>
    <t>Pomocný ocelový materiál pro uchycení potrubí – konzole, třmeny, objímky, nastřelovací šrouby, matice, hmoždinky, ostatní spojovací materiál atd. - přesný počet bude stanoven na stavbě při montáži</t>
  </si>
  <si>
    <t>1883019754</t>
  </si>
  <si>
    <t>111-011</t>
  </si>
  <si>
    <t>Jímka do potrubí pro snímače teploty – pouze montáž - počet bude stanoven profesí elektro</t>
  </si>
  <si>
    <t>-98020264</t>
  </si>
  <si>
    <t>111-012</t>
  </si>
  <si>
    <t>Popisné štítky na zařízení včetně šipek proudění</t>
  </si>
  <si>
    <t>-983715924</t>
  </si>
  <si>
    <t>SO 02 - PŘÍPOJKA DEŠŤOVÉ KANALIZACE</t>
  </si>
  <si>
    <t xml:space="preserve">    8 - Trubní vedení</t>
  </si>
  <si>
    <t>121101103</t>
  </si>
  <si>
    <t>Sejmutí ornice</t>
  </si>
  <si>
    <t>-1347435550</t>
  </si>
  <si>
    <t>-931529373</t>
  </si>
  <si>
    <t>132201212</t>
  </si>
  <si>
    <t>Hloubení rýh š.do 200 cm hor.3 do 1000m3,STROJNĚ</t>
  </si>
  <si>
    <t>-1051992475</t>
  </si>
  <si>
    <t>Pažení a rozepření stěn rýh - příložné - hl.do 2 m</t>
  </si>
  <si>
    <t>-1149413893</t>
  </si>
  <si>
    <t>151101111</t>
  </si>
  <si>
    <t>Odstranění pažení stěn rýh - příložné - hl. do 2 m</t>
  </si>
  <si>
    <t>-1795922218</t>
  </si>
  <si>
    <t>1707101465</t>
  </si>
  <si>
    <t>Zásyp jam, rýh, šachet se zhutněním</t>
  </si>
  <si>
    <t>879867448</t>
  </si>
  <si>
    <t>671849167</t>
  </si>
  <si>
    <t>181301102</t>
  </si>
  <si>
    <t>Rozprostření ornice, rovina, tl. 10-15 cm,do 500m2</t>
  </si>
  <si>
    <t>-532260679</t>
  </si>
  <si>
    <t>199000002</t>
  </si>
  <si>
    <t>Poplatek za skládku horniny 1- 4</t>
  </si>
  <si>
    <t>234216543</t>
  </si>
  <si>
    <t>1681452292</t>
  </si>
  <si>
    <t>Trubní vedení</t>
  </si>
  <si>
    <t>871353121</t>
  </si>
  <si>
    <t>Montáž trub z plastu, gumový kroužek, DN 200</t>
  </si>
  <si>
    <t>1320509088</t>
  </si>
  <si>
    <t>721176225</t>
  </si>
  <si>
    <t>Potrubí KG svodné (ležaté) v zemi D 200 x 4,9 mm</t>
  </si>
  <si>
    <t>1363632854</t>
  </si>
  <si>
    <t>871313121</t>
  </si>
  <si>
    <t>Montáž trub z plastu, gumový kroužek, DN 150</t>
  </si>
  <si>
    <t>1507237080</t>
  </si>
  <si>
    <t>-407715300</t>
  </si>
  <si>
    <t>1785367696</t>
  </si>
  <si>
    <t>893152111</t>
  </si>
  <si>
    <t>Montáž šachty plastové</t>
  </si>
  <si>
    <t>-55443708</t>
  </si>
  <si>
    <t>894431421</t>
  </si>
  <si>
    <t>Šachta D 600 mm, dl.šach.roury 2,00 m, přímá, dno KG D 160 mm, poklop PE do roury 1,5 t</t>
  </si>
  <si>
    <t>1093997258</t>
  </si>
  <si>
    <t>899103111</t>
  </si>
  <si>
    <t>Osazení poklopu s rámem do 150 kg, včetně dodávky poklopu lit. kruhového D 600</t>
  </si>
  <si>
    <t>915927272</t>
  </si>
  <si>
    <t>899711122</t>
  </si>
  <si>
    <t>Fólie výstražná z PVC, šířka 30 cm</t>
  </si>
  <si>
    <t>214137289</t>
  </si>
  <si>
    <t>877353121</t>
  </si>
  <si>
    <t>Montáž tvarovek odboč. plast. gum. kroužek</t>
  </si>
  <si>
    <t>2013811711</t>
  </si>
  <si>
    <t>877355122</t>
  </si>
  <si>
    <t>Napojení potrubí DN 200</t>
  </si>
  <si>
    <t>-1232321745</t>
  </si>
  <si>
    <t>892571111</t>
  </si>
  <si>
    <t>Zkouška těsnosti kanalizace DN do 200, vodou</t>
  </si>
  <si>
    <t>-619865450</t>
  </si>
  <si>
    <t>28341255</t>
  </si>
  <si>
    <t>Lapač střešních splavenin PP</t>
  </si>
  <si>
    <t>-649105326</t>
  </si>
  <si>
    <t>28697159</t>
  </si>
  <si>
    <t>Poklop PE A15 do šachtové roury D=600 mm 1,5 T, s těsněním</t>
  </si>
  <si>
    <t>1611928813</t>
  </si>
  <si>
    <t>998276101</t>
  </si>
  <si>
    <t>Přesun hmot, trubní vedení plastová, otevř. výkop</t>
  </si>
  <si>
    <t>1764397892</t>
  </si>
  <si>
    <t>SO 03 - DEMOLICE PŘÍSTAVKŮ</t>
  </si>
  <si>
    <t xml:space="preserve">    38 - Různé kompletní konstrukce</t>
  </si>
  <si>
    <t xml:space="preserve">    98 - Demolice a sanace</t>
  </si>
  <si>
    <t>120901121</t>
  </si>
  <si>
    <t>Bourání konstrukcí v odkopávkách a prokopávkách s přemístěním suti na hromady na vzdálenost do 20 m nebo s naložením na dopravní prostředek ručně z betonu prostého neprokládaného</t>
  </si>
  <si>
    <t>-267491236</t>
  </si>
  <si>
    <t>ZAKLADY PRISTAVKU PODUROVNI TERENU</t>
  </si>
  <si>
    <t>MALY PRISTAVEK</t>
  </si>
  <si>
    <t>0,60*(2,90*2+4,36)*0,40</t>
  </si>
  <si>
    <t>162701155</t>
  </si>
  <si>
    <t>Vodorovné přemístění výkopku nebo sypaniny po suchu na obvyklém dopravním prostředku, bez naložení výkopku, avšak se složením bez rozhrnutí z horniny tř. 5 až 7 na vzdálenost přes 9 000 do 10 000 m</t>
  </si>
  <si>
    <t>952669383</t>
  </si>
  <si>
    <t>2,438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</si>
  <si>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</si>
  <si>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</si>
  <si>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-734036000</t>
  </si>
  <si>
    <t>2,438*10</t>
  </si>
  <si>
    <t>997013801</t>
  </si>
  <si>
    <t>-1933548766</t>
  </si>
  <si>
    <t>2,438*2,500</t>
  </si>
  <si>
    <t>-430919336</t>
  </si>
  <si>
    <t>ZASYP RYHY PO ZAKL.PASECH</t>
  </si>
  <si>
    <t>4,877</t>
  </si>
  <si>
    <t>Různé kompletní konstrukce</t>
  </si>
  <si>
    <t>Odpojení objektů přístavků od sítí + revize</t>
  </si>
  <si>
    <t>2033100376</t>
  </si>
  <si>
    <t>Demolice a sanace</t>
  </si>
  <si>
    <t>981011314</t>
  </si>
  <si>
    <t>Demolice budov postupným rozebíráním z cihel, kamene, smíšeného nebo hrázděného zdiva, tvárnic na maltu vápennou nebo vápenocementovou s podílem konstrukcí přes 20 do 25 %</t>
  </si>
  <si>
    <t>1010276066</t>
  </si>
  <si>
    <t xml:space="preserve">Poznámka k souboru cen:_x000d_
1. Ceny jsou stanoveny na měrnou jednotku m3 obestavěného prostoru._x000d_
2. Procentuální podíl konstrukcí se stanoví podle článku 3503 Všeobecných podmínek části B01._x000d_
3. Celkový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4. Pro volbu cen je rozhodující objemově převažující druh zdiva svislých nosných konstrukcí demolovaného objektu._x000d_
5. Ceny jsou určeny pro demolice budov výšky do 35 m. Tato výška je určena svislou vzdáleností nejvyšší hrany římsy, popř. atiky a nejnižšího bodu přilehlého terénu._x000d_
</t>
  </si>
  <si>
    <t>DEMOLICE OBJEKTU NAD UROVNI TERENU</t>
  </si>
  <si>
    <t>/vc.markyzy, podlah, prislusnych klempir.prvku atd. - kompletni demolice/</t>
  </si>
  <si>
    <t>2,90*4,36*3,60</t>
  </si>
  <si>
    <t>VELKY PRISTAVEK</t>
  </si>
  <si>
    <t>5,60*9,09*5,30</t>
  </si>
  <si>
    <t>1383039692</t>
  </si>
  <si>
    <t>1441237875</t>
  </si>
  <si>
    <t>141,889*19</t>
  </si>
  <si>
    <t>997013809</t>
  </si>
  <si>
    <t>Poplatek za uložení stavebního odpadu na skládce (skládkovné) ze směsí nebo oddělených frakcí betonu, cihel a keramických výrobků zatříděného do Katalogu odpadů pod kódem 170 107</t>
  </si>
  <si>
    <t>1981350108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</si>
  <si>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</si>
  <si>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ODPAD PO ROZTRIDENI</t>
  </si>
  <si>
    <t>1294401116</t>
  </si>
  <si>
    <t>SMESNY ODPAD PO ROZTRIDENI</t>
  </si>
  <si>
    <t>141,889-130,00</t>
  </si>
  <si>
    <t>SO 04 - INFORMAČNÍ SYSTÉM</t>
  </si>
  <si>
    <t>Pol1</t>
  </si>
  <si>
    <t>Demontáž a zpětná montáž stávající informační tabule rozměry 3000x700 mm zadní plochou na zeď do 100 kg - výrobce Starmon</t>
  </si>
  <si>
    <t>172731850</t>
  </si>
  <si>
    <t>Pol2</t>
  </si>
  <si>
    <t>Zabalení a uskladnění stávající informační tabule</t>
  </si>
  <si>
    <t>2064202322</t>
  </si>
  <si>
    <t>VRN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</si>
  <si>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</si>
  <si>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</si>
  <si>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</si>
  <si>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</si>
  <si>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220890401R</t>
  </si>
  <si>
    <t>Průkaz o odborné způsobilosti k provádění revizí, prohlídek a zkoušek UTZ v provozu</t>
  </si>
  <si>
    <t>1869015962</t>
  </si>
  <si>
    <t>Vedlejší rozpočtové náklady</t>
  </si>
  <si>
    <t>VRN1</t>
  </si>
  <si>
    <t>Průzkumné, geodetické a projektové práce</t>
  </si>
  <si>
    <t>011002000R</t>
  </si>
  <si>
    <t>Průzkumné práce - vytyčení inženýrských sítí</t>
  </si>
  <si>
    <t>1024</t>
  </si>
  <si>
    <t>1109169319</t>
  </si>
  <si>
    <t>012002000R</t>
  </si>
  <si>
    <t>Geodetické práce - před výstavbou, po demolici a zaměření sítí</t>
  </si>
  <si>
    <t>-232739138</t>
  </si>
  <si>
    <t>013254000R</t>
  </si>
  <si>
    <t>Dokumentace skutečného provedení stavby (2 paré) včetně dokladů stavby a inženýrské činnosti</t>
  </si>
  <si>
    <t>1522296760</t>
  </si>
  <si>
    <t>VRN3</t>
  </si>
  <si>
    <t>Zařízení staveniště</t>
  </si>
  <si>
    <t>030001000</t>
  </si>
  <si>
    <t>Zařízení staveniště - zřízení, provoz, zrušení</t>
  </si>
  <si>
    <t>1784050576</t>
  </si>
  <si>
    <t>034002000</t>
  </si>
  <si>
    <t>Zabezpečení staveniště</t>
  </si>
  <si>
    <t>-1997069636</t>
  </si>
  <si>
    <t>035103001</t>
  </si>
  <si>
    <t>Pronájem ploch - poplatek za zábor veřejného prostranství</t>
  </si>
  <si>
    <t>970316124</t>
  </si>
  <si>
    <t>VRN4</t>
  </si>
  <si>
    <t>Inženýrská činnost</t>
  </si>
  <si>
    <t>044002000</t>
  </si>
  <si>
    <t>Revize elektro typu D</t>
  </si>
  <si>
    <t>745118943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</si>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</sst>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2.28125" style="1" customWidth="1"/>
    <col min="5" max="5" width="2.28125" style="1" customWidth="1"/>
    <col min="6" max="6" width="2.28125" style="1" customWidth="1"/>
    <col min="7" max="7" width="2.28125" style="1" customWidth="1"/>
    <col min="8" max="8" width="2.28125" style="1" customWidth="1"/>
    <col min="9" max="9" width="2.28125" style="1" customWidth="1"/>
    <col min="10" max="10" width="2.28125" style="1" customWidth="1"/>
    <col min="11" max="11" width="2.28125" style="1" customWidth="1"/>
    <col min="12" max="12" width="2.28125" style="1" customWidth="1"/>
    <col min="13" max="13" width="2.28125" style="1" customWidth="1"/>
    <col min="14" max="14" width="2.28125" style="1" customWidth="1"/>
    <col min="15" max="15" width="2.28125" style="1" customWidth="1"/>
    <col min="16" max="16" width="2.28125" style="1" customWidth="1"/>
    <col min="17" max="17" width="2.28125" style="1" customWidth="1"/>
    <col min="18" max="18" width="2.28125" style="1" customWidth="1"/>
    <col min="19" max="19" width="2.28125" style="1" customWidth="1"/>
    <col min="20" max="20" width="2.28125" style="1" customWidth="1"/>
    <col min="21" max="21" width="2.28125" style="1" customWidth="1"/>
    <col min="22" max="22" width="2.28125" style="1" customWidth="1"/>
    <col min="23" max="23" width="2.28125" style="1" customWidth="1"/>
    <col min="24" max="24" width="2.28125" style="1" customWidth="1"/>
    <col min="25" max="25" width="2.28125" style="1" customWidth="1"/>
    <col min="26" max="26" width="2.28125" style="1" customWidth="1"/>
    <col min="27" max="27" width="2.28125" style="1" customWidth="1"/>
    <col min="28" max="28" width="2.28125" style="1" customWidth="1"/>
    <col min="29" max="29" width="2.28125" style="1" customWidth="1"/>
    <col min="30" max="30" width="2.28125" style="1" customWidth="1"/>
    <col min="31" max="31" width="2.28125" style="1" customWidth="1"/>
    <col min="32" max="32" width="2.28125" style="1" customWidth="1"/>
    <col min="33" max="33" width="2.28125" style="1" customWidth="1"/>
    <col min="34" max="34" width="2.851563" style="1" customWidth="1"/>
    <col min="35" max="35" width="27.14063" style="1" customWidth="1"/>
    <col min="36" max="36" width="2.140625" style="1" customWidth="1"/>
    <col min="37" max="37" width="2.140625" style="1" customWidth="1"/>
    <col min="38" max="38" width="7.140625" style="1" customWidth="1"/>
    <col min="39" max="39" width="2.851563" style="1" customWidth="1"/>
    <col min="40" max="40" width="11.42188" style="1" customWidth="1"/>
    <col min="41" max="41" width="6.421875" style="1" customWidth="1"/>
    <col min="42" max="42" width="3.574219" style="1" customWidth="1"/>
    <col min="43" max="43" width="13.42188" style="1" customWidth="1"/>
    <col min="44" max="44" width="11.71094" style="1" customWidth="1"/>
    <col min="45" max="45" width="22.14063" style="1" hidden="1" customWidth="1"/>
    <col min="46" max="46" width="22.14063" style="1" hidden="1" customWidth="1"/>
    <col min="47" max="47" width="22.14063" style="1" hidden="1" customWidth="1"/>
    <col min="48" max="48" width="18.57422" style="1" hidden="1" customWidth="1"/>
    <col min="49" max="49" width="18.57422" style="1" hidden="1" customWidth="1"/>
    <col min="50" max="50" width="21.42188" style="1" hidden="1" customWidth="1"/>
    <col min="51" max="51" width="21.42188" style="1" hidden="1" customWidth="1"/>
    <col min="52" max="52" width="18.57422" style="1" hidden="1" customWidth="1"/>
    <col min="53" max="53" width="16.42188" style="1" hidden="1" customWidth="1"/>
    <col min="54" max="54" width="21.42188" style="1" hidden="1" customWidth="1"/>
    <col min="55" max="55" width="18.57422" style="1" hidden="1" customWidth="1"/>
    <col min="56" max="56" width="16.42188" style="1" hidden="1" customWidth="1"/>
    <col min="57" max="57" width="57.00391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60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2019027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MIKULÁŠOVICE DOLNÍ NÁDRAŽÍ ON PD - OPRAVA OBJEKTU - ZMĚNA č.2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MIKULÁŠOVICE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10. 12. 2019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6.4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SŽDC, s.o. - PRAHA 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ATELIER DS 76 - D.SUCHEVIČ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ROUND(AG55+SUM(AG60:AG63),2)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ROUND(AS55+SUM(AS60:AS63),2)</f>
        <v>0</v>
      </c>
      <c r="AT54" s="108">
        <f>ROUND(SUM(AV54:AW54),2)</f>
        <v>0</v>
      </c>
      <c r="AU54" s="109">
        <f>ROUND(AU55+SUM(AU60:AU63),5)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ROUND(AZ55+SUM(AZ60:AZ63),2)</f>
        <v>0</v>
      </c>
      <c r="BA54" s="108">
        <f>ROUND(BA55+SUM(BA60:BA63),2)</f>
        <v>0</v>
      </c>
      <c r="BB54" s="108">
        <f>ROUND(BB55+SUM(BB60:BB63),2)</f>
        <v>0</v>
      </c>
      <c r="BC54" s="108">
        <f>ROUND(BC55+SUM(BC60:BC63),2)</f>
        <v>0</v>
      </c>
      <c r="BD54" s="110">
        <f>ROUND(BD55+SUM(BD60:BD63),2)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6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ROUND(SUM(AS56:AS59),2)</f>
        <v>0</v>
      </c>
      <c r="AT55" s="122">
        <f>ROUND(SUM(AV55:AW55),2)</f>
        <v>0</v>
      </c>
      <c r="AU55" s="123">
        <f>ROUND(SUM(AU56:AU59),5)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ROUND(SUM(AZ56:AZ59),2)</f>
        <v>0</v>
      </c>
      <c r="BA55" s="122">
        <f>ROUND(SUM(BA56:BA59),2)</f>
        <v>0</v>
      </c>
      <c r="BB55" s="122">
        <f>ROUND(SUM(BB56:BB59),2)</f>
        <v>0</v>
      </c>
      <c r="BC55" s="122">
        <f>ROUND(SUM(BC56:BC59),2)</f>
        <v>0</v>
      </c>
      <c r="BD55" s="124">
        <f>ROUND(SUM(BD56:BD59),2)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24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'D.1.1. - ARCHITEKTONICKO-...'!J32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'D.1.1. - ARCHITEKTONICKO-...'!P129</f>
        <v>0</v>
      </c>
      <c r="AV56" s="132">
        <f>'D.1.1. - ARCHITEKTONICKO-...'!J35</f>
        <v>0</v>
      </c>
      <c r="AW56" s="132">
        <f>'D.1.1. - ARCHITEKTONICKO-...'!J36</f>
        <v>0</v>
      </c>
      <c r="AX56" s="132">
        <f>'D.1.1. - ARCHITEKTONICKO-...'!J37</f>
        <v>0</v>
      </c>
      <c r="AY56" s="132">
        <f>'D.1.1. - ARCHITEKTONICKO-...'!J38</f>
        <v>0</v>
      </c>
      <c r="AZ56" s="132">
        <f>'D.1.1. - ARCHITEKTONICKO-...'!F35</f>
        <v>0</v>
      </c>
      <c r="BA56" s="132">
        <f>'D.1.1. - ARCHITEKTONICKO-...'!F36</f>
        <v>0</v>
      </c>
      <c r="BB56" s="132">
        <f>'D.1.1. - ARCHITEKTONICKO-...'!F37</f>
        <v>0</v>
      </c>
      <c r="BC56" s="132">
        <f>'D.1.1. - ARCHITEKTONICKO-...'!F38</f>
        <v>0</v>
      </c>
      <c r="BD56" s="134">
        <f>'D.1.1. - ARCHITEKTONICKO-...'!F39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4.4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'D.1.2 - ZDRAVOTNÍ INSTALACE'!J32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'D.1.2 - ZDRAVOTNÍ INSTALACE'!P92</f>
        <v>0</v>
      </c>
      <c r="AV57" s="132">
        <f>'D.1.2 - ZDRAVOTNÍ INSTALACE'!J35</f>
        <v>0</v>
      </c>
      <c r="AW57" s="132">
        <f>'D.1.2 - ZDRAVOTNÍ INSTALACE'!J36</f>
        <v>0</v>
      </c>
      <c r="AX57" s="132">
        <f>'D.1.2 - ZDRAVOTNÍ INSTALACE'!J37</f>
        <v>0</v>
      </c>
      <c r="AY57" s="132">
        <f>'D.1.2 - ZDRAVOTNÍ INSTALACE'!J38</f>
        <v>0</v>
      </c>
      <c r="AZ57" s="132">
        <f>'D.1.2 - ZDRAVOTNÍ INSTALACE'!F35</f>
        <v>0</v>
      </c>
      <c r="BA57" s="132">
        <f>'D.1.2 - ZDRAVOTNÍ INSTALACE'!F36</f>
        <v>0</v>
      </c>
      <c r="BB57" s="132">
        <f>'D.1.2 - ZDRAVOTNÍ INSTALACE'!F37</f>
        <v>0</v>
      </c>
      <c r="BC57" s="132">
        <f>'D.1.2 - ZDRAVOTNÍ INSTALACE'!F38</f>
        <v>0</v>
      </c>
      <c r="BD57" s="134">
        <f>'D.1.2 - ZDRAVOTNÍ INSTALACE'!F39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21</v>
      </c>
    </row>
    <row r="58" s="4" customFormat="1" ht="14.4" customHeight="1">
      <c r="A58" s="126" t="s">
        <v>83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'D.1.3 - ELEKTROINSTALACE NN'!J32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86</v>
      </c>
      <c r="AR58" s="67"/>
      <c r="AS58" s="131">
        <v>0</v>
      </c>
      <c r="AT58" s="132">
        <f>ROUND(SUM(AV58:AW58),2)</f>
        <v>0</v>
      </c>
      <c r="AU58" s="133">
        <f>'D.1.3 - ELEKTROINSTALACE NN'!P100</f>
        <v>0</v>
      </c>
      <c r="AV58" s="132">
        <f>'D.1.3 - ELEKTROINSTALACE NN'!J35</f>
        <v>0</v>
      </c>
      <c r="AW58" s="132">
        <f>'D.1.3 - ELEKTROINSTALACE NN'!J36</f>
        <v>0</v>
      </c>
      <c r="AX58" s="132">
        <f>'D.1.3 - ELEKTROINSTALACE NN'!J37</f>
        <v>0</v>
      </c>
      <c r="AY58" s="132">
        <f>'D.1.3 - ELEKTROINSTALACE NN'!J38</f>
        <v>0</v>
      </c>
      <c r="AZ58" s="132">
        <f>'D.1.3 - ELEKTROINSTALACE NN'!F35</f>
        <v>0</v>
      </c>
      <c r="BA58" s="132">
        <f>'D.1.3 - ELEKTROINSTALACE NN'!F36</f>
        <v>0</v>
      </c>
      <c r="BB58" s="132">
        <f>'D.1.3 - ELEKTROINSTALACE NN'!F37</f>
        <v>0</v>
      </c>
      <c r="BC58" s="132">
        <f>'D.1.3 - ELEKTROINSTALACE NN'!F38</f>
        <v>0</v>
      </c>
      <c r="BD58" s="134">
        <f>'D.1.3 - ELEKTROINSTALACE NN'!F39</f>
        <v>0</v>
      </c>
      <c r="BE58" s="4"/>
      <c r="BT58" s="135" t="s">
        <v>82</v>
      </c>
      <c r="BV58" s="135" t="s">
        <v>75</v>
      </c>
      <c r="BW58" s="135" t="s">
        <v>93</v>
      </c>
      <c r="BX58" s="135" t="s">
        <v>81</v>
      </c>
      <c r="CL58" s="135" t="s">
        <v>21</v>
      </c>
    </row>
    <row r="59" s="4" customFormat="1" ht="14.4" customHeight="1">
      <c r="A59" s="126" t="s">
        <v>83</v>
      </c>
      <c r="B59" s="65"/>
      <c r="C59" s="127"/>
      <c r="D59" s="127"/>
      <c r="E59" s="128" t="s">
        <v>94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'D.1.4. - ÚSTŘEDNÍ VYTÁPĚNÍ'!J32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86</v>
      </c>
      <c r="AR59" s="67"/>
      <c r="AS59" s="131">
        <v>0</v>
      </c>
      <c r="AT59" s="132">
        <f>ROUND(SUM(AV59:AW59),2)</f>
        <v>0</v>
      </c>
      <c r="AU59" s="133">
        <f>'D.1.4. - ÚSTŘEDNÍ VYTÁPĚNÍ'!P92</f>
        <v>0</v>
      </c>
      <c r="AV59" s="132">
        <f>'D.1.4. - ÚSTŘEDNÍ VYTÁPĚNÍ'!J35</f>
        <v>0</v>
      </c>
      <c r="AW59" s="132">
        <f>'D.1.4. - ÚSTŘEDNÍ VYTÁPĚNÍ'!J36</f>
        <v>0</v>
      </c>
      <c r="AX59" s="132">
        <f>'D.1.4. - ÚSTŘEDNÍ VYTÁPĚNÍ'!J37</f>
        <v>0</v>
      </c>
      <c r="AY59" s="132">
        <f>'D.1.4. - ÚSTŘEDNÍ VYTÁPĚNÍ'!J38</f>
        <v>0</v>
      </c>
      <c r="AZ59" s="132">
        <f>'D.1.4. - ÚSTŘEDNÍ VYTÁPĚNÍ'!F35</f>
        <v>0</v>
      </c>
      <c r="BA59" s="132">
        <f>'D.1.4. - ÚSTŘEDNÍ VYTÁPĚNÍ'!F36</f>
        <v>0</v>
      </c>
      <c r="BB59" s="132">
        <f>'D.1.4. - ÚSTŘEDNÍ VYTÁPĚNÍ'!F37</f>
        <v>0</v>
      </c>
      <c r="BC59" s="132">
        <f>'D.1.4. - ÚSTŘEDNÍ VYTÁPĚNÍ'!F38</f>
        <v>0</v>
      </c>
      <c r="BD59" s="134">
        <f>'D.1.4. - ÚSTŘEDNÍ VYTÁPĚNÍ'!F39</f>
        <v>0</v>
      </c>
      <c r="BE59" s="4"/>
      <c r="BT59" s="135" t="s">
        <v>82</v>
      </c>
      <c r="BV59" s="135" t="s">
        <v>75</v>
      </c>
      <c r="BW59" s="135" t="s">
        <v>96</v>
      </c>
      <c r="BX59" s="135" t="s">
        <v>81</v>
      </c>
      <c r="CL59" s="135" t="s">
        <v>21</v>
      </c>
    </row>
    <row r="60" s="7" customFormat="1" ht="24.6" customHeight="1">
      <c r="A60" s="126" t="s">
        <v>83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 02 - PŘÍPOJKA DEŠŤOVÉ 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'SO 02 - PŘÍPOJKA DEŠŤOVÉ ...'!P84</f>
        <v>0</v>
      </c>
      <c r="AV60" s="122">
        <f>'SO 02 - PŘÍPOJKA DEŠŤOVÉ ...'!J33</f>
        <v>0</v>
      </c>
      <c r="AW60" s="122">
        <f>'SO 02 - PŘÍPOJKA DEŠŤOVÉ ...'!J34</f>
        <v>0</v>
      </c>
      <c r="AX60" s="122">
        <f>'SO 02 - PŘÍPOJKA DEŠŤOVÉ ...'!J35</f>
        <v>0</v>
      </c>
      <c r="AY60" s="122">
        <f>'SO 02 - PŘÍPOJKA DEŠŤOVÉ ...'!J36</f>
        <v>0</v>
      </c>
      <c r="AZ60" s="122">
        <f>'SO 02 - PŘÍPOJKA DEŠŤOVÉ ...'!F33</f>
        <v>0</v>
      </c>
      <c r="BA60" s="122">
        <f>'SO 02 - PŘÍPOJKA DEŠŤOVÉ ...'!F34</f>
        <v>0</v>
      </c>
      <c r="BB60" s="122">
        <f>'SO 02 - PŘÍPOJKA DEŠŤOVÉ ...'!F35</f>
        <v>0</v>
      </c>
      <c r="BC60" s="122">
        <f>'SO 02 - PŘÍPOJKA DEŠŤOVÉ ...'!F36</f>
        <v>0</v>
      </c>
      <c r="BD60" s="124">
        <f>'SO 02 - PŘÍPOJKA DEŠŤOVÉ ...'!F37</f>
        <v>0</v>
      </c>
      <c r="BE60" s="7"/>
      <c r="BT60" s="125" t="s">
        <v>80</v>
      </c>
      <c r="BV60" s="125" t="s">
        <v>75</v>
      </c>
      <c r="BW60" s="125" t="s">
        <v>99</v>
      </c>
      <c r="BX60" s="125" t="s">
        <v>5</v>
      </c>
      <c r="CL60" s="125" t="s">
        <v>21</v>
      </c>
      <c r="CM60" s="125" t="s">
        <v>82</v>
      </c>
    </row>
    <row r="61" s="7" customFormat="1" ht="24.6" customHeight="1">
      <c r="A61" s="126" t="s">
        <v>83</v>
      </c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 03 - DEMOLICE PŘÍSTAVKŮ'!J30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79</v>
      </c>
      <c r="AR61" s="120"/>
      <c r="AS61" s="121">
        <v>0</v>
      </c>
      <c r="AT61" s="122">
        <f>ROUND(SUM(AV61:AW61),2)</f>
        <v>0</v>
      </c>
      <c r="AU61" s="123">
        <f>'SO 03 - DEMOLICE PŘÍSTAVKŮ'!P83</f>
        <v>0</v>
      </c>
      <c r="AV61" s="122">
        <f>'SO 03 - DEMOLICE PŘÍSTAVKŮ'!J33</f>
        <v>0</v>
      </c>
      <c r="AW61" s="122">
        <f>'SO 03 - DEMOLICE PŘÍSTAVKŮ'!J34</f>
        <v>0</v>
      </c>
      <c r="AX61" s="122">
        <f>'SO 03 - DEMOLICE PŘÍSTAVKŮ'!J35</f>
        <v>0</v>
      </c>
      <c r="AY61" s="122">
        <f>'SO 03 - DEMOLICE PŘÍSTAVKŮ'!J36</f>
        <v>0</v>
      </c>
      <c r="AZ61" s="122">
        <f>'SO 03 - DEMOLICE PŘÍSTAVKŮ'!F33</f>
        <v>0</v>
      </c>
      <c r="BA61" s="122">
        <f>'SO 03 - DEMOLICE PŘÍSTAVKŮ'!F34</f>
        <v>0</v>
      </c>
      <c r="BB61" s="122">
        <f>'SO 03 - DEMOLICE PŘÍSTAVKŮ'!F35</f>
        <v>0</v>
      </c>
      <c r="BC61" s="122">
        <f>'SO 03 - DEMOLICE PŘÍSTAVKŮ'!F36</f>
        <v>0</v>
      </c>
      <c r="BD61" s="124">
        <f>'SO 03 - DEMOLICE PŘÍSTAVKŮ'!F37</f>
        <v>0</v>
      </c>
      <c r="BE61" s="7"/>
      <c r="BT61" s="125" t="s">
        <v>80</v>
      </c>
      <c r="BV61" s="125" t="s">
        <v>75</v>
      </c>
      <c r="BW61" s="125" t="s">
        <v>102</v>
      </c>
      <c r="BX61" s="125" t="s">
        <v>5</v>
      </c>
      <c r="CL61" s="125" t="s">
        <v>21</v>
      </c>
      <c r="CM61" s="125" t="s">
        <v>82</v>
      </c>
    </row>
    <row r="62" s="7" customFormat="1" ht="24.6" customHeight="1">
      <c r="A62" s="126" t="s">
        <v>83</v>
      </c>
      <c r="B62" s="113"/>
      <c r="C62" s="114"/>
      <c r="D62" s="115" t="s">
        <v>103</v>
      </c>
      <c r="E62" s="115"/>
      <c r="F62" s="115"/>
      <c r="G62" s="115"/>
      <c r="H62" s="115"/>
      <c r="I62" s="116"/>
      <c r="J62" s="115" t="s">
        <v>104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'SO 04 - INFORMAČNÍ SYSTÉM'!J30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79</v>
      </c>
      <c r="AR62" s="120"/>
      <c r="AS62" s="121">
        <v>0</v>
      </c>
      <c r="AT62" s="122">
        <f>ROUND(SUM(AV62:AW62),2)</f>
        <v>0</v>
      </c>
      <c r="AU62" s="123">
        <f>'SO 04 - INFORMAČNÍ SYSTÉM'!P80</f>
        <v>0</v>
      </c>
      <c r="AV62" s="122">
        <f>'SO 04 - INFORMAČNÍ SYSTÉM'!J33</f>
        <v>0</v>
      </c>
      <c r="AW62" s="122">
        <f>'SO 04 - INFORMAČNÍ SYSTÉM'!J34</f>
        <v>0</v>
      </c>
      <c r="AX62" s="122">
        <f>'SO 04 - INFORMAČNÍ SYSTÉM'!J35</f>
        <v>0</v>
      </c>
      <c r="AY62" s="122">
        <f>'SO 04 - INFORMAČNÍ SYSTÉM'!J36</f>
        <v>0</v>
      </c>
      <c r="AZ62" s="122">
        <f>'SO 04 - INFORMAČNÍ SYSTÉM'!F33</f>
        <v>0</v>
      </c>
      <c r="BA62" s="122">
        <f>'SO 04 - INFORMAČNÍ SYSTÉM'!F34</f>
        <v>0</v>
      </c>
      <c r="BB62" s="122">
        <f>'SO 04 - INFORMAČNÍ SYSTÉM'!F35</f>
        <v>0</v>
      </c>
      <c r="BC62" s="122">
        <f>'SO 04 - INFORMAČNÍ SYSTÉM'!F36</f>
        <v>0</v>
      </c>
      <c r="BD62" s="124">
        <f>'SO 04 - INFORMAČNÍ SYSTÉM'!F37</f>
        <v>0</v>
      </c>
      <c r="BE62" s="7"/>
      <c r="BT62" s="125" t="s">
        <v>80</v>
      </c>
      <c r="BV62" s="125" t="s">
        <v>75</v>
      </c>
      <c r="BW62" s="125" t="s">
        <v>105</v>
      </c>
      <c r="BX62" s="125" t="s">
        <v>5</v>
      </c>
      <c r="CL62" s="125" t="s">
        <v>21</v>
      </c>
      <c r="CM62" s="125" t="s">
        <v>82</v>
      </c>
    </row>
    <row r="63" s="7" customFormat="1" ht="14.4" customHeight="1">
      <c r="A63" s="126" t="s">
        <v>83</v>
      </c>
      <c r="B63" s="113"/>
      <c r="C63" s="114"/>
      <c r="D63" s="115" t="s">
        <v>106</v>
      </c>
      <c r="E63" s="115"/>
      <c r="F63" s="115"/>
      <c r="G63" s="115"/>
      <c r="H63" s="115"/>
      <c r="I63" s="116"/>
      <c r="J63" s="115" t="s">
        <v>107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'VRN - VEDLEJŠÍ NÁKLADY'!J30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79</v>
      </c>
      <c r="AR63" s="120"/>
      <c r="AS63" s="136">
        <v>0</v>
      </c>
      <c r="AT63" s="137">
        <f>ROUND(SUM(AV63:AW63),2)</f>
        <v>0</v>
      </c>
      <c r="AU63" s="138">
        <f>'VRN - VEDLEJŠÍ NÁKLADY'!P85</f>
        <v>0</v>
      </c>
      <c r="AV63" s="137">
        <f>'VRN - VEDLEJŠÍ NÁKLADY'!J33</f>
        <v>0</v>
      </c>
      <c r="AW63" s="137">
        <f>'VRN - VEDLEJŠÍ NÁKLADY'!J34</f>
        <v>0</v>
      </c>
      <c r="AX63" s="137">
        <f>'VRN - VEDLEJŠÍ NÁKLADY'!J35</f>
        <v>0</v>
      </c>
      <c r="AY63" s="137">
        <f>'VRN - VEDLEJŠÍ NÁKLADY'!J36</f>
        <v>0</v>
      </c>
      <c r="AZ63" s="137">
        <f>'VRN - VEDLEJŠÍ NÁKLADY'!F33</f>
        <v>0</v>
      </c>
      <c r="BA63" s="137">
        <f>'VRN - VEDLEJŠÍ NÁKLADY'!F34</f>
        <v>0</v>
      </c>
      <c r="BB63" s="137">
        <f>'VRN - VEDLEJŠÍ NÁKLADY'!F35</f>
        <v>0</v>
      </c>
      <c r="BC63" s="137">
        <f>'VRN - VEDLEJŠÍ NÁKLADY'!F36</f>
        <v>0</v>
      </c>
      <c r="BD63" s="139">
        <f>'VRN - VEDLEJŠÍ NÁKLADY'!F37</f>
        <v>0</v>
      </c>
      <c r="BE63" s="7"/>
      <c r="BT63" s="125" t="s">
        <v>80</v>
      </c>
      <c r="BV63" s="125" t="s">
        <v>75</v>
      </c>
      <c r="BW63" s="125" t="s">
        <v>108</v>
      </c>
      <c r="BX63" s="125" t="s">
        <v>5</v>
      </c>
      <c r="CL63" s="125" t="s">
        <v>21</v>
      </c>
      <c r="CM63" s="125" t="s">
        <v>82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YEPfJoSaDUrvM2bpDWwYKmEMy5FGHmbeZEGH216cbTmOMRE0gy+2oMDEmhr5BH0Sk+y7BVpGYCQO3wXhumBaUg==" hashValue="0q0t5ZJvSHVGteIHjMNeZQS0/zGTVKwis8HpUkeEJxeHi14xJ5nLkKzorTIwjX5Z6regBAy3HQcAzTA8EnDcLg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. - ARCHITEKTONICKO-...'!C2" display="/"/>
    <hyperlink ref="A57" location="'D.1.2 - ZDRAVOTNÍ INSTALACE'!C2" display="/"/>
    <hyperlink ref="A58" location="'D.1.3 - ELEKTROINSTALACE NN'!C2" display="/"/>
    <hyperlink ref="A59" location="'D.1.4. - ÚSTŘEDNÍ VYTÁPĚNÍ'!C2" display="/"/>
    <hyperlink ref="A60" location="'SO 02 - PŘÍPOJKA DEŠŤOVÉ ...'!C2" display="/"/>
    <hyperlink ref="A61" location="'SO 03 - DEMOLICE PŘÍSTAVKŮ'!C2" display="/"/>
    <hyperlink ref="A62" location="'SO 04 - INFORMAČNÍ SYSTÉM'!C2" display="/"/>
    <hyperlink ref="A63" location="'VR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310" customWidth="1"/>
    <col min="2" max="2" width="1.710938" style="310" customWidth="1"/>
    <col min="3" max="4" width="5.003906" style="310" customWidth="1"/>
    <col min="5" max="5" width="11.71094" style="310" customWidth="1"/>
    <col min="6" max="6" width="9.140625" style="310" customWidth="1"/>
    <col min="7" max="7" width="5.003906" style="310" customWidth="1"/>
    <col min="8" max="8" width="77.85156" style="310" customWidth="1"/>
    <col min="9" max="10" width="20.00391" style="310" customWidth="1"/>
    <col min="11" max="11" width="1.710938" style="310" customWidth="1"/>
  </cols>
  <sheetData>
    <row r="1" s="1" customFormat="1" ht="37.5" customHeight="1"/>
    <row r="2" s="1" customFormat="1" ht="7.5" customHeight="1">
      <c r="B2" s="311"/>
      <c r="C2" s="312"/>
      <c r="D2" s="312"/>
      <c r="E2" s="312"/>
      <c r="F2" s="312"/>
      <c r="G2" s="312"/>
      <c r="H2" s="312"/>
      <c r="I2" s="312"/>
      <c r="J2" s="312"/>
      <c r="K2" s="313"/>
    </row>
    <row r="3" s="17" customFormat="1" ht="45" customHeight="1">
      <c r="B3" s="314"/>
      <c r="C3" s="315" t="s">
        <v>3681</v>
      </c>
      <c r="D3" s="315"/>
      <c r="E3" s="315"/>
      <c r="F3" s="315"/>
      <c r="G3" s="315"/>
      <c r="H3" s="315"/>
      <c r="I3" s="315"/>
      <c r="J3" s="315"/>
      <c r="K3" s="316"/>
    </row>
    <row r="4" s="1" customFormat="1" ht="25.5" customHeight="1">
      <c r="B4" s="317"/>
      <c r="C4" s="318" t="s">
        <v>3682</v>
      </c>
      <c r="D4" s="318"/>
      <c r="E4" s="318"/>
      <c r="F4" s="318"/>
      <c r="G4" s="318"/>
      <c r="H4" s="318"/>
      <c r="I4" s="318"/>
      <c r="J4" s="318"/>
      <c r="K4" s="319"/>
    </row>
    <row r="5" s="1" customFormat="1" ht="5.25" customHeight="1">
      <c r="B5" s="317"/>
      <c r="C5" s="320"/>
      <c r="D5" s="320"/>
      <c r="E5" s="320"/>
      <c r="F5" s="320"/>
      <c r="G5" s="320"/>
      <c r="H5" s="320"/>
      <c r="I5" s="320"/>
      <c r="J5" s="320"/>
      <c r="K5" s="319"/>
    </row>
    <row r="6" s="1" customFormat="1" ht="15" customHeight="1">
      <c r="B6" s="317"/>
      <c r="C6" s="321" t="s">
        <v>3683</v>
      </c>
      <c r="D6" s="321"/>
      <c r="E6" s="321"/>
      <c r="F6" s="321"/>
      <c r="G6" s="321"/>
      <c r="H6" s="321"/>
      <c r="I6" s="321"/>
      <c r="J6" s="321"/>
      <c r="K6" s="319"/>
    </row>
    <row r="7" s="1" customFormat="1" ht="15" customHeight="1">
      <c r="B7" s="322"/>
      <c r="C7" s="321" t="s">
        <v>3684</v>
      </c>
      <c r="D7" s="321"/>
      <c r="E7" s="321"/>
      <c r="F7" s="321"/>
      <c r="G7" s="321"/>
      <c r="H7" s="321"/>
      <c r="I7" s="321"/>
      <c r="J7" s="321"/>
      <c r="K7" s="319"/>
    </row>
    <row r="8" s="1" customFormat="1" ht="12.75" customHeight="1">
      <c r="B8" s="322"/>
      <c r="C8" s="321"/>
      <c r="D8" s="321"/>
      <c r="E8" s="321"/>
      <c r="F8" s="321"/>
      <c r="G8" s="321"/>
      <c r="H8" s="321"/>
      <c r="I8" s="321"/>
      <c r="J8" s="321"/>
      <c r="K8" s="319"/>
    </row>
    <row r="9" s="1" customFormat="1" ht="15" customHeight="1">
      <c r="B9" s="322"/>
      <c r="C9" s="321" t="s">
        <v>3685</v>
      </c>
      <c r="D9" s="321"/>
      <c r="E9" s="321"/>
      <c r="F9" s="321"/>
      <c r="G9" s="321"/>
      <c r="H9" s="321"/>
      <c r="I9" s="321"/>
      <c r="J9" s="321"/>
      <c r="K9" s="319"/>
    </row>
    <row r="10" s="1" customFormat="1" ht="15" customHeight="1">
      <c r="B10" s="322"/>
      <c r="C10" s="321"/>
      <c r="D10" s="321" t="s">
        <v>3686</v>
      </c>
      <c r="E10" s="321"/>
      <c r="F10" s="321"/>
      <c r="G10" s="321"/>
      <c r="H10" s="321"/>
      <c r="I10" s="321"/>
      <c r="J10" s="321"/>
      <c r="K10" s="319"/>
    </row>
    <row r="11" s="1" customFormat="1" ht="15" customHeight="1">
      <c r="B11" s="322"/>
      <c r="C11" s="323"/>
      <c r="D11" s="321" t="s">
        <v>3687</v>
      </c>
      <c r="E11" s="321"/>
      <c r="F11" s="321"/>
      <c r="G11" s="321"/>
      <c r="H11" s="321"/>
      <c r="I11" s="321"/>
      <c r="J11" s="321"/>
      <c r="K11" s="319"/>
    </row>
    <row r="12" s="1" customFormat="1" ht="15" customHeight="1">
      <c r="B12" s="322"/>
      <c r="C12" s="323"/>
      <c r="D12" s="321"/>
      <c r="E12" s="321"/>
      <c r="F12" s="321"/>
      <c r="G12" s="321"/>
      <c r="H12" s="321"/>
      <c r="I12" s="321"/>
      <c r="J12" s="321"/>
      <c r="K12" s="319"/>
    </row>
    <row r="13" s="1" customFormat="1" ht="15" customHeight="1">
      <c r="B13" s="322"/>
      <c r="C13" s="323"/>
      <c r="D13" s="324" t="s">
        <v>3688</v>
      </c>
      <c r="E13" s="321"/>
      <c r="F13" s="321"/>
      <c r="G13" s="321"/>
      <c r="H13" s="321"/>
      <c r="I13" s="321"/>
      <c r="J13" s="321"/>
      <c r="K13" s="319"/>
    </row>
    <row r="14" s="1" customFormat="1" ht="12.75" customHeight="1">
      <c r="B14" s="322"/>
      <c r="C14" s="323"/>
      <c r="D14" s="323"/>
      <c r="E14" s="323"/>
      <c r="F14" s="323"/>
      <c r="G14" s="323"/>
      <c r="H14" s="323"/>
      <c r="I14" s="323"/>
      <c r="J14" s="323"/>
      <c r="K14" s="319"/>
    </row>
    <row r="15" s="1" customFormat="1" ht="15" customHeight="1">
      <c r="B15" s="322"/>
      <c r="C15" s="323"/>
      <c r="D15" s="321" t="s">
        <v>3689</v>
      </c>
      <c r="E15" s="321"/>
      <c r="F15" s="321"/>
      <c r="G15" s="321"/>
      <c r="H15" s="321"/>
      <c r="I15" s="321"/>
      <c r="J15" s="321"/>
      <c r="K15" s="319"/>
    </row>
    <row r="16" s="1" customFormat="1" ht="15" customHeight="1">
      <c r="B16" s="322"/>
      <c r="C16" s="323"/>
      <c r="D16" s="321" t="s">
        <v>3690</v>
      </c>
      <c r="E16" s="321"/>
      <c r="F16" s="321"/>
      <c r="G16" s="321"/>
      <c r="H16" s="321"/>
      <c r="I16" s="321"/>
      <c r="J16" s="321"/>
      <c r="K16" s="319"/>
    </row>
    <row r="17" s="1" customFormat="1" ht="15" customHeight="1">
      <c r="B17" s="322"/>
      <c r="C17" s="323"/>
      <c r="D17" s="321" t="s">
        <v>3691</v>
      </c>
      <c r="E17" s="321"/>
      <c r="F17" s="321"/>
      <c r="G17" s="321"/>
      <c r="H17" s="321"/>
      <c r="I17" s="321"/>
      <c r="J17" s="321"/>
      <c r="K17" s="319"/>
    </row>
    <row r="18" s="1" customFormat="1" ht="15" customHeight="1">
      <c r="B18" s="322"/>
      <c r="C18" s="323"/>
      <c r="D18" s="323"/>
      <c r="E18" s="325" t="s">
        <v>79</v>
      </c>
      <c r="F18" s="321" t="s">
        <v>3692</v>
      </c>
      <c r="G18" s="321"/>
      <c r="H18" s="321"/>
      <c r="I18" s="321"/>
      <c r="J18" s="321"/>
      <c r="K18" s="319"/>
    </row>
    <row r="19" s="1" customFormat="1" ht="15" customHeight="1">
      <c r="B19" s="322"/>
      <c r="C19" s="323"/>
      <c r="D19" s="323"/>
      <c r="E19" s="325" t="s">
        <v>3693</v>
      </c>
      <c r="F19" s="321" t="s">
        <v>3694</v>
      </c>
      <c r="G19" s="321"/>
      <c r="H19" s="321"/>
      <c r="I19" s="321"/>
      <c r="J19" s="321"/>
      <c r="K19" s="319"/>
    </row>
    <row r="20" s="1" customFormat="1" ht="15" customHeight="1">
      <c r="B20" s="322"/>
      <c r="C20" s="323"/>
      <c r="D20" s="323"/>
      <c r="E20" s="325" t="s">
        <v>3695</v>
      </c>
      <c r="F20" s="321" t="s">
        <v>3696</v>
      </c>
      <c r="G20" s="321"/>
      <c r="H20" s="321"/>
      <c r="I20" s="321"/>
      <c r="J20" s="321"/>
      <c r="K20" s="319"/>
    </row>
    <row r="21" s="1" customFormat="1" ht="15" customHeight="1">
      <c r="B21" s="322"/>
      <c r="C21" s="323"/>
      <c r="D21" s="323"/>
      <c r="E21" s="325" t="s">
        <v>3697</v>
      </c>
      <c r="F21" s="321" t="s">
        <v>3698</v>
      </c>
      <c r="G21" s="321"/>
      <c r="H21" s="321"/>
      <c r="I21" s="321"/>
      <c r="J21" s="321"/>
      <c r="K21" s="319"/>
    </row>
    <row r="22" s="1" customFormat="1" ht="15" customHeight="1">
      <c r="B22" s="322"/>
      <c r="C22" s="323"/>
      <c r="D22" s="323"/>
      <c r="E22" s="325" t="s">
        <v>3699</v>
      </c>
      <c r="F22" s="321" t="s">
        <v>3700</v>
      </c>
      <c r="G22" s="321"/>
      <c r="H22" s="321"/>
      <c r="I22" s="321"/>
      <c r="J22" s="321"/>
      <c r="K22" s="319"/>
    </row>
    <row r="23" s="1" customFormat="1" ht="15" customHeight="1">
      <c r="B23" s="322"/>
      <c r="C23" s="323"/>
      <c r="D23" s="323"/>
      <c r="E23" s="325" t="s">
        <v>86</v>
      </c>
      <c r="F23" s="321" t="s">
        <v>3701</v>
      </c>
      <c r="G23" s="321"/>
      <c r="H23" s="321"/>
      <c r="I23" s="321"/>
      <c r="J23" s="321"/>
      <c r="K23" s="319"/>
    </row>
    <row r="24" s="1" customFormat="1" ht="12.75" customHeight="1">
      <c r="B24" s="322"/>
      <c r="C24" s="323"/>
      <c r="D24" s="323"/>
      <c r="E24" s="323"/>
      <c r="F24" s="323"/>
      <c r="G24" s="323"/>
      <c r="H24" s="323"/>
      <c r="I24" s="323"/>
      <c r="J24" s="323"/>
      <c r="K24" s="319"/>
    </row>
    <row r="25" s="1" customFormat="1" ht="15" customHeight="1">
      <c r="B25" s="322"/>
      <c r="C25" s="321" t="s">
        <v>3702</v>
      </c>
      <c r="D25" s="321"/>
      <c r="E25" s="321"/>
      <c r="F25" s="321"/>
      <c r="G25" s="321"/>
      <c r="H25" s="321"/>
      <c r="I25" s="321"/>
      <c r="J25" s="321"/>
      <c r="K25" s="319"/>
    </row>
    <row r="26" s="1" customFormat="1" ht="15" customHeight="1">
      <c r="B26" s="322"/>
      <c r="C26" s="321" t="s">
        <v>3703</v>
      </c>
      <c r="D26" s="321"/>
      <c r="E26" s="321"/>
      <c r="F26" s="321"/>
      <c r="G26" s="321"/>
      <c r="H26" s="321"/>
      <c r="I26" s="321"/>
      <c r="J26" s="321"/>
      <c r="K26" s="319"/>
    </row>
    <row r="27" s="1" customFormat="1" ht="15" customHeight="1">
      <c r="B27" s="322"/>
      <c r="C27" s="321"/>
      <c r="D27" s="321" t="s">
        <v>3704</v>
      </c>
      <c r="E27" s="321"/>
      <c r="F27" s="321"/>
      <c r="G27" s="321"/>
      <c r="H27" s="321"/>
      <c r="I27" s="321"/>
      <c r="J27" s="321"/>
      <c r="K27" s="319"/>
    </row>
    <row r="28" s="1" customFormat="1" ht="15" customHeight="1">
      <c r="B28" s="322"/>
      <c r="C28" s="323"/>
      <c r="D28" s="321" t="s">
        <v>3705</v>
      </c>
      <c r="E28" s="321"/>
      <c r="F28" s="321"/>
      <c r="G28" s="321"/>
      <c r="H28" s="321"/>
      <c r="I28" s="321"/>
      <c r="J28" s="321"/>
      <c r="K28" s="319"/>
    </row>
    <row r="29" s="1" customFormat="1" ht="12.75" customHeight="1">
      <c r="B29" s="322"/>
      <c r="C29" s="323"/>
      <c r="D29" s="323"/>
      <c r="E29" s="323"/>
      <c r="F29" s="323"/>
      <c r="G29" s="323"/>
      <c r="H29" s="323"/>
      <c r="I29" s="323"/>
      <c r="J29" s="323"/>
      <c r="K29" s="319"/>
    </row>
    <row r="30" s="1" customFormat="1" ht="15" customHeight="1">
      <c r="B30" s="322"/>
      <c r="C30" s="323"/>
      <c r="D30" s="321" t="s">
        <v>3706</v>
      </c>
      <c r="E30" s="321"/>
      <c r="F30" s="321"/>
      <c r="G30" s="321"/>
      <c r="H30" s="321"/>
      <c r="I30" s="321"/>
      <c r="J30" s="321"/>
      <c r="K30" s="319"/>
    </row>
    <row r="31" s="1" customFormat="1" ht="15" customHeight="1">
      <c r="B31" s="322"/>
      <c r="C31" s="323"/>
      <c r="D31" s="321" t="s">
        <v>3707</v>
      </c>
      <c r="E31" s="321"/>
      <c r="F31" s="321"/>
      <c r="G31" s="321"/>
      <c r="H31" s="321"/>
      <c r="I31" s="321"/>
      <c r="J31" s="321"/>
      <c r="K31" s="319"/>
    </row>
    <row r="32" s="1" customFormat="1" ht="12.75" customHeight="1">
      <c r="B32" s="322"/>
      <c r="C32" s="323"/>
      <c r="D32" s="323"/>
      <c r="E32" s="323"/>
      <c r="F32" s="323"/>
      <c r="G32" s="323"/>
      <c r="H32" s="323"/>
      <c r="I32" s="323"/>
      <c r="J32" s="323"/>
      <c r="K32" s="319"/>
    </row>
    <row r="33" s="1" customFormat="1" ht="15" customHeight="1">
      <c r="B33" s="322"/>
      <c r="C33" s="323"/>
      <c r="D33" s="321" t="s">
        <v>3708</v>
      </c>
      <c r="E33" s="321"/>
      <c r="F33" s="321"/>
      <c r="G33" s="321"/>
      <c r="H33" s="321"/>
      <c r="I33" s="321"/>
      <c r="J33" s="321"/>
      <c r="K33" s="319"/>
    </row>
    <row r="34" s="1" customFormat="1" ht="15" customHeight="1">
      <c r="B34" s="322"/>
      <c r="C34" s="323"/>
      <c r="D34" s="321" t="s">
        <v>3709</v>
      </c>
      <c r="E34" s="321"/>
      <c r="F34" s="321"/>
      <c r="G34" s="321"/>
      <c r="H34" s="321"/>
      <c r="I34" s="321"/>
      <c r="J34" s="321"/>
      <c r="K34" s="319"/>
    </row>
    <row r="35" s="1" customFormat="1" ht="15" customHeight="1">
      <c r="B35" s="322"/>
      <c r="C35" s="323"/>
      <c r="D35" s="321" t="s">
        <v>3710</v>
      </c>
      <c r="E35" s="321"/>
      <c r="F35" s="321"/>
      <c r="G35" s="321"/>
      <c r="H35" s="321"/>
      <c r="I35" s="321"/>
      <c r="J35" s="321"/>
      <c r="K35" s="319"/>
    </row>
    <row r="36" s="1" customFormat="1" ht="15" customHeight="1">
      <c r="B36" s="322"/>
      <c r="C36" s="323"/>
      <c r="D36" s="321"/>
      <c r="E36" s="324" t="s">
        <v>163</v>
      </c>
      <c r="F36" s="321"/>
      <c r="G36" s="321" t="s">
        <v>3711</v>
      </c>
      <c r="H36" s="321"/>
      <c r="I36" s="321"/>
      <c r="J36" s="321"/>
      <c r="K36" s="319"/>
    </row>
    <row r="37" s="1" customFormat="1" ht="30.75" customHeight="1">
      <c r="B37" s="322"/>
      <c r="C37" s="323"/>
      <c r="D37" s="321"/>
      <c r="E37" s="324" t="s">
        <v>3712</v>
      </c>
      <c r="F37" s="321"/>
      <c r="G37" s="321" t="s">
        <v>3713</v>
      </c>
      <c r="H37" s="321"/>
      <c r="I37" s="321"/>
      <c r="J37" s="321"/>
      <c r="K37" s="319"/>
    </row>
    <row r="38" s="1" customFormat="1" ht="15" customHeight="1">
      <c r="B38" s="322"/>
      <c r="C38" s="323"/>
      <c r="D38" s="321"/>
      <c r="E38" s="324" t="s">
        <v>54</v>
      </c>
      <c r="F38" s="321"/>
      <c r="G38" s="321" t="s">
        <v>3714</v>
      </c>
      <c r="H38" s="321"/>
      <c r="I38" s="321"/>
      <c r="J38" s="321"/>
      <c r="K38" s="319"/>
    </row>
    <row r="39" s="1" customFormat="1" ht="15" customHeight="1">
      <c r="B39" s="322"/>
      <c r="C39" s="323"/>
      <c r="D39" s="321"/>
      <c r="E39" s="324" t="s">
        <v>55</v>
      </c>
      <c r="F39" s="321"/>
      <c r="G39" s="321" t="s">
        <v>3715</v>
      </c>
      <c r="H39" s="321"/>
      <c r="I39" s="321"/>
      <c r="J39" s="321"/>
      <c r="K39" s="319"/>
    </row>
    <row r="40" s="1" customFormat="1" ht="15" customHeight="1">
      <c r="B40" s="322"/>
      <c r="C40" s="323"/>
      <c r="D40" s="321"/>
      <c r="E40" s="324" t="s">
        <v>164</v>
      </c>
      <c r="F40" s="321"/>
      <c r="G40" s="321" t="s">
        <v>3716</v>
      </c>
      <c r="H40" s="321"/>
      <c r="I40" s="321"/>
      <c r="J40" s="321"/>
      <c r="K40" s="319"/>
    </row>
    <row r="41" s="1" customFormat="1" ht="15" customHeight="1">
      <c r="B41" s="322"/>
      <c r="C41" s="323"/>
      <c r="D41" s="321"/>
      <c r="E41" s="324" t="s">
        <v>165</v>
      </c>
      <c r="F41" s="321"/>
      <c r="G41" s="321" t="s">
        <v>3717</v>
      </c>
      <c r="H41" s="321"/>
      <c r="I41" s="321"/>
      <c r="J41" s="321"/>
      <c r="K41" s="319"/>
    </row>
    <row r="42" s="1" customFormat="1" ht="15" customHeight="1">
      <c r="B42" s="322"/>
      <c r="C42" s="323"/>
      <c r="D42" s="321"/>
      <c r="E42" s="324" t="s">
        <v>3718</v>
      </c>
      <c r="F42" s="321"/>
      <c r="G42" s="321" t="s">
        <v>3719</v>
      </c>
      <c r="H42" s="321"/>
      <c r="I42" s="321"/>
      <c r="J42" s="321"/>
      <c r="K42" s="319"/>
    </row>
    <row r="43" s="1" customFormat="1" ht="15" customHeight="1">
      <c r="B43" s="322"/>
      <c r="C43" s="323"/>
      <c r="D43" s="321"/>
      <c r="E43" s="324"/>
      <c r="F43" s="321"/>
      <c r="G43" s="321" t="s">
        <v>3720</v>
      </c>
      <c r="H43" s="321"/>
      <c r="I43" s="321"/>
      <c r="J43" s="321"/>
      <c r="K43" s="319"/>
    </row>
    <row r="44" s="1" customFormat="1" ht="15" customHeight="1">
      <c r="B44" s="322"/>
      <c r="C44" s="323"/>
      <c r="D44" s="321"/>
      <c r="E44" s="324" t="s">
        <v>3721</v>
      </c>
      <c r="F44" s="321"/>
      <c r="G44" s="321" t="s">
        <v>3722</v>
      </c>
      <c r="H44" s="321"/>
      <c r="I44" s="321"/>
      <c r="J44" s="321"/>
      <c r="K44" s="319"/>
    </row>
    <row r="45" s="1" customFormat="1" ht="15" customHeight="1">
      <c r="B45" s="322"/>
      <c r="C45" s="323"/>
      <c r="D45" s="321"/>
      <c r="E45" s="324" t="s">
        <v>167</v>
      </c>
      <c r="F45" s="321"/>
      <c r="G45" s="321" t="s">
        <v>3723</v>
      </c>
      <c r="H45" s="321"/>
      <c r="I45" s="321"/>
      <c r="J45" s="321"/>
      <c r="K45" s="319"/>
    </row>
    <row r="46" s="1" customFormat="1" ht="12.75" customHeight="1">
      <c r="B46" s="322"/>
      <c r="C46" s="323"/>
      <c r="D46" s="321"/>
      <c r="E46" s="321"/>
      <c r="F46" s="321"/>
      <c r="G46" s="321"/>
      <c r="H46" s="321"/>
      <c r="I46" s="321"/>
      <c r="J46" s="321"/>
      <c r="K46" s="319"/>
    </row>
    <row r="47" s="1" customFormat="1" ht="15" customHeight="1">
      <c r="B47" s="322"/>
      <c r="C47" s="323"/>
      <c r="D47" s="321" t="s">
        <v>3724</v>
      </c>
      <c r="E47" s="321"/>
      <c r="F47" s="321"/>
      <c r="G47" s="321"/>
      <c r="H47" s="321"/>
      <c r="I47" s="321"/>
      <c r="J47" s="321"/>
      <c r="K47" s="319"/>
    </row>
    <row r="48" s="1" customFormat="1" ht="15" customHeight="1">
      <c r="B48" s="322"/>
      <c r="C48" s="323"/>
      <c r="D48" s="323"/>
      <c r="E48" s="321" t="s">
        <v>3725</v>
      </c>
      <c r="F48" s="321"/>
      <c r="G48" s="321"/>
      <c r="H48" s="321"/>
      <c r="I48" s="321"/>
      <c r="J48" s="321"/>
      <c r="K48" s="319"/>
    </row>
    <row r="49" s="1" customFormat="1" ht="15" customHeight="1">
      <c r="B49" s="322"/>
      <c r="C49" s="323"/>
      <c r="D49" s="323"/>
      <c r="E49" s="321" t="s">
        <v>3726</v>
      </c>
      <c r="F49" s="321"/>
      <c r="G49" s="321"/>
      <c r="H49" s="321"/>
      <c r="I49" s="321"/>
      <c r="J49" s="321"/>
      <c r="K49" s="319"/>
    </row>
    <row r="50" s="1" customFormat="1" ht="15" customHeight="1">
      <c r="B50" s="322"/>
      <c r="C50" s="323"/>
      <c r="D50" s="323"/>
      <c r="E50" s="321" t="s">
        <v>3727</v>
      </c>
      <c r="F50" s="321"/>
      <c r="G50" s="321"/>
      <c r="H50" s="321"/>
      <c r="I50" s="321"/>
      <c r="J50" s="321"/>
      <c r="K50" s="319"/>
    </row>
    <row r="51" s="1" customFormat="1" ht="15" customHeight="1">
      <c r="B51" s="322"/>
      <c r="C51" s="323"/>
      <c r="D51" s="321" t="s">
        <v>3728</v>
      </c>
      <c r="E51" s="321"/>
      <c r="F51" s="321"/>
      <c r="G51" s="321"/>
      <c r="H51" s="321"/>
      <c r="I51" s="321"/>
      <c r="J51" s="321"/>
      <c r="K51" s="319"/>
    </row>
    <row r="52" s="1" customFormat="1" ht="25.5" customHeight="1">
      <c r="B52" s="317"/>
      <c r="C52" s="318" t="s">
        <v>3729</v>
      </c>
      <c r="D52" s="318"/>
      <c r="E52" s="318"/>
      <c r="F52" s="318"/>
      <c r="G52" s="318"/>
      <c r="H52" s="318"/>
      <c r="I52" s="318"/>
      <c r="J52" s="318"/>
      <c r="K52" s="319"/>
    </row>
    <row r="53" s="1" customFormat="1" ht="5.25" customHeight="1">
      <c r="B53" s="317"/>
      <c r="C53" s="320"/>
      <c r="D53" s="320"/>
      <c r="E53" s="320"/>
      <c r="F53" s="320"/>
      <c r="G53" s="320"/>
      <c r="H53" s="320"/>
      <c r="I53" s="320"/>
      <c r="J53" s="320"/>
      <c r="K53" s="319"/>
    </row>
    <row r="54" s="1" customFormat="1" ht="15" customHeight="1">
      <c r="B54" s="317"/>
      <c r="C54" s="321" t="s">
        <v>3730</v>
      </c>
      <c r="D54" s="321"/>
      <c r="E54" s="321"/>
      <c r="F54" s="321"/>
      <c r="G54" s="321"/>
      <c r="H54" s="321"/>
      <c r="I54" s="321"/>
      <c r="J54" s="321"/>
      <c r="K54" s="319"/>
    </row>
    <row r="55" s="1" customFormat="1" ht="15" customHeight="1">
      <c r="B55" s="317"/>
      <c r="C55" s="321" t="s">
        <v>3731</v>
      </c>
      <c r="D55" s="321"/>
      <c r="E55" s="321"/>
      <c r="F55" s="321"/>
      <c r="G55" s="321"/>
      <c r="H55" s="321"/>
      <c r="I55" s="321"/>
      <c r="J55" s="321"/>
      <c r="K55" s="319"/>
    </row>
    <row r="56" s="1" customFormat="1" ht="12.75" customHeight="1">
      <c r="B56" s="317"/>
      <c r="C56" s="321"/>
      <c r="D56" s="321"/>
      <c r="E56" s="321"/>
      <c r="F56" s="321"/>
      <c r="G56" s="321"/>
      <c r="H56" s="321"/>
      <c r="I56" s="321"/>
      <c r="J56" s="321"/>
      <c r="K56" s="319"/>
    </row>
    <row r="57" s="1" customFormat="1" ht="15" customHeight="1">
      <c r="B57" s="317"/>
      <c r="C57" s="321" t="s">
        <v>3732</v>
      </c>
      <c r="D57" s="321"/>
      <c r="E57" s="321"/>
      <c r="F57" s="321"/>
      <c r="G57" s="321"/>
      <c r="H57" s="321"/>
      <c r="I57" s="321"/>
      <c r="J57" s="321"/>
      <c r="K57" s="319"/>
    </row>
    <row r="58" s="1" customFormat="1" ht="15" customHeight="1">
      <c r="B58" s="317"/>
      <c r="C58" s="323"/>
      <c r="D58" s="321" t="s">
        <v>3733</v>
      </c>
      <c r="E58" s="321"/>
      <c r="F58" s="321"/>
      <c r="G58" s="321"/>
      <c r="H58" s="321"/>
      <c r="I58" s="321"/>
      <c r="J58" s="321"/>
      <c r="K58" s="319"/>
    </row>
    <row r="59" s="1" customFormat="1" ht="15" customHeight="1">
      <c r="B59" s="317"/>
      <c r="C59" s="323"/>
      <c r="D59" s="321" t="s">
        <v>3734</v>
      </c>
      <c r="E59" s="321"/>
      <c r="F59" s="321"/>
      <c r="G59" s="321"/>
      <c r="H59" s="321"/>
      <c r="I59" s="321"/>
      <c r="J59" s="321"/>
      <c r="K59" s="319"/>
    </row>
    <row r="60" s="1" customFormat="1" ht="15" customHeight="1">
      <c r="B60" s="317"/>
      <c r="C60" s="323"/>
      <c r="D60" s="321" t="s">
        <v>3735</v>
      </c>
      <c r="E60" s="321"/>
      <c r="F60" s="321"/>
      <c r="G60" s="321"/>
      <c r="H60" s="321"/>
      <c r="I60" s="321"/>
      <c r="J60" s="321"/>
      <c r="K60" s="319"/>
    </row>
    <row r="61" s="1" customFormat="1" ht="15" customHeight="1">
      <c r="B61" s="317"/>
      <c r="C61" s="323"/>
      <c r="D61" s="321" t="s">
        <v>3736</v>
      </c>
      <c r="E61" s="321"/>
      <c r="F61" s="321"/>
      <c r="G61" s="321"/>
      <c r="H61" s="321"/>
      <c r="I61" s="321"/>
      <c r="J61" s="321"/>
      <c r="K61" s="319"/>
    </row>
    <row r="62" s="1" customFormat="1" ht="15" customHeight="1">
      <c r="B62" s="317"/>
      <c r="C62" s="323"/>
      <c r="D62" s="326" t="s">
        <v>3737</v>
      </c>
      <c r="E62" s="326"/>
      <c r="F62" s="326"/>
      <c r="G62" s="326"/>
      <c r="H62" s="326"/>
      <c r="I62" s="326"/>
      <c r="J62" s="326"/>
      <c r="K62" s="319"/>
    </row>
    <row r="63" s="1" customFormat="1" ht="15" customHeight="1">
      <c r="B63" s="317"/>
      <c r="C63" s="323"/>
      <c r="D63" s="321" t="s">
        <v>3738</v>
      </c>
      <c r="E63" s="321"/>
      <c r="F63" s="321"/>
      <c r="G63" s="321"/>
      <c r="H63" s="321"/>
      <c r="I63" s="321"/>
      <c r="J63" s="321"/>
      <c r="K63" s="319"/>
    </row>
    <row r="64" s="1" customFormat="1" ht="12.75" customHeight="1">
      <c r="B64" s="317"/>
      <c r="C64" s="323"/>
      <c r="D64" s="323"/>
      <c r="E64" s="327"/>
      <c r="F64" s="323"/>
      <c r="G64" s="323"/>
      <c r="H64" s="323"/>
      <c r="I64" s="323"/>
      <c r="J64" s="323"/>
      <c r="K64" s="319"/>
    </row>
    <row r="65" s="1" customFormat="1" ht="15" customHeight="1">
      <c r="B65" s="317"/>
      <c r="C65" s="323"/>
      <c r="D65" s="321" t="s">
        <v>3739</v>
      </c>
      <c r="E65" s="321"/>
      <c r="F65" s="321"/>
      <c r="G65" s="321"/>
      <c r="H65" s="321"/>
      <c r="I65" s="321"/>
      <c r="J65" s="321"/>
      <c r="K65" s="319"/>
    </row>
    <row r="66" s="1" customFormat="1" ht="15" customHeight="1">
      <c r="B66" s="317"/>
      <c r="C66" s="323"/>
      <c r="D66" s="326" t="s">
        <v>3740</v>
      </c>
      <c r="E66" s="326"/>
      <c r="F66" s="326"/>
      <c r="G66" s="326"/>
      <c r="H66" s="326"/>
      <c r="I66" s="326"/>
      <c r="J66" s="326"/>
      <c r="K66" s="319"/>
    </row>
    <row r="67" s="1" customFormat="1" ht="15" customHeight="1">
      <c r="B67" s="317"/>
      <c r="C67" s="323"/>
      <c r="D67" s="321" t="s">
        <v>3741</v>
      </c>
      <c r="E67" s="321"/>
      <c r="F67" s="321"/>
      <c r="G67" s="321"/>
      <c r="H67" s="321"/>
      <c r="I67" s="321"/>
      <c r="J67" s="321"/>
      <c r="K67" s="319"/>
    </row>
    <row r="68" s="1" customFormat="1" ht="15" customHeight="1">
      <c r="B68" s="317"/>
      <c r="C68" s="323"/>
      <c r="D68" s="321" t="s">
        <v>3742</v>
      </c>
      <c r="E68" s="321"/>
      <c r="F68" s="321"/>
      <c r="G68" s="321"/>
      <c r="H68" s="321"/>
      <c r="I68" s="321"/>
      <c r="J68" s="321"/>
      <c r="K68" s="319"/>
    </row>
    <row r="69" s="1" customFormat="1" ht="15" customHeight="1">
      <c r="B69" s="317"/>
      <c r="C69" s="323"/>
      <c r="D69" s="321" t="s">
        <v>3743</v>
      </c>
      <c r="E69" s="321"/>
      <c r="F69" s="321"/>
      <c r="G69" s="321"/>
      <c r="H69" s="321"/>
      <c r="I69" s="321"/>
      <c r="J69" s="321"/>
      <c r="K69" s="319"/>
    </row>
    <row r="70" s="1" customFormat="1" ht="15" customHeight="1">
      <c r="B70" s="317"/>
      <c r="C70" s="323"/>
      <c r="D70" s="321" t="s">
        <v>3744</v>
      </c>
      <c r="E70" s="321"/>
      <c r="F70" s="321"/>
      <c r="G70" s="321"/>
      <c r="H70" s="321"/>
      <c r="I70" s="321"/>
      <c r="J70" s="321"/>
      <c r="K70" s="319"/>
    </row>
    <row r="71" s="1" customFormat="1" ht="12.75" customHeight="1">
      <c r="B71" s="328"/>
      <c r="C71" s="329"/>
      <c r="D71" s="329"/>
      <c r="E71" s="329"/>
      <c r="F71" s="329"/>
      <c r="G71" s="329"/>
      <c r="H71" s="329"/>
      <c r="I71" s="329"/>
      <c r="J71" s="329"/>
      <c r="K71" s="330"/>
    </row>
    <row r="72" s="1" customFormat="1" ht="18.75" customHeight="1">
      <c r="B72" s="331"/>
      <c r="C72" s="331"/>
      <c r="D72" s="331"/>
      <c r="E72" s="331"/>
      <c r="F72" s="331"/>
      <c r="G72" s="331"/>
      <c r="H72" s="331"/>
      <c r="I72" s="331"/>
      <c r="J72" s="331"/>
      <c r="K72" s="332"/>
    </row>
    <row r="73" s="1" customFormat="1" ht="18.75" customHeight="1">
      <c r="B73" s="332"/>
      <c r="C73" s="332"/>
      <c r="D73" s="332"/>
      <c r="E73" s="332"/>
      <c r="F73" s="332"/>
      <c r="G73" s="332"/>
      <c r="H73" s="332"/>
      <c r="I73" s="332"/>
      <c r="J73" s="332"/>
      <c r="K73" s="332"/>
    </row>
    <row r="74" s="1" customFormat="1" ht="7.5" customHeight="1">
      <c r="B74" s="333"/>
      <c r="C74" s="334"/>
      <c r="D74" s="334"/>
      <c r="E74" s="334"/>
      <c r="F74" s="334"/>
      <c r="G74" s="334"/>
      <c r="H74" s="334"/>
      <c r="I74" s="334"/>
      <c r="J74" s="334"/>
      <c r="K74" s="335"/>
    </row>
    <row r="75" s="1" customFormat="1" ht="45" customHeight="1">
      <c r="B75" s="336"/>
      <c r="C75" s="337" t="s">
        <v>3745</v>
      </c>
      <c r="D75" s="337"/>
      <c r="E75" s="337"/>
      <c r="F75" s="337"/>
      <c r="G75" s="337"/>
      <c r="H75" s="337"/>
      <c r="I75" s="337"/>
      <c r="J75" s="337"/>
      <c r="K75" s="338"/>
    </row>
    <row r="76" s="1" customFormat="1" ht="17.25" customHeight="1">
      <c r="B76" s="336"/>
      <c r="C76" s="339" t="s">
        <v>3746</v>
      </c>
      <c r="D76" s="339"/>
      <c r="E76" s="339"/>
      <c r="F76" s="339" t="s">
        <v>3747</v>
      </c>
      <c r="G76" s="340"/>
      <c r="H76" s="339" t="s">
        <v>55</v>
      </c>
      <c r="I76" s="339" t="s">
        <v>58</v>
      </c>
      <c r="J76" s="339" t="s">
        <v>3748</v>
      </c>
      <c r="K76" s="338"/>
    </row>
    <row r="77" s="1" customFormat="1" ht="17.25" customHeight="1">
      <c r="B77" s="336"/>
      <c r="C77" s="341" t="s">
        <v>3749</v>
      </c>
      <c r="D77" s="341"/>
      <c r="E77" s="341"/>
      <c r="F77" s="342" t="s">
        <v>3750</v>
      </c>
      <c r="G77" s="343"/>
      <c r="H77" s="341"/>
      <c r="I77" s="341"/>
      <c r="J77" s="341" t="s">
        <v>3751</v>
      </c>
      <c r="K77" s="338"/>
    </row>
    <row r="78" s="1" customFormat="1" ht="5.25" customHeight="1">
      <c r="B78" s="336"/>
      <c r="C78" s="344"/>
      <c r="D78" s="344"/>
      <c r="E78" s="344"/>
      <c r="F78" s="344"/>
      <c r="G78" s="345"/>
      <c r="H78" s="344"/>
      <c r="I78" s="344"/>
      <c r="J78" s="344"/>
      <c r="K78" s="338"/>
    </row>
    <row r="79" s="1" customFormat="1" ht="15" customHeight="1">
      <c r="B79" s="336"/>
      <c r="C79" s="324" t="s">
        <v>54</v>
      </c>
      <c r="D79" s="344"/>
      <c r="E79" s="344"/>
      <c r="F79" s="346" t="s">
        <v>3752</v>
      </c>
      <c r="G79" s="345"/>
      <c r="H79" s="324" t="s">
        <v>3753</v>
      </c>
      <c r="I79" s="324" t="s">
        <v>3754</v>
      </c>
      <c r="J79" s="324">
        <v>20</v>
      </c>
      <c r="K79" s="338"/>
    </row>
    <row r="80" s="1" customFormat="1" ht="15" customHeight="1">
      <c r="B80" s="336"/>
      <c r="C80" s="324" t="s">
        <v>3755</v>
      </c>
      <c r="D80" s="324"/>
      <c r="E80" s="324"/>
      <c r="F80" s="346" t="s">
        <v>3752</v>
      </c>
      <c r="G80" s="345"/>
      <c r="H80" s="324" t="s">
        <v>3756</v>
      </c>
      <c r="I80" s="324" t="s">
        <v>3754</v>
      </c>
      <c r="J80" s="324">
        <v>120</v>
      </c>
      <c r="K80" s="338"/>
    </row>
    <row r="81" s="1" customFormat="1" ht="15" customHeight="1">
      <c r="B81" s="347"/>
      <c r="C81" s="324" t="s">
        <v>3757</v>
      </c>
      <c r="D81" s="324"/>
      <c r="E81" s="324"/>
      <c r="F81" s="346" t="s">
        <v>3758</v>
      </c>
      <c r="G81" s="345"/>
      <c r="H81" s="324" t="s">
        <v>3759</v>
      </c>
      <c r="I81" s="324" t="s">
        <v>3754</v>
      </c>
      <c r="J81" s="324">
        <v>50</v>
      </c>
      <c r="K81" s="338"/>
    </row>
    <row r="82" s="1" customFormat="1" ht="15" customHeight="1">
      <c r="B82" s="347"/>
      <c r="C82" s="324" t="s">
        <v>3760</v>
      </c>
      <c r="D82" s="324"/>
      <c r="E82" s="324"/>
      <c r="F82" s="346" t="s">
        <v>3752</v>
      </c>
      <c r="G82" s="345"/>
      <c r="H82" s="324" t="s">
        <v>3761</v>
      </c>
      <c r="I82" s="324" t="s">
        <v>3762</v>
      </c>
      <c r="J82" s="324"/>
      <c r="K82" s="338"/>
    </row>
    <row r="83" s="1" customFormat="1" ht="15" customHeight="1">
      <c r="B83" s="347"/>
      <c r="C83" s="348" t="s">
        <v>3763</v>
      </c>
      <c r="D83" s="348"/>
      <c r="E83" s="348"/>
      <c r="F83" s="349" t="s">
        <v>3758</v>
      </c>
      <c r="G83" s="348"/>
      <c r="H83" s="348" t="s">
        <v>3764</v>
      </c>
      <c r="I83" s="348" t="s">
        <v>3754</v>
      </c>
      <c r="J83" s="348">
        <v>15</v>
      </c>
      <c r="K83" s="338"/>
    </row>
    <row r="84" s="1" customFormat="1" ht="15" customHeight="1">
      <c r="B84" s="347"/>
      <c r="C84" s="348" t="s">
        <v>3765</v>
      </c>
      <c r="D84" s="348"/>
      <c r="E84" s="348"/>
      <c r="F84" s="349" t="s">
        <v>3758</v>
      </c>
      <c r="G84" s="348"/>
      <c r="H84" s="348" t="s">
        <v>3766</v>
      </c>
      <c r="I84" s="348" t="s">
        <v>3754</v>
      </c>
      <c r="J84" s="348">
        <v>15</v>
      </c>
      <c r="K84" s="338"/>
    </row>
    <row r="85" s="1" customFormat="1" ht="15" customHeight="1">
      <c r="B85" s="347"/>
      <c r="C85" s="348" t="s">
        <v>3767</v>
      </c>
      <c r="D85" s="348"/>
      <c r="E85" s="348"/>
      <c r="F85" s="349" t="s">
        <v>3758</v>
      </c>
      <c r="G85" s="348"/>
      <c r="H85" s="348" t="s">
        <v>3768</v>
      </c>
      <c r="I85" s="348" t="s">
        <v>3754</v>
      </c>
      <c r="J85" s="348">
        <v>20</v>
      </c>
      <c r="K85" s="338"/>
    </row>
    <row r="86" s="1" customFormat="1" ht="15" customHeight="1">
      <c r="B86" s="347"/>
      <c r="C86" s="348" t="s">
        <v>3769</v>
      </c>
      <c r="D86" s="348"/>
      <c r="E86" s="348"/>
      <c r="F86" s="349" t="s">
        <v>3758</v>
      </c>
      <c r="G86" s="348"/>
      <c r="H86" s="348" t="s">
        <v>3770</v>
      </c>
      <c r="I86" s="348" t="s">
        <v>3754</v>
      </c>
      <c r="J86" s="348">
        <v>20</v>
      </c>
      <c r="K86" s="338"/>
    </row>
    <row r="87" s="1" customFormat="1" ht="15" customHeight="1">
      <c r="B87" s="347"/>
      <c r="C87" s="324" t="s">
        <v>3771</v>
      </c>
      <c r="D87" s="324"/>
      <c r="E87" s="324"/>
      <c r="F87" s="346" t="s">
        <v>3758</v>
      </c>
      <c r="G87" s="345"/>
      <c r="H87" s="324" t="s">
        <v>3772</v>
      </c>
      <c r="I87" s="324" t="s">
        <v>3754</v>
      </c>
      <c r="J87" s="324">
        <v>50</v>
      </c>
      <c r="K87" s="338"/>
    </row>
    <row r="88" s="1" customFormat="1" ht="15" customHeight="1">
      <c r="B88" s="347"/>
      <c r="C88" s="324" t="s">
        <v>3773</v>
      </c>
      <c r="D88" s="324"/>
      <c r="E88" s="324"/>
      <c r="F88" s="346" t="s">
        <v>3758</v>
      </c>
      <c r="G88" s="345"/>
      <c r="H88" s="324" t="s">
        <v>3774</v>
      </c>
      <c r="I88" s="324" t="s">
        <v>3754</v>
      </c>
      <c r="J88" s="324">
        <v>20</v>
      </c>
      <c r="K88" s="338"/>
    </row>
    <row r="89" s="1" customFormat="1" ht="15" customHeight="1">
      <c r="B89" s="347"/>
      <c r="C89" s="324" t="s">
        <v>3775</v>
      </c>
      <c r="D89" s="324"/>
      <c r="E89" s="324"/>
      <c r="F89" s="346" t="s">
        <v>3758</v>
      </c>
      <c r="G89" s="345"/>
      <c r="H89" s="324" t="s">
        <v>3776</v>
      </c>
      <c r="I89" s="324" t="s">
        <v>3754</v>
      </c>
      <c r="J89" s="324">
        <v>20</v>
      </c>
      <c r="K89" s="338"/>
    </row>
    <row r="90" s="1" customFormat="1" ht="15" customHeight="1">
      <c r="B90" s="347"/>
      <c r="C90" s="324" t="s">
        <v>3777</v>
      </c>
      <c r="D90" s="324"/>
      <c r="E90" s="324"/>
      <c r="F90" s="346" t="s">
        <v>3758</v>
      </c>
      <c r="G90" s="345"/>
      <c r="H90" s="324" t="s">
        <v>3778</v>
      </c>
      <c r="I90" s="324" t="s">
        <v>3754</v>
      </c>
      <c r="J90" s="324">
        <v>50</v>
      </c>
      <c r="K90" s="338"/>
    </row>
    <row r="91" s="1" customFormat="1" ht="15" customHeight="1">
      <c r="B91" s="347"/>
      <c r="C91" s="324" t="s">
        <v>3779</v>
      </c>
      <c r="D91" s="324"/>
      <c r="E91" s="324"/>
      <c r="F91" s="346" t="s">
        <v>3758</v>
      </c>
      <c r="G91" s="345"/>
      <c r="H91" s="324" t="s">
        <v>3779</v>
      </c>
      <c r="I91" s="324" t="s">
        <v>3754</v>
      </c>
      <c r="J91" s="324">
        <v>50</v>
      </c>
      <c r="K91" s="338"/>
    </row>
    <row r="92" s="1" customFormat="1" ht="15" customHeight="1">
      <c r="B92" s="347"/>
      <c r="C92" s="324" t="s">
        <v>3780</v>
      </c>
      <c r="D92" s="324"/>
      <c r="E92" s="324"/>
      <c r="F92" s="346" t="s">
        <v>3758</v>
      </c>
      <c r="G92" s="345"/>
      <c r="H92" s="324" t="s">
        <v>3781</v>
      </c>
      <c r="I92" s="324" t="s">
        <v>3754</v>
      </c>
      <c r="J92" s="324">
        <v>255</v>
      </c>
      <c r="K92" s="338"/>
    </row>
    <row r="93" s="1" customFormat="1" ht="15" customHeight="1">
      <c r="B93" s="347"/>
      <c r="C93" s="324" t="s">
        <v>3782</v>
      </c>
      <c r="D93" s="324"/>
      <c r="E93" s="324"/>
      <c r="F93" s="346" t="s">
        <v>3752</v>
      </c>
      <c r="G93" s="345"/>
      <c r="H93" s="324" t="s">
        <v>3783</v>
      </c>
      <c r="I93" s="324" t="s">
        <v>3784</v>
      </c>
      <c r="J93" s="324"/>
      <c r="K93" s="338"/>
    </row>
    <row r="94" s="1" customFormat="1" ht="15" customHeight="1">
      <c r="B94" s="347"/>
      <c r="C94" s="324" t="s">
        <v>3785</v>
      </c>
      <c r="D94" s="324"/>
      <c r="E94" s="324"/>
      <c r="F94" s="346" t="s">
        <v>3752</v>
      </c>
      <c r="G94" s="345"/>
      <c r="H94" s="324" t="s">
        <v>3786</v>
      </c>
      <c r="I94" s="324" t="s">
        <v>3787</v>
      </c>
      <c r="J94" s="324"/>
      <c r="K94" s="338"/>
    </row>
    <row r="95" s="1" customFormat="1" ht="15" customHeight="1">
      <c r="B95" s="347"/>
      <c r="C95" s="324" t="s">
        <v>3788</v>
      </c>
      <c r="D95" s="324"/>
      <c r="E95" s="324"/>
      <c r="F95" s="346" t="s">
        <v>3752</v>
      </c>
      <c r="G95" s="345"/>
      <c r="H95" s="324" t="s">
        <v>3788</v>
      </c>
      <c r="I95" s="324" t="s">
        <v>3787</v>
      </c>
      <c r="J95" s="324"/>
      <c r="K95" s="338"/>
    </row>
    <row r="96" s="1" customFormat="1" ht="15" customHeight="1">
      <c r="B96" s="347"/>
      <c r="C96" s="324" t="s">
        <v>39</v>
      </c>
      <c r="D96" s="324"/>
      <c r="E96" s="324"/>
      <c r="F96" s="346" t="s">
        <v>3752</v>
      </c>
      <c r="G96" s="345"/>
      <c r="H96" s="324" t="s">
        <v>3789</v>
      </c>
      <c r="I96" s="324" t="s">
        <v>3787</v>
      </c>
      <c r="J96" s="324"/>
      <c r="K96" s="338"/>
    </row>
    <row r="97" s="1" customFormat="1" ht="15" customHeight="1">
      <c r="B97" s="347"/>
      <c r="C97" s="324" t="s">
        <v>49</v>
      </c>
      <c r="D97" s="324"/>
      <c r="E97" s="324"/>
      <c r="F97" s="346" t="s">
        <v>3752</v>
      </c>
      <c r="G97" s="345"/>
      <c r="H97" s="324" t="s">
        <v>3790</v>
      </c>
      <c r="I97" s="324" t="s">
        <v>3787</v>
      </c>
      <c r="J97" s="324"/>
      <c r="K97" s="338"/>
    </row>
    <row r="98" s="1" customFormat="1" ht="15" customHeight="1">
      <c r="B98" s="350"/>
      <c r="C98" s="351"/>
      <c r="D98" s="351"/>
      <c r="E98" s="351"/>
      <c r="F98" s="351"/>
      <c r="G98" s="351"/>
      <c r="H98" s="351"/>
      <c r="I98" s="351"/>
      <c r="J98" s="351"/>
      <c r="K98" s="352"/>
    </row>
    <row r="99" s="1" customFormat="1" ht="18.75" customHeight="1">
      <c r="B99" s="353"/>
      <c r="C99" s="354"/>
      <c r="D99" s="354"/>
      <c r="E99" s="354"/>
      <c r="F99" s="354"/>
      <c r="G99" s="354"/>
      <c r="H99" s="354"/>
      <c r="I99" s="354"/>
      <c r="J99" s="354"/>
      <c r="K99" s="353"/>
    </row>
    <row r="100" s="1" customFormat="1" ht="18.75" customHeight="1"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</row>
    <row r="101" s="1" customFormat="1" ht="7.5" customHeight="1">
      <c r="B101" s="333"/>
      <c r="C101" s="334"/>
      <c r="D101" s="334"/>
      <c r="E101" s="334"/>
      <c r="F101" s="334"/>
      <c r="G101" s="334"/>
      <c r="H101" s="334"/>
      <c r="I101" s="334"/>
      <c r="J101" s="334"/>
      <c r="K101" s="335"/>
    </row>
    <row r="102" s="1" customFormat="1" ht="45" customHeight="1">
      <c r="B102" s="336"/>
      <c r="C102" s="337" t="s">
        <v>3791</v>
      </c>
      <c r="D102" s="337"/>
      <c r="E102" s="337"/>
      <c r="F102" s="337"/>
      <c r="G102" s="337"/>
      <c r="H102" s="337"/>
      <c r="I102" s="337"/>
      <c r="J102" s="337"/>
      <c r="K102" s="338"/>
    </row>
    <row r="103" s="1" customFormat="1" ht="17.25" customHeight="1">
      <c r="B103" s="336"/>
      <c r="C103" s="339" t="s">
        <v>3746</v>
      </c>
      <c r="D103" s="339"/>
      <c r="E103" s="339"/>
      <c r="F103" s="339" t="s">
        <v>3747</v>
      </c>
      <c r="G103" s="340"/>
      <c r="H103" s="339" t="s">
        <v>55</v>
      </c>
      <c r="I103" s="339" t="s">
        <v>58</v>
      </c>
      <c r="J103" s="339" t="s">
        <v>3748</v>
      </c>
      <c r="K103" s="338"/>
    </row>
    <row r="104" s="1" customFormat="1" ht="17.25" customHeight="1">
      <c r="B104" s="336"/>
      <c r="C104" s="341" t="s">
        <v>3749</v>
      </c>
      <c r="D104" s="341"/>
      <c r="E104" s="341"/>
      <c r="F104" s="342" t="s">
        <v>3750</v>
      </c>
      <c r="G104" s="343"/>
      <c r="H104" s="341"/>
      <c r="I104" s="341"/>
      <c r="J104" s="341" t="s">
        <v>3751</v>
      </c>
      <c r="K104" s="338"/>
    </row>
    <row r="105" s="1" customFormat="1" ht="5.25" customHeight="1">
      <c r="B105" s="336"/>
      <c r="C105" s="339"/>
      <c r="D105" s="339"/>
      <c r="E105" s="339"/>
      <c r="F105" s="339"/>
      <c r="G105" s="355"/>
      <c r="H105" s="339"/>
      <c r="I105" s="339"/>
      <c r="J105" s="339"/>
      <c r="K105" s="338"/>
    </row>
    <row r="106" s="1" customFormat="1" ht="15" customHeight="1">
      <c r="B106" s="336"/>
      <c r="C106" s="324" t="s">
        <v>54</v>
      </c>
      <c r="D106" s="344"/>
      <c r="E106" s="344"/>
      <c r="F106" s="346" t="s">
        <v>3752</v>
      </c>
      <c r="G106" s="355"/>
      <c r="H106" s="324" t="s">
        <v>3792</v>
      </c>
      <c r="I106" s="324" t="s">
        <v>3754</v>
      </c>
      <c r="J106" s="324">
        <v>20</v>
      </c>
      <c r="K106" s="338"/>
    </row>
    <row r="107" s="1" customFormat="1" ht="15" customHeight="1">
      <c r="B107" s="336"/>
      <c r="C107" s="324" t="s">
        <v>3755</v>
      </c>
      <c r="D107" s="324"/>
      <c r="E107" s="324"/>
      <c r="F107" s="346" t="s">
        <v>3752</v>
      </c>
      <c r="G107" s="324"/>
      <c r="H107" s="324" t="s">
        <v>3792</v>
      </c>
      <c r="I107" s="324" t="s">
        <v>3754</v>
      </c>
      <c r="J107" s="324">
        <v>120</v>
      </c>
      <c r="K107" s="338"/>
    </row>
    <row r="108" s="1" customFormat="1" ht="15" customHeight="1">
      <c r="B108" s="347"/>
      <c r="C108" s="324" t="s">
        <v>3757</v>
      </c>
      <c r="D108" s="324"/>
      <c r="E108" s="324"/>
      <c r="F108" s="346" t="s">
        <v>3758</v>
      </c>
      <c r="G108" s="324"/>
      <c r="H108" s="324" t="s">
        <v>3792</v>
      </c>
      <c r="I108" s="324" t="s">
        <v>3754</v>
      </c>
      <c r="J108" s="324">
        <v>50</v>
      </c>
      <c r="K108" s="338"/>
    </row>
    <row r="109" s="1" customFormat="1" ht="15" customHeight="1">
      <c r="B109" s="347"/>
      <c r="C109" s="324" t="s">
        <v>3760</v>
      </c>
      <c r="D109" s="324"/>
      <c r="E109" s="324"/>
      <c r="F109" s="346" t="s">
        <v>3752</v>
      </c>
      <c r="G109" s="324"/>
      <c r="H109" s="324" t="s">
        <v>3792</v>
      </c>
      <c r="I109" s="324" t="s">
        <v>3762</v>
      </c>
      <c r="J109" s="324"/>
      <c r="K109" s="338"/>
    </row>
    <row r="110" s="1" customFormat="1" ht="15" customHeight="1">
      <c r="B110" s="347"/>
      <c r="C110" s="324" t="s">
        <v>3771</v>
      </c>
      <c r="D110" s="324"/>
      <c r="E110" s="324"/>
      <c r="F110" s="346" t="s">
        <v>3758</v>
      </c>
      <c r="G110" s="324"/>
      <c r="H110" s="324" t="s">
        <v>3792</v>
      </c>
      <c r="I110" s="324" t="s">
        <v>3754</v>
      </c>
      <c r="J110" s="324">
        <v>50</v>
      </c>
      <c r="K110" s="338"/>
    </row>
    <row r="111" s="1" customFormat="1" ht="15" customHeight="1">
      <c r="B111" s="347"/>
      <c r="C111" s="324" t="s">
        <v>3779</v>
      </c>
      <c r="D111" s="324"/>
      <c r="E111" s="324"/>
      <c r="F111" s="346" t="s">
        <v>3758</v>
      </c>
      <c r="G111" s="324"/>
      <c r="H111" s="324" t="s">
        <v>3792</v>
      </c>
      <c r="I111" s="324" t="s">
        <v>3754</v>
      </c>
      <c r="J111" s="324">
        <v>50</v>
      </c>
      <c r="K111" s="338"/>
    </row>
    <row r="112" s="1" customFormat="1" ht="15" customHeight="1">
      <c r="B112" s="347"/>
      <c r="C112" s="324" t="s">
        <v>3777</v>
      </c>
      <c r="D112" s="324"/>
      <c r="E112" s="324"/>
      <c r="F112" s="346" t="s">
        <v>3758</v>
      </c>
      <c r="G112" s="324"/>
      <c r="H112" s="324" t="s">
        <v>3792</v>
      </c>
      <c r="I112" s="324" t="s">
        <v>3754</v>
      </c>
      <c r="J112" s="324">
        <v>50</v>
      </c>
      <c r="K112" s="338"/>
    </row>
    <row r="113" s="1" customFormat="1" ht="15" customHeight="1">
      <c r="B113" s="347"/>
      <c r="C113" s="324" t="s">
        <v>54</v>
      </c>
      <c r="D113" s="324"/>
      <c r="E113" s="324"/>
      <c r="F113" s="346" t="s">
        <v>3752</v>
      </c>
      <c r="G113" s="324"/>
      <c r="H113" s="324" t="s">
        <v>3793</v>
      </c>
      <c r="I113" s="324" t="s">
        <v>3754</v>
      </c>
      <c r="J113" s="324">
        <v>20</v>
      </c>
      <c r="K113" s="338"/>
    </row>
    <row r="114" s="1" customFormat="1" ht="15" customHeight="1">
      <c r="B114" s="347"/>
      <c r="C114" s="324" t="s">
        <v>3794</v>
      </c>
      <c r="D114" s="324"/>
      <c r="E114" s="324"/>
      <c r="F114" s="346" t="s">
        <v>3752</v>
      </c>
      <c r="G114" s="324"/>
      <c r="H114" s="324" t="s">
        <v>3795</v>
      </c>
      <c r="I114" s="324" t="s">
        <v>3754</v>
      </c>
      <c r="J114" s="324">
        <v>120</v>
      </c>
      <c r="K114" s="338"/>
    </row>
    <row r="115" s="1" customFormat="1" ht="15" customHeight="1">
      <c r="B115" s="347"/>
      <c r="C115" s="324" t="s">
        <v>39</v>
      </c>
      <c r="D115" s="324"/>
      <c r="E115" s="324"/>
      <c r="F115" s="346" t="s">
        <v>3752</v>
      </c>
      <c r="G115" s="324"/>
      <c r="H115" s="324" t="s">
        <v>3796</v>
      </c>
      <c r="I115" s="324" t="s">
        <v>3787</v>
      </c>
      <c r="J115" s="324"/>
      <c r="K115" s="338"/>
    </row>
    <row r="116" s="1" customFormat="1" ht="15" customHeight="1">
      <c r="B116" s="347"/>
      <c r="C116" s="324" t="s">
        <v>49</v>
      </c>
      <c r="D116" s="324"/>
      <c r="E116" s="324"/>
      <c r="F116" s="346" t="s">
        <v>3752</v>
      </c>
      <c r="G116" s="324"/>
      <c r="H116" s="324" t="s">
        <v>3797</v>
      </c>
      <c r="I116" s="324" t="s">
        <v>3787</v>
      </c>
      <c r="J116" s="324"/>
      <c r="K116" s="338"/>
    </row>
    <row r="117" s="1" customFormat="1" ht="15" customHeight="1">
      <c r="B117" s="347"/>
      <c r="C117" s="324" t="s">
        <v>58</v>
      </c>
      <c r="D117" s="324"/>
      <c r="E117" s="324"/>
      <c r="F117" s="346" t="s">
        <v>3752</v>
      </c>
      <c r="G117" s="324"/>
      <c r="H117" s="324" t="s">
        <v>3798</v>
      </c>
      <c r="I117" s="324" t="s">
        <v>3799</v>
      </c>
      <c r="J117" s="324"/>
      <c r="K117" s="338"/>
    </row>
    <row r="118" s="1" customFormat="1" ht="15" customHeight="1">
      <c r="B118" s="350"/>
      <c r="C118" s="356"/>
      <c r="D118" s="356"/>
      <c r="E118" s="356"/>
      <c r="F118" s="356"/>
      <c r="G118" s="356"/>
      <c r="H118" s="356"/>
      <c r="I118" s="356"/>
      <c r="J118" s="356"/>
      <c r="K118" s="352"/>
    </row>
    <row r="119" s="1" customFormat="1" ht="18.75" customHeight="1">
      <c r="B119" s="357"/>
      <c r="C119" s="321"/>
      <c r="D119" s="321"/>
      <c r="E119" s="321"/>
      <c r="F119" s="358"/>
      <c r="G119" s="321"/>
      <c r="H119" s="321"/>
      <c r="I119" s="321"/>
      <c r="J119" s="321"/>
      <c r="K119" s="357"/>
    </row>
    <row r="120" s="1" customFormat="1" ht="18.75" customHeight="1">
      <c r="B120" s="332"/>
      <c r="C120" s="332"/>
      <c r="D120" s="332"/>
      <c r="E120" s="332"/>
      <c r="F120" s="332"/>
      <c r="G120" s="332"/>
      <c r="H120" s="332"/>
      <c r="I120" s="332"/>
      <c r="J120" s="332"/>
      <c r="K120" s="332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5" t="s">
        <v>3800</v>
      </c>
      <c r="D122" s="315"/>
      <c r="E122" s="315"/>
      <c r="F122" s="315"/>
      <c r="G122" s="315"/>
      <c r="H122" s="315"/>
      <c r="I122" s="315"/>
      <c r="J122" s="315"/>
      <c r="K122" s="363"/>
    </row>
    <row r="123" s="1" customFormat="1" ht="17.25" customHeight="1">
      <c r="B123" s="364"/>
      <c r="C123" s="339" t="s">
        <v>3746</v>
      </c>
      <c r="D123" s="339"/>
      <c r="E123" s="339"/>
      <c r="F123" s="339" t="s">
        <v>3747</v>
      </c>
      <c r="G123" s="340"/>
      <c r="H123" s="339" t="s">
        <v>55</v>
      </c>
      <c r="I123" s="339" t="s">
        <v>58</v>
      </c>
      <c r="J123" s="339" t="s">
        <v>3748</v>
      </c>
      <c r="K123" s="365"/>
    </row>
    <row r="124" s="1" customFormat="1" ht="17.25" customHeight="1">
      <c r="B124" s="364"/>
      <c r="C124" s="341" t="s">
        <v>3749</v>
      </c>
      <c r="D124" s="341"/>
      <c r="E124" s="341"/>
      <c r="F124" s="342" t="s">
        <v>3750</v>
      </c>
      <c r="G124" s="343"/>
      <c r="H124" s="341"/>
      <c r="I124" s="341"/>
      <c r="J124" s="341" t="s">
        <v>3751</v>
      </c>
      <c r="K124" s="365"/>
    </row>
    <row r="125" s="1" customFormat="1" ht="5.25" customHeight="1">
      <c r="B125" s="366"/>
      <c r="C125" s="344"/>
      <c r="D125" s="344"/>
      <c r="E125" s="344"/>
      <c r="F125" s="344"/>
      <c r="G125" s="324"/>
      <c r="H125" s="344"/>
      <c r="I125" s="344"/>
      <c r="J125" s="344"/>
      <c r="K125" s="367"/>
    </row>
    <row r="126" s="1" customFormat="1" ht="15" customHeight="1">
      <c r="B126" s="366"/>
      <c r="C126" s="324" t="s">
        <v>3755</v>
      </c>
      <c r="D126" s="344"/>
      <c r="E126" s="344"/>
      <c r="F126" s="346" t="s">
        <v>3752</v>
      </c>
      <c r="G126" s="324"/>
      <c r="H126" s="324" t="s">
        <v>3792</v>
      </c>
      <c r="I126" s="324" t="s">
        <v>3754</v>
      </c>
      <c r="J126" s="324">
        <v>120</v>
      </c>
      <c r="K126" s="368"/>
    </row>
    <row r="127" s="1" customFormat="1" ht="15" customHeight="1">
      <c r="B127" s="366"/>
      <c r="C127" s="324" t="s">
        <v>3801</v>
      </c>
      <c r="D127" s="324"/>
      <c r="E127" s="324"/>
      <c r="F127" s="346" t="s">
        <v>3752</v>
      </c>
      <c r="G127" s="324"/>
      <c r="H127" s="324" t="s">
        <v>3802</v>
      </c>
      <c r="I127" s="324" t="s">
        <v>3754</v>
      </c>
      <c r="J127" s="324" t="s">
        <v>3803</v>
      </c>
      <c r="K127" s="368"/>
    </row>
    <row r="128" s="1" customFormat="1" ht="15" customHeight="1">
      <c r="B128" s="366"/>
      <c r="C128" s="324" t="s">
        <v>86</v>
      </c>
      <c r="D128" s="324"/>
      <c r="E128" s="324"/>
      <c r="F128" s="346" t="s">
        <v>3752</v>
      </c>
      <c r="G128" s="324"/>
      <c r="H128" s="324" t="s">
        <v>3804</v>
      </c>
      <c r="I128" s="324" t="s">
        <v>3754</v>
      </c>
      <c r="J128" s="324" t="s">
        <v>3803</v>
      </c>
      <c r="K128" s="368"/>
    </row>
    <row r="129" s="1" customFormat="1" ht="15" customHeight="1">
      <c r="B129" s="366"/>
      <c r="C129" s="324" t="s">
        <v>3763</v>
      </c>
      <c r="D129" s="324"/>
      <c r="E129" s="324"/>
      <c r="F129" s="346" t="s">
        <v>3758</v>
      </c>
      <c r="G129" s="324"/>
      <c r="H129" s="324" t="s">
        <v>3764</v>
      </c>
      <c r="I129" s="324" t="s">
        <v>3754</v>
      </c>
      <c r="J129" s="324">
        <v>15</v>
      </c>
      <c r="K129" s="368"/>
    </row>
    <row r="130" s="1" customFormat="1" ht="15" customHeight="1">
      <c r="B130" s="366"/>
      <c r="C130" s="348" t="s">
        <v>3765</v>
      </c>
      <c r="D130" s="348"/>
      <c r="E130" s="348"/>
      <c r="F130" s="349" t="s">
        <v>3758</v>
      </c>
      <c r="G130" s="348"/>
      <c r="H130" s="348" t="s">
        <v>3766</v>
      </c>
      <c r="I130" s="348" t="s">
        <v>3754</v>
      </c>
      <c r="J130" s="348">
        <v>15</v>
      </c>
      <c r="K130" s="368"/>
    </row>
    <row r="131" s="1" customFormat="1" ht="15" customHeight="1">
      <c r="B131" s="366"/>
      <c r="C131" s="348" t="s">
        <v>3767</v>
      </c>
      <c r="D131" s="348"/>
      <c r="E131" s="348"/>
      <c r="F131" s="349" t="s">
        <v>3758</v>
      </c>
      <c r="G131" s="348"/>
      <c r="H131" s="348" t="s">
        <v>3768</v>
      </c>
      <c r="I131" s="348" t="s">
        <v>3754</v>
      </c>
      <c r="J131" s="348">
        <v>20</v>
      </c>
      <c r="K131" s="368"/>
    </row>
    <row r="132" s="1" customFormat="1" ht="15" customHeight="1">
      <c r="B132" s="366"/>
      <c r="C132" s="348" t="s">
        <v>3769</v>
      </c>
      <c r="D132" s="348"/>
      <c r="E132" s="348"/>
      <c r="F132" s="349" t="s">
        <v>3758</v>
      </c>
      <c r="G132" s="348"/>
      <c r="H132" s="348" t="s">
        <v>3770</v>
      </c>
      <c r="I132" s="348" t="s">
        <v>3754</v>
      </c>
      <c r="J132" s="348">
        <v>20</v>
      </c>
      <c r="K132" s="368"/>
    </row>
    <row r="133" s="1" customFormat="1" ht="15" customHeight="1">
      <c r="B133" s="366"/>
      <c r="C133" s="324" t="s">
        <v>3757</v>
      </c>
      <c r="D133" s="324"/>
      <c r="E133" s="324"/>
      <c r="F133" s="346" t="s">
        <v>3758</v>
      </c>
      <c r="G133" s="324"/>
      <c r="H133" s="324" t="s">
        <v>3792</v>
      </c>
      <c r="I133" s="324" t="s">
        <v>3754</v>
      </c>
      <c r="J133" s="324">
        <v>50</v>
      </c>
      <c r="K133" s="368"/>
    </row>
    <row r="134" s="1" customFormat="1" ht="15" customHeight="1">
      <c r="B134" s="366"/>
      <c r="C134" s="324" t="s">
        <v>3771</v>
      </c>
      <c r="D134" s="324"/>
      <c r="E134" s="324"/>
      <c r="F134" s="346" t="s">
        <v>3758</v>
      </c>
      <c r="G134" s="324"/>
      <c r="H134" s="324" t="s">
        <v>3792</v>
      </c>
      <c r="I134" s="324" t="s">
        <v>3754</v>
      </c>
      <c r="J134" s="324">
        <v>50</v>
      </c>
      <c r="K134" s="368"/>
    </row>
    <row r="135" s="1" customFormat="1" ht="15" customHeight="1">
      <c r="B135" s="366"/>
      <c r="C135" s="324" t="s">
        <v>3777</v>
      </c>
      <c r="D135" s="324"/>
      <c r="E135" s="324"/>
      <c r="F135" s="346" t="s">
        <v>3758</v>
      </c>
      <c r="G135" s="324"/>
      <c r="H135" s="324" t="s">
        <v>3792</v>
      </c>
      <c r="I135" s="324" t="s">
        <v>3754</v>
      </c>
      <c r="J135" s="324">
        <v>50</v>
      </c>
      <c r="K135" s="368"/>
    </row>
    <row r="136" s="1" customFormat="1" ht="15" customHeight="1">
      <c r="B136" s="366"/>
      <c r="C136" s="324" t="s">
        <v>3779</v>
      </c>
      <c r="D136" s="324"/>
      <c r="E136" s="324"/>
      <c r="F136" s="346" t="s">
        <v>3758</v>
      </c>
      <c r="G136" s="324"/>
      <c r="H136" s="324" t="s">
        <v>3792</v>
      </c>
      <c r="I136" s="324" t="s">
        <v>3754</v>
      </c>
      <c r="J136" s="324">
        <v>50</v>
      </c>
      <c r="K136" s="368"/>
    </row>
    <row r="137" s="1" customFormat="1" ht="15" customHeight="1">
      <c r="B137" s="366"/>
      <c r="C137" s="324" t="s">
        <v>3780</v>
      </c>
      <c r="D137" s="324"/>
      <c r="E137" s="324"/>
      <c r="F137" s="346" t="s">
        <v>3758</v>
      </c>
      <c r="G137" s="324"/>
      <c r="H137" s="324" t="s">
        <v>3805</v>
      </c>
      <c r="I137" s="324" t="s">
        <v>3754</v>
      </c>
      <c r="J137" s="324">
        <v>255</v>
      </c>
      <c r="K137" s="368"/>
    </row>
    <row r="138" s="1" customFormat="1" ht="15" customHeight="1">
      <c r="B138" s="366"/>
      <c r="C138" s="324" t="s">
        <v>3782</v>
      </c>
      <c r="D138" s="324"/>
      <c r="E138" s="324"/>
      <c r="F138" s="346" t="s">
        <v>3752</v>
      </c>
      <c r="G138" s="324"/>
      <c r="H138" s="324" t="s">
        <v>3806</v>
      </c>
      <c r="I138" s="324" t="s">
        <v>3784</v>
      </c>
      <c r="J138" s="324"/>
      <c r="K138" s="368"/>
    </row>
    <row r="139" s="1" customFormat="1" ht="15" customHeight="1">
      <c r="B139" s="366"/>
      <c r="C139" s="324" t="s">
        <v>3785</v>
      </c>
      <c r="D139" s="324"/>
      <c r="E139" s="324"/>
      <c r="F139" s="346" t="s">
        <v>3752</v>
      </c>
      <c r="G139" s="324"/>
      <c r="H139" s="324" t="s">
        <v>3807</v>
      </c>
      <c r="I139" s="324" t="s">
        <v>3787</v>
      </c>
      <c r="J139" s="324"/>
      <c r="K139" s="368"/>
    </row>
    <row r="140" s="1" customFormat="1" ht="15" customHeight="1">
      <c r="B140" s="366"/>
      <c r="C140" s="324" t="s">
        <v>3788</v>
      </c>
      <c r="D140" s="324"/>
      <c r="E140" s="324"/>
      <c r="F140" s="346" t="s">
        <v>3752</v>
      </c>
      <c r="G140" s="324"/>
      <c r="H140" s="324" t="s">
        <v>3788</v>
      </c>
      <c r="I140" s="324" t="s">
        <v>3787</v>
      </c>
      <c r="J140" s="324"/>
      <c r="K140" s="368"/>
    </row>
    <row r="141" s="1" customFormat="1" ht="15" customHeight="1">
      <c r="B141" s="366"/>
      <c r="C141" s="324" t="s">
        <v>39</v>
      </c>
      <c r="D141" s="324"/>
      <c r="E141" s="324"/>
      <c r="F141" s="346" t="s">
        <v>3752</v>
      </c>
      <c r="G141" s="324"/>
      <c r="H141" s="324" t="s">
        <v>3808</v>
      </c>
      <c r="I141" s="324" t="s">
        <v>3787</v>
      </c>
      <c r="J141" s="324"/>
      <c r="K141" s="368"/>
    </row>
    <row r="142" s="1" customFormat="1" ht="15" customHeight="1">
      <c r="B142" s="366"/>
      <c r="C142" s="324" t="s">
        <v>3809</v>
      </c>
      <c r="D142" s="324"/>
      <c r="E142" s="324"/>
      <c r="F142" s="346" t="s">
        <v>3752</v>
      </c>
      <c r="G142" s="324"/>
      <c r="H142" s="324" t="s">
        <v>3810</v>
      </c>
      <c r="I142" s="324" t="s">
        <v>3787</v>
      </c>
      <c r="J142" s="324"/>
      <c r="K142" s="368"/>
    </row>
    <row r="143" s="1" customFormat="1" ht="15" customHeight="1">
      <c r="B143" s="369"/>
      <c r="C143" s="370"/>
      <c r="D143" s="370"/>
      <c r="E143" s="370"/>
      <c r="F143" s="370"/>
      <c r="G143" s="370"/>
      <c r="H143" s="370"/>
      <c r="I143" s="370"/>
      <c r="J143" s="370"/>
      <c r="K143" s="371"/>
    </row>
    <row r="144" s="1" customFormat="1" ht="18.75" customHeight="1">
      <c r="B144" s="321"/>
      <c r="C144" s="321"/>
      <c r="D144" s="321"/>
      <c r="E144" s="321"/>
      <c r="F144" s="358"/>
      <c r="G144" s="321"/>
      <c r="H144" s="321"/>
      <c r="I144" s="321"/>
      <c r="J144" s="321"/>
      <c r="K144" s="321"/>
    </row>
    <row r="145" s="1" customFormat="1" ht="18.75" customHeight="1">
      <c r="B145" s="332"/>
      <c r="C145" s="332"/>
      <c r="D145" s="332"/>
      <c r="E145" s="332"/>
      <c r="F145" s="332"/>
      <c r="G145" s="332"/>
      <c r="H145" s="332"/>
      <c r="I145" s="332"/>
      <c r="J145" s="332"/>
      <c r="K145" s="332"/>
    </row>
    <row r="146" s="1" customFormat="1" ht="7.5" customHeight="1">
      <c r="B146" s="333"/>
      <c r="C146" s="334"/>
      <c r="D146" s="334"/>
      <c r="E146" s="334"/>
      <c r="F146" s="334"/>
      <c r="G146" s="334"/>
      <c r="H146" s="334"/>
      <c r="I146" s="334"/>
      <c r="J146" s="334"/>
      <c r="K146" s="335"/>
    </row>
    <row r="147" s="1" customFormat="1" ht="45" customHeight="1">
      <c r="B147" s="336"/>
      <c r="C147" s="337" t="s">
        <v>3811</v>
      </c>
      <c r="D147" s="337"/>
      <c r="E147" s="337"/>
      <c r="F147" s="337"/>
      <c r="G147" s="337"/>
      <c r="H147" s="337"/>
      <c r="I147" s="337"/>
      <c r="J147" s="337"/>
      <c r="K147" s="338"/>
    </row>
    <row r="148" s="1" customFormat="1" ht="17.25" customHeight="1">
      <c r="B148" s="336"/>
      <c r="C148" s="339" t="s">
        <v>3746</v>
      </c>
      <c r="D148" s="339"/>
      <c r="E148" s="339"/>
      <c r="F148" s="339" t="s">
        <v>3747</v>
      </c>
      <c r="G148" s="340"/>
      <c r="H148" s="339" t="s">
        <v>55</v>
      </c>
      <c r="I148" s="339" t="s">
        <v>58</v>
      </c>
      <c r="J148" s="339" t="s">
        <v>3748</v>
      </c>
      <c r="K148" s="338"/>
    </row>
    <row r="149" s="1" customFormat="1" ht="17.25" customHeight="1">
      <c r="B149" s="336"/>
      <c r="C149" s="341" t="s">
        <v>3749</v>
      </c>
      <c r="D149" s="341"/>
      <c r="E149" s="341"/>
      <c r="F149" s="342" t="s">
        <v>3750</v>
      </c>
      <c r="G149" s="343"/>
      <c r="H149" s="341"/>
      <c r="I149" s="341"/>
      <c r="J149" s="341" t="s">
        <v>3751</v>
      </c>
      <c r="K149" s="338"/>
    </row>
    <row r="150" s="1" customFormat="1" ht="5.25" customHeight="1">
      <c r="B150" s="347"/>
      <c r="C150" s="344"/>
      <c r="D150" s="344"/>
      <c r="E150" s="344"/>
      <c r="F150" s="344"/>
      <c r="G150" s="345"/>
      <c r="H150" s="344"/>
      <c r="I150" s="344"/>
      <c r="J150" s="344"/>
      <c r="K150" s="368"/>
    </row>
    <row r="151" s="1" customFormat="1" ht="15" customHeight="1">
      <c r="B151" s="347"/>
      <c r="C151" s="372" t="s">
        <v>3755</v>
      </c>
      <c r="D151" s="324"/>
      <c r="E151" s="324"/>
      <c r="F151" s="373" t="s">
        <v>3752</v>
      </c>
      <c r="G151" s="324"/>
      <c r="H151" s="372" t="s">
        <v>3792</v>
      </c>
      <c r="I151" s="372" t="s">
        <v>3754</v>
      </c>
      <c r="J151" s="372">
        <v>120</v>
      </c>
      <c r="K151" s="368"/>
    </row>
    <row r="152" s="1" customFormat="1" ht="15" customHeight="1">
      <c r="B152" s="347"/>
      <c r="C152" s="372" t="s">
        <v>3801</v>
      </c>
      <c r="D152" s="324"/>
      <c r="E152" s="324"/>
      <c r="F152" s="373" t="s">
        <v>3752</v>
      </c>
      <c r="G152" s="324"/>
      <c r="H152" s="372" t="s">
        <v>3812</v>
      </c>
      <c r="I152" s="372" t="s">
        <v>3754</v>
      </c>
      <c r="J152" s="372" t="s">
        <v>3803</v>
      </c>
      <c r="K152" s="368"/>
    </row>
    <row r="153" s="1" customFormat="1" ht="15" customHeight="1">
      <c r="B153" s="347"/>
      <c r="C153" s="372" t="s">
        <v>86</v>
      </c>
      <c r="D153" s="324"/>
      <c r="E153" s="324"/>
      <c r="F153" s="373" t="s">
        <v>3752</v>
      </c>
      <c r="G153" s="324"/>
      <c r="H153" s="372" t="s">
        <v>3813</v>
      </c>
      <c r="I153" s="372" t="s">
        <v>3754</v>
      </c>
      <c r="J153" s="372" t="s">
        <v>3803</v>
      </c>
      <c r="K153" s="368"/>
    </row>
    <row r="154" s="1" customFormat="1" ht="15" customHeight="1">
      <c r="B154" s="347"/>
      <c r="C154" s="372" t="s">
        <v>3757</v>
      </c>
      <c r="D154" s="324"/>
      <c r="E154" s="324"/>
      <c r="F154" s="373" t="s">
        <v>3758</v>
      </c>
      <c r="G154" s="324"/>
      <c r="H154" s="372" t="s">
        <v>3792</v>
      </c>
      <c r="I154" s="372" t="s">
        <v>3754</v>
      </c>
      <c r="J154" s="372">
        <v>50</v>
      </c>
      <c r="K154" s="368"/>
    </row>
    <row r="155" s="1" customFormat="1" ht="15" customHeight="1">
      <c r="B155" s="347"/>
      <c r="C155" s="372" t="s">
        <v>3760</v>
      </c>
      <c r="D155" s="324"/>
      <c r="E155" s="324"/>
      <c r="F155" s="373" t="s">
        <v>3752</v>
      </c>
      <c r="G155" s="324"/>
      <c r="H155" s="372" t="s">
        <v>3792</v>
      </c>
      <c r="I155" s="372" t="s">
        <v>3762</v>
      </c>
      <c r="J155" s="372"/>
      <c r="K155" s="368"/>
    </row>
    <row r="156" s="1" customFormat="1" ht="15" customHeight="1">
      <c r="B156" s="347"/>
      <c r="C156" s="372" t="s">
        <v>3771</v>
      </c>
      <c r="D156" s="324"/>
      <c r="E156" s="324"/>
      <c r="F156" s="373" t="s">
        <v>3758</v>
      </c>
      <c r="G156" s="324"/>
      <c r="H156" s="372" t="s">
        <v>3792</v>
      </c>
      <c r="I156" s="372" t="s">
        <v>3754</v>
      </c>
      <c r="J156" s="372">
        <v>50</v>
      </c>
      <c r="K156" s="368"/>
    </row>
    <row r="157" s="1" customFormat="1" ht="15" customHeight="1">
      <c r="B157" s="347"/>
      <c r="C157" s="372" t="s">
        <v>3779</v>
      </c>
      <c r="D157" s="324"/>
      <c r="E157" s="324"/>
      <c r="F157" s="373" t="s">
        <v>3758</v>
      </c>
      <c r="G157" s="324"/>
      <c r="H157" s="372" t="s">
        <v>3792</v>
      </c>
      <c r="I157" s="372" t="s">
        <v>3754</v>
      </c>
      <c r="J157" s="372">
        <v>50</v>
      </c>
      <c r="K157" s="368"/>
    </row>
    <row r="158" s="1" customFormat="1" ht="15" customHeight="1">
      <c r="B158" s="347"/>
      <c r="C158" s="372" t="s">
        <v>3777</v>
      </c>
      <c r="D158" s="324"/>
      <c r="E158" s="324"/>
      <c r="F158" s="373" t="s">
        <v>3758</v>
      </c>
      <c r="G158" s="324"/>
      <c r="H158" s="372" t="s">
        <v>3792</v>
      </c>
      <c r="I158" s="372" t="s">
        <v>3754</v>
      </c>
      <c r="J158" s="372">
        <v>50</v>
      </c>
      <c r="K158" s="368"/>
    </row>
    <row r="159" s="1" customFormat="1" ht="15" customHeight="1">
      <c r="B159" s="347"/>
      <c r="C159" s="372" t="s">
        <v>115</v>
      </c>
      <c r="D159" s="324"/>
      <c r="E159" s="324"/>
      <c r="F159" s="373" t="s">
        <v>3752</v>
      </c>
      <c r="G159" s="324"/>
      <c r="H159" s="372" t="s">
        <v>3814</v>
      </c>
      <c r="I159" s="372" t="s">
        <v>3754</v>
      </c>
      <c r="J159" s="372" t="s">
        <v>3815</v>
      </c>
      <c r="K159" s="368"/>
    </row>
    <row r="160" s="1" customFormat="1" ht="15" customHeight="1">
      <c r="B160" s="347"/>
      <c r="C160" s="372" t="s">
        <v>3816</v>
      </c>
      <c r="D160" s="324"/>
      <c r="E160" s="324"/>
      <c r="F160" s="373" t="s">
        <v>3752</v>
      </c>
      <c r="G160" s="324"/>
      <c r="H160" s="372" t="s">
        <v>3817</v>
      </c>
      <c r="I160" s="372" t="s">
        <v>3787</v>
      </c>
      <c r="J160" s="372"/>
      <c r="K160" s="368"/>
    </row>
    <row r="161" s="1" customFormat="1" ht="15" customHeight="1">
      <c r="B161" s="374"/>
      <c r="C161" s="356"/>
      <c r="D161" s="356"/>
      <c r="E161" s="356"/>
      <c r="F161" s="356"/>
      <c r="G161" s="356"/>
      <c r="H161" s="356"/>
      <c r="I161" s="356"/>
      <c r="J161" s="356"/>
      <c r="K161" s="375"/>
    </row>
    <row r="162" s="1" customFormat="1" ht="18.75" customHeight="1">
      <c r="B162" s="321"/>
      <c r="C162" s="324"/>
      <c r="D162" s="324"/>
      <c r="E162" s="324"/>
      <c r="F162" s="346"/>
      <c r="G162" s="324"/>
      <c r="H162" s="324"/>
      <c r="I162" s="324"/>
      <c r="J162" s="324"/>
      <c r="K162" s="321"/>
    </row>
    <row r="163" s="1" customFormat="1" ht="18.75" customHeight="1"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</row>
    <row r="164" s="1" customFormat="1" ht="7.5" customHeight="1">
      <c r="B164" s="311"/>
      <c r="C164" s="312"/>
      <c r="D164" s="312"/>
      <c r="E164" s="312"/>
      <c r="F164" s="312"/>
      <c r="G164" s="312"/>
      <c r="H164" s="312"/>
      <c r="I164" s="312"/>
      <c r="J164" s="312"/>
      <c r="K164" s="313"/>
    </row>
    <row r="165" s="1" customFormat="1" ht="45" customHeight="1">
      <c r="B165" s="314"/>
      <c r="C165" s="315" t="s">
        <v>3818</v>
      </c>
      <c r="D165" s="315"/>
      <c r="E165" s="315"/>
      <c r="F165" s="315"/>
      <c r="G165" s="315"/>
      <c r="H165" s="315"/>
      <c r="I165" s="315"/>
      <c r="J165" s="315"/>
      <c r="K165" s="316"/>
    </row>
    <row r="166" s="1" customFormat="1" ht="17.25" customHeight="1">
      <c r="B166" s="314"/>
      <c r="C166" s="339" t="s">
        <v>3746</v>
      </c>
      <c r="D166" s="339"/>
      <c r="E166" s="339"/>
      <c r="F166" s="339" t="s">
        <v>3747</v>
      </c>
      <c r="G166" s="376"/>
      <c r="H166" s="377" t="s">
        <v>55</v>
      </c>
      <c r="I166" s="377" t="s">
        <v>58</v>
      </c>
      <c r="J166" s="339" t="s">
        <v>3748</v>
      </c>
      <c r="K166" s="316"/>
    </row>
    <row r="167" s="1" customFormat="1" ht="17.25" customHeight="1">
      <c r="B167" s="317"/>
      <c r="C167" s="341" t="s">
        <v>3749</v>
      </c>
      <c r="D167" s="341"/>
      <c r="E167" s="341"/>
      <c r="F167" s="342" t="s">
        <v>3750</v>
      </c>
      <c r="G167" s="378"/>
      <c r="H167" s="379"/>
      <c r="I167" s="379"/>
      <c r="J167" s="341" t="s">
        <v>3751</v>
      </c>
      <c r="K167" s="319"/>
    </row>
    <row r="168" s="1" customFormat="1" ht="5.25" customHeight="1">
      <c r="B168" s="347"/>
      <c r="C168" s="344"/>
      <c r="D168" s="344"/>
      <c r="E168" s="344"/>
      <c r="F168" s="344"/>
      <c r="G168" s="345"/>
      <c r="H168" s="344"/>
      <c r="I168" s="344"/>
      <c r="J168" s="344"/>
      <c r="K168" s="368"/>
    </row>
    <row r="169" s="1" customFormat="1" ht="15" customHeight="1">
      <c r="B169" s="347"/>
      <c r="C169" s="324" t="s">
        <v>3755</v>
      </c>
      <c r="D169" s="324"/>
      <c r="E169" s="324"/>
      <c r="F169" s="346" t="s">
        <v>3752</v>
      </c>
      <c r="G169" s="324"/>
      <c r="H169" s="324" t="s">
        <v>3792</v>
      </c>
      <c r="I169" s="324" t="s">
        <v>3754</v>
      </c>
      <c r="J169" s="324">
        <v>120</v>
      </c>
      <c r="K169" s="368"/>
    </row>
    <row r="170" s="1" customFormat="1" ht="15" customHeight="1">
      <c r="B170" s="347"/>
      <c r="C170" s="324" t="s">
        <v>3801</v>
      </c>
      <c r="D170" s="324"/>
      <c r="E170" s="324"/>
      <c r="F170" s="346" t="s">
        <v>3752</v>
      </c>
      <c r="G170" s="324"/>
      <c r="H170" s="324" t="s">
        <v>3802</v>
      </c>
      <c r="I170" s="324" t="s">
        <v>3754</v>
      </c>
      <c r="J170" s="324" t="s">
        <v>3803</v>
      </c>
      <c r="K170" s="368"/>
    </row>
    <row r="171" s="1" customFormat="1" ht="15" customHeight="1">
      <c r="B171" s="347"/>
      <c r="C171" s="324" t="s">
        <v>86</v>
      </c>
      <c r="D171" s="324"/>
      <c r="E171" s="324"/>
      <c r="F171" s="346" t="s">
        <v>3752</v>
      </c>
      <c r="G171" s="324"/>
      <c r="H171" s="324" t="s">
        <v>3819</v>
      </c>
      <c r="I171" s="324" t="s">
        <v>3754</v>
      </c>
      <c r="J171" s="324" t="s">
        <v>3803</v>
      </c>
      <c r="K171" s="368"/>
    </row>
    <row r="172" s="1" customFormat="1" ht="15" customHeight="1">
      <c r="B172" s="347"/>
      <c r="C172" s="324" t="s">
        <v>3757</v>
      </c>
      <c r="D172" s="324"/>
      <c r="E172" s="324"/>
      <c r="F172" s="346" t="s">
        <v>3758</v>
      </c>
      <c r="G172" s="324"/>
      <c r="H172" s="324" t="s">
        <v>3819</v>
      </c>
      <c r="I172" s="324" t="s">
        <v>3754</v>
      </c>
      <c r="J172" s="324">
        <v>50</v>
      </c>
      <c r="K172" s="368"/>
    </row>
    <row r="173" s="1" customFormat="1" ht="15" customHeight="1">
      <c r="B173" s="347"/>
      <c r="C173" s="324" t="s">
        <v>3760</v>
      </c>
      <c r="D173" s="324"/>
      <c r="E173" s="324"/>
      <c r="F173" s="346" t="s">
        <v>3752</v>
      </c>
      <c r="G173" s="324"/>
      <c r="H173" s="324" t="s">
        <v>3819</v>
      </c>
      <c r="I173" s="324" t="s">
        <v>3762</v>
      </c>
      <c r="J173" s="324"/>
      <c r="K173" s="368"/>
    </row>
    <row r="174" s="1" customFormat="1" ht="15" customHeight="1">
      <c r="B174" s="347"/>
      <c r="C174" s="324" t="s">
        <v>3771</v>
      </c>
      <c r="D174" s="324"/>
      <c r="E174" s="324"/>
      <c r="F174" s="346" t="s">
        <v>3758</v>
      </c>
      <c r="G174" s="324"/>
      <c r="H174" s="324" t="s">
        <v>3819</v>
      </c>
      <c r="I174" s="324" t="s">
        <v>3754</v>
      </c>
      <c r="J174" s="324">
        <v>50</v>
      </c>
      <c r="K174" s="368"/>
    </row>
    <row r="175" s="1" customFormat="1" ht="15" customHeight="1">
      <c r="B175" s="347"/>
      <c r="C175" s="324" t="s">
        <v>3779</v>
      </c>
      <c r="D175" s="324"/>
      <c r="E175" s="324"/>
      <c r="F175" s="346" t="s">
        <v>3758</v>
      </c>
      <c r="G175" s="324"/>
      <c r="H175" s="324" t="s">
        <v>3819</v>
      </c>
      <c r="I175" s="324" t="s">
        <v>3754</v>
      </c>
      <c r="J175" s="324">
        <v>50</v>
      </c>
      <c r="K175" s="368"/>
    </row>
    <row r="176" s="1" customFormat="1" ht="15" customHeight="1">
      <c r="B176" s="347"/>
      <c r="C176" s="324" t="s">
        <v>3777</v>
      </c>
      <c r="D176" s="324"/>
      <c r="E176" s="324"/>
      <c r="F176" s="346" t="s">
        <v>3758</v>
      </c>
      <c r="G176" s="324"/>
      <c r="H176" s="324" t="s">
        <v>3819</v>
      </c>
      <c r="I176" s="324" t="s">
        <v>3754</v>
      </c>
      <c r="J176" s="324">
        <v>50</v>
      </c>
      <c r="K176" s="368"/>
    </row>
    <row r="177" s="1" customFormat="1" ht="15" customHeight="1">
      <c r="B177" s="347"/>
      <c r="C177" s="324" t="s">
        <v>163</v>
      </c>
      <c r="D177" s="324"/>
      <c r="E177" s="324"/>
      <c r="F177" s="346" t="s">
        <v>3752</v>
      </c>
      <c r="G177" s="324"/>
      <c r="H177" s="324" t="s">
        <v>3820</v>
      </c>
      <c r="I177" s="324" t="s">
        <v>3821</v>
      </c>
      <c r="J177" s="324"/>
      <c r="K177" s="368"/>
    </row>
    <row r="178" s="1" customFormat="1" ht="15" customHeight="1">
      <c r="B178" s="347"/>
      <c r="C178" s="324" t="s">
        <v>58</v>
      </c>
      <c r="D178" s="324"/>
      <c r="E178" s="324"/>
      <c r="F178" s="346" t="s">
        <v>3752</v>
      </c>
      <c r="G178" s="324"/>
      <c r="H178" s="324" t="s">
        <v>3822</v>
      </c>
      <c r="I178" s="324" t="s">
        <v>3823</v>
      </c>
      <c r="J178" s="324">
        <v>1</v>
      </c>
      <c r="K178" s="368"/>
    </row>
    <row r="179" s="1" customFormat="1" ht="15" customHeight="1">
      <c r="B179" s="347"/>
      <c r="C179" s="324" t="s">
        <v>54</v>
      </c>
      <c r="D179" s="324"/>
      <c r="E179" s="324"/>
      <c r="F179" s="346" t="s">
        <v>3752</v>
      </c>
      <c r="G179" s="324"/>
      <c r="H179" s="324" t="s">
        <v>3824</v>
      </c>
      <c r="I179" s="324" t="s">
        <v>3754</v>
      </c>
      <c r="J179" s="324">
        <v>20</v>
      </c>
      <c r="K179" s="368"/>
    </row>
    <row r="180" s="1" customFormat="1" ht="15" customHeight="1">
      <c r="B180" s="347"/>
      <c r="C180" s="324" t="s">
        <v>55</v>
      </c>
      <c r="D180" s="324"/>
      <c r="E180" s="324"/>
      <c r="F180" s="346" t="s">
        <v>3752</v>
      </c>
      <c r="G180" s="324"/>
      <c r="H180" s="324" t="s">
        <v>3825</v>
      </c>
      <c r="I180" s="324" t="s">
        <v>3754</v>
      </c>
      <c r="J180" s="324">
        <v>255</v>
      </c>
      <c r="K180" s="368"/>
    </row>
    <row r="181" s="1" customFormat="1" ht="15" customHeight="1">
      <c r="B181" s="347"/>
      <c r="C181" s="324" t="s">
        <v>164</v>
      </c>
      <c r="D181" s="324"/>
      <c r="E181" s="324"/>
      <c r="F181" s="346" t="s">
        <v>3752</v>
      </c>
      <c r="G181" s="324"/>
      <c r="H181" s="324" t="s">
        <v>3716</v>
      </c>
      <c r="I181" s="324" t="s">
        <v>3754</v>
      </c>
      <c r="J181" s="324">
        <v>10</v>
      </c>
      <c r="K181" s="368"/>
    </row>
    <row r="182" s="1" customFormat="1" ht="15" customHeight="1">
      <c r="B182" s="347"/>
      <c r="C182" s="324" t="s">
        <v>165</v>
      </c>
      <c r="D182" s="324"/>
      <c r="E182" s="324"/>
      <c r="F182" s="346" t="s">
        <v>3752</v>
      </c>
      <c r="G182" s="324"/>
      <c r="H182" s="324" t="s">
        <v>3826</v>
      </c>
      <c r="I182" s="324" t="s">
        <v>3787</v>
      </c>
      <c r="J182" s="324"/>
      <c r="K182" s="368"/>
    </row>
    <row r="183" s="1" customFormat="1" ht="15" customHeight="1">
      <c r="B183" s="347"/>
      <c r="C183" s="324" t="s">
        <v>3827</v>
      </c>
      <c r="D183" s="324"/>
      <c r="E183" s="324"/>
      <c r="F183" s="346" t="s">
        <v>3752</v>
      </c>
      <c r="G183" s="324"/>
      <c r="H183" s="324" t="s">
        <v>3828</v>
      </c>
      <c r="I183" s="324" t="s">
        <v>3787</v>
      </c>
      <c r="J183" s="324"/>
      <c r="K183" s="368"/>
    </row>
    <row r="184" s="1" customFormat="1" ht="15" customHeight="1">
      <c r="B184" s="347"/>
      <c r="C184" s="324" t="s">
        <v>3816</v>
      </c>
      <c r="D184" s="324"/>
      <c r="E184" s="324"/>
      <c r="F184" s="346" t="s">
        <v>3752</v>
      </c>
      <c r="G184" s="324"/>
      <c r="H184" s="324" t="s">
        <v>3829</v>
      </c>
      <c r="I184" s="324" t="s">
        <v>3787</v>
      </c>
      <c r="J184" s="324"/>
      <c r="K184" s="368"/>
    </row>
    <row r="185" s="1" customFormat="1" ht="15" customHeight="1">
      <c r="B185" s="347"/>
      <c r="C185" s="324" t="s">
        <v>167</v>
      </c>
      <c r="D185" s="324"/>
      <c r="E185" s="324"/>
      <c r="F185" s="346" t="s">
        <v>3758</v>
      </c>
      <c r="G185" s="324"/>
      <c r="H185" s="324" t="s">
        <v>3830</v>
      </c>
      <c r="I185" s="324" t="s">
        <v>3754</v>
      </c>
      <c r="J185" s="324">
        <v>50</v>
      </c>
      <c r="K185" s="368"/>
    </row>
    <row r="186" s="1" customFormat="1" ht="15" customHeight="1">
      <c r="B186" s="347"/>
      <c r="C186" s="324" t="s">
        <v>3831</v>
      </c>
      <c r="D186" s="324"/>
      <c r="E186" s="324"/>
      <c r="F186" s="346" t="s">
        <v>3758</v>
      </c>
      <c r="G186" s="324"/>
      <c r="H186" s="324" t="s">
        <v>3832</v>
      </c>
      <c r="I186" s="324" t="s">
        <v>3833</v>
      </c>
      <c r="J186" s="324"/>
      <c r="K186" s="368"/>
    </row>
    <row r="187" s="1" customFormat="1" ht="15" customHeight="1">
      <c r="B187" s="347"/>
      <c r="C187" s="324" t="s">
        <v>3834</v>
      </c>
      <c r="D187" s="324"/>
      <c r="E187" s="324"/>
      <c r="F187" s="346" t="s">
        <v>3758</v>
      </c>
      <c r="G187" s="324"/>
      <c r="H187" s="324" t="s">
        <v>3835</v>
      </c>
      <c r="I187" s="324" t="s">
        <v>3833</v>
      </c>
      <c r="J187" s="324"/>
      <c r="K187" s="368"/>
    </row>
    <row r="188" s="1" customFormat="1" ht="15" customHeight="1">
      <c r="B188" s="347"/>
      <c r="C188" s="324" t="s">
        <v>3836</v>
      </c>
      <c r="D188" s="324"/>
      <c r="E188" s="324"/>
      <c r="F188" s="346" t="s">
        <v>3758</v>
      </c>
      <c r="G188" s="324"/>
      <c r="H188" s="324" t="s">
        <v>3837</v>
      </c>
      <c r="I188" s="324" t="s">
        <v>3833</v>
      </c>
      <c r="J188" s="324"/>
      <c r="K188" s="368"/>
    </row>
    <row r="189" s="1" customFormat="1" ht="15" customHeight="1">
      <c r="B189" s="347"/>
      <c r="C189" s="380" t="s">
        <v>3838</v>
      </c>
      <c r="D189" s="324"/>
      <c r="E189" s="324"/>
      <c r="F189" s="346" t="s">
        <v>3758</v>
      </c>
      <c r="G189" s="324"/>
      <c r="H189" s="324" t="s">
        <v>3839</v>
      </c>
      <c r="I189" s="324" t="s">
        <v>3840</v>
      </c>
      <c r="J189" s="381" t="s">
        <v>3841</v>
      </c>
      <c r="K189" s="368"/>
    </row>
    <row r="190" s="1" customFormat="1" ht="15" customHeight="1">
      <c r="B190" s="347"/>
      <c r="C190" s="331" t="s">
        <v>43</v>
      </c>
      <c r="D190" s="324"/>
      <c r="E190" s="324"/>
      <c r="F190" s="346" t="s">
        <v>3752</v>
      </c>
      <c r="G190" s="324"/>
      <c r="H190" s="321" t="s">
        <v>3842</v>
      </c>
      <c r="I190" s="324" t="s">
        <v>3843</v>
      </c>
      <c r="J190" s="324"/>
      <c r="K190" s="368"/>
    </row>
    <row r="191" s="1" customFormat="1" ht="15" customHeight="1">
      <c r="B191" s="347"/>
      <c r="C191" s="331" t="s">
        <v>3844</v>
      </c>
      <c r="D191" s="324"/>
      <c r="E191" s="324"/>
      <c r="F191" s="346" t="s">
        <v>3752</v>
      </c>
      <c r="G191" s="324"/>
      <c r="H191" s="324" t="s">
        <v>3845</v>
      </c>
      <c r="I191" s="324" t="s">
        <v>3787</v>
      </c>
      <c r="J191" s="324"/>
      <c r="K191" s="368"/>
    </row>
    <row r="192" s="1" customFormat="1" ht="15" customHeight="1">
      <c r="B192" s="347"/>
      <c r="C192" s="331" t="s">
        <v>3846</v>
      </c>
      <c r="D192" s="324"/>
      <c r="E192" s="324"/>
      <c r="F192" s="346" t="s">
        <v>3752</v>
      </c>
      <c r="G192" s="324"/>
      <c r="H192" s="324" t="s">
        <v>3847</v>
      </c>
      <c r="I192" s="324" t="s">
        <v>3787</v>
      </c>
      <c r="J192" s="324"/>
      <c r="K192" s="368"/>
    </row>
    <row r="193" s="1" customFormat="1" ht="15" customHeight="1">
      <c r="B193" s="347"/>
      <c r="C193" s="331" t="s">
        <v>3848</v>
      </c>
      <c r="D193" s="324"/>
      <c r="E193" s="324"/>
      <c r="F193" s="346" t="s">
        <v>3758</v>
      </c>
      <c r="G193" s="324"/>
      <c r="H193" s="324" t="s">
        <v>3849</v>
      </c>
      <c r="I193" s="324" t="s">
        <v>3787</v>
      </c>
      <c r="J193" s="324"/>
      <c r="K193" s="368"/>
    </row>
    <row r="194" s="1" customFormat="1" ht="15" customHeight="1">
      <c r="B194" s="374"/>
      <c r="C194" s="382"/>
      <c r="D194" s="356"/>
      <c r="E194" s="356"/>
      <c r="F194" s="356"/>
      <c r="G194" s="356"/>
      <c r="H194" s="356"/>
      <c r="I194" s="356"/>
      <c r="J194" s="356"/>
      <c r="K194" s="375"/>
    </row>
    <row r="195" s="1" customFormat="1" ht="18.75" customHeight="1">
      <c r="B195" s="321"/>
      <c r="C195" s="324"/>
      <c r="D195" s="324"/>
      <c r="E195" s="324"/>
      <c r="F195" s="346"/>
      <c r="G195" s="324"/>
      <c r="H195" s="324"/>
      <c r="I195" s="324"/>
      <c r="J195" s="324"/>
      <c r="K195" s="321"/>
    </row>
    <row r="196" s="1" customFormat="1" ht="18.75" customHeight="1">
      <c r="B196" s="321"/>
      <c r="C196" s="324"/>
      <c r="D196" s="324"/>
      <c r="E196" s="324"/>
      <c r="F196" s="346"/>
      <c r="G196" s="324"/>
      <c r="H196" s="324"/>
      <c r="I196" s="324"/>
      <c r="J196" s="324"/>
      <c r="K196" s="321"/>
    </row>
    <row r="197" s="1" customFormat="1" ht="18.75" customHeight="1">
      <c r="B197" s="332"/>
      <c r="C197" s="332"/>
      <c r="D197" s="332"/>
      <c r="E197" s="332"/>
      <c r="F197" s="332"/>
      <c r="G197" s="332"/>
      <c r="H197" s="332"/>
      <c r="I197" s="332"/>
      <c r="J197" s="332"/>
      <c r="K197" s="332"/>
    </row>
    <row r="198" s="1" customFormat="1">
      <c r="B198" s="311"/>
      <c r="C198" s="312"/>
      <c r="D198" s="312"/>
      <c r="E198" s="312"/>
      <c r="F198" s="312"/>
      <c r="G198" s="312"/>
      <c r="H198" s="312"/>
      <c r="I198" s="312"/>
      <c r="J198" s="312"/>
      <c r="K198" s="313"/>
    </row>
    <row r="199" s="1" customFormat="1" ht="21">
      <c r="B199" s="314"/>
      <c r="C199" s="315" t="s">
        <v>3850</v>
      </c>
      <c r="D199" s="315"/>
      <c r="E199" s="315"/>
      <c r="F199" s="315"/>
      <c r="G199" s="315"/>
      <c r="H199" s="315"/>
      <c r="I199" s="315"/>
      <c r="J199" s="315"/>
      <c r="K199" s="316"/>
    </row>
    <row r="200" s="1" customFormat="1" ht="25.5" customHeight="1">
      <c r="B200" s="314"/>
      <c r="C200" s="383" t="s">
        <v>3851</v>
      </c>
      <c r="D200" s="383"/>
      <c r="E200" s="383"/>
      <c r="F200" s="383" t="s">
        <v>3852</v>
      </c>
      <c r="G200" s="384"/>
      <c r="H200" s="383" t="s">
        <v>3853</v>
      </c>
      <c r="I200" s="383"/>
      <c r="J200" s="383"/>
      <c r="K200" s="316"/>
    </row>
    <row r="201" s="1" customFormat="1" ht="5.25" customHeight="1">
      <c r="B201" s="347"/>
      <c r="C201" s="344"/>
      <c r="D201" s="344"/>
      <c r="E201" s="344"/>
      <c r="F201" s="344"/>
      <c r="G201" s="324"/>
      <c r="H201" s="344"/>
      <c r="I201" s="344"/>
      <c r="J201" s="344"/>
      <c r="K201" s="368"/>
    </row>
    <row r="202" s="1" customFormat="1" ht="15" customHeight="1">
      <c r="B202" s="347"/>
      <c r="C202" s="324" t="s">
        <v>3843</v>
      </c>
      <c r="D202" s="324"/>
      <c r="E202" s="324"/>
      <c r="F202" s="346" t="s">
        <v>44</v>
      </c>
      <c r="G202" s="324"/>
      <c r="H202" s="324" t="s">
        <v>3854</v>
      </c>
      <c r="I202" s="324"/>
      <c r="J202" s="324"/>
      <c r="K202" s="368"/>
    </row>
    <row r="203" s="1" customFormat="1" ht="15" customHeight="1">
      <c r="B203" s="347"/>
      <c r="C203" s="353"/>
      <c r="D203" s="324"/>
      <c r="E203" s="324"/>
      <c r="F203" s="346" t="s">
        <v>45</v>
      </c>
      <c r="G203" s="324"/>
      <c r="H203" s="324" t="s">
        <v>3855</v>
      </c>
      <c r="I203" s="324"/>
      <c r="J203" s="324"/>
      <c r="K203" s="368"/>
    </row>
    <row r="204" s="1" customFormat="1" ht="15" customHeight="1">
      <c r="B204" s="347"/>
      <c r="C204" s="353"/>
      <c r="D204" s="324"/>
      <c r="E204" s="324"/>
      <c r="F204" s="346" t="s">
        <v>48</v>
      </c>
      <c r="G204" s="324"/>
      <c r="H204" s="324" t="s">
        <v>3856</v>
      </c>
      <c r="I204" s="324"/>
      <c r="J204" s="324"/>
      <c r="K204" s="368"/>
    </row>
    <row r="205" s="1" customFormat="1" ht="15" customHeight="1">
      <c r="B205" s="347"/>
      <c r="C205" s="324"/>
      <c r="D205" s="324"/>
      <c r="E205" s="324"/>
      <c r="F205" s="346" t="s">
        <v>46</v>
      </c>
      <c r="G205" s="324"/>
      <c r="H205" s="324" t="s">
        <v>3857</v>
      </c>
      <c r="I205" s="324"/>
      <c r="J205" s="324"/>
      <c r="K205" s="368"/>
    </row>
    <row r="206" s="1" customFormat="1" ht="15" customHeight="1">
      <c r="B206" s="347"/>
      <c r="C206" s="324"/>
      <c r="D206" s="324"/>
      <c r="E206" s="324"/>
      <c r="F206" s="346" t="s">
        <v>47</v>
      </c>
      <c r="G206" s="324"/>
      <c r="H206" s="324" t="s">
        <v>3858</v>
      </c>
      <c r="I206" s="324"/>
      <c r="J206" s="324"/>
      <c r="K206" s="368"/>
    </row>
    <row r="207" s="1" customFormat="1" ht="15" customHeight="1">
      <c r="B207" s="347"/>
      <c r="C207" s="324"/>
      <c r="D207" s="324"/>
      <c r="E207" s="324"/>
      <c r="F207" s="346"/>
      <c r="G207" s="324"/>
      <c r="H207" s="324"/>
      <c r="I207" s="324"/>
      <c r="J207" s="324"/>
      <c r="K207" s="368"/>
    </row>
    <row r="208" s="1" customFormat="1" ht="15" customHeight="1">
      <c r="B208" s="347"/>
      <c r="C208" s="324" t="s">
        <v>3799</v>
      </c>
      <c r="D208" s="324"/>
      <c r="E208" s="324"/>
      <c r="F208" s="346" t="s">
        <v>79</v>
      </c>
      <c r="G208" s="324"/>
      <c r="H208" s="324" t="s">
        <v>3859</v>
      </c>
      <c r="I208" s="324"/>
      <c r="J208" s="324"/>
      <c r="K208" s="368"/>
    </row>
    <row r="209" s="1" customFormat="1" ht="15" customHeight="1">
      <c r="B209" s="347"/>
      <c r="C209" s="353"/>
      <c r="D209" s="324"/>
      <c r="E209" s="324"/>
      <c r="F209" s="346" t="s">
        <v>3695</v>
      </c>
      <c r="G209" s="324"/>
      <c r="H209" s="324" t="s">
        <v>3696</v>
      </c>
      <c r="I209" s="324"/>
      <c r="J209" s="324"/>
      <c r="K209" s="368"/>
    </row>
    <row r="210" s="1" customFormat="1" ht="15" customHeight="1">
      <c r="B210" s="347"/>
      <c r="C210" s="324"/>
      <c r="D210" s="324"/>
      <c r="E210" s="324"/>
      <c r="F210" s="346" t="s">
        <v>3693</v>
      </c>
      <c r="G210" s="324"/>
      <c r="H210" s="324" t="s">
        <v>3860</v>
      </c>
      <c r="I210" s="324"/>
      <c r="J210" s="324"/>
      <c r="K210" s="368"/>
    </row>
    <row r="211" s="1" customFormat="1" ht="15" customHeight="1">
      <c r="B211" s="385"/>
      <c r="C211" s="353"/>
      <c r="D211" s="353"/>
      <c r="E211" s="353"/>
      <c r="F211" s="346" t="s">
        <v>3697</v>
      </c>
      <c r="G211" s="331"/>
      <c r="H211" s="372" t="s">
        <v>3698</v>
      </c>
      <c r="I211" s="372"/>
      <c r="J211" s="372"/>
      <c r="K211" s="386"/>
    </row>
    <row r="212" s="1" customFormat="1" ht="15" customHeight="1">
      <c r="B212" s="385"/>
      <c r="C212" s="353"/>
      <c r="D212" s="353"/>
      <c r="E212" s="353"/>
      <c r="F212" s="346" t="s">
        <v>3699</v>
      </c>
      <c r="G212" s="331"/>
      <c r="H212" s="372" t="s">
        <v>3297</v>
      </c>
      <c r="I212" s="372"/>
      <c r="J212" s="372"/>
      <c r="K212" s="386"/>
    </row>
    <row r="213" s="1" customFormat="1" ht="15" customHeight="1">
      <c r="B213" s="385"/>
      <c r="C213" s="353"/>
      <c r="D213" s="353"/>
      <c r="E213" s="353"/>
      <c r="F213" s="387"/>
      <c r="G213" s="331"/>
      <c r="H213" s="388"/>
      <c r="I213" s="388"/>
      <c r="J213" s="388"/>
      <c r="K213" s="386"/>
    </row>
    <row r="214" s="1" customFormat="1" ht="15" customHeight="1">
      <c r="B214" s="385"/>
      <c r="C214" s="324" t="s">
        <v>3823</v>
      </c>
      <c r="D214" s="353"/>
      <c r="E214" s="353"/>
      <c r="F214" s="346">
        <v>1</v>
      </c>
      <c r="G214" s="331"/>
      <c r="H214" s="372" t="s">
        <v>3861</v>
      </c>
      <c r="I214" s="372"/>
      <c r="J214" s="372"/>
      <c r="K214" s="386"/>
    </row>
    <row r="215" s="1" customFormat="1" ht="15" customHeight="1">
      <c r="B215" s="385"/>
      <c r="C215" s="353"/>
      <c r="D215" s="353"/>
      <c r="E215" s="353"/>
      <c r="F215" s="346">
        <v>2</v>
      </c>
      <c r="G215" s="331"/>
      <c r="H215" s="372" t="s">
        <v>3862</v>
      </c>
      <c r="I215" s="372"/>
      <c r="J215" s="372"/>
      <c r="K215" s="386"/>
    </row>
    <row r="216" s="1" customFormat="1" ht="15" customHeight="1">
      <c r="B216" s="385"/>
      <c r="C216" s="353"/>
      <c r="D216" s="353"/>
      <c r="E216" s="353"/>
      <c r="F216" s="346">
        <v>3</v>
      </c>
      <c r="G216" s="331"/>
      <c r="H216" s="372" t="s">
        <v>3863</v>
      </c>
      <c r="I216" s="372"/>
      <c r="J216" s="372"/>
      <c r="K216" s="386"/>
    </row>
    <row r="217" s="1" customFormat="1" ht="15" customHeight="1">
      <c r="B217" s="385"/>
      <c r="C217" s="353"/>
      <c r="D217" s="353"/>
      <c r="E217" s="353"/>
      <c r="F217" s="346">
        <v>4</v>
      </c>
      <c r="G217" s="331"/>
      <c r="H217" s="372" t="s">
        <v>3864</v>
      </c>
      <c r="I217" s="372"/>
      <c r="J217" s="372"/>
      <c r="K217" s="386"/>
    </row>
    <row r="218" s="1" customFormat="1" ht="12.75" customHeight="1">
      <c r="B218" s="389"/>
      <c r="C218" s="390"/>
      <c r="D218" s="390"/>
      <c r="E218" s="390"/>
      <c r="F218" s="390"/>
      <c r="G218" s="390"/>
      <c r="H218" s="390"/>
      <c r="I218" s="390"/>
      <c r="J218" s="390"/>
      <c r="K218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110</v>
      </c>
      <c r="I8" s="140"/>
      <c r="L8" s="22"/>
    </row>
    <row r="9" s="2" customFormat="1" ht="14.4" customHeight="1">
      <c r="A9" s="40"/>
      <c r="B9" s="46"/>
      <c r="C9" s="40"/>
      <c r="D9" s="40"/>
      <c r="E9" s="147" t="s">
        <v>111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112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4.4" customHeight="1">
      <c r="A11" s="40"/>
      <c r="B11" s="46"/>
      <c r="C11" s="40"/>
      <c r="D11" s="40"/>
      <c r="E11" s="150" t="s">
        <v>113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10. 12. 2019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26</v>
      </c>
      <c r="E16" s="40"/>
      <c r="F16" s="40"/>
      <c r="G16" s="40"/>
      <c r="H16" s="40"/>
      <c r="I16" s="151" t="s">
        <v>27</v>
      </c>
      <c r="J16" s="135" t="s">
        <v>21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21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30</v>
      </c>
      <c r="E19" s="40"/>
      <c r="F19" s="40"/>
      <c r="G19" s="40"/>
      <c r="H19" s="40"/>
      <c r="I19" s="151" t="s">
        <v>27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32</v>
      </c>
      <c r="E22" s="40"/>
      <c r="F22" s="40"/>
      <c r="G22" s="40"/>
      <c r="H22" s="40"/>
      <c r="I22" s="151" t="s">
        <v>27</v>
      </c>
      <c r="J22" s="135" t="s">
        <v>21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51" t="s">
        <v>29</v>
      </c>
      <c r="J23" s="135" t="s">
        <v>21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35</v>
      </c>
      <c r="E25" s="40"/>
      <c r="F25" s="40"/>
      <c r="G25" s="40"/>
      <c r="H25" s="40"/>
      <c r="I25" s="151" t="s">
        <v>27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29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37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60" customHeight="1">
      <c r="A29" s="153"/>
      <c r="B29" s="154"/>
      <c r="C29" s="153"/>
      <c r="D29" s="153"/>
      <c r="E29" s="155" t="s">
        <v>38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39</v>
      </c>
      <c r="E32" s="40"/>
      <c r="F32" s="40"/>
      <c r="G32" s="40"/>
      <c r="H32" s="40"/>
      <c r="I32" s="148"/>
      <c r="J32" s="161">
        <f>ROUND(J129,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41</v>
      </c>
      <c r="G34" s="40"/>
      <c r="H34" s="40"/>
      <c r="I34" s="163" t="s">
        <v>40</v>
      </c>
      <c r="J34" s="162" t="s">
        <v>42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43</v>
      </c>
      <c r="E35" s="146" t="s">
        <v>44</v>
      </c>
      <c r="F35" s="165">
        <f>ROUND((SUM(BE129:BE1963)),  2)</f>
        <v>0</v>
      </c>
      <c r="G35" s="40"/>
      <c r="H35" s="40"/>
      <c r="I35" s="166">
        <v>0.20999999999999999</v>
      </c>
      <c r="J35" s="165">
        <f>ROUND(((SUM(BE129:BE1963))*I35),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45</v>
      </c>
      <c r="F36" s="165">
        <f>ROUND((SUM(BF129:BF1963)),  2)</f>
        <v>0</v>
      </c>
      <c r="G36" s="40"/>
      <c r="H36" s="40"/>
      <c r="I36" s="166">
        <v>0.14999999999999999</v>
      </c>
      <c r="J36" s="165">
        <f>ROUND(((SUM(BF129:BF1963))*I36),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46</v>
      </c>
      <c r="F37" s="165">
        <f>ROUND((SUM(BG129:BG1963)),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47</v>
      </c>
      <c r="F38" s="165">
        <f>ROUND((SUM(BH129:BH1963)),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48</v>
      </c>
      <c r="F39" s="165">
        <f>ROUND((SUM(BI129:BI1963)),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49</v>
      </c>
      <c r="E41" s="169"/>
      <c r="F41" s="169"/>
      <c r="G41" s="170" t="s">
        <v>50</v>
      </c>
      <c r="H41" s="171" t="s">
        <v>51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81" t="str">
        <f>E7</f>
        <v>MIKULÁŠOVICE DOLNÍ NÁDRAŽÍ ON PD - OPRAVA OBJEKTU - ZMĚNA č.2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110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81" t="s">
        <v>111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112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4.4" customHeight="1">
      <c r="A54" s="40"/>
      <c r="B54" s="41"/>
      <c r="C54" s="42"/>
      <c r="D54" s="42"/>
      <c r="E54" s="71" t="str">
        <f>E11</f>
        <v>D.1.1. - ARCHITEKTONICKO-STAVEBNÍ ŘEŠENÍ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MIKULÁŠOVICE</v>
      </c>
      <c r="G56" s="42"/>
      <c r="H56" s="42"/>
      <c r="I56" s="151" t="s">
        <v>24</v>
      </c>
      <c r="J56" s="74" t="str">
        <f>IF(J14="","",J14)</f>
        <v>10. 12. 2019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8" customHeight="1">
      <c r="A58" s="40"/>
      <c r="B58" s="41"/>
      <c r="C58" s="34" t="s">
        <v>26</v>
      </c>
      <c r="D58" s="42"/>
      <c r="E58" s="42"/>
      <c r="F58" s="29" t="str">
        <f>E17</f>
        <v>SŽDC, s.o. - PRAHA 1</v>
      </c>
      <c r="G58" s="42"/>
      <c r="H58" s="42"/>
      <c r="I58" s="151" t="s">
        <v>32</v>
      </c>
      <c r="J58" s="38" t="str">
        <f>E23</f>
        <v>ATELIER DS 76 - D.SUCHEVIČ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151" t="s">
        <v>35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115</v>
      </c>
      <c r="D61" s="183"/>
      <c r="E61" s="183"/>
      <c r="F61" s="183"/>
      <c r="G61" s="183"/>
      <c r="H61" s="183"/>
      <c r="I61" s="184"/>
      <c r="J61" s="185" t="s">
        <v>116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71</v>
      </c>
      <c r="D63" s="42"/>
      <c r="E63" s="42"/>
      <c r="F63" s="42"/>
      <c r="G63" s="42"/>
      <c r="H63" s="42"/>
      <c r="I63" s="148"/>
      <c r="J63" s="104">
        <f>J129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87"/>
      <c r="C64" s="188"/>
      <c r="D64" s="189" t="s">
        <v>118</v>
      </c>
      <c r="E64" s="190"/>
      <c r="F64" s="190"/>
      <c r="G64" s="190"/>
      <c r="H64" s="190"/>
      <c r="I64" s="191"/>
      <c r="J64" s="192">
        <f>J130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119</v>
      </c>
      <c r="E65" s="196"/>
      <c r="F65" s="196"/>
      <c r="G65" s="196"/>
      <c r="H65" s="196"/>
      <c r="I65" s="197"/>
      <c r="J65" s="198">
        <f>J131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120</v>
      </c>
      <c r="E66" s="196"/>
      <c r="F66" s="196"/>
      <c r="G66" s="196"/>
      <c r="H66" s="196"/>
      <c r="I66" s="197"/>
      <c r="J66" s="198">
        <f>J218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121</v>
      </c>
      <c r="E67" s="196"/>
      <c r="F67" s="196"/>
      <c r="G67" s="196"/>
      <c r="H67" s="196"/>
      <c r="I67" s="197"/>
      <c r="J67" s="198">
        <f>J264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122</v>
      </c>
      <c r="E68" s="196"/>
      <c r="F68" s="196"/>
      <c r="G68" s="196"/>
      <c r="H68" s="196"/>
      <c r="I68" s="197"/>
      <c r="J68" s="198">
        <f>J279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123</v>
      </c>
      <c r="E69" s="196"/>
      <c r="F69" s="196"/>
      <c r="G69" s="196"/>
      <c r="H69" s="196"/>
      <c r="I69" s="197"/>
      <c r="J69" s="198">
        <f>J348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124</v>
      </c>
      <c r="E70" s="196"/>
      <c r="F70" s="196"/>
      <c r="G70" s="196"/>
      <c r="H70" s="196"/>
      <c r="I70" s="197"/>
      <c r="J70" s="198">
        <f>J364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125</v>
      </c>
      <c r="E71" s="196"/>
      <c r="F71" s="196"/>
      <c r="G71" s="196"/>
      <c r="H71" s="196"/>
      <c r="I71" s="197"/>
      <c r="J71" s="198">
        <f>J397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126</v>
      </c>
      <c r="E72" s="196"/>
      <c r="F72" s="196"/>
      <c r="G72" s="196"/>
      <c r="H72" s="196"/>
      <c r="I72" s="197"/>
      <c r="J72" s="198">
        <f>J477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127</v>
      </c>
      <c r="E73" s="196"/>
      <c r="F73" s="196"/>
      <c r="G73" s="196"/>
      <c r="H73" s="196"/>
      <c r="I73" s="197"/>
      <c r="J73" s="198">
        <f>J540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128</v>
      </c>
      <c r="E74" s="196"/>
      <c r="F74" s="196"/>
      <c r="G74" s="196"/>
      <c r="H74" s="196"/>
      <c r="I74" s="197"/>
      <c r="J74" s="198">
        <f>J811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129</v>
      </c>
      <c r="E75" s="196"/>
      <c r="F75" s="196"/>
      <c r="G75" s="196"/>
      <c r="H75" s="196"/>
      <c r="I75" s="197"/>
      <c r="J75" s="198">
        <f>J863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130</v>
      </c>
      <c r="E76" s="196"/>
      <c r="F76" s="196"/>
      <c r="G76" s="196"/>
      <c r="H76" s="196"/>
      <c r="I76" s="197"/>
      <c r="J76" s="198">
        <f>J893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4"/>
      <c r="C77" s="127"/>
      <c r="D77" s="195" t="s">
        <v>131</v>
      </c>
      <c r="E77" s="196"/>
      <c r="F77" s="196"/>
      <c r="G77" s="196"/>
      <c r="H77" s="196"/>
      <c r="I77" s="197"/>
      <c r="J77" s="198">
        <f>J898</f>
        <v>0</v>
      </c>
      <c r="K77" s="127"/>
      <c r="L77" s="19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4"/>
      <c r="C78" s="127"/>
      <c r="D78" s="195" t="s">
        <v>132</v>
      </c>
      <c r="E78" s="196"/>
      <c r="F78" s="196"/>
      <c r="G78" s="196"/>
      <c r="H78" s="196"/>
      <c r="I78" s="197"/>
      <c r="J78" s="198">
        <f>J955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4"/>
      <c r="C79" s="127"/>
      <c r="D79" s="195" t="s">
        <v>133</v>
      </c>
      <c r="E79" s="196"/>
      <c r="F79" s="196"/>
      <c r="G79" s="196"/>
      <c r="H79" s="196"/>
      <c r="I79" s="197"/>
      <c r="J79" s="198">
        <f>J991</f>
        <v>0</v>
      </c>
      <c r="K79" s="127"/>
      <c r="L79" s="19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4"/>
      <c r="C80" s="127"/>
      <c r="D80" s="195" t="s">
        <v>134</v>
      </c>
      <c r="E80" s="196"/>
      <c r="F80" s="196"/>
      <c r="G80" s="196"/>
      <c r="H80" s="196"/>
      <c r="I80" s="197"/>
      <c r="J80" s="198">
        <f>J1046</f>
        <v>0</v>
      </c>
      <c r="K80" s="127"/>
      <c r="L80" s="19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4"/>
      <c r="C81" s="127"/>
      <c r="D81" s="195" t="s">
        <v>135</v>
      </c>
      <c r="E81" s="196"/>
      <c r="F81" s="196"/>
      <c r="G81" s="196"/>
      <c r="H81" s="196"/>
      <c r="I81" s="197"/>
      <c r="J81" s="198">
        <f>J1055</f>
        <v>0</v>
      </c>
      <c r="K81" s="127"/>
      <c r="L81" s="19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4"/>
      <c r="C82" s="127"/>
      <c r="D82" s="195" t="s">
        <v>136</v>
      </c>
      <c r="E82" s="196"/>
      <c r="F82" s="196"/>
      <c r="G82" s="196"/>
      <c r="H82" s="196"/>
      <c r="I82" s="197"/>
      <c r="J82" s="198">
        <f>J1274</f>
        <v>0</v>
      </c>
      <c r="K82" s="127"/>
      <c r="L82" s="19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4"/>
      <c r="C83" s="127"/>
      <c r="D83" s="195" t="s">
        <v>137</v>
      </c>
      <c r="E83" s="196"/>
      <c r="F83" s="196"/>
      <c r="G83" s="196"/>
      <c r="H83" s="196"/>
      <c r="I83" s="197"/>
      <c r="J83" s="198">
        <f>J1287</f>
        <v>0</v>
      </c>
      <c r="K83" s="127"/>
      <c r="L83" s="19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87"/>
      <c r="C84" s="188"/>
      <c r="D84" s="189" t="s">
        <v>138</v>
      </c>
      <c r="E84" s="190"/>
      <c r="F84" s="190"/>
      <c r="G84" s="190"/>
      <c r="H84" s="190"/>
      <c r="I84" s="191"/>
      <c r="J84" s="192">
        <f>J1290</f>
        <v>0</v>
      </c>
      <c r="K84" s="188"/>
      <c r="L84" s="193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94"/>
      <c r="C85" s="127"/>
      <c r="D85" s="195" t="s">
        <v>139</v>
      </c>
      <c r="E85" s="196"/>
      <c r="F85" s="196"/>
      <c r="G85" s="196"/>
      <c r="H85" s="196"/>
      <c r="I85" s="197"/>
      <c r="J85" s="198">
        <f>J1291</f>
        <v>0</v>
      </c>
      <c r="K85" s="127"/>
      <c r="L85" s="19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94"/>
      <c r="C86" s="127"/>
      <c r="D86" s="195" t="s">
        <v>140</v>
      </c>
      <c r="E86" s="196"/>
      <c r="F86" s="196"/>
      <c r="G86" s="196"/>
      <c r="H86" s="196"/>
      <c r="I86" s="197"/>
      <c r="J86" s="198">
        <f>J1346</f>
        <v>0</v>
      </c>
      <c r="K86" s="127"/>
      <c r="L86" s="19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94"/>
      <c r="C87" s="127"/>
      <c r="D87" s="195" t="s">
        <v>141</v>
      </c>
      <c r="E87" s="196"/>
      <c r="F87" s="196"/>
      <c r="G87" s="196"/>
      <c r="H87" s="196"/>
      <c r="I87" s="197"/>
      <c r="J87" s="198">
        <f>J1369</f>
        <v>0</v>
      </c>
      <c r="K87" s="127"/>
      <c r="L87" s="19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94"/>
      <c r="C88" s="127"/>
      <c r="D88" s="195" t="s">
        <v>142</v>
      </c>
      <c r="E88" s="196"/>
      <c r="F88" s="196"/>
      <c r="G88" s="196"/>
      <c r="H88" s="196"/>
      <c r="I88" s="197"/>
      <c r="J88" s="198">
        <f>J1378</f>
        <v>0</v>
      </c>
      <c r="K88" s="127"/>
      <c r="L88" s="19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94"/>
      <c r="C89" s="127"/>
      <c r="D89" s="195" t="s">
        <v>143</v>
      </c>
      <c r="E89" s="196"/>
      <c r="F89" s="196"/>
      <c r="G89" s="196"/>
      <c r="H89" s="196"/>
      <c r="I89" s="197"/>
      <c r="J89" s="198">
        <f>J1388</f>
        <v>0</v>
      </c>
      <c r="K89" s="127"/>
      <c r="L89" s="19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94"/>
      <c r="C90" s="127"/>
      <c r="D90" s="195" t="s">
        <v>144</v>
      </c>
      <c r="E90" s="196"/>
      <c r="F90" s="196"/>
      <c r="G90" s="196"/>
      <c r="H90" s="196"/>
      <c r="I90" s="197"/>
      <c r="J90" s="198">
        <f>J1424</f>
        <v>0</v>
      </c>
      <c r="K90" s="127"/>
      <c r="L90" s="19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94"/>
      <c r="C91" s="127"/>
      <c r="D91" s="195" t="s">
        <v>145</v>
      </c>
      <c r="E91" s="196"/>
      <c r="F91" s="196"/>
      <c r="G91" s="196"/>
      <c r="H91" s="196"/>
      <c r="I91" s="197"/>
      <c r="J91" s="198">
        <f>J1453</f>
        <v>0</v>
      </c>
      <c r="K91" s="127"/>
      <c r="L91" s="199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94"/>
      <c r="C92" s="127"/>
      <c r="D92" s="195" t="s">
        <v>146</v>
      </c>
      <c r="E92" s="196"/>
      <c r="F92" s="196"/>
      <c r="G92" s="196"/>
      <c r="H92" s="196"/>
      <c r="I92" s="197"/>
      <c r="J92" s="198">
        <f>J1533</f>
        <v>0</v>
      </c>
      <c r="K92" s="127"/>
      <c r="L92" s="199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94"/>
      <c r="C93" s="127"/>
      <c r="D93" s="195" t="s">
        <v>147</v>
      </c>
      <c r="E93" s="196"/>
      <c r="F93" s="196"/>
      <c r="G93" s="196"/>
      <c r="H93" s="196"/>
      <c r="I93" s="197"/>
      <c r="J93" s="198">
        <f>J1605</f>
        <v>0</v>
      </c>
      <c r="K93" s="127"/>
      <c r="L93" s="199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94"/>
      <c r="C94" s="127"/>
      <c r="D94" s="195" t="s">
        <v>148</v>
      </c>
      <c r="E94" s="196"/>
      <c r="F94" s="196"/>
      <c r="G94" s="196"/>
      <c r="H94" s="196"/>
      <c r="I94" s="197"/>
      <c r="J94" s="198">
        <f>J1633</f>
        <v>0</v>
      </c>
      <c r="K94" s="127"/>
      <c r="L94" s="199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94"/>
      <c r="C95" s="127"/>
      <c r="D95" s="195" t="s">
        <v>149</v>
      </c>
      <c r="E95" s="196"/>
      <c r="F95" s="196"/>
      <c r="G95" s="196"/>
      <c r="H95" s="196"/>
      <c r="I95" s="197"/>
      <c r="J95" s="198">
        <f>J1637</f>
        <v>0</v>
      </c>
      <c r="K95" s="127"/>
      <c r="L95" s="199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94"/>
      <c r="C96" s="127"/>
      <c r="D96" s="195" t="s">
        <v>150</v>
      </c>
      <c r="E96" s="196"/>
      <c r="F96" s="196"/>
      <c r="G96" s="196"/>
      <c r="H96" s="196"/>
      <c r="I96" s="197"/>
      <c r="J96" s="198">
        <f>J1691</f>
        <v>0</v>
      </c>
      <c r="K96" s="127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27"/>
      <c r="D97" s="195" t="s">
        <v>151</v>
      </c>
      <c r="E97" s="196"/>
      <c r="F97" s="196"/>
      <c r="G97" s="196"/>
      <c r="H97" s="196"/>
      <c r="I97" s="197"/>
      <c r="J97" s="198">
        <f>J1736</f>
        <v>0</v>
      </c>
      <c r="K97" s="127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27"/>
      <c r="D98" s="195" t="s">
        <v>152</v>
      </c>
      <c r="E98" s="196"/>
      <c r="F98" s="196"/>
      <c r="G98" s="196"/>
      <c r="H98" s="196"/>
      <c r="I98" s="197"/>
      <c r="J98" s="198">
        <f>J1751</f>
        <v>0</v>
      </c>
      <c r="K98" s="127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27"/>
      <c r="D99" s="195" t="s">
        <v>153</v>
      </c>
      <c r="E99" s="196"/>
      <c r="F99" s="196"/>
      <c r="G99" s="196"/>
      <c r="H99" s="196"/>
      <c r="I99" s="197"/>
      <c r="J99" s="198">
        <f>J1778</f>
        <v>0</v>
      </c>
      <c r="K99" s="127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27"/>
      <c r="D100" s="195" t="s">
        <v>154</v>
      </c>
      <c r="E100" s="196"/>
      <c r="F100" s="196"/>
      <c r="G100" s="196"/>
      <c r="H100" s="196"/>
      <c r="I100" s="197"/>
      <c r="J100" s="198">
        <f>J1824</f>
        <v>0</v>
      </c>
      <c r="K100" s="127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27"/>
      <c r="D101" s="195" t="s">
        <v>155</v>
      </c>
      <c r="E101" s="196"/>
      <c r="F101" s="196"/>
      <c r="G101" s="196"/>
      <c r="H101" s="196"/>
      <c r="I101" s="197"/>
      <c r="J101" s="198">
        <f>J1858</f>
        <v>0</v>
      </c>
      <c r="K101" s="127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156</v>
      </c>
      <c r="E102" s="190"/>
      <c r="F102" s="190"/>
      <c r="G102" s="190"/>
      <c r="H102" s="190"/>
      <c r="I102" s="191"/>
      <c r="J102" s="192">
        <f>J1921</f>
        <v>0</v>
      </c>
      <c r="K102" s="188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27"/>
      <c r="D103" s="195" t="s">
        <v>157</v>
      </c>
      <c r="E103" s="196"/>
      <c r="F103" s="196"/>
      <c r="G103" s="196"/>
      <c r="H103" s="196"/>
      <c r="I103" s="197"/>
      <c r="J103" s="198">
        <f>J1922</f>
        <v>0</v>
      </c>
      <c r="K103" s="127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27"/>
      <c r="D104" s="195" t="s">
        <v>158</v>
      </c>
      <c r="E104" s="196"/>
      <c r="F104" s="196"/>
      <c r="G104" s="196"/>
      <c r="H104" s="196"/>
      <c r="I104" s="197"/>
      <c r="J104" s="198">
        <f>J1926</f>
        <v>0</v>
      </c>
      <c r="K104" s="127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27"/>
      <c r="D105" s="195" t="s">
        <v>159</v>
      </c>
      <c r="E105" s="196"/>
      <c r="F105" s="196"/>
      <c r="G105" s="196"/>
      <c r="H105" s="196"/>
      <c r="I105" s="197"/>
      <c r="J105" s="198">
        <f>J1932</f>
        <v>0</v>
      </c>
      <c r="K105" s="127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160</v>
      </c>
      <c r="E106" s="190"/>
      <c r="F106" s="190"/>
      <c r="G106" s="190"/>
      <c r="H106" s="190"/>
      <c r="I106" s="191"/>
      <c r="J106" s="192">
        <f>J1943</f>
        <v>0</v>
      </c>
      <c r="K106" s="188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27"/>
      <c r="D107" s="195" t="s">
        <v>161</v>
      </c>
      <c r="E107" s="196"/>
      <c r="F107" s="196"/>
      <c r="G107" s="196"/>
      <c r="H107" s="196"/>
      <c r="I107" s="197"/>
      <c r="J107" s="198">
        <f>J1944</f>
        <v>0</v>
      </c>
      <c r="K107" s="127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40"/>
      <c r="B108" s="41"/>
      <c r="C108" s="42"/>
      <c r="D108" s="42"/>
      <c r="E108" s="42"/>
      <c r="F108" s="42"/>
      <c r="G108" s="42"/>
      <c r="H108" s="42"/>
      <c r="I108" s="148"/>
      <c r="J108" s="42"/>
      <c r="K108" s="42"/>
      <c r="L108" s="149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177"/>
      <c r="J109" s="62"/>
      <c r="K109" s="62"/>
      <c r="L109" s="149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3" s="2" customFormat="1" ht="6.96" customHeight="1">
      <c r="A113" s="40"/>
      <c r="B113" s="63"/>
      <c r="C113" s="64"/>
      <c r="D113" s="64"/>
      <c r="E113" s="64"/>
      <c r="F113" s="64"/>
      <c r="G113" s="64"/>
      <c r="H113" s="64"/>
      <c r="I113" s="180"/>
      <c r="J113" s="64"/>
      <c r="K113" s="64"/>
      <c r="L113" s="149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24.96" customHeight="1">
      <c r="A114" s="40"/>
      <c r="B114" s="41"/>
      <c r="C114" s="25" t="s">
        <v>162</v>
      </c>
      <c r="D114" s="42"/>
      <c r="E114" s="42"/>
      <c r="F114" s="42"/>
      <c r="G114" s="42"/>
      <c r="H114" s="42"/>
      <c r="I114" s="148"/>
      <c r="J114" s="42"/>
      <c r="K114" s="42"/>
      <c r="L114" s="149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148"/>
      <c r="J115" s="42"/>
      <c r="K115" s="42"/>
      <c r="L115" s="149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12" customHeight="1">
      <c r="A116" s="40"/>
      <c r="B116" s="41"/>
      <c r="C116" s="34" t="s">
        <v>16</v>
      </c>
      <c r="D116" s="42"/>
      <c r="E116" s="42"/>
      <c r="F116" s="42"/>
      <c r="G116" s="42"/>
      <c r="H116" s="42"/>
      <c r="I116" s="148"/>
      <c r="J116" s="42"/>
      <c r="K116" s="42"/>
      <c r="L116" s="149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4.4" customHeight="1">
      <c r="A117" s="40"/>
      <c r="B117" s="41"/>
      <c r="C117" s="42"/>
      <c r="D117" s="42"/>
      <c r="E117" s="181" t="str">
        <f>E7</f>
        <v>MIKULÁŠOVICE DOLNÍ NÁDRAŽÍ ON PD - OPRAVA OBJEKTU - ZMĚNA č.2</v>
      </c>
      <c r="F117" s="34"/>
      <c r="G117" s="34"/>
      <c r="H117" s="34"/>
      <c r="I117" s="148"/>
      <c r="J117" s="42"/>
      <c r="K117" s="42"/>
      <c r="L117" s="149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1" customFormat="1" ht="12" customHeight="1">
      <c r="B118" s="23"/>
      <c r="C118" s="34" t="s">
        <v>110</v>
      </c>
      <c r="D118" s="24"/>
      <c r="E118" s="24"/>
      <c r="F118" s="24"/>
      <c r="G118" s="24"/>
      <c r="H118" s="24"/>
      <c r="I118" s="140"/>
      <c r="J118" s="24"/>
      <c r="K118" s="24"/>
      <c r="L118" s="22"/>
    </row>
    <row r="119" s="2" customFormat="1" ht="14.4" customHeight="1">
      <c r="A119" s="40"/>
      <c r="B119" s="41"/>
      <c r="C119" s="42"/>
      <c r="D119" s="42"/>
      <c r="E119" s="181" t="s">
        <v>111</v>
      </c>
      <c r="F119" s="42"/>
      <c r="G119" s="42"/>
      <c r="H119" s="42"/>
      <c r="I119" s="148"/>
      <c r="J119" s="42"/>
      <c r="K119" s="42"/>
      <c r="L119" s="149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4" t="s">
        <v>112</v>
      </c>
      <c r="D120" s="42"/>
      <c r="E120" s="42"/>
      <c r="F120" s="42"/>
      <c r="G120" s="42"/>
      <c r="H120" s="42"/>
      <c r="I120" s="148"/>
      <c r="J120" s="42"/>
      <c r="K120" s="42"/>
      <c r="L120" s="149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4.4" customHeight="1">
      <c r="A121" s="40"/>
      <c r="B121" s="41"/>
      <c r="C121" s="42"/>
      <c r="D121" s="42"/>
      <c r="E121" s="71" t="str">
        <f>E11</f>
        <v>D.1.1. - ARCHITEKTONICKO-STAVEBNÍ ŘEŠENÍ</v>
      </c>
      <c r="F121" s="42"/>
      <c r="G121" s="42"/>
      <c r="H121" s="42"/>
      <c r="I121" s="148"/>
      <c r="J121" s="42"/>
      <c r="K121" s="42"/>
      <c r="L121" s="149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148"/>
      <c r="J122" s="42"/>
      <c r="K122" s="42"/>
      <c r="L122" s="149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4" t="s">
        <v>22</v>
      </c>
      <c r="D123" s="42"/>
      <c r="E123" s="42"/>
      <c r="F123" s="29" t="str">
        <f>F14</f>
        <v>MIKULÁŠOVICE</v>
      </c>
      <c r="G123" s="42"/>
      <c r="H123" s="42"/>
      <c r="I123" s="151" t="s">
        <v>24</v>
      </c>
      <c r="J123" s="74" t="str">
        <f>IF(J14="","",J14)</f>
        <v>10. 12. 2019</v>
      </c>
      <c r="K123" s="42"/>
      <c r="L123" s="149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148"/>
      <c r="J124" s="42"/>
      <c r="K124" s="42"/>
      <c r="L124" s="149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40.8" customHeight="1">
      <c r="A125" s="40"/>
      <c r="B125" s="41"/>
      <c r="C125" s="34" t="s">
        <v>26</v>
      </c>
      <c r="D125" s="42"/>
      <c r="E125" s="42"/>
      <c r="F125" s="29" t="str">
        <f>E17</f>
        <v>SŽDC, s.o. - PRAHA 1</v>
      </c>
      <c r="G125" s="42"/>
      <c r="H125" s="42"/>
      <c r="I125" s="151" t="s">
        <v>32</v>
      </c>
      <c r="J125" s="38" t="str">
        <f>E23</f>
        <v>ATELIER DS 76 - D.SUCHEVIČ</v>
      </c>
      <c r="K125" s="42"/>
      <c r="L125" s="149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6" customHeight="1">
      <c r="A126" s="40"/>
      <c r="B126" s="41"/>
      <c r="C126" s="34" t="s">
        <v>30</v>
      </c>
      <c r="D126" s="42"/>
      <c r="E126" s="42"/>
      <c r="F126" s="29" t="str">
        <f>IF(E20="","",E20)</f>
        <v>Vyplň údaj</v>
      </c>
      <c r="G126" s="42"/>
      <c r="H126" s="42"/>
      <c r="I126" s="151" t="s">
        <v>35</v>
      </c>
      <c r="J126" s="38" t="str">
        <f>E26</f>
        <v xml:space="preserve"> </v>
      </c>
      <c r="K126" s="42"/>
      <c r="L126" s="149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0.32" customHeight="1">
      <c r="A127" s="40"/>
      <c r="B127" s="41"/>
      <c r="C127" s="42"/>
      <c r="D127" s="42"/>
      <c r="E127" s="42"/>
      <c r="F127" s="42"/>
      <c r="G127" s="42"/>
      <c r="H127" s="42"/>
      <c r="I127" s="148"/>
      <c r="J127" s="42"/>
      <c r="K127" s="42"/>
      <c r="L127" s="149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11" customFormat="1" ht="29.28" customHeight="1">
      <c r="A128" s="200"/>
      <c r="B128" s="201"/>
      <c r="C128" s="202" t="s">
        <v>163</v>
      </c>
      <c r="D128" s="203" t="s">
        <v>58</v>
      </c>
      <c r="E128" s="203" t="s">
        <v>54</v>
      </c>
      <c r="F128" s="203" t="s">
        <v>55</v>
      </c>
      <c r="G128" s="203" t="s">
        <v>164</v>
      </c>
      <c r="H128" s="203" t="s">
        <v>165</v>
      </c>
      <c r="I128" s="204" t="s">
        <v>166</v>
      </c>
      <c r="J128" s="203" t="s">
        <v>116</v>
      </c>
      <c r="K128" s="205" t="s">
        <v>167</v>
      </c>
      <c r="L128" s="206"/>
      <c r="M128" s="94" t="s">
        <v>21</v>
      </c>
      <c r="N128" s="95" t="s">
        <v>43</v>
      </c>
      <c r="O128" s="95" t="s">
        <v>168</v>
      </c>
      <c r="P128" s="95" t="s">
        <v>169</v>
      </c>
      <c r="Q128" s="95" t="s">
        <v>170</v>
      </c>
      <c r="R128" s="95" t="s">
        <v>171</v>
      </c>
      <c r="S128" s="95" t="s">
        <v>172</v>
      </c>
      <c r="T128" s="96" t="s">
        <v>173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40"/>
      <c r="B129" s="41"/>
      <c r="C129" s="101" t="s">
        <v>174</v>
      </c>
      <c r="D129" s="42"/>
      <c r="E129" s="42"/>
      <c r="F129" s="42"/>
      <c r="G129" s="42"/>
      <c r="H129" s="42"/>
      <c r="I129" s="148"/>
      <c r="J129" s="207">
        <f>BK129</f>
        <v>0</v>
      </c>
      <c r="K129" s="42"/>
      <c r="L129" s="46"/>
      <c r="M129" s="97"/>
      <c r="N129" s="208"/>
      <c r="O129" s="98"/>
      <c r="P129" s="209">
        <f>P130+P1290+P1921+P1943</f>
        <v>0</v>
      </c>
      <c r="Q129" s="98"/>
      <c r="R129" s="209">
        <f>R130+R1290+R1921+R1943</f>
        <v>384.6539002799999</v>
      </c>
      <c r="S129" s="98"/>
      <c r="T129" s="210">
        <f>T130+T1290+T1921+T1943</f>
        <v>228.78285189999997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72</v>
      </c>
      <c r="AU129" s="19" t="s">
        <v>117</v>
      </c>
      <c r="BK129" s="211">
        <f>BK130+BK1290+BK1921+BK1943</f>
        <v>0</v>
      </c>
    </row>
    <row r="130" s="12" customFormat="1" ht="25.92" customHeight="1">
      <c r="A130" s="12"/>
      <c r="B130" s="212"/>
      <c r="C130" s="213"/>
      <c r="D130" s="214" t="s">
        <v>72</v>
      </c>
      <c r="E130" s="215" t="s">
        <v>175</v>
      </c>
      <c r="F130" s="215" t="s">
        <v>176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P131+P218+P264+P279+P348+P364+P397+P477+P540+P811+P863+P893+P898+P955+P991+P1046+P1055+P1274+P1287</f>
        <v>0</v>
      </c>
      <c r="Q130" s="220"/>
      <c r="R130" s="221">
        <f>R131+R218+R264+R279+R348+R364+R397+R477+R540+R811+R863+R893+R898+R955+R991+R1046+R1055+R1274+R1287</f>
        <v>373.56241406999987</v>
      </c>
      <c r="S130" s="220"/>
      <c r="T130" s="222">
        <f>T131+T218+T264+T279+T348+T364+T397+T477+T540+T811+T863+T893+T898+T955+T991+T1046+T1055+T1274+T1287</f>
        <v>228.30819159999996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80</v>
      </c>
      <c r="AT130" s="224" t="s">
        <v>72</v>
      </c>
      <c r="AU130" s="224" t="s">
        <v>73</v>
      </c>
      <c r="AY130" s="223" t="s">
        <v>177</v>
      </c>
      <c r="BK130" s="225">
        <f>BK131+BK218+BK264+BK279+BK348+BK364+BK397+BK477+BK540+BK811+BK863+BK893+BK898+BK955+BK991+BK1046+BK1055+BK1274+BK1287</f>
        <v>0</v>
      </c>
    </row>
    <row r="131" s="12" customFormat="1" ht="22.8" customHeight="1">
      <c r="A131" s="12"/>
      <c r="B131" s="212"/>
      <c r="C131" s="213"/>
      <c r="D131" s="214" t="s">
        <v>72</v>
      </c>
      <c r="E131" s="226" t="s">
        <v>80</v>
      </c>
      <c r="F131" s="226" t="s">
        <v>178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SUM(P132:P217)</f>
        <v>0</v>
      </c>
      <c r="Q131" s="220"/>
      <c r="R131" s="221">
        <f>SUM(R132:R217)</f>
        <v>57.693499999999993</v>
      </c>
      <c r="S131" s="220"/>
      <c r="T131" s="222">
        <f>SUM(T132:T217)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80</v>
      </c>
      <c r="AT131" s="224" t="s">
        <v>72</v>
      </c>
      <c r="AU131" s="224" t="s">
        <v>80</v>
      </c>
      <c r="AY131" s="223" t="s">
        <v>177</v>
      </c>
      <c r="BK131" s="225">
        <f>SUM(BK132:BK217)</f>
        <v>0</v>
      </c>
    </row>
    <row r="132" s="2" customFormat="1" ht="19.8" customHeight="1">
      <c r="A132" s="40"/>
      <c r="B132" s="41"/>
      <c r="C132" s="228" t="s">
        <v>80</v>
      </c>
      <c r="D132" s="228" t="s">
        <v>179</v>
      </c>
      <c r="E132" s="229" t="s">
        <v>180</v>
      </c>
      <c r="F132" s="230" t="s">
        <v>181</v>
      </c>
      <c r="G132" s="231" t="s">
        <v>182</v>
      </c>
      <c r="H132" s="232">
        <v>15.699999999999999</v>
      </c>
      <c r="I132" s="233"/>
      <c r="J132" s="234">
        <f>ROUND(I132*H132,2)</f>
        <v>0</v>
      </c>
      <c r="K132" s="230" t="s">
        <v>183</v>
      </c>
      <c r="L132" s="46"/>
      <c r="M132" s="235" t="s">
        <v>21</v>
      </c>
      <c r="N132" s="236" t="s">
        <v>44</v>
      </c>
      <c r="O132" s="86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9" t="s">
        <v>184</v>
      </c>
      <c r="AT132" s="239" t="s">
        <v>179</v>
      </c>
      <c r="AU132" s="239" t="s">
        <v>82</v>
      </c>
      <c r="AY132" s="19" t="s">
        <v>177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9" t="s">
        <v>80</v>
      </c>
      <c r="BK132" s="240">
        <f>ROUND(I132*H132,2)</f>
        <v>0</v>
      </c>
      <c r="BL132" s="19" t="s">
        <v>184</v>
      </c>
      <c r="BM132" s="239" t="s">
        <v>185</v>
      </c>
    </row>
    <row r="133" s="13" customFormat="1">
      <c r="A133" s="13"/>
      <c r="B133" s="241"/>
      <c r="C133" s="242"/>
      <c r="D133" s="243" t="s">
        <v>186</v>
      </c>
      <c r="E133" s="244" t="s">
        <v>21</v>
      </c>
      <c r="F133" s="245" t="s">
        <v>187</v>
      </c>
      <c r="G133" s="242"/>
      <c r="H133" s="244" t="s">
        <v>21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186</v>
      </c>
      <c r="AU133" s="251" t="s">
        <v>82</v>
      </c>
      <c r="AV133" s="13" t="s">
        <v>80</v>
      </c>
      <c r="AW133" s="13" t="s">
        <v>34</v>
      </c>
      <c r="AX133" s="13" t="s">
        <v>73</v>
      </c>
      <c r="AY133" s="251" t="s">
        <v>177</v>
      </c>
    </row>
    <row r="134" s="13" customFormat="1">
      <c r="A134" s="13"/>
      <c r="B134" s="241"/>
      <c r="C134" s="242"/>
      <c r="D134" s="243" t="s">
        <v>186</v>
      </c>
      <c r="E134" s="244" t="s">
        <v>21</v>
      </c>
      <c r="F134" s="245" t="s">
        <v>188</v>
      </c>
      <c r="G134" s="242"/>
      <c r="H134" s="244" t="s">
        <v>21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186</v>
      </c>
      <c r="AU134" s="251" t="s">
        <v>82</v>
      </c>
      <c r="AV134" s="13" t="s">
        <v>80</v>
      </c>
      <c r="AW134" s="13" t="s">
        <v>34</v>
      </c>
      <c r="AX134" s="13" t="s">
        <v>73</v>
      </c>
      <c r="AY134" s="251" t="s">
        <v>177</v>
      </c>
    </row>
    <row r="135" s="14" customFormat="1">
      <c r="A135" s="14"/>
      <c r="B135" s="252"/>
      <c r="C135" s="253"/>
      <c r="D135" s="243" t="s">
        <v>186</v>
      </c>
      <c r="E135" s="254" t="s">
        <v>21</v>
      </c>
      <c r="F135" s="255" t="s">
        <v>189</v>
      </c>
      <c r="G135" s="253"/>
      <c r="H135" s="256">
        <v>15.699999999999999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2" t="s">
        <v>186</v>
      </c>
      <c r="AU135" s="262" t="s">
        <v>82</v>
      </c>
      <c r="AV135" s="14" t="s">
        <v>82</v>
      </c>
      <c r="AW135" s="14" t="s">
        <v>34</v>
      </c>
      <c r="AX135" s="14" t="s">
        <v>73</v>
      </c>
      <c r="AY135" s="262" t="s">
        <v>177</v>
      </c>
    </row>
    <row r="136" s="15" customFormat="1">
      <c r="A136" s="15"/>
      <c r="B136" s="263"/>
      <c r="C136" s="264"/>
      <c r="D136" s="243" t="s">
        <v>186</v>
      </c>
      <c r="E136" s="265" t="s">
        <v>21</v>
      </c>
      <c r="F136" s="266" t="s">
        <v>190</v>
      </c>
      <c r="G136" s="264"/>
      <c r="H136" s="267">
        <v>15.699999999999999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3" t="s">
        <v>186</v>
      </c>
      <c r="AU136" s="273" t="s">
        <v>82</v>
      </c>
      <c r="AV136" s="15" t="s">
        <v>184</v>
      </c>
      <c r="AW136" s="15" t="s">
        <v>34</v>
      </c>
      <c r="AX136" s="15" t="s">
        <v>80</v>
      </c>
      <c r="AY136" s="273" t="s">
        <v>177</v>
      </c>
    </row>
    <row r="137" s="2" customFormat="1" ht="14.4" customHeight="1">
      <c r="A137" s="40"/>
      <c r="B137" s="41"/>
      <c r="C137" s="274" t="s">
        <v>82</v>
      </c>
      <c r="D137" s="274" t="s">
        <v>191</v>
      </c>
      <c r="E137" s="275" t="s">
        <v>192</v>
      </c>
      <c r="F137" s="276" t="s">
        <v>193</v>
      </c>
      <c r="G137" s="277" t="s">
        <v>194</v>
      </c>
      <c r="H137" s="278">
        <v>31.399999999999999</v>
      </c>
      <c r="I137" s="279"/>
      <c r="J137" s="280">
        <f>ROUND(I137*H137,2)</f>
        <v>0</v>
      </c>
      <c r="K137" s="276" t="s">
        <v>183</v>
      </c>
      <c r="L137" s="281"/>
      <c r="M137" s="282" t="s">
        <v>21</v>
      </c>
      <c r="N137" s="283" t="s">
        <v>44</v>
      </c>
      <c r="O137" s="86"/>
      <c r="P137" s="237">
        <f>O137*H137</f>
        <v>0</v>
      </c>
      <c r="Q137" s="237">
        <v>1</v>
      </c>
      <c r="R137" s="237">
        <f>Q137*H137</f>
        <v>31.399999999999999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195</v>
      </c>
      <c r="AT137" s="239" t="s">
        <v>191</v>
      </c>
      <c r="AU137" s="239" t="s">
        <v>82</v>
      </c>
      <c r="AY137" s="19" t="s">
        <v>177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9" t="s">
        <v>80</v>
      </c>
      <c r="BK137" s="240">
        <f>ROUND(I137*H137,2)</f>
        <v>0</v>
      </c>
      <c r="BL137" s="19" t="s">
        <v>184</v>
      </c>
      <c r="BM137" s="239" t="s">
        <v>196</v>
      </c>
    </row>
    <row r="138" s="14" customFormat="1">
      <c r="A138" s="14"/>
      <c r="B138" s="252"/>
      <c r="C138" s="253"/>
      <c r="D138" s="243" t="s">
        <v>186</v>
      </c>
      <c r="E138" s="254" t="s">
        <v>21</v>
      </c>
      <c r="F138" s="255" t="s">
        <v>197</v>
      </c>
      <c r="G138" s="253"/>
      <c r="H138" s="256">
        <v>15.699999999999999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2" t="s">
        <v>186</v>
      </c>
      <c r="AU138" s="262" t="s">
        <v>82</v>
      </c>
      <c r="AV138" s="14" t="s">
        <v>82</v>
      </c>
      <c r="AW138" s="14" t="s">
        <v>34</v>
      </c>
      <c r="AX138" s="14" t="s">
        <v>73</v>
      </c>
      <c r="AY138" s="262" t="s">
        <v>177</v>
      </c>
    </row>
    <row r="139" s="14" customFormat="1">
      <c r="A139" s="14"/>
      <c r="B139" s="252"/>
      <c r="C139" s="253"/>
      <c r="D139" s="243" t="s">
        <v>186</v>
      </c>
      <c r="E139" s="254" t="s">
        <v>21</v>
      </c>
      <c r="F139" s="255" t="s">
        <v>198</v>
      </c>
      <c r="G139" s="253"/>
      <c r="H139" s="256">
        <v>31.399999999999999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2" t="s">
        <v>186</v>
      </c>
      <c r="AU139" s="262" t="s">
        <v>82</v>
      </c>
      <c r="AV139" s="14" t="s">
        <v>82</v>
      </c>
      <c r="AW139" s="14" t="s">
        <v>34</v>
      </c>
      <c r="AX139" s="14" t="s">
        <v>80</v>
      </c>
      <c r="AY139" s="262" t="s">
        <v>177</v>
      </c>
    </row>
    <row r="140" s="2" customFormat="1" ht="30" customHeight="1">
      <c r="A140" s="40"/>
      <c r="B140" s="41"/>
      <c r="C140" s="228" t="s">
        <v>199</v>
      </c>
      <c r="D140" s="228" t="s">
        <v>179</v>
      </c>
      <c r="E140" s="229" t="s">
        <v>200</v>
      </c>
      <c r="F140" s="230" t="s">
        <v>201</v>
      </c>
      <c r="G140" s="231" t="s">
        <v>182</v>
      </c>
      <c r="H140" s="232">
        <v>0.112</v>
      </c>
      <c r="I140" s="233"/>
      <c r="J140" s="234">
        <f>ROUND(I140*H140,2)</f>
        <v>0</v>
      </c>
      <c r="K140" s="230" t="s">
        <v>183</v>
      </c>
      <c r="L140" s="46"/>
      <c r="M140" s="235" t="s">
        <v>21</v>
      </c>
      <c r="N140" s="236" t="s">
        <v>44</v>
      </c>
      <c r="O140" s="86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9" t="s">
        <v>184</v>
      </c>
      <c r="AT140" s="239" t="s">
        <v>179</v>
      </c>
      <c r="AU140" s="239" t="s">
        <v>82</v>
      </c>
      <c r="AY140" s="19" t="s">
        <v>177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9" t="s">
        <v>80</v>
      </c>
      <c r="BK140" s="240">
        <f>ROUND(I140*H140,2)</f>
        <v>0</v>
      </c>
      <c r="BL140" s="19" t="s">
        <v>184</v>
      </c>
      <c r="BM140" s="239" t="s">
        <v>202</v>
      </c>
    </row>
    <row r="141" s="13" customFormat="1">
      <c r="A141" s="13"/>
      <c r="B141" s="241"/>
      <c r="C141" s="242"/>
      <c r="D141" s="243" t="s">
        <v>186</v>
      </c>
      <c r="E141" s="244" t="s">
        <v>21</v>
      </c>
      <c r="F141" s="245" t="s">
        <v>203</v>
      </c>
      <c r="G141" s="242"/>
      <c r="H141" s="244" t="s">
        <v>21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186</v>
      </c>
      <c r="AU141" s="251" t="s">
        <v>82</v>
      </c>
      <c r="AV141" s="13" t="s">
        <v>80</v>
      </c>
      <c r="AW141" s="13" t="s">
        <v>34</v>
      </c>
      <c r="AX141" s="13" t="s">
        <v>73</v>
      </c>
      <c r="AY141" s="251" t="s">
        <v>177</v>
      </c>
    </row>
    <row r="142" s="13" customFormat="1">
      <c r="A142" s="13"/>
      <c r="B142" s="241"/>
      <c r="C142" s="242"/>
      <c r="D142" s="243" t="s">
        <v>186</v>
      </c>
      <c r="E142" s="244" t="s">
        <v>21</v>
      </c>
      <c r="F142" s="245" t="s">
        <v>204</v>
      </c>
      <c r="G142" s="242"/>
      <c r="H142" s="244" t="s">
        <v>21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186</v>
      </c>
      <c r="AU142" s="251" t="s">
        <v>82</v>
      </c>
      <c r="AV142" s="13" t="s">
        <v>80</v>
      </c>
      <c r="AW142" s="13" t="s">
        <v>34</v>
      </c>
      <c r="AX142" s="13" t="s">
        <v>73</v>
      </c>
      <c r="AY142" s="251" t="s">
        <v>177</v>
      </c>
    </row>
    <row r="143" s="14" customFormat="1">
      <c r="A143" s="14"/>
      <c r="B143" s="252"/>
      <c r="C143" s="253"/>
      <c r="D143" s="243" t="s">
        <v>186</v>
      </c>
      <c r="E143" s="254" t="s">
        <v>21</v>
      </c>
      <c r="F143" s="255" t="s">
        <v>205</v>
      </c>
      <c r="G143" s="253"/>
      <c r="H143" s="256">
        <v>0.112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2" t="s">
        <v>186</v>
      </c>
      <c r="AU143" s="262" t="s">
        <v>82</v>
      </c>
      <c r="AV143" s="14" t="s">
        <v>82</v>
      </c>
      <c r="AW143" s="14" t="s">
        <v>34</v>
      </c>
      <c r="AX143" s="14" t="s">
        <v>80</v>
      </c>
      <c r="AY143" s="262" t="s">
        <v>177</v>
      </c>
    </row>
    <row r="144" s="2" customFormat="1" ht="30" customHeight="1">
      <c r="A144" s="40"/>
      <c r="B144" s="41"/>
      <c r="C144" s="228" t="s">
        <v>184</v>
      </c>
      <c r="D144" s="228" t="s">
        <v>179</v>
      </c>
      <c r="E144" s="229" t="s">
        <v>206</v>
      </c>
      <c r="F144" s="230" t="s">
        <v>207</v>
      </c>
      <c r="G144" s="231" t="s">
        <v>182</v>
      </c>
      <c r="H144" s="232">
        <v>0.034000000000000002</v>
      </c>
      <c r="I144" s="233"/>
      <c r="J144" s="234">
        <f>ROUND(I144*H144,2)</f>
        <v>0</v>
      </c>
      <c r="K144" s="230" t="s">
        <v>183</v>
      </c>
      <c r="L144" s="46"/>
      <c r="M144" s="235" t="s">
        <v>21</v>
      </c>
      <c r="N144" s="236" t="s">
        <v>44</v>
      </c>
      <c r="O144" s="86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9" t="s">
        <v>184</v>
      </c>
      <c r="AT144" s="239" t="s">
        <v>179</v>
      </c>
      <c r="AU144" s="239" t="s">
        <v>82</v>
      </c>
      <c r="AY144" s="19" t="s">
        <v>177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9" t="s">
        <v>80</v>
      </c>
      <c r="BK144" s="240">
        <f>ROUND(I144*H144,2)</f>
        <v>0</v>
      </c>
      <c r="BL144" s="19" t="s">
        <v>184</v>
      </c>
      <c r="BM144" s="239" t="s">
        <v>208</v>
      </c>
    </row>
    <row r="145" s="13" customFormat="1">
      <c r="A145" s="13"/>
      <c r="B145" s="241"/>
      <c r="C145" s="242"/>
      <c r="D145" s="243" t="s">
        <v>186</v>
      </c>
      <c r="E145" s="244" t="s">
        <v>21</v>
      </c>
      <c r="F145" s="245" t="s">
        <v>209</v>
      </c>
      <c r="G145" s="242"/>
      <c r="H145" s="244" t="s">
        <v>21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186</v>
      </c>
      <c r="AU145" s="251" t="s">
        <v>82</v>
      </c>
      <c r="AV145" s="13" t="s">
        <v>80</v>
      </c>
      <c r="AW145" s="13" t="s">
        <v>34</v>
      </c>
      <c r="AX145" s="13" t="s">
        <v>73</v>
      </c>
      <c r="AY145" s="251" t="s">
        <v>177</v>
      </c>
    </row>
    <row r="146" s="14" customFormat="1">
      <c r="A146" s="14"/>
      <c r="B146" s="252"/>
      <c r="C146" s="253"/>
      <c r="D146" s="243" t="s">
        <v>186</v>
      </c>
      <c r="E146" s="254" t="s">
        <v>21</v>
      </c>
      <c r="F146" s="255" t="s">
        <v>210</v>
      </c>
      <c r="G146" s="253"/>
      <c r="H146" s="256">
        <v>0.034000000000000002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186</v>
      </c>
      <c r="AU146" s="262" t="s">
        <v>82</v>
      </c>
      <c r="AV146" s="14" t="s">
        <v>82</v>
      </c>
      <c r="AW146" s="14" t="s">
        <v>34</v>
      </c>
      <c r="AX146" s="14" t="s">
        <v>80</v>
      </c>
      <c r="AY146" s="262" t="s">
        <v>177</v>
      </c>
    </row>
    <row r="147" s="2" customFormat="1" ht="19.8" customHeight="1">
      <c r="A147" s="40"/>
      <c r="B147" s="41"/>
      <c r="C147" s="228" t="s">
        <v>211</v>
      </c>
      <c r="D147" s="228" t="s">
        <v>179</v>
      </c>
      <c r="E147" s="229" t="s">
        <v>212</v>
      </c>
      <c r="F147" s="230" t="s">
        <v>213</v>
      </c>
      <c r="G147" s="231" t="s">
        <v>182</v>
      </c>
      <c r="H147" s="232">
        <v>0.62</v>
      </c>
      <c r="I147" s="233"/>
      <c r="J147" s="234">
        <f>ROUND(I147*H147,2)</f>
        <v>0</v>
      </c>
      <c r="K147" s="230" t="s">
        <v>183</v>
      </c>
      <c r="L147" s="46"/>
      <c r="M147" s="235" t="s">
        <v>21</v>
      </c>
      <c r="N147" s="236" t="s">
        <v>44</v>
      </c>
      <c r="O147" s="8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184</v>
      </c>
      <c r="AT147" s="239" t="s">
        <v>179</v>
      </c>
      <c r="AU147" s="239" t="s">
        <v>82</v>
      </c>
      <c r="AY147" s="19" t="s">
        <v>177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80</v>
      </c>
      <c r="BK147" s="240">
        <f>ROUND(I147*H147,2)</f>
        <v>0</v>
      </c>
      <c r="BL147" s="19" t="s">
        <v>184</v>
      </c>
      <c r="BM147" s="239" t="s">
        <v>214</v>
      </c>
    </row>
    <row r="148" s="13" customFormat="1">
      <c r="A148" s="13"/>
      <c r="B148" s="241"/>
      <c r="C148" s="242"/>
      <c r="D148" s="243" t="s">
        <v>186</v>
      </c>
      <c r="E148" s="244" t="s">
        <v>21</v>
      </c>
      <c r="F148" s="245" t="s">
        <v>215</v>
      </c>
      <c r="G148" s="242"/>
      <c r="H148" s="244" t="s">
        <v>21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186</v>
      </c>
      <c r="AU148" s="251" t="s">
        <v>82</v>
      </c>
      <c r="AV148" s="13" t="s">
        <v>80</v>
      </c>
      <c r="AW148" s="13" t="s">
        <v>34</v>
      </c>
      <c r="AX148" s="13" t="s">
        <v>73</v>
      </c>
      <c r="AY148" s="251" t="s">
        <v>177</v>
      </c>
    </row>
    <row r="149" s="13" customFormat="1">
      <c r="A149" s="13"/>
      <c r="B149" s="241"/>
      <c r="C149" s="242"/>
      <c r="D149" s="243" t="s">
        <v>186</v>
      </c>
      <c r="E149" s="244" t="s">
        <v>21</v>
      </c>
      <c r="F149" s="245" t="s">
        <v>216</v>
      </c>
      <c r="G149" s="242"/>
      <c r="H149" s="244" t="s">
        <v>21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186</v>
      </c>
      <c r="AU149" s="251" t="s">
        <v>82</v>
      </c>
      <c r="AV149" s="13" t="s">
        <v>80</v>
      </c>
      <c r="AW149" s="13" t="s">
        <v>34</v>
      </c>
      <c r="AX149" s="13" t="s">
        <v>73</v>
      </c>
      <c r="AY149" s="251" t="s">
        <v>177</v>
      </c>
    </row>
    <row r="150" s="14" customFormat="1">
      <c r="A150" s="14"/>
      <c r="B150" s="252"/>
      <c r="C150" s="253"/>
      <c r="D150" s="243" t="s">
        <v>186</v>
      </c>
      <c r="E150" s="254" t="s">
        <v>21</v>
      </c>
      <c r="F150" s="255" t="s">
        <v>217</v>
      </c>
      <c r="G150" s="253"/>
      <c r="H150" s="256">
        <v>0.62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2" t="s">
        <v>186</v>
      </c>
      <c r="AU150" s="262" t="s">
        <v>82</v>
      </c>
      <c r="AV150" s="14" t="s">
        <v>82</v>
      </c>
      <c r="AW150" s="14" t="s">
        <v>34</v>
      </c>
      <c r="AX150" s="14" t="s">
        <v>73</v>
      </c>
      <c r="AY150" s="262" t="s">
        <v>177</v>
      </c>
    </row>
    <row r="151" s="15" customFormat="1">
      <c r="A151" s="15"/>
      <c r="B151" s="263"/>
      <c r="C151" s="264"/>
      <c r="D151" s="243" t="s">
        <v>186</v>
      </c>
      <c r="E151" s="265" t="s">
        <v>21</v>
      </c>
      <c r="F151" s="266" t="s">
        <v>190</v>
      </c>
      <c r="G151" s="264"/>
      <c r="H151" s="267">
        <v>0.62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3" t="s">
        <v>186</v>
      </c>
      <c r="AU151" s="273" t="s">
        <v>82</v>
      </c>
      <c r="AV151" s="15" t="s">
        <v>184</v>
      </c>
      <c r="AW151" s="15" t="s">
        <v>34</v>
      </c>
      <c r="AX151" s="15" t="s">
        <v>80</v>
      </c>
      <c r="AY151" s="273" t="s">
        <v>177</v>
      </c>
    </row>
    <row r="152" s="2" customFormat="1" ht="19.8" customHeight="1">
      <c r="A152" s="40"/>
      <c r="B152" s="41"/>
      <c r="C152" s="228" t="s">
        <v>218</v>
      </c>
      <c r="D152" s="228" t="s">
        <v>179</v>
      </c>
      <c r="E152" s="229" t="s">
        <v>219</v>
      </c>
      <c r="F152" s="230" t="s">
        <v>220</v>
      </c>
      <c r="G152" s="231" t="s">
        <v>182</v>
      </c>
      <c r="H152" s="232">
        <v>0.186</v>
      </c>
      <c r="I152" s="233"/>
      <c r="J152" s="234">
        <f>ROUND(I152*H152,2)</f>
        <v>0</v>
      </c>
      <c r="K152" s="230" t="s">
        <v>183</v>
      </c>
      <c r="L152" s="46"/>
      <c r="M152" s="235" t="s">
        <v>21</v>
      </c>
      <c r="N152" s="236" t="s">
        <v>44</v>
      </c>
      <c r="O152" s="86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9" t="s">
        <v>184</v>
      </c>
      <c r="AT152" s="239" t="s">
        <v>179</v>
      </c>
      <c r="AU152" s="239" t="s">
        <v>82</v>
      </c>
      <c r="AY152" s="19" t="s">
        <v>177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9" t="s">
        <v>80</v>
      </c>
      <c r="BK152" s="240">
        <f>ROUND(I152*H152,2)</f>
        <v>0</v>
      </c>
      <c r="BL152" s="19" t="s">
        <v>184</v>
      </c>
      <c r="BM152" s="239" t="s">
        <v>221</v>
      </c>
    </row>
    <row r="153" s="14" customFormat="1">
      <c r="A153" s="14"/>
      <c r="B153" s="252"/>
      <c r="C153" s="253"/>
      <c r="D153" s="243" t="s">
        <v>186</v>
      </c>
      <c r="E153" s="254" t="s">
        <v>21</v>
      </c>
      <c r="F153" s="255" t="s">
        <v>222</v>
      </c>
      <c r="G153" s="253"/>
      <c r="H153" s="256">
        <v>0.186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186</v>
      </c>
      <c r="AU153" s="262" t="s">
        <v>82</v>
      </c>
      <c r="AV153" s="14" t="s">
        <v>82</v>
      </c>
      <c r="AW153" s="14" t="s">
        <v>34</v>
      </c>
      <c r="AX153" s="14" t="s">
        <v>80</v>
      </c>
      <c r="AY153" s="262" t="s">
        <v>177</v>
      </c>
    </row>
    <row r="154" s="2" customFormat="1" ht="30" customHeight="1">
      <c r="A154" s="40"/>
      <c r="B154" s="41"/>
      <c r="C154" s="228" t="s">
        <v>223</v>
      </c>
      <c r="D154" s="228" t="s">
        <v>179</v>
      </c>
      <c r="E154" s="229" t="s">
        <v>224</v>
      </c>
      <c r="F154" s="230" t="s">
        <v>225</v>
      </c>
      <c r="G154" s="231" t="s">
        <v>182</v>
      </c>
      <c r="H154" s="232">
        <v>33.490000000000002</v>
      </c>
      <c r="I154" s="233"/>
      <c r="J154" s="234">
        <f>ROUND(I154*H154,2)</f>
        <v>0</v>
      </c>
      <c r="K154" s="230" t="s">
        <v>183</v>
      </c>
      <c r="L154" s="46"/>
      <c r="M154" s="235" t="s">
        <v>21</v>
      </c>
      <c r="N154" s="236" t="s">
        <v>44</v>
      </c>
      <c r="O154" s="86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9" t="s">
        <v>184</v>
      </c>
      <c r="AT154" s="239" t="s">
        <v>179</v>
      </c>
      <c r="AU154" s="239" t="s">
        <v>82</v>
      </c>
      <c r="AY154" s="19" t="s">
        <v>177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9" t="s">
        <v>80</v>
      </c>
      <c r="BK154" s="240">
        <f>ROUND(I154*H154,2)</f>
        <v>0</v>
      </c>
      <c r="BL154" s="19" t="s">
        <v>184</v>
      </c>
      <c r="BM154" s="239" t="s">
        <v>226</v>
      </c>
    </row>
    <row r="155" s="13" customFormat="1">
      <c r="A155" s="13"/>
      <c r="B155" s="241"/>
      <c r="C155" s="242"/>
      <c r="D155" s="243" t="s">
        <v>186</v>
      </c>
      <c r="E155" s="244" t="s">
        <v>21</v>
      </c>
      <c r="F155" s="245" t="s">
        <v>227</v>
      </c>
      <c r="G155" s="242"/>
      <c r="H155" s="244" t="s">
        <v>21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186</v>
      </c>
      <c r="AU155" s="251" t="s">
        <v>82</v>
      </c>
      <c r="AV155" s="13" t="s">
        <v>80</v>
      </c>
      <c r="AW155" s="13" t="s">
        <v>34</v>
      </c>
      <c r="AX155" s="13" t="s">
        <v>73</v>
      </c>
      <c r="AY155" s="251" t="s">
        <v>177</v>
      </c>
    </row>
    <row r="156" s="13" customFormat="1">
      <c r="A156" s="13"/>
      <c r="B156" s="241"/>
      <c r="C156" s="242"/>
      <c r="D156" s="243" t="s">
        <v>186</v>
      </c>
      <c r="E156" s="244" t="s">
        <v>21</v>
      </c>
      <c r="F156" s="245" t="s">
        <v>228</v>
      </c>
      <c r="G156" s="242"/>
      <c r="H156" s="244" t="s">
        <v>21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186</v>
      </c>
      <c r="AU156" s="251" t="s">
        <v>82</v>
      </c>
      <c r="AV156" s="13" t="s">
        <v>80</v>
      </c>
      <c r="AW156" s="13" t="s">
        <v>34</v>
      </c>
      <c r="AX156" s="13" t="s">
        <v>73</v>
      </c>
      <c r="AY156" s="251" t="s">
        <v>177</v>
      </c>
    </row>
    <row r="157" s="13" customFormat="1">
      <c r="A157" s="13"/>
      <c r="B157" s="241"/>
      <c r="C157" s="242"/>
      <c r="D157" s="243" t="s">
        <v>186</v>
      </c>
      <c r="E157" s="244" t="s">
        <v>21</v>
      </c>
      <c r="F157" s="245" t="s">
        <v>229</v>
      </c>
      <c r="G157" s="242"/>
      <c r="H157" s="244" t="s">
        <v>21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186</v>
      </c>
      <c r="AU157" s="251" t="s">
        <v>82</v>
      </c>
      <c r="AV157" s="13" t="s">
        <v>80</v>
      </c>
      <c r="AW157" s="13" t="s">
        <v>34</v>
      </c>
      <c r="AX157" s="13" t="s">
        <v>73</v>
      </c>
      <c r="AY157" s="251" t="s">
        <v>177</v>
      </c>
    </row>
    <row r="158" s="14" customFormat="1">
      <c r="A158" s="14"/>
      <c r="B158" s="252"/>
      <c r="C158" s="253"/>
      <c r="D158" s="243" t="s">
        <v>186</v>
      </c>
      <c r="E158" s="254" t="s">
        <v>21</v>
      </c>
      <c r="F158" s="255" t="s">
        <v>230</v>
      </c>
      <c r="G158" s="253"/>
      <c r="H158" s="256">
        <v>9.1799999999999997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186</v>
      </c>
      <c r="AU158" s="262" t="s">
        <v>82</v>
      </c>
      <c r="AV158" s="14" t="s">
        <v>82</v>
      </c>
      <c r="AW158" s="14" t="s">
        <v>34</v>
      </c>
      <c r="AX158" s="14" t="s">
        <v>73</v>
      </c>
      <c r="AY158" s="262" t="s">
        <v>177</v>
      </c>
    </row>
    <row r="159" s="14" customFormat="1">
      <c r="A159" s="14"/>
      <c r="B159" s="252"/>
      <c r="C159" s="253"/>
      <c r="D159" s="243" t="s">
        <v>186</v>
      </c>
      <c r="E159" s="254" t="s">
        <v>21</v>
      </c>
      <c r="F159" s="255" t="s">
        <v>231</v>
      </c>
      <c r="G159" s="253"/>
      <c r="H159" s="256">
        <v>24.309999999999999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2" t="s">
        <v>186</v>
      </c>
      <c r="AU159" s="262" t="s">
        <v>82</v>
      </c>
      <c r="AV159" s="14" t="s">
        <v>82</v>
      </c>
      <c r="AW159" s="14" t="s">
        <v>34</v>
      </c>
      <c r="AX159" s="14" t="s">
        <v>73</v>
      </c>
      <c r="AY159" s="262" t="s">
        <v>177</v>
      </c>
    </row>
    <row r="160" s="15" customFormat="1">
      <c r="A160" s="15"/>
      <c r="B160" s="263"/>
      <c r="C160" s="264"/>
      <c r="D160" s="243" t="s">
        <v>186</v>
      </c>
      <c r="E160" s="265" t="s">
        <v>21</v>
      </c>
      <c r="F160" s="266" t="s">
        <v>190</v>
      </c>
      <c r="G160" s="264"/>
      <c r="H160" s="267">
        <v>33.489999999999995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3" t="s">
        <v>186</v>
      </c>
      <c r="AU160" s="273" t="s">
        <v>82</v>
      </c>
      <c r="AV160" s="15" t="s">
        <v>184</v>
      </c>
      <c r="AW160" s="15" t="s">
        <v>34</v>
      </c>
      <c r="AX160" s="15" t="s">
        <v>80</v>
      </c>
      <c r="AY160" s="273" t="s">
        <v>177</v>
      </c>
    </row>
    <row r="161" s="2" customFormat="1" ht="19.8" customHeight="1">
      <c r="A161" s="40"/>
      <c r="B161" s="41"/>
      <c r="C161" s="228" t="s">
        <v>195</v>
      </c>
      <c r="D161" s="228" t="s">
        <v>179</v>
      </c>
      <c r="E161" s="229" t="s">
        <v>232</v>
      </c>
      <c r="F161" s="230" t="s">
        <v>233</v>
      </c>
      <c r="G161" s="231" t="s">
        <v>182</v>
      </c>
      <c r="H161" s="232">
        <v>3</v>
      </c>
      <c r="I161" s="233"/>
      <c r="J161" s="234">
        <f>ROUND(I161*H161,2)</f>
        <v>0</v>
      </c>
      <c r="K161" s="230" t="s">
        <v>183</v>
      </c>
      <c r="L161" s="46"/>
      <c r="M161" s="235" t="s">
        <v>21</v>
      </c>
      <c r="N161" s="236" t="s">
        <v>44</v>
      </c>
      <c r="O161" s="8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184</v>
      </c>
      <c r="AT161" s="239" t="s">
        <v>179</v>
      </c>
      <c r="AU161" s="239" t="s">
        <v>82</v>
      </c>
      <c r="AY161" s="19" t="s">
        <v>177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9" t="s">
        <v>80</v>
      </c>
      <c r="BK161" s="240">
        <f>ROUND(I161*H161,2)</f>
        <v>0</v>
      </c>
      <c r="BL161" s="19" t="s">
        <v>184</v>
      </c>
      <c r="BM161" s="239" t="s">
        <v>234</v>
      </c>
    </row>
    <row r="162" s="13" customFormat="1">
      <c r="A162" s="13"/>
      <c r="B162" s="241"/>
      <c r="C162" s="242"/>
      <c r="D162" s="243" t="s">
        <v>186</v>
      </c>
      <c r="E162" s="244" t="s">
        <v>21</v>
      </c>
      <c r="F162" s="245" t="s">
        <v>235</v>
      </c>
      <c r="G162" s="242"/>
      <c r="H162" s="244" t="s">
        <v>21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186</v>
      </c>
      <c r="AU162" s="251" t="s">
        <v>82</v>
      </c>
      <c r="AV162" s="13" t="s">
        <v>80</v>
      </c>
      <c r="AW162" s="13" t="s">
        <v>34</v>
      </c>
      <c r="AX162" s="13" t="s">
        <v>73</v>
      </c>
      <c r="AY162" s="251" t="s">
        <v>177</v>
      </c>
    </row>
    <row r="163" s="14" customFormat="1">
      <c r="A163" s="14"/>
      <c r="B163" s="252"/>
      <c r="C163" s="253"/>
      <c r="D163" s="243" t="s">
        <v>186</v>
      </c>
      <c r="E163" s="254" t="s">
        <v>21</v>
      </c>
      <c r="F163" s="255" t="s">
        <v>236</v>
      </c>
      <c r="G163" s="253"/>
      <c r="H163" s="256">
        <v>3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186</v>
      </c>
      <c r="AU163" s="262" t="s">
        <v>82</v>
      </c>
      <c r="AV163" s="14" t="s">
        <v>82</v>
      </c>
      <c r="AW163" s="14" t="s">
        <v>34</v>
      </c>
      <c r="AX163" s="14" t="s">
        <v>80</v>
      </c>
      <c r="AY163" s="262" t="s">
        <v>177</v>
      </c>
    </row>
    <row r="164" s="2" customFormat="1" ht="19.8" customHeight="1">
      <c r="A164" s="40"/>
      <c r="B164" s="41"/>
      <c r="C164" s="228" t="s">
        <v>237</v>
      </c>
      <c r="D164" s="228" t="s">
        <v>179</v>
      </c>
      <c r="E164" s="229" t="s">
        <v>180</v>
      </c>
      <c r="F164" s="230" t="s">
        <v>181</v>
      </c>
      <c r="G164" s="231" t="s">
        <v>182</v>
      </c>
      <c r="H164" s="232">
        <v>7.2000000000000002</v>
      </c>
      <c r="I164" s="233"/>
      <c r="J164" s="234">
        <f>ROUND(I164*H164,2)</f>
        <v>0</v>
      </c>
      <c r="K164" s="230" t="s">
        <v>183</v>
      </c>
      <c r="L164" s="46"/>
      <c r="M164" s="235" t="s">
        <v>21</v>
      </c>
      <c r="N164" s="236" t="s">
        <v>44</v>
      </c>
      <c r="O164" s="86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184</v>
      </c>
      <c r="AT164" s="239" t="s">
        <v>179</v>
      </c>
      <c r="AU164" s="239" t="s">
        <v>82</v>
      </c>
      <c r="AY164" s="19" t="s">
        <v>177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9" t="s">
        <v>80</v>
      </c>
      <c r="BK164" s="240">
        <f>ROUND(I164*H164,2)</f>
        <v>0</v>
      </c>
      <c r="BL164" s="19" t="s">
        <v>184</v>
      </c>
      <c r="BM164" s="239" t="s">
        <v>238</v>
      </c>
    </row>
    <row r="165" s="13" customFormat="1">
      <c r="A165" s="13"/>
      <c r="B165" s="241"/>
      <c r="C165" s="242"/>
      <c r="D165" s="243" t="s">
        <v>186</v>
      </c>
      <c r="E165" s="244" t="s">
        <v>21</v>
      </c>
      <c r="F165" s="245" t="s">
        <v>239</v>
      </c>
      <c r="G165" s="242"/>
      <c r="H165" s="244" t="s">
        <v>21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186</v>
      </c>
      <c r="AU165" s="251" t="s">
        <v>82</v>
      </c>
      <c r="AV165" s="13" t="s">
        <v>80</v>
      </c>
      <c r="AW165" s="13" t="s">
        <v>34</v>
      </c>
      <c r="AX165" s="13" t="s">
        <v>73</v>
      </c>
      <c r="AY165" s="251" t="s">
        <v>177</v>
      </c>
    </row>
    <row r="166" s="13" customFormat="1">
      <c r="A166" s="13"/>
      <c r="B166" s="241"/>
      <c r="C166" s="242"/>
      <c r="D166" s="243" t="s">
        <v>186</v>
      </c>
      <c r="E166" s="244" t="s">
        <v>21</v>
      </c>
      <c r="F166" s="245" t="s">
        <v>240</v>
      </c>
      <c r="G166" s="242"/>
      <c r="H166" s="244" t="s">
        <v>21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186</v>
      </c>
      <c r="AU166" s="251" t="s">
        <v>82</v>
      </c>
      <c r="AV166" s="13" t="s">
        <v>80</v>
      </c>
      <c r="AW166" s="13" t="s">
        <v>34</v>
      </c>
      <c r="AX166" s="13" t="s">
        <v>73</v>
      </c>
      <c r="AY166" s="251" t="s">
        <v>177</v>
      </c>
    </row>
    <row r="167" s="14" customFormat="1">
      <c r="A167" s="14"/>
      <c r="B167" s="252"/>
      <c r="C167" s="253"/>
      <c r="D167" s="243" t="s">
        <v>186</v>
      </c>
      <c r="E167" s="254" t="s">
        <v>21</v>
      </c>
      <c r="F167" s="255" t="s">
        <v>241</v>
      </c>
      <c r="G167" s="253"/>
      <c r="H167" s="256">
        <v>1.8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186</v>
      </c>
      <c r="AU167" s="262" t="s">
        <v>82</v>
      </c>
      <c r="AV167" s="14" t="s">
        <v>82</v>
      </c>
      <c r="AW167" s="14" t="s">
        <v>34</v>
      </c>
      <c r="AX167" s="14" t="s">
        <v>73</v>
      </c>
      <c r="AY167" s="262" t="s">
        <v>177</v>
      </c>
    </row>
    <row r="168" s="14" customFormat="1">
      <c r="A168" s="14"/>
      <c r="B168" s="252"/>
      <c r="C168" s="253"/>
      <c r="D168" s="243" t="s">
        <v>186</v>
      </c>
      <c r="E168" s="254" t="s">
        <v>21</v>
      </c>
      <c r="F168" s="255" t="s">
        <v>242</v>
      </c>
      <c r="G168" s="253"/>
      <c r="H168" s="256">
        <v>3.6000000000000001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186</v>
      </c>
      <c r="AU168" s="262" t="s">
        <v>82</v>
      </c>
      <c r="AV168" s="14" t="s">
        <v>82</v>
      </c>
      <c r="AW168" s="14" t="s">
        <v>34</v>
      </c>
      <c r="AX168" s="14" t="s">
        <v>73</v>
      </c>
      <c r="AY168" s="262" t="s">
        <v>177</v>
      </c>
    </row>
    <row r="169" s="14" customFormat="1">
      <c r="A169" s="14"/>
      <c r="B169" s="252"/>
      <c r="C169" s="253"/>
      <c r="D169" s="243" t="s">
        <v>186</v>
      </c>
      <c r="E169" s="254" t="s">
        <v>21</v>
      </c>
      <c r="F169" s="255" t="s">
        <v>243</v>
      </c>
      <c r="G169" s="253"/>
      <c r="H169" s="256">
        <v>1.8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186</v>
      </c>
      <c r="AU169" s="262" t="s">
        <v>82</v>
      </c>
      <c r="AV169" s="14" t="s">
        <v>82</v>
      </c>
      <c r="AW169" s="14" t="s">
        <v>34</v>
      </c>
      <c r="AX169" s="14" t="s">
        <v>73</v>
      </c>
      <c r="AY169" s="262" t="s">
        <v>177</v>
      </c>
    </row>
    <row r="170" s="15" customFormat="1">
      <c r="A170" s="15"/>
      <c r="B170" s="263"/>
      <c r="C170" s="264"/>
      <c r="D170" s="243" t="s">
        <v>186</v>
      </c>
      <c r="E170" s="265" t="s">
        <v>21</v>
      </c>
      <c r="F170" s="266" t="s">
        <v>190</v>
      </c>
      <c r="G170" s="264"/>
      <c r="H170" s="267">
        <v>7.2000000000000002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3" t="s">
        <v>186</v>
      </c>
      <c r="AU170" s="273" t="s">
        <v>82</v>
      </c>
      <c r="AV170" s="15" t="s">
        <v>184</v>
      </c>
      <c r="AW170" s="15" t="s">
        <v>34</v>
      </c>
      <c r="AX170" s="15" t="s">
        <v>80</v>
      </c>
      <c r="AY170" s="273" t="s">
        <v>177</v>
      </c>
    </row>
    <row r="171" s="2" customFormat="1" ht="14.4" customHeight="1">
      <c r="A171" s="40"/>
      <c r="B171" s="41"/>
      <c r="C171" s="274" t="s">
        <v>244</v>
      </c>
      <c r="D171" s="274" t="s">
        <v>191</v>
      </c>
      <c r="E171" s="275" t="s">
        <v>245</v>
      </c>
      <c r="F171" s="276" t="s">
        <v>246</v>
      </c>
      <c r="G171" s="277" t="s">
        <v>194</v>
      </c>
      <c r="H171" s="278">
        <v>14.4</v>
      </c>
      <c r="I171" s="279"/>
      <c r="J171" s="280">
        <f>ROUND(I171*H171,2)</f>
        <v>0</v>
      </c>
      <c r="K171" s="276" t="s">
        <v>183</v>
      </c>
      <c r="L171" s="281"/>
      <c r="M171" s="282" t="s">
        <v>21</v>
      </c>
      <c r="N171" s="283" t="s">
        <v>44</v>
      </c>
      <c r="O171" s="86"/>
      <c r="P171" s="237">
        <f>O171*H171</f>
        <v>0</v>
      </c>
      <c r="Q171" s="237">
        <v>1</v>
      </c>
      <c r="R171" s="237">
        <f>Q171*H171</f>
        <v>14.4</v>
      </c>
      <c r="S171" s="237">
        <v>0</v>
      </c>
      <c r="T171" s="23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9" t="s">
        <v>195</v>
      </c>
      <c r="AT171" s="239" t="s">
        <v>191</v>
      </c>
      <c r="AU171" s="239" t="s">
        <v>82</v>
      </c>
      <c r="AY171" s="19" t="s">
        <v>177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9" t="s">
        <v>80</v>
      </c>
      <c r="BK171" s="240">
        <f>ROUND(I171*H171,2)</f>
        <v>0</v>
      </c>
      <c r="BL171" s="19" t="s">
        <v>184</v>
      </c>
      <c r="BM171" s="239" t="s">
        <v>247</v>
      </c>
    </row>
    <row r="172" s="14" customFormat="1">
      <c r="A172" s="14"/>
      <c r="B172" s="252"/>
      <c r="C172" s="253"/>
      <c r="D172" s="243" t="s">
        <v>186</v>
      </c>
      <c r="E172" s="254" t="s">
        <v>21</v>
      </c>
      <c r="F172" s="255" t="s">
        <v>248</v>
      </c>
      <c r="G172" s="253"/>
      <c r="H172" s="256">
        <v>14.4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186</v>
      </c>
      <c r="AU172" s="262" t="s">
        <v>82</v>
      </c>
      <c r="AV172" s="14" t="s">
        <v>82</v>
      </c>
      <c r="AW172" s="14" t="s">
        <v>34</v>
      </c>
      <c r="AX172" s="14" t="s">
        <v>80</v>
      </c>
      <c r="AY172" s="262" t="s">
        <v>177</v>
      </c>
    </row>
    <row r="173" s="2" customFormat="1" ht="30" customHeight="1">
      <c r="A173" s="40"/>
      <c r="B173" s="41"/>
      <c r="C173" s="228" t="s">
        <v>249</v>
      </c>
      <c r="D173" s="228" t="s">
        <v>179</v>
      </c>
      <c r="E173" s="229" t="s">
        <v>250</v>
      </c>
      <c r="F173" s="230" t="s">
        <v>251</v>
      </c>
      <c r="G173" s="231" t="s">
        <v>182</v>
      </c>
      <c r="H173" s="232">
        <v>37.222000000000001</v>
      </c>
      <c r="I173" s="233"/>
      <c r="J173" s="234">
        <f>ROUND(I173*H173,2)</f>
        <v>0</v>
      </c>
      <c r="K173" s="230" t="s">
        <v>183</v>
      </c>
      <c r="L173" s="46"/>
      <c r="M173" s="235" t="s">
        <v>21</v>
      </c>
      <c r="N173" s="236" t="s">
        <v>44</v>
      </c>
      <c r="O173" s="86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9" t="s">
        <v>184</v>
      </c>
      <c r="AT173" s="239" t="s">
        <v>179</v>
      </c>
      <c r="AU173" s="239" t="s">
        <v>82</v>
      </c>
      <c r="AY173" s="19" t="s">
        <v>177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9" t="s">
        <v>80</v>
      </c>
      <c r="BK173" s="240">
        <f>ROUND(I173*H173,2)</f>
        <v>0</v>
      </c>
      <c r="BL173" s="19" t="s">
        <v>184</v>
      </c>
      <c r="BM173" s="239" t="s">
        <v>252</v>
      </c>
    </row>
    <row r="174" s="13" customFormat="1">
      <c r="A174" s="13"/>
      <c r="B174" s="241"/>
      <c r="C174" s="242"/>
      <c r="D174" s="243" t="s">
        <v>186</v>
      </c>
      <c r="E174" s="244" t="s">
        <v>21</v>
      </c>
      <c r="F174" s="245" t="s">
        <v>253</v>
      </c>
      <c r="G174" s="242"/>
      <c r="H174" s="244" t="s">
        <v>21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186</v>
      </c>
      <c r="AU174" s="251" t="s">
        <v>82</v>
      </c>
      <c r="AV174" s="13" t="s">
        <v>80</v>
      </c>
      <c r="AW174" s="13" t="s">
        <v>34</v>
      </c>
      <c r="AX174" s="13" t="s">
        <v>73</v>
      </c>
      <c r="AY174" s="251" t="s">
        <v>177</v>
      </c>
    </row>
    <row r="175" s="14" customFormat="1">
      <c r="A175" s="14"/>
      <c r="B175" s="252"/>
      <c r="C175" s="253"/>
      <c r="D175" s="243" t="s">
        <v>186</v>
      </c>
      <c r="E175" s="254" t="s">
        <v>21</v>
      </c>
      <c r="F175" s="255" t="s">
        <v>254</v>
      </c>
      <c r="G175" s="253"/>
      <c r="H175" s="256">
        <v>37.222000000000001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2" t="s">
        <v>186</v>
      </c>
      <c r="AU175" s="262" t="s">
        <v>82</v>
      </c>
      <c r="AV175" s="14" t="s">
        <v>82</v>
      </c>
      <c r="AW175" s="14" t="s">
        <v>34</v>
      </c>
      <c r="AX175" s="14" t="s">
        <v>73</v>
      </c>
      <c r="AY175" s="262" t="s">
        <v>177</v>
      </c>
    </row>
    <row r="176" s="15" customFormat="1">
      <c r="A176" s="15"/>
      <c r="B176" s="263"/>
      <c r="C176" s="264"/>
      <c r="D176" s="243" t="s">
        <v>186</v>
      </c>
      <c r="E176" s="265" t="s">
        <v>21</v>
      </c>
      <c r="F176" s="266" t="s">
        <v>190</v>
      </c>
      <c r="G176" s="264"/>
      <c r="H176" s="267">
        <v>37.222000000000001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3" t="s">
        <v>186</v>
      </c>
      <c r="AU176" s="273" t="s">
        <v>82</v>
      </c>
      <c r="AV176" s="15" t="s">
        <v>184</v>
      </c>
      <c r="AW176" s="15" t="s">
        <v>34</v>
      </c>
      <c r="AX176" s="15" t="s">
        <v>80</v>
      </c>
      <c r="AY176" s="273" t="s">
        <v>177</v>
      </c>
    </row>
    <row r="177" s="2" customFormat="1" ht="30" customHeight="1">
      <c r="A177" s="40"/>
      <c r="B177" s="41"/>
      <c r="C177" s="228" t="s">
        <v>255</v>
      </c>
      <c r="D177" s="228" t="s">
        <v>179</v>
      </c>
      <c r="E177" s="229" t="s">
        <v>256</v>
      </c>
      <c r="F177" s="230" t="s">
        <v>257</v>
      </c>
      <c r="G177" s="231" t="s">
        <v>182</v>
      </c>
      <c r="H177" s="232">
        <v>2605.54</v>
      </c>
      <c r="I177" s="233"/>
      <c r="J177" s="234">
        <f>ROUND(I177*H177,2)</f>
        <v>0</v>
      </c>
      <c r="K177" s="230" t="s">
        <v>183</v>
      </c>
      <c r="L177" s="46"/>
      <c r="M177" s="235" t="s">
        <v>21</v>
      </c>
      <c r="N177" s="236" t="s">
        <v>44</v>
      </c>
      <c r="O177" s="86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9" t="s">
        <v>184</v>
      </c>
      <c r="AT177" s="239" t="s">
        <v>179</v>
      </c>
      <c r="AU177" s="239" t="s">
        <v>82</v>
      </c>
      <c r="AY177" s="19" t="s">
        <v>177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9" t="s">
        <v>80</v>
      </c>
      <c r="BK177" s="240">
        <f>ROUND(I177*H177,2)</f>
        <v>0</v>
      </c>
      <c r="BL177" s="19" t="s">
        <v>184</v>
      </c>
      <c r="BM177" s="239" t="s">
        <v>258</v>
      </c>
    </row>
    <row r="178" s="13" customFormat="1">
      <c r="A178" s="13"/>
      <c r="B178" s="241"/>
      <c r="C178" s="242"/>
      <c r="D178" s="243" t="s">
        <v>186</v>
      </c>
      <c r="E178" s="244" t="s">
        <v>21</v>
      </c>
      <c r="F178" s="245" t="s">
        <v>259</v>
      </c>
      <c r="G178" s="242"/>
      <c r="H178" s="244" t="s">
        <v>21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186</v>
      </c>
      <c r="AU178" s="251" t="s">
        <v>82</v>
      </c>
      <c r="AV178" s="13" t="s">
        <v>80</v>
      </c>
      <c r="AW178" s="13" t="s">
        <v>34</v>
      </c>
      <c r="AX178" s="13" t="s">
        <v>73</v>
      </c>
      <c r="AY178" s="251" t="s">
        <v>177</v>
      </c>
    </row>
    <row r="179" s="14" customFormat="1">
      <c r="A179" s="14"/>
      <c r="B179" s="252"/>
      <c r="C179" s="253"/>
      <c r="D179" s="243" t="s">
        <v>186</v>
      </c>
      <c r="E179" s="254" t="s">
        <v>21</v>
      </c>
      <c r="F179" s="255" t="s">
        <v>260</v>
      </c>
      <c r="G179" s="253"/>
      <c r="H179" s="256">
        <v>2605.54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2" t="s">
        <v>186</v>
      </c>
      <c r="AU179" s="262" t="s">
        <v>82</v>
      </c>
      <c r="AV179" s="14" t="s">
        <v>82</v>
      </c>
      <c r="AW179" s="14" t="s">
        <v>34</v>
      </c>
      <c r="AX179" s="14" t="s">
        <v>80</v>
      </c>
      <c r="AY179" s="262" t="s">
        <v>177</v>
      </c>
    </row>
    <row r="180" s="2" customFormat="1" ht="19.8" customHeight="1">
      <c r="A180" s="40"/>
      <c r="B180" s="41"/>
      <c r="C180" s="228" t="s">
        <v>261</v>
      </c>
      <c r="D180" s="228" t="s">
        <v>179</v>
      </c>
      <c r="E180" s="229" t="s">
        <v>262</v>
      </c>
      <c r="F180" s="230" t="s">
        <v>263</v>
      </c>
      <c r="G180" s="231" t="s">
        <v>194</v>
      </c>
      <c r="H180" s="232">
        <v>67</v>
      </c>
      <c r="I180" s="233"/>
      <c r="J180" s="234">
        <f>ROUND(I180*H180,2)</f>
        <v>0</v>
      </c>
      <c r="K180" s="230" t="s">
        <v>183</v>
      </c>
      <c r="L180" s="46"/>
      <c r="M180" s="235" t="s">
        <v>21</v>
      </c>
      <c r="N180" s="236" t="s">
        <v>44</v>
      </c>
      <c r="O180" s="86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9" t="s">
        <v>184</v>
      </c>
      <c r="AT180" s="239" t="s">
        <v>179</v>
      </c>
      <c r="AU180" s="239" t="s">
        <v>82</v>
      </c>
      <c r="AY180" s="19" t="s">
        <v>177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9" t="s">
        <v>80</v>
      </c>
      <c r="BK180" s="240">
        <f>ROUND(I180*H180,2)</f>
        <v>0</v>
      </c>
      <c r="BL180" s="19" t="s">
        <v>184</v>
      </c>
      <c r="BM180" s="239" t="s">
        <v>264</v>
      </c>
    </row>
    <row r="181" s="14" customFormat="1">
      <c r="A181" s="14"/>
      <c r="B181" s="252"/>
      <c r="C181" s="253"/>
      <c r="D181" s="243" t="s">
        <v>186</v>
      </c>
      <c r="E181" s="254" t="s">
        <v>21</v>
      </c>
      <c r="F181" s="255" t="s">
        <v>265</v>
      </c>
      <c r="G181" s="253"/>
      <c r="H181" s="256">
        <v>67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186</v>
      </c>
      <c r="AU181" s="262" t="s">
        <v>82</v>
      </c>
      <c r="AV181" s="14" t="s">
        <v>82</v>
      </c>
      <c r="AW181" s="14" t="s">
        <v>34</v>
      </c>
      <c r="AX181" s="14" t="s">
        <v>80</v>
      </c>
      <c r="AY181" s="262" t="s">
        <v>177</v>
      </c>
    </row>
    <row r="182" s="2" customFormat="1" ht="14.4" customHeight="1">
      <c r="A182" s="40"/>
      <c r="B182" s="41"/>
      <c r="C182" s="228" t="s">
        <v>266</v>
      </c>
      <c r="D182" s="228" t="s">
        <v>179</v>
      </c>
      <c r="E182" s="229" t="s">
        <v>267</v>
      </c>
      <c r="F182" s="230" t="s">
        <v>268</v>
      </c>
      <c r="G182" s="231" t="s">
        <v>269</v>
      </c>
      <c r="H182" s="232">
        <v>255.768</v>
      </c>
      <c r="I182" s="233"/>
      <c r="J182" s="234">
        <f>ROUND(I182*H182,2)</f>
        <v>0</v>
      </c>
      <c r="K182" s="230" t="s">
        <v>183</v>
      </c>
      <c r="L182" s="46"/>
      <c r="M182" s="235" t="s">
        <v>21</v>
      </c>
      <c r="N182" s="236" t="s">
        <v>44</v>
      </c>
      <c r="O182" s="86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9" t="s">
        <v>184</v>
      </c>
      <c r="AT182" s="239" t="s">
        <v>179</v>
      </c>
      <c r="AU182" s="239" t="s">
        <v>82</v>
      </c>
      <c r="AY182" s="19" t="s">
        <v>177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9" t="s">
        <v>80</v>
      </c>
      <c r="BK182" s="240">
        <f>ROUND(I182*H182,2)</f>
        <v>0</v>
      </c>
      <c r="BL182" s="19" t="s">
        <v>184</v>
      </c>
      <c r="BM182" s="239" t="s">
        <v>270</v>
      </c>
    </row>
    <row r="183" s="13" customFormat="1">
      <c r="A183" s="13"/>
      <c r="B183" s="241"/>
      <c r="C183" s="242"/>
      <c r="D183" s="243" t="s">
        <v>186</v>
      </c>
      <c r="E183" s="244" t="s">
        <v>21</v>
      </c>
      <c r="F183" s="245" t="s">
        <v>271</v>
      </c>
      <c r="G183" s="242"/>
      <c r="H183" s="244" t="s">
        <v>21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186</v>
      </c>
      <c r="AU183" s="251" t="s">
        <v>82</v>
      </c>
      <c r="AV183" s="13" t="s">
        <v>80</v>
      </c>
      <c r="AW183" s="13" t="s">
        <v>34</v>
      </c>
      <c r="AX183" s="13" t="s">
        <v>73</v>
      </c>
      <c r="AY183" s="251" t="s">
        <v>177</v>
      </c>
    </row>
    <row r="184" s="13" customFormat="1">
      <c r="A184" s="13"/>
      <c r="B184" s="241"/>
      <c r="C184" s="242"/>
      <c r="D184" s="243" t="s">
        <v>186</v>
      </c>
      <c r="E184" s="244" t="s">
        <v>21</v>
      </c>
      <c r="F184" s="245" t="s">
        <v>272</v>
      </c>
      <c r="G184" s="242"/>
      <c r="H184" s="244" t="s">
        <v>21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186</v>
      </c>
      <c r="AU184" s="251" t="s">
        <v>82</v>
      </c>
      <c r="AV184" s="13" t="s">
        <v>80</v>
      </c>
      <c r="AW184" s="13" t="s">
        <v>34</v>
      </c>
      <c r="AX184" s="13" t="s">
        <v>73</v>
      </c>
      <c r="AY184" s="251" t="s">
        <v>177</v>
      </c>
    </row>
    <row r="185" s="13" customFormat="1">
      <c r="A185" s="13"/>
      <c r="B185" s="241"/>
      <c r="C185" s="242"/>
      <c r="D185" s="243" t="s">
        <v>186</v>
      </c>
      <c r="E185" s="244" t="s">
        <v>21</v>
      </c>
      <c r="F185" s="245" t="s">
        <v>273</v>
      </c>
      <c r="G185" s="242"/>
      <c r="H185" s="244" t="s">
        <v>21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186</v>
      </c>
      <c r="AU185" s="251" t="s">
        <v>82</v>
      </c>
      <c r="AV185" s="13" t="s">
        <v>80</v>
      </c>
      <c r="AW185" s="13" t="s">
        <v>34</v>
      </c>
      <c r="AX185" s="13" t="s">
        <v>73</v>
      </c>
      <c r="AY185" s="251" t="s">
        <v>177</v>
      </c>
    </row>
    <row r="186" s="14" customFormat="1">
      <c r="A186" s="14"/>
      <c r="B186" s="252"/>
      <c r="C186" s="253"/>
      <c r="D186" s="243" t="s">
        <v>186</v>
      </c>
      <c r="E186" s="254" t="s">
        <v>21</v>
      </c>
      <c r="F186" s="255" t="s">
        <v>274</v>
      </c>
      <c r="G186" s="253"/>
      <c r="H186" s="256">
        <v>5.1200000000000001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186</v>
      </c>
      <c r="AU186" s="262" t="s">
        <v>82</v>
      </c>
      <c r="AV186" s="14" t="s">
        <v>82</v>
      </c>
      <c r="AW186" s="14" t="s">
        <v>34</v>
      </c>
      <c r="AX186" s="14" t="s">
        <v>73</v>
      </c>
      <c r="AY186" s="262" t="s">
        <v>177</v>
      </c>
    </row>
    <row r="187" s="13" customFormat="1">
      <c r="A187" s="13"/>
      <c r="B187" s="241"/>
      <c r="C187" s="242"/>
      <c r="D187" s="243" t="s">
        <v>186</v>
      </c>
      <c r="E187" s="244" t="s">
        <v>21</v>
      </c>
      <c r="F187" s="245" t="s">
        <v>275</v>
      </c>
      <c r="G187" s="242"/>
      <c r="H187" s="244" t="s">
        <v>21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186</v>
      </c>
      <c r="AU187" s="251" t="s">
        <v>82</v>
      </c>
      <c r="AV187" s="13" t="s">
        <v>80</v>
      </c>
      <c r="AW187" s="13" t="s">
        <v>34</v>
      </c>
      <c r="AX187" s="13" t="s">
        <v>73</v>
      </c>
      <c r="AY187" s="251" t="s">
        <v>177</v>
      </c>
    </row>
    <row r="188" s="14" customFormat="1">
      <c r="A188" s="14"/>
      <c r="B188" s="252"/>
      <c r="C188" s="253"/>
      <c r="D188" s="243" t="s">
        <v>186</v>
      </c>
      <c r="E188" s="254" t="s">
        <v>21</v>
      </c>
      <c r="F188" s="255" t="s">
        <v>276</v>
      </c>
      <c r="G188" s="253"/>
      <c r="H188" s="256">
        <v>3.1019999999999999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2" t="s">
        <v>186</v>
      </c>
      <c r="AU188" s="262" t="s">
        <v>82</v>
      </c>
      <c r="AV188" s="14" t="s">
        <v>82</v>
      </c>
      <c r="AW188" s="14" t="s">
        <v>34</v>
      </c>
      <c r="AX188" s="14" t="s">
        <v>73</v>
      </c>
      <c r="AY188" s="262" t="s">
        <v>177</v>
      </c>
    </row>
    <row r="189" s="13" customFormat="1">
      <c r="A189" s="13"/>
      <c r="B189" s="241"/>
      <c r="C189" s="242"/>
      <c r="D189" s="243" t="s">
        <v>186</v>
      </c>
      <c r="E189" s="244" t="s">
        <v>21</v>
      </c>
      <c r="F189" s="245" t="s">
        <v>277</v>
      </c>
      <c r="G189" s="242"/>
      <c r="H189" s="244" t="s">
        <v>21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186</v>
      </c>
      <c r="AU189" s="251" t="s">
        <v>82</v>
      </c>
      <c r="AV189" s="13" t="s">
        <v>80</v>
      </c>
      <c r="AW189" s="13" t="s">
        <v>34</v>
      </c>
      <c r="AX189" s="13" t="s">
        <v>73</v>
      </c>
      <c r="AY189" s="251" t="s">
        <v>177</v>
      </c>
    </row>
    <row r="190" s="14" customFormat="1">
      <c r="A190" s="14"/>
      <c r="B190" s="252"/>
      <c r="C190" s="253"/>
      <c r="D190" s="243" t="s">
        <v>186</v>
      </c>
      <c r="E190" s="254" t="s">
        <v>21</v>
      </c>
      <c r="F190" s="255" t="s">
        <v>278</v>
      </c>
      <c r="G190" s="253"/>
      <c r="H190" s="256">
        <v>24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2" t="s">
        <v>186</v>
      </c>
      <c r="AU190" s="262" t="s">
        <v>82</v>
      </c>
      <c r="AV190" s="14" t="s">
        <v>82</v>
      </c>
      <c r="AW190" s="14" t="s">
        <v>34</v>
      </c>
      <c r="AX190" s="14" t="s">
        <v>73</v>
      </c>
      <c r="AY190" s="262" t="s">
        <v>177</v>
      </c>
    </row>
    <row r="191" s="13" customFormat="1">
      <c r="A191" s="13"/>
      <c r="B191" s="241"/>
      <c r="C191" s="242"/>
      <c r="D191" s="243" t="s">
        <v>186</v>
      </c>
      <c r="E191" s="244" t="s">
        <v>21</v>
      </c>
      <c r="F191" s="245" t="s">
        <v>279</v>
      </c>
      <c r="G191" s="242"/>
      <c r="H191" s="244" t="s">
        <v>21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186</v>
      </c>
      <c r="AU191" s="251" t="s">
        <v>82</v>
      </c>
      <c r="AV191" s="13" t="s">
        <v>80</v>
      </c>
      <c r="AW191" s="13" t="s">
        <v>34</v>
      </c>
      <c r="AX191" s="13" t="s">
        <v>73</v>
      </c>
      <c r="AY191" s="251" t="s">
        <v>177</v>
      </c>
    </row>
    <row r="192" s="14" customFormat="1">
      <c r="A192" s="14"/>
      <c r="B192" s="252"/>
      <c r="C192" s="253"/>
      <c r="D192" s="243" t="s">
        <v>186</v>
      </c>
      <c r="E192" s="254" t="s">
        <v>21</v>
      </c>
      <c r="F192" s="255" t="s">
        <v>280</v>
      </c>
      <c r="G192" s="253"/>
      <c r="H192" s="256">
        <v>25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186</v>
      </c>
      <c r="AU192" s="262" t="s">
        <v>82</v>
      </c>
      <c r="AV192" s="14" t="s">
        <v>82</v>
      </c>
      <c r="AW192" s="14" t="s">
        <v>34</v>
      </c>
      <c r="AX192" s="14" t="s">
        <v>73</v>
      </c>
      <c r="AY192" s="262" t="s">
        <v>177</v>
      </c>
    </row>
    <row r="193" s="13" customFormat="1">
      <c r="A193" s="13"/>
      <c r="B193" s="241"/>
      <c r="C193" s="242"/>
      <c r="D193" s="243" t="s">
        <v>186</v>
      </c>
      <c r="E193" s="244" t="s">
        <v>21</v>
      </c>
      <c r="F193" s="245" t="s">
        <v>281</v>
      </c>
      <c r="G193" s="242"/>
      <c r="H193" s="244" t="s">
        <v>21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186</v>
      </c>
      <c r="AU193" s="251" t="s">
        <v>82</v>
      </c>
      <c r="AV193" s="13" t="s">
        <v>80</v>
      </c>
      <c r="AW193" s="13" t="s">
        <v>34</v>
      </c>
      <c r="AX193" s="13" t="s">
        <v>73</v>
      </c>
      <c r="AY193" s="251" t="s">
        <v>177</v>
      </c>
    </row>
    <row r="194" s="14" customFormat="1">
      <c r="A194" s="14"/>
      <c r="B194" s="252"/>
      <c r="C194" s="253"/>
      <c r="D194" s="243" t="s">
        <v>186</v>
      </c>
      <c r="E194" s="254" t="s">
        <v>21</v>
      </c>
      <c r="F194" s="255" t="s">
        <v>282</v>
      </c>
      <c r="G194" s="253"/>
      <c r="H194" s="256">
        <v>11.5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186</v>
      </c>
      <c r="AU194" s="262" t="s">
        <v>82</v>
      </c>
      <c r="AV194" s="14" t="s">
        <v>82</v>
      </c>
      <c r="AW194" s="14" t="s">
        <v>34</v>
      </c>
      <c r="AX194" s="14" t="s">
        <v>73</v>
      </c>
      <c r="AY194" s="262" t="s">
        <v>177</v>
      </c>
    </row>
    <row r="195" s="13" customFormat="1">
      <c r="A195" s="13"/>
      <c r="B195" s="241"/>
      <c r="C195" s="242"/>
      <c r="D195" s="243" t="s">
        <v>186</v>
      </c>
      <c r="E195" s="244" t="s">
        <v>21</v>
      </c>
      <c r="F195" s="245" t="s">
        <v>283</v>
      </c>
      <c r="G195" s="242"/>
      <c r="H195" s="244" t="s">
        <v>21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186</v>
      </c>
      <c r="AU195" s="251" t="s">
        <v>82</v>
      </c>
      <c r="AV195" s="13" t="s">
        <v>80</v>
      </c>
      <c r="AW195" s="13" t="s">
        <v>34</v>
      </c>
      <c r="AX195" s="13" t="s">
        <v>73</v>
      </c>
      <c r="AY195" s="251" t="s">
        <v>177</v>
      </c>
    </row>
    <row r="196" s="14" customFormat="1">
      <c r="A196" s="14"/>
      <c r="B196" s="252"/>
      <c r="C196" s="253"/>
      <c r="D196" s="243" t="s">
        <v>186</v>
      </c>
      <c r="E196" s="254" t="s">
        <v>21</v>
      </c>
      <c r="F196" s="255" t="s">
        <v>284</v>
      </c>
      <c r="G196" s="253"/>
      <c r="H196" s="256">
        <v>157.04599999999999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2" t="s">
        <v>186</v>
      </c>
      <c r="AU196" s="262" t="s">
        <v>82</v>
      </c>
      <c r="AV196" s="14" t="s">
        <v>82</v>
      </c>
      <c r="AW196" s="14" t="s">
        <v>34</v>
      </c>
      <c r="AX196" s="14" t="s">
        <v>73</v>
      </c>
      <c r="AY196" s="262" t="s">
        <v>177</v>
      </c>
    </row>
    <row r="197" s="13" customFormat="1">
      <c r="A197" s="13"/>
      <c r="B197" s="241"/>
      <c r="C197" s="242"/>
      <c r="D197" s="243" t="s">
        <v>186</v>
      </c>
      <c r="E197" s="244" t="s">
        <v>21</v>
      </c>
      <c r="F197" s="245" t="s">
        <v>285</v>
      </c>
      <c r="G197" s="242"/>
      <c r="H197" s="244" t="s">
        <v>21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186</v>
      </c>
      <c r="AU197" s="251" t="s">
        <v>82</v>
      </c>
      <c r="AV197" s="13" t="s">
        <v>80</v>
      </c>
      <c r="AW197" s="13" t="s">
        <v>34</v>
      </c>
      <c r="AX197" s="13" t="s">
        <v>73</v>
      </c>
      <c r="AY197" s="251" t="s">
        <v>177</v>
      </c>
    </row>
    <row r="198" s="14" customFormat="1">
      <c r="A198" s="14"/>
      <c r="B198" s="252"/>
      <c r="C198" s="253"/>
      <c r="D198" s="243" t="s">
        <v>186</v>
      </c>
      <c r="E198" s="254" t="s">
        <v>21</v>
      </c>
      <c r="F198" s="255" t="s">
        <v>286</v>
      </c>
      <c r="G198" s="253"/>
      <c r="H198" s="256">
        <v>30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186</v>
      </c>
      <c r="AU198" s="262" t="s">
        <v>82</v>
      </c>
      <c r="AV198" s="14" t="s">
        <v>82</v>
      </c>
      <c r="AW198" s="14" t="s">
        <v>34</v>
      </c>
      <c r="AX198" s="14" t="s">
        <v>73</v>
      </c>
      <c r="AY198" s="262" t="s">
        <v>177</v>
      </c>
    </row>
    <row r="199" s="15" customFormat="1">
      <c r="A199" s="15"/>
      <c r="B199" s="263"/>
      <c r="C199" s="264"/>
      <c r="D199" s="243" t="s">
        <v>186</v>
      </c>
      <c r="E199" s="265" t="s">
        <v>21</v>
      </c>
      <c r="F199" s="266" t="s">
        <v>190</v>
      </c>
      <c r="G199" s="264"/>
      <c r="H199" s="267">
        <v>255.768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3" t="s">
        <v>186</v>
      </c>
      <c r="AU199" s="273" t="s">
        <v>82</v>
      </c>
      <c r="AV199" s="15" t="s">
        <v>184</v>
      </c>
      <c r="AW199" s="15" t="s">
        <v>34</v>
      </c>
      <c r="AX199" s="15" t="s">
        <v>80</v>
      </c>
      <c r="AY199" s="273" t="s">
        <v>177</v>
      </c>
    </row>
    <row r="200" s="2" customFormat="1" ht="30" customHeight="1">
      <c r="A200" s="40"/>
      <c r="B200" s="41"/>
      <c r="C200" s="228" t="s">
        <v>8</v>
      </c>
      <c r="D200" s="228" t="s">
        <v>179</v>
      </c>
      <c r="E200" s="229" t="s">
        <v>287</v>
      </c>
      <c r="F200" s="230" t="s">
        <v>288</v>
      </c>
      <c r="G200" s="231" t="s">
        <v>269</v>
      </c>
      <c r="H200" s="232">
        <v>255.768</v>
      </c>
      <c r="I200" s="233"/>
      <c r="J200" s="234">
        <f>ROUND(I200*H200,2)</f>
        <v>0</v>
      </c>
      <c r="K200" s="230" t="s">
        <v>183</v>
      </c>
      <c r="L200" s="46"/>
      <c r="M200" s="235" t="s">
        <v>21</v>
      </c>
      <c r="N200" s="236" t="s">
        <v>44</v>
      </c>
      <c r="O200" s="86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9" t="s">
        <v>184</v>
      </c>
      <c r="AT200" s="239" t="s">
        <v>179</v>
      </c>
      <c r="AU200" s="239" t="s">
        <v>82</v>
      </c>
      <c r="AY200" s="19" t="s">
        <v>177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9" t="s">
        <v>80</v>
      </c>
      <c r="BK200" s="240">
        <f>ROUND(I200*H200,2)</f>
        <v>0</v>
      </c>
      <c r="BL200" s="19" t="s">
        <v>184</v>
      </c>
      <c r="BM200" s="239" t="s">
        <v>289</v>
      </c>
    </row>
    <row r="201" s="2" customFormat="1" ht="40.2" customHeight="1">
      <c r="A201" s="40"/>
      <c r="B201" s="41"/>
      <c r="C201" s="228" t="s">
        <v>290</v>
      </c>
      <c r="D201" s="228" t="s">
        <v>179</v>
      </c>
      <c r="E201" s="229" t="s">
        <v>291</v>
      </c>
      <c r="F201" s="230" t="s">
        <v>292</v>
      </c>
      <c r="G201" s="231" t="s">
        <v>293</v>
      </c>
      <c r="H201" s="232">
        <v>30</v>
      </c>
      <c r="I201" s="233"/>
      <c r="J201" s="234">
        <f>ROUND(I201*H201,2)</f>
        <v>0</v>
      </c>
      <c r="K201" s="230" t="s">
        <v>183</v>
      </c>
      <c r="L201" s="46"/>
      <c r="M201" s="235" t="s">
        <v>21</v>
      </c>
      <c r="N201" s="236" t="s">
        <v>44</v>
      </c>
      <c r="O201" s="86"/>
      <c r="P201" s="237">
        <f>O201*H201</f>
        <v>0</v>
      </c>
      <c r="Q201" s="237">
        <v>0.036900000000000002</v>
      </c>
      <c r="R201" s="237">
        <f>Q201*H201</f>
        <v>1.107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184</v>
      </c>
      <c r="AT201" s="239" t="s">
        <v>179</v>
      </c>
      <c r="AU201" s="239" t="s">
        <v>82</v>
      </c>
      <c r="AY201" s="19" t="s">
        <v>177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9" t="s">
        <v>80</v>
      </c>
      <c r="BK201" s="240">
        <f>ROUND(I201*H201,2)</f>
        <v>0</v>
      </c>
      <c r="BL201" s="19" t="s">
        <v>184</v>
      </c>
      <c r="BM201" s="239" t="s">
        <v>294</v>
      </c>
    </row>
    <row r="202" s="13" customFormat="1">
      <c r="A202" s="13"/>
      <c r="B202" s="241"/>
      <c r="C202" s="242"/>
      <c r="D202" s="243" t="s">
        <v>186</v>
      </c>
      <c r="E202" s="244" t="s">
        <v>21</v>
      </c>
      <c r="F202" s="245" t="s">
        <v>295</v>
      </c>
      <c r="G202" s="242"/>
      <c r="H202" s="244" t="s">
        <v>21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186</v>
      </c>
      <c r="AU202" s="251" t="s">
        <v>82</v>
      </c>
      <c r="AV202" s="13" t="s">
        <v>80</v>
      </c>
      <c r="AW202" s="13" t="s">
        <v>34</v>
      </c>
      <c r="AX202" s="13" t="s">
        <v>73</v>
      </c>
      <c r="AY202" s="251" t="s">
        <v>177</v>
      </c>
    </row>
    <row r="203" s="13" customFormat="1">
      <c r="A203" s="13"/>
      <c r="B203" s="241"/>
      <c r="C203" s="242"/>
      <c r="D203" s="243" t="s">
        <v>186</v>
      </c>
      <c r="E203" s="244" t="s">
        <v>21</v>
      </c>
      <c r="F203" s="245" t="s">
        <v>296</v>
      </c>
      <c r="G203" s="242"/>
      <c r="H203" s="244" t="s">
        <v>21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186</v>
      </c>
      <c r="AU203" s="251" t="s">
        <v>82</v>
      </c>
      <c r="AV203" s="13" t="s">
        <v>80</v>
      </c>
      <c r="AW203" s="13" t="s">
        <v>34</v>
      </c>
      <c r="AX203" s="13" t="s">
        <v>73</v>
      </c>
      <c r="AY203" s="251" t="s">
        <v>177</v>
      </c>
    </row>
    <row r="204" s="14" customFormat="1">
      <c r="A204" s="14"/>
      <c r="B204" s="252"/>
      <c r="C204" s="253"/>
      <c r="D204" s="243" t="s">
        <v>186</v>
      </c>
      <c r="E204" s="254" t="s">
        <v>21</v>
      </c>
      <c r="F204" s="255" t="s">
        <v>297</v>
      </c>
      <c r="G204" s="253"/>
      <c r="H204" s="256">
        <v>30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2" t="s">
        <v>186</v>
      </c>
      <c r="AU204" s="262" t="s">
        <v>82</v>
      </c>
      <c r="AV204" s="14" t="s">
        <v>82</v>
      </c>
      <c r="AW204" s="14" t="s">
        <v>34</v>
      </c>
      <c r="AX204" s="14" t="s">
        <v>80</v>
      </c>
      <c r="AY204" s="262" t="s">
        <v>177</v>
      </c>
    </row>
    <row r="205" s="2" customFormat="1" ht="40.2" customHeight="1">
      <c r="A205" s="40"/>
      <c r="B205" s="41"/>
      <c r="C205" s="228" t="s">
        <v>298</v>
      </c>
      <c r="D205" s="228" t="s">
        <v>179</v>
      </c>
      <c r="E205" s="229" t="s">
        <v>299</v>
      </c>
      <c r="F205" s="230" t="s">
        <v>300</v>
      </c>
      <c r="G205" s="231" t="s">
        <v>293</v>
      </c>
      <c r="H205" s="232">
        <v>50</v>
      </c>
      <c r="I205" s="233"/>
      <c r="J205" s="234">
        <f>ROUND(I205*H205,2)</f>
        <v>0</v>
      </c>
      <c r="K205" s="230" t="s">
        <v>183</v>
      </c>
      <c r="L205" s="46"/>
      <c r="M205" s="235" t="s">
        <v>21</v>
      </c>
      <c r="N205" s="236" t="s">
        <v>44</v>
      </c>
      <c r="O205" s="86"/>
      <c r="P205" s="237">
        <f>O205*H205</f>
        <v>0</v>
      </c>
      <c r="Q205" s="237">
        <v>0.06053</v>
      </c>
      <c r="R205" s="237">
        <f>Q205*H205</f>
        <v>3.0265</v>
      </c>
      <c r="S205" s="237">
        <v>0</v>
      </c>
      <c r="T205" s="23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9" t="s">
        <v>184</v>
      </c>
      <c r="AT205" s="239" t="s">
        <v>179</v>
      </c>
      <c r="AU205" s="239" t="s">
        <v>82</v>
      </c>
      <c r="AY205" s="19" t="s">
        <v>177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9" t="s">
        <v>80</v>
      </c>
      <c r="BK205" s="240">
        <f>ROUND(I205*H205,2)</f>
        <v>0</v>
      </c>
      <c r="BL205" s="19" t="s">
        <v>184</v>
      </c>
      <c r="BM205" s="239" t="s">
        <v>301</v>
      </c>
    </row>
    <row r="206" s="13" customFormat="1">
      <c r="A206" s="13"/>
      <c r="B206" s="241"/>
      <c r="C206" s="242"/>
      <c r="D206" s="243" t="s">
        <v>186</v>
      </c>
      <c r="E206" s="244" t="s">
        <v>21</v>
      </c>
      <c r="F206" s="245" t="s">
        <v>295</v>
      </c>
      <c r="G206" s="242"/>
      <c r="H206" s="244" t="s">
        <v>21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186</v>
      </c>
      <c r="AU206" s="251" t="s">
        <v>82</v>
      </c>
      <c r="AV206" s="13" t="s">
        <v>80</v>
      </c>
      <c r="AW206" s="13" t="s">
        <v>34</v>
      </c>
      <c r="AX206" s="13" t="s">
        <v>73</v>
      </c>
      <c r="AY206" s="251" t="s">
        <v>177</v>
      </c>
    </row>
    <row r="207" s="13" customFormat="1">
      <c r="A207" s="13"/>
      <c r="B207" s="241"/>
      <c r="C207" s="242"/>
      <c r="D207" s="243" t="s">
        <v>186</v>
      </c>
      <c r="E207" s="244" t="s">
        <v>21</v>
      </c>
      <c r="F207" s="245" t="s">
        <v>296</v>
      </c>
      <c r="G207" s="242"/>
      <c r="H207" s="244" t="s">
        <v>21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186</v>
      </c>
      <c r="AU207" s="251" t="s">
        <v>82</v>
      </c>
      <c r="AV207" s="13" t="s">
        <v>80</v>
      </c>
      <c r="AW207" s="13" t="s">
        <v>34</v>
      </c>
      <c r="AX207" s="13" t="s">
        <v>73</v>
      </c>
      <c r="AY207" s="251" t="s">
        <v>177</v>
      </c>
    </row>
    <row r="208" s="14" customFormat="1">
      <c r="A208" s="14"/>
      <c r="B208" s="252"/>
      <c r="C208" s="253"/>
      <c r="D208" s="243" t="s">
        <v>186</v>
      </c>
      <c r="E208" s="254" t="s">
        <v>21</v>
      </c>
      <c r="F208" s="255" t="s">
        <v>302</v>
      </c>
      <c r="G208" s="253"/>
      <c r="H208" s="256">
        <v>50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186</v>
      </c>
      <c r="AU208" s="262" t="s">
        <v>82</v>
      </c>
      <c r="AV208" s="14" t="s">
        <v>82</v>
      </c>
      <c r="AW208" s="14" t="s">
        <v>34</v>
      </c>
      <c r="AX208" s="14" t="s">
        <v>80</v>
      </c>
      <c r="AY208" s="262" t="s">
        <v>177</v>
      </c>
    </row>
    <row r="209" s="2" customFormat="1" ht="19.8" customHeight="1">
      <c r="A209" s="40"/>
      <c r="B209" s="41"/>
      <c r="C209" s="228" t="s">
        <v>303</v>
      </c>
      <c r="D209" s="228" t="s">
        <v>179</v>
      </c>
      <c r="E209" s="229" t="s">
        <v>304</v>
      </c>
      <c r="F209" s="230" t="s">
        <v>305</v>
      </c>
      <c r="G209" s="231" t="s">
        <v>182</v>
      </c>
      <c r="H209" s="232">
        <v>3.8799999999999999</v>
      </c>
      <c r="I209" s="233"/>
      <c r="J209" s="234">
        <f>ROUND(I209*H209,2)</f>
        <v>0</v>
      </c>
      <c r="K209" s="230" t="s">
        <v>183</v>
      </c>
      <c r="L209" s="46"/>
      <c r="M209" s="235" t="s">
        <v>21</v>
      </c>
      <c r="N209" s="236" t="s">
        <v>44</v>
      </c>
      <c r="O209" s="86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9" t="s">
        <v>184</v>
      </c>
      <c r="AT209" s="239" t="s">
        <v>179</v>
      </c>
      <c r="AU209" s="239" t="s">
        <v>82</v>
      </c>
      <c r="AY209" s="19" t="s">
        <v>177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9" t="s">
        <v>80</v>
      </c>
      <c r="BK209" s="240">
        <f>ROUND(I209*H209,2)</f>
        <v>0</v>
      </c>
      <c r="BL209" s="19" t="s">
        <v>184</v>
      </c>
      <c r="BM209" s="239" t="s">
        <v>306</v>
      </c>
    </row>
    <row r="210" s="13" customFormat="1">
      <c r="A210" s="13"/>
      <c r="B210" s="241"/>
      <c r="C210" s="242"/>
      <c r="D210" s="243" t="s">
        <v>186</v>
      </c>
      <c r="E210" s="244" t="s">
        <v>21</v>
      </c>
      <c r="F210" s="245" t="s">
        <v>307</v>
      </c>
      <c r="G210" s="242"/>
      <c r="H210" s="244" t="s">
        <v>21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186</v>
      </c>
      <c r="AU210" s="251" t="s">
        <v>82</v>
      </c>
      <c r="AV210" s="13" t="s">
        <v>80</v>
      </c>
      <c r="AW210" s="13" t="s">
        <v>34</v>
      </c>
      <c r="AX210" s="13" t="s">
        <v>73</v>
      </c>
      <c r="AY210" s="251" t="s">
        <v>177</v>
      </c>
    </row>
    <row r="211" s="13" customFormat="1">
      <c r="A211" s="13"/>
      <c r="B211" s="241"/>
      <c r="C211" s="242"/>
      <c r="D211" s="243" t="s">
        <v>186</v>
      </c>
      <c r="E211" s="244" t="s">
        <v>21</v>
      </c>
      <c r="F211" s="245" t="s">
        <v>308</v>
      </c>
      <c r="G211" s="242"/>
      <c r="H211" s="244" t="s">
        <v>21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186</v>
      </c>
      <c r="AU211" s="251" t="s">
        <v>82</v>
      </c>
      <c r="AV211" s="13" t="s">
        <v>80</v>
      </c>
      <c r="AW211" s="13" t="s">
        <v>34</v>
      </c>
      <c r="AX211" s="13" t="s">
        <v>73</v>
      </c>
      <c r="AY211" s="251" t="s">
        <v>177</v>
      </c>
    </row>
    <row r="212" s="13" customFormat="1">
      <c r="A212" s="13"/>
      <c r="B212" s="241"/>
      <c r="C212" s="242"/>
      <c r="D212" s="243" t="s">
        <v>186</v>
      </c>
      <c r="E212" s="244" t="s">
        <v>21</v>
      </c>
      <c r="F212" s="245" t="s">
        <v>309</v>
      </c>
      <c r="G212" s="242"/>
      <c r="H212" s="244" t="s">
        <v>21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186</v>
      </c>
      <c r="AU212" s="251" t="s">
        <v>82</v>
      </c>
      <c r="AV212" s="13" t="s">
        <v>80</v>
      </c>
      <c r="AW212" s="13" t="s">
        <v>34</v>
      </c>
      <c r="AX212" s="13" t="s">
        <v>73</v>
      </c>
      <c r="AY212" s="251" t="s">
        <v>177</v>
      </c>
    </row>
    <row r="213" s="14" customFormat="1">
      <c r="A213" s="14"/>
      <c r="B213" s="252"/>
      <c r="C213" s="253"/>
      <c r="D213" s="243" t="s">
        <v>186</v>
      </c>
      <c r="E213" s="254" t="s">
        <v>21</v>
      </c>
      <c r="F213" s="255" t="s">
        <v>310</v>
      </c>
      <c r="G213" s="253"/>
      <c r="H213" s="256">
        <v>2.7999999999999998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186</v>
      </c>
      <c r="AU213" s="262" t="s">
        <v>82</v>
      </c>
      <c r="AV213" s="14" t="s">
        <v>82</v>
      </c>
      <c r="AW213" s="14" t="s">
        <v>34</v>
      </c>
      <c r="AX213" s="14" t="s">
        <v>73</v>
      </c>
      <c r="AY213" s="262" t="s">
        <v>177</v>
      </c>
    </row>
    <row r="214" s="14" customFormat="1">
      <c r="A214" s="14"/>
      <c r="B214" s="252"/>
      <c r="C214" s="253"/>
      <c r="D214" s="243" t="s">
        <v>186</v>
      </c>
      <c r="E214" s="254" t="s">
        <v>21</v>
      </c>
      <c r="F214" s="255" t="s">
        <v>311</v>
      </c>
      <c r="G214" s="253"/>
      <c r="H214" s="256">
        <v>1.0800000000000001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2" t="s">
        <v>186</v>
      </c>
      <c r="AU214" s="262" t="s">
        <v>82</v>
      </c>
      <c r="AV214" s="14" t="s">
        <v>82</v>
      </c>
      <c r="AW214" s="14" t="s">
        <v>34</v>
      </c>
      <c r="AX214" s="14" t="s">
        <v>73</v>
      </c>
      <c r="AY214" s="262" t="s">
        <v>177</v>
      </c>
    </row>
    <row r="215" s="15" customFormat="1">
      <c r="A215" s="15"/>
      <c r="B215" s="263"/>
      <c r="C215" s="264"/>
      <c r="D215" s="243" t="s">
        <v>186</v>
      </c>
      <c r="E215" s="265" t="s">
        <v>21</v>
      </c>
      <c r="F215" s="266" t="s">
        <v>190</v>
      </c>
      <c r="G215" s="264"/>
      <c r="H215" s="267">
        <v>3.8799999999999999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3" t="s">
        <v>186</v>
      </c>
      <c r="AU215" s="273" t="s">
        <v>82</v>
      </c>
      <c r="AV215" s="15" t="s">
        <v>184</v>
      </c>
      <c r="AW215" s="15" t="s">
        <v>34</v>
      </c>
      <c r="AX215" s="15" t="s">
        <v>80</v>
      </c>
      <c r="AY215" s="273" t="s">
        <v>177</v>
      </c>
    </row>
    <row r="216" s="2" customFormat="1" ht="14.4" customHeight="1">
      <c r="A216" s="40"/>
      <c r="B216" s="41"/>
      <c r="C216" s="274" t="s">
        <v>312</v>
      </c>
      <c r="D216" s="274" t="s">
        <v>191</v>
      </c>
      <c r="E216" s="275" t="s">
        <v>192</v>
      </c>
      <c r="F216" s="276" t="s">
        <v>193</v>
      </c>
      <c r="G216" s="277" t="s">
        <v>194</v>
      </c>
      <c r="H216" s="278">
        <v>7.7599999999999998</v>
      </c>
      <c r="I216" s="279"/>
      <c r="J216" s="280">
        <f>ROUND(I216*H216,2)</f>
        <v>0</v>
      </c>
      <c r="K216" s="276" t="s">
        <v>183</v>
      </c>
      <c r="L216" s="281"/>
      <c r="M216" s="282" t="s">
        <v>21</v>
      </c>
      <c r="N216" s="283" t="s">
        <v>44</v>
      </c>
      <c r="O216" s="86"/>
      <c r="P216" s="237">
        <f>O216*H216</f>
        <v>0</v>
      </c>
      <c r="Q216" s="237">
        <v>1</v>
      </c>
      <c r="R216" s="237">
        <f>Q216*H216</f>
        <v>7.7599999999999998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195</v>
      </c>
      <c r="AT216" s="239" t="s">
        <v>191</v>
      </c>
      <c r="AU216" s="239" t="s">
        <v>82</v>
      </c>
      <c r="AY216" s="19" t="s">
        <v>177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9" t="s">
        <v>80</v>
      </c>
      <c r="BK216" s="240">
        <f>ROUND(I216*H216,2)</f>
        <v>0</v>
      </c>
      <c r="BL216" s="19" t="s">
        <v>184</v>
      </c>
      <c r="BM216" s="239" t="s">
        <v>313</v>
      </c>
    </row>
    <row r="217" s="14" customFormat="1">
      <c r="A217" s="14"/>
      <c r="B217" s="252"/>
      <c r="C217" s="253"/>
      <c r="D217" s="243" t="s">
        <v>186</v>
      </c>
      <c r="E217" s="254" t="s">
        <v>21</v>
      </c>
      <c r="F217" s="255" t="s">
        <v>314</v>
      </c>
      <c r="G217" s="253"/>
      <c r="H217" s="256">
        <v>7.7599999999999998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186</v>
      </c>
      <c r="AU217" s="262" t="s">
        <v>82</v>
      </c>
      <c r="AV217" s="14" t="s">
        <v>82</v>
      </c>
      <c r="AW217" s="14" t="s">
        <v>34</v>
      </c>
      <c r="AX217" s="14" t="s">
        <v>80</v>
      </c>
      <c r="AY217" s="262" t="s">
        <v>177</v>
      </c>
    </row>
    <row r="218" s="12" customFormat="1" ht="22.8" customHeight="1">
      <c r="A218" s="12"/>
      <c r="B218" s="212"/>
      <c r="C218" s="213"/>
      <c r="D218" s="214" t="s">
        <v>72</v>
      </c>
      <c r="E218" s="226" t="s">
        <v>244</v>
      </c>
      <c r="F218" s="226" t="s">
        <v>315</v>
      </c>
      <c r="G218" s="213"/>
      <c r="H218" s="213"/>
      <c r="I218" s="216"/>
      <c r="J218" s="227">
        <f>BK218</f>
        <v>0</v>
      </c>
      <c r="K218" s="213"/>
      <c r="L218" s="218"/>
      <c r="M218" s="219"/>
      <c r="N218" s="220"/>
      <c r="O218" s="220"/>
      <c r="P218" s="221">
        <f>SUM(P219:P263)</f>
        <v>0</v>
      </c>
      <c r="Q218" s="220"/>
      <c r="R218" s="221">
        <f>SUM(R219:R263)</f>
        <v>0</v>
      </c>
      <c r="S218" s="220"/>
      <c r="T218" s="222">
        <f>SUM(T219:T263)</f>
        <v>97.333950000000002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3" t="s">
        <v>80</v>
      </c>
      <c r="AT218" s="224" t="s">
        <v>72</v>
      </c>
      <c r="AU218" s="224" t="s">
        <v>80</v>
      </c>
      <c r="AY218" s="223" t="s">
        <v>177</v>
      </c>
      <c r="BK218" s="225">
        <f>SUM(BK219:BK263)</f>
        <v>0</v>
      </c>
    </row>
    <row r="219" s="2" customFormat="1" ht="14.4" customHeight="1">
      <c r="A219" s="40"/>
      <c r="B219" s="41"/>
      <c r="C219" s="228" t="s">
        <v>316</v>
      </c>
      <c r="D219" s="228" t="s">
        <v>179</v>
      </c>
      <c r="E219" s="229" t="s">
        <v>317</v>
      </c>
      <c r="F219" s="230" t="s">
        <v>318</v>
      </c>
      <c r="G219" s="231" t="s">
        <v>293</v>
      </c>
      <c r="H219" s="232">
        <v>26</v>
      </c>
      <c r="I219" s="233"/>
      <c r="J219" s="234">
        <f>ROUND(I219*H219,2)</f>
        <v>0</v>
      </c>
      <c r="K219" s="230" t="s">
        <v>183</v>
      </c>
      <c r="L219" s="46"/>
      <c r="M219" s="235" t="s">
        <v>21</v>
      </c>
      <c r="N219" s="236" t="s">
        <v>44</v>
      </c>
      <c r="O219" s="86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9" t="s">
        <v>184</v>
      </c>
      <c r="AT219" s="239" t="s">
        <v>179</v>
      </c>
      <c r="AU219" s="239" t="s">
        <v>82</v>
      </c>
      <c r="AY219" s="19" t="s">
        <v>177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9" t="s">
        <v>80</v>
      </c>
      <c r="BK219" s="240">
        <f>ROUND(I219*H219,2)</f>
        <v>0</v>
      </c>
      <c r="BL219" s="19" t="s">
        <v>184</v>
      </c>
      <c r="BM219" s="239" t="s">
        <v>319</v>
      </c>
    </row>
    <row r="220" s="13" customFormat="1">
      <c r="A220" s="13"/>
      <c r="B220" s="241"/>
      <c r="C220" s="242"/>
      <c r="D220" s="243" t="s">
        <v>186</v>
      </c>
      <c r="E220" s="244" t="s">
        <v>21</v>
      </c>
      <c r="F220" s="245" t="s">
        <v>320</v>
      </c>
      <c r="G220" s="242"/>
      <c r="H220" s="244" t="s">
        <v>21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186</v>
      </c>
      <c r="AU220" s="251" t="s">
        <v>82</v>
      </c>
      <c r="AV220" s="13" t="s">
        <v>80</v>
      </c>
      <c r="AW220" s="13" t="s">
        <v>34</v>
      </c>
      <c r="AX220" s="13" t="s">
        <v>73</v>
      </c>
      <c r="AY220" s="251" t="s">
        <v>177</v>
      </c>
    </row>
    <row r="221" s="14" customFormat="1">
      <c r="A221" s="14"/>
      <c r="B221" s="252"/>
      <c r="C221" s="253"/>
      <c r="D221" s="243" t="s">
        <v>186</v>
      </c>
      <c r="E221" s="254" t="s">
        <v>21</v>
      </c>
      <c r="F221" s="255" t="s">
        <v>321</v>
      </c>
      <c r="G221" s="253"/>
      <c r="H221" s="256">
        <v>26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186</v>
      </c>
      <c r="AU221" s="262" t="s">
        <v>82</v>
      </c>
      <c r="AV221" s="14" t="s">
        <v>82</v>
      </c>
      <c r="AW221" s="14" t="s">
        <v>34</v>
      </c>
      <c r="AX221" s="14" t="s">
        <v>80</v>
      </c>
      <c r="AY221" s="262" t="s">
        <v>177</v>
      </c>
    </row>
    <row r="222" s="2" customFormat="1" ht="19.8" customHeight="1">
      <c r="A222" s="40"/>
      <c r="B222" s="41"/>
      <c r="C222" s="228" t="s">
        <v>7</v>
      </c>
      <c r="D222" s="228" t="s">
        <v>179</v>
      </c>
      <c r="E222" s="229" t="s">
        <v>322</v>
      </c>
      <c r="F222" s="230" t="s">
        <v>323</v>
      </c>
      <c r="G222" s="231" t="s">
        <v>269</v>
      </c>
      <c r="H222" s="232">
        <v>24</v>
      </c>
      <c r="I222" s="233"/>
      <c r="J222" s="234">
        <f>ROUND(I222*H222,2)</f>
        <v>0</v>
      </c>
      <c r="K222" s="230" t="s">
        <v>183</v>
      </c>
      <c r="L222" s="46"/>
      <c r="M222" s="235" t="s">
        <v>21</v>
      </c>
      <c r="N222" s="236" t="s">
        <v>44</v>
      </c>
      <c r="O222" s="86"/>
      <c r="P222" s="237">
        <f>O222*H222</f>
        <v>0</v>
      </c>
      <c r="Q222" s="237">
        <v>0</v>
      </c>
      <c r="R222" s="237">
        <f>Q222*H222</f>
        <v>0</v>
      </c>
      <c r="S222" s="237">
        <v>0.316</v>
      </c>
      <c r="T222" s="238">
        <f>S222*H222</f>
        <v>7.5839999999999996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9" t="s">
        <v>184</v>
      </c>
      <c r="AT222" s="239" t="s">
        <v>179</v>
      </c>
      <c r="AU222" s="239" t="s">
        <v>82</v>
      </c>
      <c r="AY222" s="19" t="s">
        <v>177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9" t="s">
        <v>80</v>
      </c>
      <c r="BK222" s="240">
        <f>ROUND(I222*H222,2)</f>
        <v>0</v>
      </c>
      <c r="BL222" s="19" t="s">
        <v>184</v>
      </c>
      <c r="BM222" s="239" t="s">
        <v>324</v>
      </c>
    </row>
    <row r="223" s="13" customFormat="1">
      <c r="A223" s="13"/>
      <c r="B223" s="241"/>
      <c r="C223" s="242"/>
      <c r="D223" s="243" t="s">
        <v>186</v>
      </c>
      <c r="E223" s="244" t="s">
        <v>21</v>
      </c>
      <c r="F223" s="245" t="s">
        <v>320</v>
      </c>
      <c r="G223" s="242"/>
      <c r="H223" s="244" t="s">
        <v>21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1" t="s">
        <v>186</v>
      </c>
      <c r="AU223" s="251" t="s">
        <v>82</v>
      </c>
      <c r="AV223" s="13" t="s">
        <v>80</v>
      </c>
      <c r="AW223" s="13" t="s">
        <v>34</v>
      </c>
      <c r="AX223" s="13" t="s">
        <v>73</v>
      </c>
      <c r="AY223" s="251" t="s">
        <v>177</v>
      </c>
    </row>
    <row r="224" s="14" customFormat="1">
      <c r="A224" s="14"/>
      <c r="B224" s="252"/>
      <c r="C224" s="253"/>
      <c r="D224" s="243" t="s">
        <v>186</v>
      </c>
      <c r="E224" s="254" t="s">
        <v>21</v>
      </c>
      <c r="F224" s="255" t="s">
        <v>278</v>
      </c>
      <c r="G224" s="253"/>
      <c r="H224" s="256">
        <v>24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186</v>
      </c>
      <c r="AU224" s="262" t="s">
        <v>82</v>
      </c>
      <c r="AV224" s="14" t="s">
        <v>82</v>
      </c>
      <c r="AW224" s="14" t="s">
        <v>34</v>
      </c>
      <c r="AX224" s="14" t="s">
        <v>73</v>
      </c>
      <c r="AY224" s="262" t="s">
        <v>177</v>
      </c>
    </row>
    <row r="225" s="15" customFormat="1">
      <c r="A225" s="15"/>
      <c r="B225" s="263"/>
      <c r="C225" s="264"/>
      <c r="D225" s="243" t="s">
        <v>186</v>
      </c>
      <c r="E225" s="265" t="s">
        <v>21</v>
      </c>
      <c r="F225" s="266" t="s">
        <v>190</v>
      </c>
      <c r="G225" s="264"/>
      <c r="H225" s="267">
        <v>24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186</v>
      </c>
      <c r="AU225" s="273" t="s">
        <v>82</v>
      </c>
      <c r="AV225" s="15" t="s">
        <v>184</v>
      </c>
      <c r="AW225" s="15" t="s">
        <v>34</v>
      </c>
      <c r="AX225" s="15" t="s">
        <v>80</v>
      </c>
      <c r="AY225" s="273" t="s">
        <v>177</v>
      </c>
    </row>
    <row r="226" s="2" customFormat="1" ht="30" customHeight="1">
      <c r="A226" s="40"/>
      <c r="B226" s="41"/>
      <c r="C226" s="228" t="s">
        <v>325</v>
      </c>
      <c r="D226" s="228" t="s">
        <v>179</v>
      </c>
      <c r="E226" s="229" t="s">
        <v>326</v>
      </c>
      <c r="F226" s="230" t="s">
        <v>327</v>
      </c>
      <c r="G226" s="231" t="s">
        <v>269</v>
      </c>
      <c r="H226" s="232">
        <v>24</v>
      </c>
      <c r="I226" s="233"/>
      <c r="J226" s="234">
        <f>ROUND(I226*H226,2)</f>
        <v>0</v>
      </c>
      <c r="K226" s="230" t="s">
        <v>183</v>
      </c>
      <c r="L226" s="46"/>
      <c r="M226" s="235" t="s">
        <v>21</v>
      </c>
      <c r="N226" s="236" t="s">
        <v>44</v>
      </c>
      <c r="O226" s="86"/>
      <c r="P226" s="237">
        <f>O226*H226</f>
        <v>0</v>
      </c>
      <c r="Q226" s="237">
        <v>0</v>
      </c>
      <c r="R226" s="237">
        <f>Q226*H226</f>
        <v>0</v>
      </c>
      <c r="S226" s="237">
        <v>0.44</v>
      </c>
      <c r="T226" s="238">
        <f>S226*H226</f>
        <v>10.560000000000001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9" t="s">
        <v>184</v>
      </c>
      <c r="AT226" s="239" t="s">
        <v>179</v>
      </c>
      <c r="AU226" s="239" t="s">
        <v>82</v>
      </c>
      <c r="AY226" s="19" t="s">
        <v>177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9" t="s">
        <v>80</v>
      </c>
      <c r="BK226" s="240">
        <f>ROUND(I226*H226,2)</f>
        <v>0</v>
      </c>
      <c r="BL226" s="19" t="s">
        <v>184</v>
      </c>
      <c r="BM226" s="239" t="s">
        <v>328</v>
      </c>
    </row>
    <row r="227" s="2" customFormat="1" ht="30" customHeight="1">
      <c r="A227" s="40"/>
      <c r="B227" s="41"/>
      <c r="C227" s="228" t="s">
        <v>329</v>
      </c>
      <c r="D227" s="228" t="s">
        <v>179</v>
      </c>
      <c r="E227" s="229" t="s">
        <v>330</v>
      </c>
      <c r="F227" s="230" t="s">
        <v>331</v>
      </c>
      <c r="G227" s="231" t="s">
        <v>269</v>
      </c>
      <c r="H227" s="232">
        <v>104.11</v>
      </c>
      <c r="I227" s="233"/>
      <c r="J227" s="234">
        <f>ROUND(I227*H227,2)</f>
        <v>0</v>
      </c>
      <c r="K227" s="230" t="s">
        <v>183</v>
      </c>
      <c r="L227" s="46"/>
      <c r="M227" s="235" t="s">
        <v>21</v>
      </c>
      <c r="N227" s="236" t="s">
        <v>44</v>
      </c>
      <c r="O227" s="86"/>
      <c r="P227" s="237">
        <f>O227*H227</f>
        <v>0</v>
      </c>
      <c r="Q227" s="237">
        <v>0</v>
      </c>
      <c r="R227" s="237">
        <f>Q227*H227</f>
        <v>0</v>
      </c>
      <c r="S227" s="237">
        <v>0.255</v>
      </c>
      <c r="T227" s="238">
        <f>S227*H227</f>
        <v>26.54805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9" t="s">
        <v>184</v>
      </c>
      <c r="AT227" s="239" t="s">
        <v>179</v>
      </c>
      <c r="AU227" s="239" t="s">
        <v>82</v>
      </c>
      <c r="AY227" s="19" t="s">
        <v>177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9" t="s">
        <v>80</v>
      </c>
      <c r="BK227" s="240">
        <f>ROUND(I227*H227,2)</f>
        <v>0</v>
      </c>
      <c r="BL227" s="19" t="s">
        <v>184</v>
      </c>
      <c r="BM227" s="239" t="s">
        <v>332</v>
      </c>
    </row>
    <row r="228" s="13" customFormat="1">
      <c r="A228" s="13"/>
      <c r="B228" s="241"/>
      <c r="C228" s="242"/>
      <c r="D228" s="243" t="s">
        <v>186</v>
      </c>
      <c r="E228" s="244" t="s">
        <v>21</v>
      </c>
      <c r="F228" s="245" t="s">
        <v>333</v>
      </c>
      <c r="G228" s="242"/>
      <c r="H228" s="244" t="s">
        <v>21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186</v>
      </c>
      <c r="AU228" s="251" t="s">
        <v>82</v>
      </c>
      <c r="AV228" s="13" t="s">
        <v>80</v>
      </c>
      <c r="AW228" s="13" t="s">
        <v>34</v>
      </c>
      <c r="AX228" s="13" t="s">
        <v>73</v>
      </c>
      <c r="AY228" s="251" t="s">
        <v>177</v>
      </c>
    </row>
    <row r="229" s="13" customFormat="1">
      <c r="A229" s="13"/>
      <c r="B229" s="241"/>
      <c r="C229" s="242"/>
      <c r="D229" s="243" t="s">
        <v>186</v>
      </c>
      <c r="E229" s="244" t="s">
        <v>21</v>
      </c>
      <c r="F229" s="245" t="s">
        <v>334</v>
      </c>
      <c r="G229" s="242"/>
      <c r="H229" s="244" t="s">
        <v>21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186</v>
      </c>
      <c r="AU229" s="251" t="s">
        <v>82</v>
      </c>
      <c r="AV229" s="13" t="s">
        <v>80</v>
      </c>
      <c r="AW229" s="13" t="s">
        <v>34</v>
      </c>
      <c r="AX229" s="13" t="s">
        <v>73</v>
      </c>
      <c r="AY229" s="251" t="s">
        <v>177</v>
      </c>
    </row>
    <row r="230" s="14" customFormat="1">
      <c r="A230" s="14"/>
      <c r="B230" s="252"/>
      <c r="C230" s="253"/>
      <c r="D230" s="243" t="s">
        <v>186</v>
      </c>
      <c r="E230" s="254" t="s">
        <v>21</v>
      </c>
      <c r="F230" s="255" t="s">
        <v>335</v>
      </c>
      <c r="G230" s="253"/>
      <c r="H230" s="256">
        <v>155.61000000000001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2" t="s">
        <v>186</v>
      </c>
      <c r="AU230" s="262" t="s">
        <v>82</v>
      </c>
      <c r="AV230" s="14" t="s">
        <v>82</v>
      </c>
      <c r="AW230" s="14" t="s">
        <v>34</v>
      </c>
      <c r="AX230" s="14" t="s">
        <v>73</v>
      </c>
      <c r="AY230" s="262" t="s">
        <v>177</v>
      </c>
    </row>
    <row r="231" s="14" customFormat="1">
      <c r="A231" s="14"/>
      <c r="B231" s="252"/>
      <c r="C231" s="253"/>
      <c r="D231" s="243" t="s">
        <v>186</v>
      </c>
      <c r="E231" s="254" t="s">
        <v>21</v>
      </c>
      <c r="F231" s="255" t="s">
        <v>336</v>
      </c>
      <c r="G231" s="253"/>
      <c r="H231" s="256">
        <v>16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186</v>
      </c>
      <c r="AU231" s="262" t="s">
        <v>82</v>
      </c>
      <c r="AV231" s="14" t="s">
        <v>82</v>
      </c>
      <c r="AW231" s="14" t="s">
        <v>34</v>
      </c>
      <c r="AX231" s="14" t="s">
        <v>73</v>
      </c>
      <c r="AY231" s="262" t="s">
        <v>177</v>
      </c>
    </row>
    <row r="232" s="13" customFormat="1">
      <c r="A232" s="13"/>
      <c r="B232" s="241"/>
      <c r="C232" s="242"/>
      <c r="D232" s="243" t="s">
        <v>186</v>
      </c>
      <c r="E232" s="244" t="s">
        <v>21</v>
      </c>
      <c r="F232" s="245" t="s">
        <v>337</v>
      </c>
      <c r="G232" s="242"/>
      <c r="H232" s="244" t="s">
        <v>21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186</v>
      </c>
      <c r="AU232" s="251" t="s">
        <v>82</v>
      </c>
      <c r="AV232" s="13" t="s">
        <v>80</v>
      </c>
      <c r="AW232" s="13" t="s">
        <v>34</v>
      </c>
      <c r="AX232" s="13" t="s">
        <v>73</v>
      </c>
      <c r="AY232" s="251" t="s">
        <v>177</v>
      </c>
    </row>
    <row r="233" s="14" customFormat="1">
      <c r="A233" s="14"/>
      <c r="B233" s="252"/>
      <c r="C233" s="253"/>
      <c r="D233" s="243" t="s">
        <v>186</v>
      </c>
      <c r="E233" s="254" t="s">
        <v>21</v>
      </c>
      <c r="F233" s="255" t="s">
        <v>338</v>
      </c>
      <c r="G233" s="253"/>
      <c r="H233" s="256">
        <v>-13.5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186</v>
      </c>
      <c r="AU233" s="262" t="s">
        <v>82</v>
      </c>
      <c r="AV233" s="14" t="s">
        <v>82</v>
      </c>
      <c r="AW233" s="14" t="s">
        <v>34</v>
      </c>
      <c r="AX233" s="14" t="s">
        <v>73</v>
      </c>
      <c r="AY233" s="262" t="s">
        <v>177</v>
      </c>
    </row>
    <row r="234" s="13" customFormat="1">
      <c r="A234" s="13"/>
      <c r="B234" s="241"/>
      <c r="C234" s="242"/>
      <c r="D234" s="243" t="s">
        <v>186</v>
      </c>
      <c r="E234" s="244" t="s">
        <v>21</v>
      </c>
      <c r="F234" s="245" t="s">
        <v>339</v>
      </c>
      <c r="G234" s="242"/>
      <c r="H234" s="244" t="s">
        <v>21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186</v>
      </c>
      <c r="AU234" s="251" t="s">
        <v>82</v>
      </c>
      <c r="AV234" s="13" t="s">
        <v>80</v>
      </c>
      <c r="AW234" s="13" t="s">
        <v>34</v>
      </c>
      <c r="AX234" s="13" t="s">
        <v>73</v>
      </c>
      <c r="AY234" s="251" t="s">
        <v>177</v>
      </c>
    </row>
    <row r="235" s="14" customFormat="1">
      <c r="A235" s="14"/>
      <c r="B235" s="252"/>
      <c r="C235" s="253"/>
      <c r="D235" s="243" t="s">
        <v>186</v>
      </c>
      <c r="E235" s="254" t="s">
        <v>21</v>
      </c>
      <c r="F235" s="255" t="s">
        <v>340</v>
      </c>
      <c r="G235" s="253"/>
      <c r="H235" s="256">
        <v>-54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2" t="s">
        <v>186</v>
      </c>
      <c r="AU235" s="262" t="s">
        <v>82</v>
      </c>
      <c r="AV235" s="14" t="s">
        <v>82</v>
      </c>
      <c r="AW235" s="14" t="s">
        <v>34</v>
      </c>
      <c r="AX235" s="14" t="s">
        <v>73</v>
      </c>
      <c r="AY235" s="262" t="s">
        <v>177</v>
      </c>
    </row>
    <row r="236" s="15" customFormat="1">
      <c r="A236" s="15"/>
      <c r="B236" s="263"/>
      <c r="C236" s="264"/>
      <c r="D236" s="243" t="s">
        <v>186</v>
      </c>
      <c r="E236" s="265" t="s">
        <v>21</v>
      </c>
      <c r="F236" s="266" t="s">
        <v>190</v>
      </c>
      <c r="G236" s="264"/>
      <c r="H236" s="267">
        <v>104.11000000000001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3" t="s">
        <v>186</v>
      </c>
      <c r="AU236" s="273" t="s">
        <v>82</v>
      </c>
      <c r="AV236" s="15" t="s">
        <v>184</v>
      </c>
      <c r="AW236" s="15" t="s">
        <v>34</v>
      </c>
      <c r="AX236" s="15" t="s">
        <v>80</v>
      </c>
      <c r="AY236" s="273" t="s">
        <v>177</v>
      </c>
    </row>
    <row r="237" s="2" customFormat="1" ht="30" customHeight="1">
      <c r="A237" s="40"/>
      <c r="B237" s="41"/>
      <c r="C237" s="228" t="s">
        <v>341</v>
      </c>
      <c r="D237" s="228" t="s">
        <v>179</v>
      </c>
      <c r="E237" s="229" t="s">
        <v>342</v>
      </c>
      <c r="F237" s="230" t="s">
        <v>343</v>
      </c>
      <c r="G237" s="231" t="s">
        <v>269</v>
      </c>
      <c r="H237" s="232">
        <v>25</v>
      </c>
      <c r="I237" s="233"/>
      <c r="J237" s="234">
        <f>ROUND(I237*H237,2)</f>
        <v>0</v>
      </c>
      <c r="K237" s="230" t="s">
        <v>183</v>
      </c>
      <c r="L237" s="46"/>
      <c r="M237" s="235" t="s">
        <v>21</v>
      </c>
      <c r="N237" s="236" t="s">
        <v>44</v>
      </c>
      <c r="O237" s="86"/>
      <c r="P237" s="237">
        <f>O237*H237</f>
        <v>0</v>
      </c>
      <c r="Q237" s="237">
        <v>0</v>
      </c>
      <c r="R237" s="237">
        <f>Q237*H237</f>
        <v>0</v>
      </c>
      <c r="S237" s="237">
        <v>0.26000000000000001</v>
      </c>
      <c r="T237" s="238">
        <f>S237*H237</f>
        <v>6.5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9" t="s">
        <v>184</v>
      </c>
      <c r="AT237" s="239" t="s">
        <v>179</v>
      </c>
      <c r="AU237" s="239" t="s">
        <v>82</v>
      </c>
      <c r="AY237" s="19" t="s">
        <v>177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9" t="s">
        <v>80</v>
      </c>
      <c r="BK237" s="240">
        <f>ROUND(I237*H237,2)</f>
        <v>0</v>
      </c>
      <c r="BL237" s="19" t="s">
        <v>184</v>
      </c>
      <c r="BM237" s="239" t="s">
        <v>344</v>
      </c>
    </row>
    <row r="238" s="13" customFormat="1">
      <c r="A238" s="13"/>
      <c r="B238" s="241"/>
      <c r="C238" s="242"/>
      <c r="D238" s="243" t="s">
        <v>186</v>
      </c>
      <c r="E238" s="244" t="s">
        <v>21</v>
      </c>
      <c r="F238" s="245" t="s">
        <v>345</v>
      </c>
      <c r="G238" s="242"/>
      <c r="H238" s="244" t="s">
        <v>21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186</v>
      </c>
      <c r="AU238" s="251" t="s">
        <v>82</v>
      </c>
      <c r="AV238" s="13" t="s">
        <v>80</v>
      </c>
      <c r="AW238" s="13" t="s">
        <v>34</v>
      </c>
      <c r="AX238" s="13" t="s">
        <v>73</v>
      </c>
      <c r="AY238" s="251" t="s">
        <v>177</v>
      </c>
    </row>
    <row r="239" s="14" customFormat="1">
      <c r="A239" s="14"/>
      <c r="B239" s="252"/>
      <c r="C239" s="253"/>
      <c r="D239" s="243" t="s">
        <v>186</v>
      </c>
      <c r="E239" s="254" t="s">
        <v>21</v>
      </c>
      <c r="F239" s="255" t="s">
        <v>280</v>
      </c>
      <c r="G239" s="253"/>
      <c r="H239" s="256">
        <v>25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186</v>
      </c>
      <c r="AU239" s="262" t="s">
        <v>82</v>
      </c>
      <c r="AV239" s="14" t="s">
        <v>82</v>
      </c>
      <c r="AW239" s="14" t="s">
        <v>34</v>
      </c>
      <c r="AX239" s="14" t="s">
        <v>80</v>
      </c>
      <c r="AY239" s="262" t="s">
        <v>177</v>
      </c>
    </row>
    <row r="240" s="2" customFormat="1" ht="30" customHeight="1">
      <c r="A240" s="40"/>
      <c r="B240" s="41"/>
      <c r="C240" s="228" t="s">
        <v>346</v>
      </c>
      <c r="D240" s="228" t="s">
        <v>179</v>
      </c>
      <c r="E240" s="229" t="s">
        <v>347</v>
      </c>
      <c r="F240" s="230" t="s">
        <v>348</v>
      </c>
      <c r="G240" s="231" t="s">
        <v>269</v>
      </c>
      <c r="H240" s="232">
        <v>159.11000000000001</v>
      </c>
      <c r="I240" s="233"/>
      <c r="J240" s="234">
        <f>ROUND(I240*H240,2)</f>
        <v>0</v>
      </c>
      <c r="K240" s="230" t="s">
        <v>183</v>
      </c>
      <c r="L240" s="46"/>
      <c r="M240" s="235" t="s">
        <v>21</v>
      </c>
      <c r="N240" s="236" t="s">
        <v>44</v>
      </c>
      <c r="O240" s="86"/>
      <c r="P240" s="237">
        <f>O240*H240</f>
        <v>0</v>
      </c>
      <c r="Q240" s="237">
        <v>0</v>
      </c>
      <c r="R240" s="237">
        <f>Q240*H240</f>
        <v>0</v>
      </c>
      <c r="S240" s="237">
        <v>0.28999999999999998</v>
      </c>
      <c r="T240" s="238">
        <f>S240*H240</f>
        <v>46.1419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9" t="s">
        <v>184</v>
      </c>
      <c r="AT240" s="239" t="s">
        <v>179</v>
      </c>
      <c r="AU240" s="239" t="s">
        <v>82</v>
      </c>
      <c r="AY240" s="19" t="s">
        <v>177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9" t="s">
        <v>80</v>
      </c>
      <c r="BK240" s="240">
        <f>ROUND(I240*H240,2)</f>
        <v>0</v>
      </c>
      <c r="BL240" s="19" t="s">
        <v>184</v>
      </c>
      <c r="BM240" s="239" t="s">
        <v>349</v>
      </c>
    </row>
    <row r="241" s="13" customFormat="1">
      <c r="A241" s="13"/>
      <c r="B241" s="241"/>
      <c r="C241" s="242"/>
      <c r="D241" s="243" t="s">
        <v>186</v>
      </c>
      <c r="E241" s="244" t="s">
        <v>21</v>
      </c>
      <c r="F241" s="245" t="s">
        <v>350</v>
      </c>
      <c r="G241" s="242"/>
      <c r="H241" s="244" t="s">
        <v>21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186</v>
      </c>
      <c r="AU241" s="251" t="s">
        <v>82</v>
      </c>
      <c r="AV241" s="13" t="s">
        <v>80</v>
      </c>
      <c r="AW241" s="13" t="s">
        <v>34</v>
      </c>
      <c r="AX241" s="13" t="s">
        <v>73</v>
      </c>
      <c r="AY241" s="251" t="s">
        <v>177</v>
      </c>
    </row>
    <row r="242" s="14" customFormat="1">
      <c r="A242" s="14"/>
      <c r="B242" s="252"/>
      <c r="C242" s="253"/>
      <c r="D242" s="243" t="s">
        <v>186</v>
      </c>
      <c r="E242" s="254" t="s">
        <v>21</v>
      </c>
      <c r="F242" s="255" t="s">
        <v>351</v>
      </c>
      <c r="G242" s="253"/>
      <c r="H242" s="256">
        <v>129.11000000000001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2" t="s">
        <v>186</v>
      </c>
      <c r="AU242" s="262" t="s">
        <v>82</v>
      </c>
      <c r="AV242" s="14" t="s">
        <v>82</v>
      </c>
      <c r="AW242" s="14" t="s">
        <v>34</v>
      </c>
      <c r="AX242" s="14" t="s">
        <v>73</v>
      </c>
      <c r="AY242" s="262" t="s">
        <v>177</v>
      </c>
    </row>
    <row r="243" s="13" customFormat="1">
      <c r="A243" s="13"/>
      <c r="B243" s="241"/>
      <c r="C243" s="242"/>
      <c r="D243" s="243" t="s">
        <v>186</v>
      </c>
      <c r="E243" s="244" t="s">
        <v>21</v>
      </c>
      <c r="F243" s="245" t="s">
        <v>352</v>
      </c>
      <c r="G243" s="242"/>
      <c r="H243" s="244" t="s">
        <v>21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186</v>
      </c>
      <c r="AU243" s="251" t="s">
        <v>82</v>
      </c>
      <c r="AV243" s="13" t="s">
        <v>80</v>
      </c>
      <c r="AW243" s="13" t="s">
        <v>34</v>
      </c>
      <c r="AX243" s="13" t="s">
        <v>73</v>
      </c>
      <c r="AY243" s="251" t="s">
        <v>177</v>
      </c>
    </row>
    <row r="244" s="13" customFormat="1">
      <c r="A244" s="13"/>
      <c r="B244" s="241"/>
      <c r="C244" s="242"/>
      <c r="D244" s="243" t="s">
        <v>186</v>
      </c>
      <c r="E244" s="244" t="s">
        <v>21</v>
      </c>
      <c r="F244" s="245" t="s">
        <v>353</v>
      </c>
      <c r="G244" s="242"/>
      <c r="H244" s="244" t="s">
        <v>21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186</v>
      </c>
      <c r="AU244" s="251" t="s">
        <v>82</v>
      </c>
      <c r="AV244" s="13" t="s">
        <v>80</v>
      </c>
      <c r="AW244" s="13" t="s">
        <v>34</v>
      </c>
      <c r="AX244" s="13" t="s">
        <v>73</v>
      </c>
      <c r="AY244" s="251" t="s">
        <v>177</v>
      </c>
    </row>
    <row r="245" s="14" customFormat="1">
      <c r="A245" s="14"/>
      <c r="B245" s="252"/>
      <c r="C245" s="253"/>
      <c r="D245" s="243" t="s">
        <v>186</v>
      </c>
      <c r="E245" s="254" t="s">
        <v>21</v>
      </c>
      <c r="F245" s="255" t="s">
        <v>354</v>
      </c>
      <c r="G245" s="253"/>
      <c r="H245" s="256">
        <v>30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186</v>
      </c>
      <c r="AU245" s="262" t="s">
        <v>82</v>
      </c>
      <c r="AV245" s="14" t="s">
        <v>82</v>
      </c>
      <c r="AW245" s="14" t="s">
        <v>34</v>
      </c>
      <c r="AX245" s="14" t="s">
        <v>73</v>
      </c>
      <c r="AY245" s="262" t="s">
        <v>177</v>
      </c>
    </row>
    <row r="246" s="15" customFormat="1">
      <c r="A246" s="15"/>
      <c r="B246" s="263"/>
      <c r="C246" s="264"/>
      <c r="D246" s="243" t="s">
        <v>186</v>
      </c>
      <c r="E246" s="265" t="s">
        <v>21</v>
      </c>
      <c r="F246" s="266" t="s">
        <v>190</v>
      </c>
      <c r="G246" s="264"/>
      <c r="H246" s="267">
        <v>159.11000000000001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186</v>
      </c>
      <c r="AU246" s="273" t="s">
        <v>82</v>
      </c>
      <c r="AV246" s="15" t="s">
        <v>184</v>
      </c>
      <c r="AW246" s="15" t="s">
        <v>34</v>
      </c>
      <c r="AX246" s="15" t="s">
        <v>80</v>
      </c>
      <c r="AY246" s="273" t="s">
        <v>177</v>
      </c>
    </row>
    <row r="247" s="2" customFormat="1" ht="19.8" customHeight="1">
      <c r="A247" s="40"/>
      <c r="B247" s="41"/>
      <c r="C247" s="228" t="s">
        <v>355</v>
      </c>
      <c r="D247" s="228" t="s">
        <v>179</v>
      </c>
      <c r="E247" s="229" t="s">
        <v>356</v>
      </c>
      <c r="F247" s="230" t="s">
        <v>357</v>
      </c>
      <c r="G247" s="231" t="s">
        <v>194</v>
      </c>
      <c r="H247" s="232">
        <v>40.631999999999998</v>
      </c>
      <c r="I247" s="233"/>
      <c r="J247" s="234">
        <f>ROUND(I247*H247,2)</f>
        <v>0</v>
      </c>
      <c r="K247" s="230" t="s">
        <v>183</v>
      </c>
      <c r="L247" s="46"/>
      <c r="M247" s="235" t="s">
        <v>21</v>
      </c>
      <c r="N247" s="236" t="s">
        <v>44</v>
      </c>
      <c r="O247" s="86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9" t="s">
        <v>184</v>
      </c>
      <c r="AT247" s="239" t="s">
        <v>179</v>
      </c>
      <c r="AU247" s="239" t="s">
        <v>82</v>
      </c>
      <c r="AY247" s="19" t="s">
        <v>177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9" t="s">
        <v>80</v>
      </c>
      <c r="BK247" s="240">
        <f>ROUND(I247*H247,2)</f>
        <v>0</v>
      </c>
      <c r="BL247" s="19" t="s">
        <v>184</v>
      </c>
      <c r="BM247" s="239" t="s">
        <v>358</v>
      </c>
    </row>
    <row r="248" s="13" customFormat="1">
      <c r="A248" s="13"/>
      <c r="B248" s="241"/>
      <c r="C248" s="242"/>
      <c r="D248" s="243" t="s">
        <v>186</v>
      </c>
      <c r="E248" s="244" t="s">
        <v>21</v>
      </c>
      <c r="F248" s="245" t="s">
        <v>359</v>
      </c>
      <c r="G248" s="242"/>
      <c r="H248" s="244" t="s">
        <v>21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186</v>
      </c>
      <c r="AU248" s="251" t="s">
        <v>82</v>
      </c>
      <c r="AV248" s="13" t="s">
        <v>80</v>
      </c>
      <c r="AW248" s="13" t="s">
        <v>34</v>
      </c>
      <c r="AX248" s="13" t="s">
        <v>73</v>
      </c>
      <c r="AY248" s="251" t="s">
        <v>177</v>
      </c>
    </row>
    <row r="249" s="14" customFormat="1">
      <c r="A249" s="14"/>
      <c r="B249" s="252"/>
      <c r="C249" s="253"/>
      <c r="D249" s="243" t="s">
        <v>186</v>
      </c>
      <c r="E249" s="254" t="s">
        <v>21</v>
      </c>
      <c r="F249" s="255" t="s">
        <v>360</v>
      </c>
      <c r="G249" s="253"/>
      <c r="H249" s="256">
        <v>40.631999999999998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186</v>
      </c>
      <c r="AU249" s="262" t="s">
        <v>82</v>
      </c>
      <c r="AV249" s="14" t="s">
        <v>82</v>
      </c>
      <c r="AW249" s="14" t="s">
        <v>34</v>
      </c>
      <c r="AX249" s="14" t="s">
        <v>80</v>
      </c>
      <c r="AY249" s="262" t="s">
        <v>177</v>
      </c>
    </row>
    <row r="250" s="2" customFormat="1" ht="19.8" customHeight="1">
      <c r="A250" s="40"/>
      <c r="B250" s="41"/>
      <c r="C250" s="228" t="s">
        <v>361</v>
      </c>
      <c r="D250" s="228" t="s">
        <v>179</v>
      </c>
      <c r="E250" s="229" t="s">
        <v>362</v>
      </c>
      <c r="F250" s="230" t="s">
        <v>363</v>
      </c>
      <c r="G250" s="231" t="s">
        <v>194</v>
      </c>
      <c r="H250" s="232">
        <v>3209.9279999999999</v>
      </c>
      <c r="I250" s="233"/>
      <c r="J250" s="234">
        <f>ROUND(I250*H250,2)</f>
        <v>0</v>
      </c>
      <c r="K250" s="230" t="s">
        <v>183</v>
      </c>
      <c r="L250" s="46"/>
      <c r="M250" s="235" t="s">
        <v>21</v>
      </c>
      <c r="N250" s="236" t="s">
        <v>44</v>
      </c>
      <c r="O250" s="86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9" t="s">
        <v>184</v>
      </c>
      <c r="AT250" s="239" t="s">
        <v>179</v>
      </c>
      <c r="AU250" s="239" t="s">
        <v>82</v>
      </c>
      <c r="AY250" s="19" t="s">
        <v>177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9" t="s">
        <v>80</v>
      </c>
      <c r="BK250" s="240">
        <f>ROUND(I250*H250,2)</f>
        <v>0</v>
      </c>
      <c r="BL250" s="19" t="s">
        <v>184</v>
      </c>
      <c r="BM250" s="239" t="s">
        <v>364</v>
      </c>
    </row>
    <row r="251" s="13" customFormat="1">
      <c r="A251" s="13"/>
      <c r="B251" s="241"/>
      <c r="C251" s="242"/>
      <c r="D251" s="243" t="s">
        <v>186</v>
      </c>
      <c r="E251" s="244" t="s">
        <v>21</v>
      </c>
      <c r="F251" s="245" t="s">
        <v>259</v>
      </c>
      <c r="G251" s="242"/>
      <c r="H251" s="244" t="s">
        <v>21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186</v>
      </c>
      <c r="AU251" s="251" t="s">
        <v>82</v>
      </c>
      <c r="AV251" s="13" t="s">
        <v>80</v>
      </c>
      <c r="AW251" s="13" t="s">
        <v>34</v>
      </c>
      <c r="AX251" s="13" t="s">
        <v>73</v>
      </c>
      <c r="AY251" s="251" t="s">
        <v>177</v>
      </c>
    </row>
    <row r="252" s="14" customFormat="1">
      <c r="A252" s="14"/>
      <c r="B252" s="252"/>
      <c r="C252" s="253"/>
      <c r="D252" s="243" t="s">
        <v>186</v>
      </c>
      <c r="E252" s="254" t="s">
        <v>21</v>
      </c>
      <c r="F252" s="255" t="s">
        <v>365</v>
      </c>
      <c r="G252" s="253"/>
      <c r="H252" s="256">
        <v>3209.9279999999999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2" t="s">
        <v>186</v>
      </c>
      <c r="AU252" s="262" t="s">
        <v>82</v>
      </c>
      <c r="AV252" s="14" t="s">
        <v>82</v>
      </c>
      <c r="AW252" s="14" t="s">
        <v>34</v>
      </c>
      <c r="AX252" s="14" t="s">
        <v>80</v>
      </c>
      <c r="AY252" s="262" t="s">
        <v>177</v>
      </c>
    </row>
    <row r="253" s="2" customFormat="1" ht="19.8" customHeight="1">
      <c r="A253" s="40"/>
      <c r="B253" s="41"/>
      <c r="C253" s="228" t="s">
        <v>366</v>
      </c>
      <c r="D253" s="228" t="s">
        <v>179</v>
      </c>
      <c r="E253" s="229" t="s">
        <v>367</v>
      </c>
      <c r="F253" s="230" t="s">
        <v>368</v>
      </c>
      <c r="G253" s="231" t="s">
        <v>194</v>
      </c>
      <c r="H253" s="232">
        <v>7.5839999999999996</v>
      </c>
      <c r="I253" s="233"/>
      <c r="J253" s="234">
        <f>ROUND(I253*H253,2)</f>
        <v>0</v>
      </c>
      <c r="K253" s="230" t="s">
        <v>183</v>
      </c>
      <c r="L253" s="46"/>
      <c r="M253" s="235" t="s">
        <v>21</v>
      </c>
      <c r="N253" s="236" t="s">
        <v>44</v>
      </c>
      <c r="O253" s="86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9" t="s">
        <v>184</v>
      </c>
      <c r="AT253" s="239" t="s">
        <v>179</v>
      </c>
      <c r="AU253" s="239" t="s">
        <v>82</v>
      </c>
      <c r="AY253" s="19" t="s">
        <v>177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9" t="s">
        <v>80</v>
      </c>
      <c r="BK253" s="240">
        <f>ROUND(I253*H253,2)</f>
        <v>0</v>
      </c>
      <c r="BL253" s="19" t="s">
        <v>184</v>
      </c>
      <c r="BM253" s="239" t="s">
        <v>369</v>
      </c>
    </row>
    <row r="254" s="14" customFormat="1">
      <c r="A254" s="14"/>
      <c r="B254" s="252"/>
      <c r="C254" s="253"/>
      <c r="D254" s="243" t="s">
        <v>186</v>
      </c>
      <c r="E254" s="254" t="s">
        <v>21</v>
      </c>
      <c r="F254" s="255" t="s">
        <v>370</v>
      </c>
      <c r="G254" s="253"/>
      <c r="H254" s="256">
        <v>7.5839999999999996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2" t="s">
        <v>186</v>
      </c>
      <c r="AU254" s="262" t="s">
        <v>82</v>
      </c>
      <c r="AV254" s="14" t="s">
        <v>82</v>
      </c>
      <c r="AW254" s="14" t="s">
        <v>34</v>
      </c>
      <c r="AX254" s="14" t="s">
        <v>80</v>
      </c>
      <c r="AY254" s="262" t="s">
        <v>177</v>
      </c>
    </row>
    <row r="255" s="2" customFormat="1" ht="19.8" customHeight="1">
      <c r="A255" s="40"/>
      <c r="B255" s="41"/>
      <c r="C255" s="228" t="s">
        <v>371</v>
      </c>
      <c r="D255" s="228" t="s">
        <v>179</v>
      </c>
      <c r="E255" s="229" t="s">
        <v>372</v>
      </c>
      <c r="F255" s="230" t="s">
        <v>373</v>
      </c>
      <c r="G255" s="231" t="s">
        <v>194</v>
      </c>
      <c r="H255" s="232">
        <v>33.048000000000002</v>
      </c>
      <c r="I255" s="233"/>
      <c r="J255" s="234">
        <f>ROUND(I255*H255,2)</f>
        <v>0</v>
      </c>
      <c r="K255" s="230" t="s">
        <v>183</v>
      </c>
      <c r="L255" s="46"/>
      <c r="M255" s="235" t="s">
        <v>21</v>
      </c>
      <c r="N255" s="236" t="s">
        <v>44</v>
      </c>
      <c r="O255" s="86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9" t="s">
        <v>184</v>
      </c>
      <c r="AT255" s="239" t="s">
        <v>179</v>
      </c>
      <c r="AU255" s="239" t="s">
        <v>82</v>
      </c>
      <c r="AY255" s="19" t="s">
        <v>177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9" t="s">
        <v>80</v>
      </c>
      <c r="BK255" s="240">
        <f>ROUND(I255*H255,2)</f>
        <v>0</v>
      </c>
      <c r="BL255" s="19" t="s">
        <v>184</v>
      </c>
      <c r="BM255" s="239" t="s">
        <v>374</v>
      </c>
    </row>
    <row r="256" s="14" customFormat="1">
      <c r="A256" s="14"/>
      <c r="B256" s="252"/>
      <c r="C256" s="253"/>
      <c r="D256" s="243" t="s">
        <v>186</v>
      </c>
      <c r="E256" s="254" t="s">
        <v>21</v>
      </c>
      <c r="F256" s="255" t="s">
        <v>375</v>
      </c>
      <c r="G256" s="253"/>
      <c r="H256" s="256">
        <v>33.048000000000002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186</v>
      </c>
      <c r="AU256" s="262" t="s">
        <v>82</v>
      </c>
      <c r="AV256" s="14" t="s">
        <v>82</v>
      </c>
      <c r="AW256" s="14" t="s">
        <v>34</v>
      </c>
      <c r="AX256" s="14" t="s">
        <v>80</v>
      </c>
      <c r="AY256" s="262" t="s">
        <v>177</v>
      </c>
    </row>
    <row r="257" s="2" customFormat="1" ht="19.8" customHeight="1">
      <c r="A257" s="40"/>
      <c r="B257" s="41"/>
      <c r="C257" s="228" t="s">
        <v>376</v>
      </c>
      <c r="D257" s="228" t="s">
        <v>179</v>
      </c>
      <c r="E257" s="229" t="s">
        <v>377</v>
      </c>
      <c r="F257" s="230" t="s">
        <v>378</v>
      </c>
      <c r="G257" s="231" t="s">
        <v>194</v>
      </c>
      <c r="H257" s="232">
        <v>56.701999999999998</v>
      </c>
      <c r="I257" s="233"/>
      <c r="J257" s="234">
        <f>ROUND(I257*H257,2)</f>
        <v>0</v>
      </c>
      <c r="K257" s="230" t="s">
        <v>183</v>
      </c>
      <c r="L257" s="46"/>
      <c r="M257" s="235" t="s">
        <v>21</v>
      </c>
      <c r="N257" s="236" t="s">
        <v>44</v>
      </c>
      <c r="O257" s="86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9" t="s">
        <v>184</v>
      </c>
      <c r="AT257" s="239" t="s">
        <v>179</v>
      </c>
      <c r="AU257" s="239" t="s">
        <v>82</v>
      </c>
      <c r="AY257" s="19" t="s">
        <v>177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9" t="s">
        <v>80</v>
      </c>
      <c r="BK257" s="240">
        <f>ROUND(I257*H257,2)</f>
        <v>0</v>
      </c>
      <c r="BL257" s="19" t="s">
        <v>184</v>
      </c>
      <c r="BM257" s="239" t="s">
        <v>379</v>
      </c>
    </row>
    <row r="258" s="14" customFormat="1">
      <c r="A258" s="14"/>
      <c r="B258" s="252"/>
      <c r="C258" s="253"/>
      <c r="D258" s="243" t="s">
        <v>186</v>
      </c>
      <c r="E258" s="254" t="s">
        <v>21</v>
      </c>
      <c r="F258" s="255" t="s">
        <v>380</v>
      </c>
      <c r="G258" s="253"/>
      <c r="H258" s="256">
        <v>56.701999999999998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2" t="s">
        <v>186</v>
      </c>
      <c r="AU258" s="262" t="s">
        <v>82</v>
      </c>
      <c r="AV258" s="14" t="s">
        <v>82</v>
      </c>
      <c r="AW258" s="14" t="s">
        <v>34</v>
      </c>
      <c r="AX258" s="14" t="s">
        <v>80</v>
      </c>
      <c r="AY258" s="262" t="s">
        <v>177</v>
      </c>
    </row>
    <row r="259" s="2" customFormat="1" ht="19.8" customHeight="1">
      <c r="A259" s="40"/>
      <c r="B259" s="41"/>
      <c r="C259" s="228" t="s">
        <v>381</v>
      </c>
      <c r="D259" s="228" t="s">
        <v>179</v>
      </c>
      <c r="E259" s="229" t="s">
        <v>382</v>
      </c>
      <c r="F259" s="230" t="s">
        <v>363</v>
      </c>
      <c r="G259" s="231" t="s">
        <v>194</v>
      </c>
      <c r="H259" s="232">
        <v>4479.4579999999996</v>
      </c>
      <c r="I259" s="233"/>
      <c r="J259" s="234">
        <f>ROUND(I259*H259,2)</f>
        <v>0</v>
      </c>
      <c r="K259" s="230" t="s">
        <v>183</v>
      </c>
      <c r="L259" s="46"/>
      <c r="M259" s="235" t="s">
        <v>21</v>
      </c>
      <c r="N259" s="236" t="s">
        <v>44</v>
      </c>
      <c r="O259" s="86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9" t="s">
        <v>184</v>
      </c>
      <c r="AT259" s="239" t="s">
        <v>179</v>
      </c>
      <c r="AU259" s="239" t="s">
        <v>82</v>
      </c>
      <c r="AY259" s="19" t="s">
        <v>177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9" t="s">
        <v>80</v>
      </c>
      <c r="BK259" s="240">
        <f>ROUND(I259*H259,2)</f>
        <v>0</v>
      </c>
      <c r="BL259" s="19" t="s">
        <v>184</v>
      </c>
      <c r="BM259" s="239" t="s">
        <v>383</v>
      </c>
    </row>
    <row r="260" s="13" customFormat="1">
      <c r="A260" s="13"/>
      <c r="B260" s="241"/>
      <c r="C260" s="242"/>
      <c r="D260" s="243" t="s">
        <v>186</v>
      </c>
      <c r="E260" s="244" t="s">
        <v>21</v>
      </c>
      <c r="F260" s="245" t="s">
        <v>259</v>
      </c>
      <c r="G260" s="242"/>
      <c r="H260" s="244" t="s">
        <v>21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186</v>
      </c>
      <c r="AU260" s="251" t="s">
        <v>82</v>
      </c>
      <c r="AV260" s="13" t="s">
        <v>80</v>
      </c>
      <c r="AW260" s="13" t="s">
        <v>34</v>
      </c>
      <c r="AX260" s="13" t="s">
        <v>73</v>
      </c>
      <c r="AY260" s="251" t="s">
        <v>177</v>
      </c>
    </row>
    <row r="261" s="14" customFormat="1">
      <c r="A261" s="14"/>
      <c r="B261" s="252"/>
      <c r="C261" s="253"/>
      <c r="D261" s="243" t="s">
        <v>186</v>
      </c>
      <c r="E261" s="254" t="s">
        <v>21</v>
      </c>
      <c r="F261" s="255" t="s">
        <v>384</v>
      </c>
      <c r="G261" s="253"/>
      <c r="H261" s="256">
        <v>4479.4579999999996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2" t="s">
        <v>186</v>
      </c>
      <c r="AU261" s="262" t="s">
        <v>82</v>
      </c>
      <c r="AV261" s="14" t="s">
        <v>82</v>
      </c>
      <c r="AW261" s="14" t="s">
        <v>34</v>
      </c>
      <c r="AX261" s="14" t="s">
        <v>80</v>
      </c>
      <c r="AY261" s="262" t="s">
        <v>177</v>
      </c>
    </row>
    <row r="262" s="2" customFormat="1" ht="19.8" customHeight="1">
      <c r="A262" s="40"/>
      <c r="B262" s="41"/>
      <c r="C262" s="228" t="s">
        <v>385</v>
      </c>
      <c r="D262" s="228" t="s">
        <v>179</v>
      </c>
      <c r="E262" s="229" t="s">
        <v>386</v>
      </c>
      <c r="F262" s="230" t="s">
        <v>263</v>
      </c>
      <c r="G262" s="231" t="s">
        <v>194</v>
      </c>
      <c r="H262" s="232">
        <v>56.701999999999998</v>
      </c>
      <c r="I262" s="233"/>
      <c r="J262" s="234">
        <f>ROUND(I262*H262,2)</f>
        <v>0</v>
      </c>
      <c r="K262" s="230" t="s">
        <v>183</v>
      </c>
      <c r="L262" s="46"/>
      <c r="M262" s="235" t="s">
        <v>21</v>
      </c>
      <c r="N262" s="236" t="s">
        <v>44</v>
      </c>
      <c r="O262" s="86"/>
      <c r="P262" s="237">
        <f>O262*H262</f>
        <v>0</v>
      </c>
      <c r="Q262" s="237">
        <v>0</v>
      </c>
      <c r="R262" s="237">
        <f>Q262*H262</f>
        <v>0</v>
      </c>
      <c r="S262" s="237">
        <v>0</v>
      </c>
      <c r="T262" s="23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9" t="s">
        <v>184</v>
      </c>
      <c r="AT262" s="239" t="s">
        <v>179</v>
      </c>
      <c r="AU262" s="239" t="s">
        <v>82</v>
      </c>
      <c r="AY262" s="19" t="s">
        <v>177</v>
      </c>
      <c r="BE262" s="240">
        <f>IF(N262="základní",J262,0)</f>
        <v>0</v>
      </c>
      <c r="BF262" s="240">
        <f>IF(N262="snížená",J262,0)</f>
        <v>0</v>
      </c>
      <c r="BG262" s="240">
        <f>IF(N262="zákl. přenesená",J262,0)</f>
        <v>0</v>
      </c>
      <c r="BH262" s="240">
        <f>IF(N262="sníž. přenesená",J262,0)</f>
        <v>0</v>
      </c>
      <c r="BI262" s="240">
        <f>IF(N262="nulová",J262,0)</f>
        <v>0</v>
      </c>
      <c r="BJ262" s="19" t="s">
        <v>80</v>
      </c>
      <c r="BK262" s="240">
        <f>ROUND(I262*H262,2)</f>
        <v>0</v>
      </c>
      <c r="BL262" s="19" t="s">
        <v>184</v>
      </c>
      <c r="BM262" s="239" t="s">
        <v>387</v>
      </c>
    </row>
    <row r="263" s="14" customFormat="1">
      <c r="A263" s="14"/>
      <c r="B263" s="252"/>
      <c r="C263" s="253"/>
      <c r="D263" s="243" t="s">
        <v>186</v>
      </c>
      <c r="E263" s="254" t="s">
        <v>21</v>
      </c>
      <c r="F263" s="255" t="s">
        <v>388</v>
      </c>
      <c r="G263" s="253"/>
      <c r="H263" s="256">
        <v>56.701999999999998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2" t="s">
        <v>186</v>
      </c>
      <c r="AU263" s="262" t="s">
        <v>82</v>
      </c>
      <c r="AV263" s="14" t="s">
        <v>82</v>
      </c>
      <c r="AW263" s="14" t="s">
        <v>34</v>
      </c>
      <c r="AX263" s="14" t="s">
        <v>80</v>
      </c>
      <c r="AY263" s="262" t="s">
        <v>177</v>
      </c>
    </row>
    <row r="264" s="12" customFormat="1" ht="22.8" customHeight="1">
      <c r="A264" s="12"/>
      <c r="B264" s="212"/>
      <c r="C264" s="213"/>
      <c r="D264" s="214" t="s">
        <v>72</v>
      </c>
      <c r="E264" s="226" t="s">
        <v>7</v>
      </c>
      <c r="F264" s="226" t="s">
        <v>389</v>
      </c>
      <c r="G264" s="213"/>
      <c r="H264" s="213"/>
      <c r="I264" s="216"/>
      <c r="J264" s="227">
        <f>BK264</f>
        <v>0</v>
      </c>
      <c r="K264" s="213"/>
      <c r="L264" s="218"/>
      <c r="M264" s="219"/>
      <c r="N264" s="220"/>
      <c r="O264" s="220"/>
      <c r="P264" s="221">
        <f>SUM(P265:P278)</f>
        <v>0</v>
      </c>
      <c r="Q264" s="220"/>
      <c r="R264" s="221">
        <f>SUM(R265:R278)</f>
        <v>0.12216550000000001</v>
      </c>
      <c r="S264" s="220"/>
      <c r="T264" s="222">
        <f>SUM(T265:T278)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3" t="s">
        <v>80</v>
      </c>
      <c r="AT264" s="224" t="s">
        <v>72</v>
      </c>
      <c r="AU264" s="224" t="s">
        <v>80</v>
      </c>
      <c r="AY264" s="223" t="s">
        <v>177</v>
      </c>
      <c r="BK264" s="225">
        <f>SUM(BK265:BK278)</f>
        <v>0</v>
      </c>
    </row>
    <row r="265" s="2" customFormat="1" ht="14.4" customHeight="1">
      <c r="A265" s="40"/>
      <c r="B265" s="41"/>
      <c r="C265" s="228" t="s">
        <v>390</v>
      </c>
      <c r="D265" s="228" t="s">
        <v>179</v>
      </c>
      <c r="E265" s="229" t="s">
        <v>391</v>
      </c>
      <c r="F265" s="230" t="s">
        <v>392</v>
      </c>
      <c r="G265" s="231" t="s">
        <v>293</v>
      </c>
      <c r="H265" s="232">
        <v>73</v>
      </c>
      <c r="I265" s="233"/>
      <c r="J265" s="234">
        <f>ROUND(I265*H265,2)</f>
        <v>0</v>
      </c>
      <c r="K265" s="230" t="s">
        <v>183</v>
      </c>
      <c r="L265" s="46"/>
      <c r="M265" s="235" t="s">
        <v>21</v>
      </c>
      <c r="N265" s="236" t="s">
        <v>44</v>
      </c>
      <c r="O265" s="86"/>
      <c r="P265" s="237">
        <f>O265*H265</f>
        <v>0</v>
      </c>
      <c r="Q265" s="237">
        <v>0.00048999999999999998</v>
      </c>
      <c r="R265" s="237">
        <f>Q265*H265</f>
        <v>0.035769999999999996</v>
      </c>
      <c r="S265" s="237">
        <v>0</v>
      </c>
      <c r="T265" s="23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9" t="s">
        <v>184</v>
      </c>
      <c r="AT265" s="239" t="s">
        <v>179</v>
      </c>
      <c r="AU265" s="239" t="s">
        <v>82</v>
      </c>
      <c r="AY265" s="19" t="s">
        <v>177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9" t="s">
        <v>80</v>
      </c>
      <c r="BK265" s="240">
        <f>ROUND(I265*H265,2)</f>
        <v>0</v>
      </c>
      <c r="BL265" s="19" t="s">
        <v>184</v>
      </c>
      <c r="BM265" s="239" t="s">
        <v>393</v>
      </c>
    </row>
    <row r="266" s="13" customFormat="1">
      <c r="A266" s="13"/>
      <c r="B266" s="241"/>
      <c r="C266" s="242"/>
      <c r="D266" s="243" t="s">
        <v>186</v>
      </c>
      <c r="E266" s="244" t="s">
        <v>21</v>
      </c>
      <c r="F266" s="245" t="s">
        <v>394</v>
      </c>
      <c r="G266" s="242"/>
      <c r="H266" s="244" t="s">
        <v>21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186</v>
      </c>
      <c r="AU266" s="251" t="s">
        <v>82</v>
      </c>
      <c r="AV266" s="13" t="s">
        <v>80</v>
      </c>
      <c r="AW266" s="13" t="s">
        <v>34</v>
      </c>
      <c r="AX266" s="13" t="s">
        <v>73</v>
      </c>
      <c r="AY266" s="251" t="s">
        <v>177</v>
      </c>
    </row>
    <row r="267" s="13" customFormat="1">
      <c r="A267" s="13"/>
      <c r="B267" s="241"/>
      <c r="C267" s="242"/>
      <c r="D267" s="243" t="s">
        <v>186</v>
      </c>
      <c r="E267" s="244" t="s">
        <v>21</v>
      </c>
      <c r="F267" s="245" t="s">
        <v>395</v>
      </c>
      <c r="G267" s="242"/>
      <c r="H267" s="244" t="s">
        <v>21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186</v>
      </c>
      <c r="AU267" s="251" t="s">
        <v>82</v>
      </c>
      <c r="AV267" s="13" t="s">
        <v>80</v>
      </c>
      <c r="AW267" s="13" t="s">
        <v>34</v>
      </c>
      <c r="AX267" s="13" t="s">
        <v>73</v>
      </c>
      <c r="AY267" s="251" t="s">
        <v>177</v>
      </c>
    </row>
    <row r="268" s="14" customFormat="1">
      <c r="A268" s="14"/>
      <c r="B268" s="252"/>
      <c r="C268" s="253"/>
      <c r="D268" s="243" t="s">
        <v>186</v>
      </c>
      <c r="E268" s="254" t="s">
        <v>21</v>
      </c>
      <c r="F268" s="255" t="s">
        <v>396</v>
      </c>
      <c r="G268" s="253"/>
      <c r="H268" s="256">
        <v>73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2" t="s">
        <v>186</v>
      </c>
      <c r="AU268" s="262" t="s">
        <v>82</v>
      </c>
      <c r="AV268" s="14" t="s">
        <v>82</v>
      </c>
      <c r="AW268" s="14" t="s">
        <v>34</v>
      </c>
      <c r="AX268" s="14" t="s">
        <v>80</v>
      </c>
      <c r="AY268" s="262" t="s">
        <v>177</v>
      </c>
    </row>
    <row r="269" s="2" customFormat="1" ht="14.4" customHeight="1">
      <c r="A269" s="40"/>
      <c r="B269" s="41"/>
      <c r="C269" s="228" t="s">
        <v>397</v>
      </c>
      <c r="D269" s="228" t="s">
        <v>179</v>
      </c>
      <c r="E269" s="229" t="s">
        <v>398</v>
      </c>
      <c r="F269" s="230" t="s">
        <v>399</v>
      </c>
      <c r="G269" s="231" t="s">
        <v>182</v>
      </c>
      <c r="H269" s="232">
        <v>10.220000000000001</v>
      </c>
      <c r="I269" s="233"/>
      <c r="J269" s="234">
        <f>ROUND(I269*H269,2)</f>
        <v>0</v>
      </c>
      <c r="K269" s="230" t="s">
        <v>183</v>
      </c>
      <c r="L269" s="46"/>
      <c r="M269" s="235" t="s">
        <v>21</v>
      </c>
      <c r="N269" s="236" t="s">
        <v>44</v>
      </c>
      <c r="O269" s="86"/>
      <c r="P269" s="237">
        <f>O269*H269</f>
        <v>0</v>
      </c>
      <c r="Q269" s="237">
        <v>0</v>
      </c>
      <c r="R269" s="237">
        <f>Q269*H269</f>
        <v>0</v>
      </c>
      <c r="S269" s="237">
        <v>0</v>
      </c>
      <c r="T269" s="238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9" t="s">
        <v>184</v>
      </c>
      <c r="AT269" s="239" t="s">
        <v>179</v>
      </c>
      <c r="AU269" s="239" t="s">
        <v>82</v>
      </c>
      <c r="AY269" s="19" t="s">
        <v>177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9" t="s">
        <v>80</v>
      </c>
      <c r="BK269" s="240">
        <f>ROUND(I269*H269,2)</f>
        <v>0</v>
      </c>
      <c r="BL269" s="19" t="s">
        <v>184</v>
      </c>
      <c r="BM269" s="239" t="s">
        <v>400</v>
      </c>
    </row>
    <row r="270" s="14" customFormat="1">
      <c r="A270" s="14"/>
      <c r="B270" s="252"/>
      <c r="C270" s="253"/>
      <c r="D270" s="243" t="s">
        <v>186</v>
      </c>
      <c r="E270" s="254" t="s">
        <v>21</v>
      </c>
      <c r="F270" s="255" t="s">
        <v>401</v>
      </c>
      <c r="G270" s="253"/>
      <c r="H270" s="256">
        <v>10.220000000000001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2" t="s">
        <v>186</v>
      </c>
      <c r="AU270" s="262" t="s">
        <v>82</v>
      </c>
      <c r="AV270" s="14" t="s">
        <v>82</v>
      </c>
      <c r="AW270" s="14" t="s">
        <v>34</v>
      </c>
      <c r="AX270" s="14" t="s">
        <v>80</v>
      </c>
      <c r="AY270" s="262" t="s">
        <v>177</v>
      </c>
    </row>
    <row r="271" s="2" customFormat="1" ht="19.8" customHeight="1">
      <c r="A271" s="40"/>
      <c r="B271" s="41"/>
      <c r="C271" s="228" t="s">
        <v>402</v>
      </c>
      <c r="D271" s="228" t="s">
        <v>179</v>
      </c>
      <c r="E271" s="229" t="s">
        <v>403</v>
      </c>
      <c r="F271" s="230" t="s">
        <v>404</v>
      </c>
      <c r="G271" s="231" t="s">
        <v>182</v>
      </c>
      <c r="H271" s="232">
        <v>19.800999999999998</v>
      </c>
      <c r="I271" s="233"/>
      <c r="J271" s="234">
        <f>ROUND(I271*H271,2)</f>
        <v>0</v>
      </c>
      <c r="K271" s="230" t="s">
        <v>183</v>
      </c>
      <c r="L271" s="46"/>
      <c r="M271" s="235" t="s">
        <v>21</v>
      </c>
      <c r="N271" s="236" t="s">
        <v>44</v>
      </c>
      <c r="O271" s="86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9" t="s">
        <v>184</v>
      </c>
      <c r="AT271" s="239" t="s">
        <v>179</v>
      </c>
      <c r="AU271" s="239" t="s">
        <v>82</v>
      </c>
      <c r="AY271" s="19" t="s">
        <v>177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9" t="s">
        <v>80</v>
      </c>
      <c r="BK271" s="240">
        <f>ROUND(I271*H271,2)</f>
        <v>0</v>
      </c>
      <c r="BL271" s="19" t="s">
        <v>184</v>
      </c>
      <c r="BM271" s="239" t="s">
        <v>405</v>
      </c>
    </row>
    <row r="272" s="13" customFormat="1">
      <c r="A272" s="13"/>
      <c r="B272" s="241"/>
      <c r="C272" s="242"/>
      <c r="D272" s="243" t="s">
        <v>186</v>
      </c>
      <c r="E272" s="244" t="s">
        <v>21</v>
      </c>
      <c r="F272" s="245" t="s">
        <v>406</v>
      </c>
      <c r="G272" s="242"/>
      <c r="H272" s="244" t="s">
        <v>21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186</v>
      </c>
      <c r="AU272" s="251" t="s">
        <v>82</v>
      </c>
      <c r="AV272" s="13" t="s">
        <v>80</v>
      </c>
      <c r="AW272" s="13" t="s">
        <v>34</v>
      </c>
      <c r="AX272" s="13" t="s">
        <v>73</v>
      </c>
      <c r="AY272" s="251" t="s">
        <v>177</v>
      </c>
    </row>
    <row r="273" s="14" customFormat="1">
      <c r="A273" s="14"/>
      <c r="B273" s="252"/>
      <c r="C273" s="253"/>
      <c r="D273" s="243" t="s">
        <v>186</v>
      </c>
      <c r="E273" s="254" t="s">
        <v>21</v>
      </c>
      <c r="F273" s="255" t="s">
        <v>407</v>
      </c>
      <c r="G273" s="253"/>
      <c r="H273" s="256">
        <v>19.800999999999998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2" t="s">
        <v>186</v>
      </c>
      <c r="AU273" s="262" t="s">
        <v>82</v>
      </c>
      <c r="AV273" s="14" t="s">
        <v>82</v>
      </c>
      <c r="AW273" s="14" t="s">
        <v>34</v>
      </c>
      <c r="AX273" s="14" t="s">
        <v>80</v>
      </c>
      <c r="AY273" s="262" t="s">
        <v>177</v>
      </c>
    </row>
    <row r="274" s="2" customFormat="1" ht="19.8" customHeight="1">
      <c r="A274" s="40"/>
      <c r="B274" s="41"/>
      <c r="C274" s="228" t="s">
        <v>408</v>
      </c>
      <c r="D274" s="228" t="s">
        <v>179</v>
      </c>
      <c r="E274" s="229" t="s">
        <v>409</v>
      </c>
      <c r="F274" s="230" t="s">
        <v>410</v>
      </c>
      <c r="G274" s="231" t="s">
        <v>269</v>
      </c>
      <c r="H274" s="232">
        <v>164.25</v>
      </c>
      <c r="I274" s="233"/>
      <c r="J274" s="234">
        <f>ROUND(I274*H274,2)</f>
        <v>0</v>
      </c>
      <c r="K274" s="230" t="s">
        <v>183</v>
      </c>
      <c r="L274" s="46"/>
      <c r="M274" s="235" t="s">
        <v>21</v>
      </c>
      <c r="N274" s="236" t="s">
        <v>44</v>
      </c>
      <c r="O274" s="86"/>
      <c r="P274" s="237">
        <f>O274*H274</f>
        <v>0</v>
      </c>
      <c r="Q274" s="237">
        <v>0.00031</v>
      </c>
      <c r="R274" s="237">
        <f>Q274*H274</f>
        <v>0.050917499999999997</v>
      </c>
      <c r="S274" s="237">
        <v>0</v>
      </c>
      <c r="T274" s="23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9" t="s">
        <v>184</v>
      </c>
      <c r="AT274" s="239" t="s">
        <v>179</v>
      </c>
      <c r="AU274" s="239" t="s">
        <v>82</v>
      </c>
      <c r="AY274" s="19" t="s">
        <v>177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9" t="s">
        <v>80</v>
      </c>
      <c r="BK274" s="240">
        <f>ROUND(I274*H274,2)</f>
        <v>0</v>
      </c>
      <c r="BL274" s="19" t="s">
        <v>184</v>
      </c>
      <c r="BM274" s="239" t="s">
        <v>411</v>
      </c>
    </row>
    <row r="275" s="13" customFormat="1">
      <c r="A275" s="13"/>
      <c r="B275" s="241"/>
      <c r="C275" s="242"/>
      <c r="D275" s="243" t="s">
        <v>186</v>
      </c>
      <c r="E275" s="244" t="s">
        <v>21</v>
      </c>
      <c r="F275" s="245" t="s">
        <v>412</v>
      </c>
      <c r="G275" s="242"/>
      <c r="H275" s="244" t="s">
        <v>21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1" t="s">
        <v>186</v>
      </c>
      <c r="AU275" s="251" t="s">
        <v>82</v>
      </c>
      <c r="AV275" s="13" t="s">
        <v>80</v>
      </c>
      <c r="AW275" s="13" t="s">
        <v>34</v>
      </c>
      <c r="AX275" s="13" t="s">
        <v>73</v>
      </c>
      <c r="AY275" s="251" t="s">
        <v>177</v>
      </c>
    </row>
    <row r="276" s="14" customFormat="1">
      <c r="A276" s="14"/>
      <c r="B276" s="252"/>
      <c r="C276" s="253"/>
      <c r="D276" s="243" t="s">
        <v>186</v>
      </c>
      <c r="E276" s="254" t="s">
        <v>21</v>
      </c>
      <c r="F276" s="255" t="s">
        <v>413</v>
      </c>
      <c r="G276" s="253"/>
      <c r="H276" s="256">
        <v>164.25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2" t="s">
        <v>186</v>
      </c>
      <c r="AU276" s="262" t="s">
        <v>82</v>
      </c>
      <c r="AV276" s="14" t="s">
        <v>82</v>
      </c>
      <c r="AW276" s="14" t="s">
        <v>34</v>
      </c>
      <c r="AX276" s="14" t="s">
        <v>80</v>
      </c>
      <c r="AY276" s="262" t="s">
        <v>177</v>
      </c>
    </row>
    <row r="277" s="2" customFormat="1" ht="14.4" customHeight="1">
      <c r="A277" s="40"/>
      <c r="B277" s="41"/>
      <c r="C277" s="274" t="s">
        <v>414</v>
      </c>
      <c r="D277" s="274" t="s">
        <v>191</v>
      </c>
      <c r="E277" s="275" t="s">
        <v>415</v>
      </c>
      <c r="F277" s="276" t="s">
        <v>416</v>
      </c>
      <c r="G277" s="277" t="s">
        <v>269</v>
      </c>
      <c r="H277" s="278">
        <v>197.09999999999999</v>
      </c>
      <c r="I277" s="279"/>
      <c r="J277" s="280">
        <f>ROUND(I277*H277,2)</f>
        <v>0</v>
      </c>
      <c r="K277" s="276" t="s">
        <v>183</v>
      </c>
      <c r="L277" s="281"/>
      <c r="M277" s="282" t="s">
        <v>21</v>
      </c>
      <c r="N277" s="283" t="s">
        <v>44</v>
      </c>
      <c r="O277" s="86"/>
      <c r="P277" s="237">
        <f>O277*H277</f>
        <v>0</v>
      </c>
      <c r="Q277" s="237">
        <v>0.00018000000000000001</v>
      </c>
      <c r="R277" s="237">
        <f>Q277*H277</f>
        <v>0.035478000000000003</v>
      </c>
      <c r="S277" s="237">
        <v>0</v>
      </c>
      <c r="T277" s="23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9" t="s">
        <v>195</v>
      </c>
      <c r="AT277" s="239" t="s">
        <v>191</v>
      </c>
      <c r="AU277" s="239" t="s">
        <v>82</v>
      </c>
      <c r="AY277" s="19" t="s">
        <v>177</v>
      </c>
      <c r="BE277" s="240">
        <f>IF(N277="základní",J277,0)</f>
        <v>0</v>
      </c>
      <c r="BF277" s="240">
        <f>IF(N277="snížená",J277,0)</f>
        <v>0</v>
      </c>
      <c r="BG277" s="240">
        <f>IF(N277="zákl. přenesená",J277,0)</f>
        <v>0</v>
      </c>
      <c r="BH277" s="240">
        <f>IF(N277="sníž. přenesená",J277,0)</f>
        <v>0</v>
      </c>
      <c r="BI277" s="240">
        <f>IF(N277="nulová",J277,0)</f>
        <v>0</v>
      </c>
      <c r="BJ277" s="19" t="s">
        <v>80</v>
      </c>
      <c r="BK277" s="240">
        <f>ROUND(I277*H277,2)</f>
        <v>0</v>
      </c>
      <c r="BL277" s="19" t="s">
        <v>184</v>
      </c>
      <c r="BM277" s="239" t="s">
        <v>417</v>
      </c>
    </row>
    <row r="278" s="14" customFormat="1">
      <c r="A278" s="14"/>
      <c r="B278" s="252"/>
      <c r="C278" s="253"/>
      <c r="D278" s="243" t="s">
        <v>186</v>
      </c>
      <c r="E278" s="254" t="s">
        <v>21</v>
      </c>
      <c r="F278" s="255" t="s">
        <v>418</v>
      </c>
      <c r="G278" s="253"/>
      <c r="H278" s="256">
        <v>197.09999999999999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2" t="s">
        <v>186</v>
      </c>
      <c r="AU278" s="262" t="s">
        <v>82</v>
      </c>
      <c r="AV278" s="14" t="s">
        <v>82</v>
      </c>
      <c r="AW278" s="14" t="s">
        <v>34</v>
      </c>
      <c r="AX278" s="14" t="s">
        <v>80</v>
      </c>
      <c r="AY278" s="262" t="s">
        <v>177</v>
      </c>
    </row>
    <row r="279" s="12" customFormat="1" ht="22.8" customHeight="1">
      <c r="A279" s="12"/>
      <c r="B279" s="212"/>
      <c r="C279" s="213"/>
      <c r="D279" s="214" t="s">
        <v>72</v>
      </c>
      <c r="E279" s="226" t="s">
        <v>199</v>
      </c>
      <c r="F279" s="226" t="s">
        <v>419</v>
      </c>
      <c r="G279" s="213"/>
      <c r="H279" s="213"/>
      <c r="I279" s="216"/>
      <c r="J279" s="227">
        <f>BK279</f>
        <v>0</v>
      </c>
      <c r="K279" s="213"/>
      <c r="L279" s="218"/>
      <c r="M279" s="219"/>
      <c r="N279" s="220"/>
      <c r="O279" s="220"/>
      <c r="P279" s="221">
        <f>SUM(P280:P347)</f>
        <v>0</v>
      </c>
      <c r="Q279" s="220"/>
      <c r="R279" s="221">
        <f>SUM(R280:R347)</f>
        <v>18.378400750000001</v>
      </c>
      <c r="S279" s="220"/>
      <c r="T279" s="222">
        <f>SUM(T280:T347)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3" t="s">
        <v>80</v>
      </c>
      <c r="AT279" s="224" t="s">
        <v>72</v>
      </c>
      <c r="AU279" s="224" t="s">
        <v>80</v>
      </c>
      <c r="AY279" s="223" t="s">
        <v>177</v>
      </c>
      <c r="BK279" s="225">
        <f>SUM(BK280:BK347)</f>
        <v>0</v>
      </c>
    </row>
    <row r="280" s="2" customFormat="1" ht="19.8" customHeight="1">
      <c r="A280" s="40"/>
      <c r="B280" s="41"/>
      <c r="C280" s="228" t="s">
        <v>420</v>
      </c>
      <c r="D280" s="228" t="s">
        <v>179</v>
      </c>
      <c r="E280" s="229" t="s">
        <v>421</v>
      </c>
      <c r="F280" s="230" t="s">
        <v>422</v>
      </c>
      <c r="G280" s="231" t="s">
        <v>269</v>
      </c>
      <c r="H280" s="232">
        <v>4.2000000000000002</v>
      </c>
      <c r="I280" s="233"/>
      <c r="J280" s="234">
        <f>ROUND(I280*H280,2)</f>
        <v>0</v>
      </c>
      <c r="K280" s="230" t="s">
        <v>183</v>
      </c>
      <c r="L280" s="46"/>
      <c r="M280" s="235" t="s">
        <v>21</v>
      </c>
      <c r="N280" s="236" t="s">
        <v>44</v>
      </c>
      <c r="O280" s="86"/>
      <c r="P280" s="237">
        <f>O280*H280</f>
        <v>0</v>
      </c>
      <c r="Q280" s="237">
        <v>0.26723000000000002</v>
      </c>
      <c r="R280" s="237">
        <f>Q280*H280</f>
        <v>1.1223660000000002</v>
      </c>
      <c r="S280" s="237">
        <v>0</v>
      </c>
      <c r="T280" s="23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9" t="s">
        <v>184</v>
      </c>
      <c r="AT280" s="239" t="s">
        <v>179</v>
      </c>
      <c r="AU280" s="239" t="s">
        <v>82</v>
      </c>
      <c r="AY280" s="19" t="s">
        <v>177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9" t="s">
        <v>80</v>
      </c>
      <c r="BK280" s="240">
        <f>ROUND(I280*H280,2)</f>
        <v>0</v>
      </c>
      <c r="BL280" s="19" t="s">
        <v>184</v>
      </c>
      <c r="BM280" s="239" t="s">
        <v>423</v>
      </c>
    </row>
    <row r="281" s="13" customFormat="1">
      <c r="A281" s="13"/>
      <c r="B281" s="241"/>
      <c r="C281" s="242"/>
      <c r="D281" s="243" t="s">
        <v>186</v>
      </c>
      <c r="E281" s="244" t="s">
        <v>21</v>
      </c>
      <c r="F281" s="245" t="s">
        <v>424</v>
      </c>
      <c r="G281" s="242"/>
      <c r="H281" s="244" t="s">
        <v>21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186</v>
      </c>
      <c r="AU281" s="251" t="s">
        <v>82</v>
      </c>
      <c r="AV281" s="13" t="s">
        <v>80</v>
      </c>
      <c r="AW281" s="13" t="s">
        <v>34</v>
      </c>
      <c r="AX281" s="13" t="s">
        <v>73</v>
      </c>
      <c r="AY281" s="251" t="s">
        <v>177</v>
      </c>
    </row>
    <row r="282" s="13" customFormat="1">
      <c r="A282" s="13"/>
      <c r="B282" s="241"/>
      <c r="C282" s="242"/>
      <c r="D282" s="243" t="s">
        <v>186</v>
      </c>
      <c r="E282" s="244" t="s">
        <v>21</v>
      </c>
      <c r="F282" s="245" t="s">
        <v>425</v>
      </c>
      <c r="G282" s="242"/>
      <c r="H282" s="244" t="s">
        <v>21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186</v>
      </c>
      <c r="AU282" s="251" t="s">
        <v>82</v>
      </c>
      <c r="AV282" s="13" t="s">
        <v>80</v>
      </c>
      <c r="AW282" s="13" t="s">
        <v>34</v>
      </c>
      <c r="AX282" s="13" t="s">
        <v>73</v>
      </c>
      <c r="AY282" s="251" t="s">
        <v>177</v>
      </c>
    </row>
    <row r="283" s="14" customFormat="1">
      <c r="A283" s="14"/>
      <c r="B283" s="252"/>
      <c r="C283" s="253"/>
      <c r="D283" s="243" t="s">
        <v>186</v>
      </c>
      <c r="E283" s="254" t="s">
        <v>21</v>
      </c>
      <c r="F283" s="255" t="s">
        <v>426</v>
      </c>
      <c r="G283" s="253"/>
      <c r="H283" s="256">
        <v>2.3999999999999999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186</v>
      </c>
      <c r="AU283" s="262" t="s">
        <v>82</v>
      </c>
      <c r="AV283" s="14" t="s">
        <v>82</v>
      </c>
      <c r="AW283" s="14" t="s">
        <v>34</v>
      </c>
      <c r="AX283" s="14" t="s">
        <v>73</v>
      </c>
      <c r="AY283" s="262" t="s">
        <v>177</v>
      </c>
    </row>
    <row r="284" s="13" customFormat="1">
      <c r="A284" s="13"/>
      <c r="B284" s="241"/>
      <c r="C284" s="242"/>
      <c r="D284" s="243" t="s">
        <v>186</v>
      </c>
      <c r="E284" s="244" t="s">
        <v>21</v>
      </c>
      <c r="F284" s="245" t="s">
        <v>427</v>
      </c>
      <c r="G284" s="242"/>
      <c r="H284" s="244" t="s">
        <v>21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186</v>
      </c>
      <c r="AU284" s="251" t="s">
        <v>82</v>
      </c>
      <c r="AV284" s="13" t="s">
        <v>80</v>
      </c>
      <c r="AW284" s="13" t="s">
        <v>34</v>
      </c>
      <c r="AX284" s="13" t="s">
        <v>73</v>
      </c>
      <c r="AY284" s="251" t="s">
        <v>177</v>
      </c>
    </row>
    <row r="285" s="13" customFormat="1">
      <c r="A285" s="13"/>
      <c r="B285" s="241"/>
      <c r="C285" s="242"/>
      <c r="D285" s="243" t="s">
        <v>186</v>
      </c>
      <c r="E285" s="244" t="s">
        <v>21</v>
      </c>
      <c r="F285" s="245" t="s">
        <v>428</v>
      </c>
      <c r="G285" s="242"/>
      <c r="H285" s="244" t="s">
        <v>21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186</v>
      </c>
      <c r="AU285" s="251" t="s">
        <v>82</v>
      </c>
      <c r="AV285" s="13" t="s">
        <v>80</v>
      </c>
      <c r="AW285" s="13" t="s">
        <v>34</v>
      </c>
      <c r="AX285" s="13" t="s">
        <v>73</v>
      </c>
      <c r="AY285" s="251" t="s">
        <v>177</v>
      </c>
    </row>
    <row r="286" s="14" customFormat="1">
      <c r="A286" s="14"/>
      <c r="B286" s="252"/>
      <c r="C286" s="253"/>
      <c r="D286" s="243" t="s">
        <v>186</v>
      </c>
      <c r="E286" s="254" t="s">
        <v>21</v>
      </c>
      <c r="F286" s="255" t="s">
        <v>429</v>
      </c>
      <c r="G286" s="253"/>
      <c r="H286" s="256">
        <v>1.8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186</v>
      </c>
      <c r="AU286" s="262" t="s">
        <v>82</v>
      </c>
      <c r="AV286" s="14" t="s">
        <v>82</v>
      </c>
      <c r="AW286" s="14" t="s">
        <v>34</v>
      </c>
      <c r="AX286" s="14" t="s">
        <v>73</v>
      </c>
      <c r="AY286" s="262" t="s">
        <v>177</v>
      </c>
    </row>
    <row r="287" s="15" customFormat="1">
      <c r="A287" s="15"/>
      <c r="B287" s="263"/>
      <c r="C287" s="264"/>
      <c r="D287" s="243" t="s">
        <v>186</v>
      </c>
      <c r="E287" s="265" t="s">
        <v>21</v>
      </c>
      <c r="F287" s="266" t="s">
        <v>190</v>
      </c>
      <c r="G287" s="264"/>
      <c r="H287" s="267">
        <v>4.2000000000000002</v>
      </c>
      <c r="I287" s="268"/>
      <c r="J287" s="264"/>
      <c r="K287" s="264"/>
      <c r="L287" s="269"/>
      <c r="M287" s="270"/>
      <c r="N287" s="271"/>
      <c r="O287" s="271"/>
      <c r="P287" s="271"/>
      <c r="Q287" s="271"/>
      <c r="R287" s="271"/>
      <c r="S287" s="271"/>
      <c r="T287" s="272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3" t="s">
        <v>186</v>
      </c>
      <c r="AU287" s="273" t="s">
        <v>82</v>
      </c>
      <c r="AV287" s="15" t="s">
        <v>184</v>
      </c>
      <c r="AW287" s="15" t="s">
        <v>34</v>
      </c>
      <c r="AX287" s="15" t="s">
        <v>80</v>
      </c>
      <c r="AY287" s="273" t="s">
        <v>177</v>
      </c>
    </row>
    <row r="288" s="2" customFormat="1" ht="19.8" customHeight="1">
      <c r="A288" s="40"/>
      <c r="B288" s="41"/>
      <c r="C288" s="228" t="s">
        <v>430</v>
      </c>
      <c r="D288" s="228" t="s">
        <v>179</v>
      </c>
      <c r="E288" s="229" t="s">
        <v>431</v>
      </c>
      <c r="F288" s="230" t="s">
        <v>432</v>
      </c>
      <c r="G288" s="231" t="s">
        <v>194</v>
      </c>
      <c r="H288" s="232">
        <v>0.052999999999999998</v>
      </c>
      <c r="I288" s="233"/>
      <c r="J288" s="234">
        <f>ROUND(I288*H288,2)</f>
        <v>0</v>
      </c>
      <c r="K288" s="230" t="s">
        <v>183</v>
      </c>
      <c r="L288" s="46"/>
      <c r="M288" s="235" t="s">
        <v>21</v>
      </c>
      <c r="N288" s="236" t="s">
        <v>44</v>
      </c>
      <c r="O288" s="86"/>
      <c r="P288" s="237">
        <f>O288*H288</f>
        <v>0</v>
      </c>
      <c r="Q288" s="237">
        <v>0.019539999999999998</v>
      </c>
      <c r="R288" s="237">
        <f>Q288*H288</f>
        <v>0.0010356199999999999</v>
      </c>
      <c r="S288" s="237">
        <v>0</v>
      </c>
      <c r="T288" s="23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39" t="s">
        <v>184</v>
      </c>
      <c r="AT288" s="239" t="s">
        <v>179</v>
      </c>
      <c r="AU288" s="239" t="s">
        <v>82</v>
      </c>
      <c r="AY288" s="19" t="s">
        <v>177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9" t="s">
        <v>80</v>
      </c>
      <c r="BK288" s="240">
        <f>ROUND(I288*H288,2)</f>
        <v>0</v>
      </c>
      <c r="BL288" s="19" t="s">
        <v>184</v>
      </c>
      <c r="BM288" s="239" t="s">
        <v>433</v>
      </c>
    </row>
    <row r="289" s="13" customFormat="1">
      <c r="A289" s="13"/>
      <c r="B289" s="241"/>
      <c r="C289" s="242"/>
      <c r="D289" s="243" t="s">
        <v>186</v>
      </c>
      <c r="E289" s="244" t="s">
        <v>21</v>
      </c>
      <c r="F289" s="245" t="s">
        <v>434</v>
      </c>
      <c r="G289" s="242"/>
      <c r="H289" s="244" t="s">
        <v>21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186</v>
      </c>
      <c r="AU289" s="251" t="s">
        <v>82</v>
      </c>
      <c r="AV289" s="13" t="s">
        <v>80</v>
      </c>
      <c r="AW289" s="13" t="s">
        <v>34</v>
      </c>
      <c r="AX289" s="13" t="s">
        <v>73</v>
      </c>
      <c r="AY289" s="251" t="s">
        <v>177</v>
      </c>
    </row>
    <row r="290" s="13" customFormat="1">
      <c r="A290" s="13"/>
      <c r="B290" s="241"/>
      <c r="C290" s="242"/>
      <c r="D290" s="243" t="s">
        <v>186</v>
      </c>
      <c r="E290" s="244" t="s">
        <v>21</v>
      </c>
      <c r="F290" s="245" t="s">
        <v>428</v>
      </c>
      <c r="G290" s="242"/>
      <c r="H290" s="244" t="s">
        <v>21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186</v>
      </c>
      <c r="AU290" s="251" t="s">
        <v>82</v>
      </c>
      <c r="AV290" s="13" t="s">
        <v>80</v>
      </c>
      <c r="AW290" s="13" t="s">
        <v>34</v>
      </c>
      <c r="AX290" s="13" t="s">
        <v>73</v>
      </c>
      <c r="AY290" s="251" t="s">
        <v>177</v>
      </c>
    </row>
    <row r="291" s="13" customFormat="1">
      <c r="A291" s="13"/>
      <c r="B291" s="241"/>
      <c r="C291" s="242"/>
      <c r="D291" s="243" t="s">
        <v>186</v>
      </c>
      <c r="E291" s="244" t="s">
        <v>21</v>
      </c>
      <c r="F291" s="245" t="s">
        <v>435</v>
      </c>
      <c r="G291" s="242"/>
      <c r="H291" s="244" t="s">
        <v>21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186</v>
      </c>
      <c r="AU291" s="251" t="s">
        <v>82</v>
      </c>
      <c r="AV291" s="13" t="s">
        <v>80</v>
      </c>
      <c r="AW291" s="13" t="s">
        <v>34</v>
      </c>
      <c r="AX291" s="13" t="s">
        <v>73</v>
      </c>
      <c r="AY291" s="251" t="s">
        <v>177</v>
      </c>
    </row>
    <row r="292" s="14" customFormat="1">
      <c r="A292" s="14"/>
      <c r="B292" s="252"/>
      <c r="C292" s="253"/>
      <c r="D292" s="243" t="s">
        <v>186</v>
      </c>
      <c r="E292" s="254" t="s">
        <v>21</v>
      </c>
      <c r="F292" s="255" t="s">
        <v>436</v>
      </c>
      <c r="G292" s="253"/>
      <c r="H292" s="256">
        <v>0.052999999999999998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2" t="s">
        <v>186</v>
      </c>
      <c r="AU292" s="262" t="s">
        <v>82</v>
      </c>
      <c r="AV292" s="14" t="s">
        <v>82</v>
      </c>
      <c r="AW292" s="14" t="s">
        <v>34</v>
      </c>
      <c r="AX292" s="14" t="s">
        <v>80</v>
      </c>
      <c r="AY292" s="262" t="s">
        <v>177</v>
      </c>
    </row>
    <row r="293" s="2" customFormat="1" ht="14.4" customHeight="1">
      <c r="A293" s="40"/>
      <c r="B293" s="41"/>
      <c r="C293" s="274" t="s">
        <v>437</v>
      </c>
      <c r="D293" s="274" t="s">
        <v>191</v>
      </c>
      <c r="E293" s="275" t="s">
        <v>438</v>
      </c>
      <c r="F293" s="276" t="s">
        <v>439</v>
      </c>
      <c r="G293" s="277" t="s">
        <v>194</v>
      </c>
      <c r="H293" s="278">
        <v>0.057000000000000002</v>
      </c>
      <c r="I293" s="279"/>
      <c r="J293" s="280">
        <f>ROUND(I293*H293,2)</f>
        <v>0</v>
      </c>
      <c r="K293" s="276" t="s">
        <v>183</v>
      </c>
      <c r="L293" s="281"/>
      <c r="M293" s="282" t="s">
        <v>21</v>
      </c>
      <c r="N293" s="283" t="s">
        <v>44</v>
      </c>
      <c r="O293" s="86"/>
      <c r="P293" s="237">
        <f>O293*H293</f>
        <v>0</v>
      </c>
      <c r="Q293" s="237">
        <v>1</v>
      </c>
      <c r="R293" s="237">
        <f>Q293*H293</f>
        <v>0.057000000000000002</v>
      </c>
      <c r="S293" s="237">
        <v>0</v>
      </c>
      <c r="T293" s="23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9" t="s">
        <v>195</v>
      </c>
      <c r="AT293" s="239" t="s">
        <v>191</v>
      </c>
      <c r="AU293" s="239" t="s">
        <v>82</v>
      </c>
      <c r="AY293" s="19" t="s">
        <v>177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9" t="s">
        <v>80</v>
      </c>
      <c r="BK293" s="240">
        <f>ROUND(I293*H293,2)</f>
        <v>0</v>
      </c>
      <c r="BL293" s="19" t="s">
        <v>184</v>
      </c>
      <c r="BM293" s="239" t="s">
        <v>440</v>
      </c>
    </row>
    <row r="294" s="14" customFormat="1">
      <c r="A294" s="14"/>
      <c r="B294" s="252"/>
      <c r="C294" s="253"/>
      <c r="D294" s="243" t="s">
        <v>186</v>
      </c>
      <c r="E294" s="254" t="s">
        <v>21</v>
      </c>
      <c r="F294" s="255" t="s">
        <v>441</v>
      </c>
      <c r="G294" s="253"/>
      <c r="H294" s="256">
        <v>0.057000000000000002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2" t="s">
        <v>186</v>
      </c>
      <c r="AU294" s="262" t="s">
        <v>82</v>
      </c>
      <c r="AV294" s="14" t="s">
        <v>82</v>
      </c>
      <c r="AW294" s="14" t="s">
        <v>34</v>
      </c>
      <c r="AX294" s="14" t="s">
        <v>80</v>
      </c>
      <c r="AY294" s="262" t="s">
        <v>177</v>
      </c>
    </row>
    <row r="295" s="2" customFormat="1" ht="19.8" customHeight="1">
      <c r="A295" s="40"/>
      <c r="B295" s="41"/>
      <c r="C295" s="228" t="s">
        <v>442</v>
      </c>
      <c r="D295" s="228" t="s">
        <v>179</v>
      </c>
      <c r="E295" s="229" t="s">
        <v>443</v>
      </c>
      <c r="F295" s="230" t="s">
        <v>444</v>
      </c>
      <c r="G295" s="231" t="s">
        <v>269</v>
      </c>
      <c r="H295" s="232">
        <v>0.35999999999999999</v>
      </c>
      <c r="I295" s="233"/>
      <c r="J295" s="234">
        <f>ROUND(I295*H295,2)</f>
        <v>0</v>
      </c>
      <c r="K295" s="230" t="s">
        <v>183</v>
      </c>
      <c r="L295" s="46"/>
      <c r="M295" s="235" t="s">
        <v>21</v>
      </c>
      <c r="N295" s="236" t="s">
        <v>44</v>
      </c>
      <c r="O295" s="86"/>
      <c r="P295" s="237">
        <f>O295*H295</f>
        <v>0</v>
      </c>
      <c r="Q295" s="237">
        <v>0.17818000000000001</v>
      </c>
      <c r="R295" s="237">
        <f>Q295*H295</f>
        <v>0.064144800000000002</v>
      </c>
      <c r="S295" s="237">
        <v>0</v>
      </c>
      <c r="T295" s="238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9" t="s">
        <v>184</v>
      </c>
      <c r="AT295" s="239" t="s">
        <v>179</v>
      </c>
      <c r="AU295" s="239" t="s">
        <v>82</v>
      </c>
      <c r="AY295" s="19" t="s">
        <v>177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9" t="s">
        <v>80</v>
      </c>
      <c r="BK295" s="240">
        <f>ROUND(I295*H295,2)</f>
        <v>0</v>
      </c>
      <c r="BL295" s="19" t="s">
        <v>184</v>
      </c>
      <c r="BM295" s="239" t="s">
        <v>445</v>
      </c>
    </row>
    <row r="296" s="14" customFormat="1">
      <c r="A296" s="14"/>
      <c r="B296" s="252"/>
      <c r="C296" s="253"/>
      <c r="D296" s="243" t="s">
        <v>186</v>
      </c>
      <c r="E296" s="254" t="s">
        <v>21</v>
      </c>
      <c r="F296" s="255" t="s">
        <v>446</v>
      </c>
      <c r="G296" s="253"/>
      <c r="H296" s="256">
        <v>0.35999999999999999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2" t="s">
        <v>186</v>
      </c>
      <c r="AU296" s="262" t="s">
        <v>82</v>
      </c>
      <c r="AV296" s="14" t="s">
        <v>82</v>
      </c>
      <c r="AW296" s="14" t="s">
        <v>34</v>
      </c>
      <c r="AX296" s="14" t="s">
        <v>80</v>
      </c>
      <c r="AY296" s="262" t="s">
        <v>177</v>
      </c>
    </row>
    <row r="297" s="2" customFormat="1" ht="14.4" customHeight="1">
      <c r="A297" s="40"/>
      <c r="B297" s="41"/>
      <c r="C297" s="228" t="s">
        <v>447</v>
      </c>
      <c r="D297" s="228" t="s">
        <v>179</v>
      </c>
      <c r="E297" s="229" t="s">
        <v>448</v>
      </c>
      <c r="F297" s="230" t="s">
        <v>449</v>
      </c>
      <c r="G297" s="231" t="s">
        <v>182</v>
      </c>
      <c r="H297" s="232">
        <v>0.053999999999999999</v>
      </c>
      <c r="I297" s="233"/>
      <c r="J297" s="234">
        <f>ROUND(I297*H297,2)</f>
        <v>0</v>
      </c>
      <c r="K297" s="230" t="s">
        <v>183</v>
      </c>
      <c r="L297" s="46"/>
      <c r="M297" s="235" t="s">
        <v>21</v>
      </c>
      <c r="N297" s="236" t="s">
        <v>44</v>
      </c>
      <c r="O297" s="86"/>
      <c r="P297" s="237">
        <f>O297*H297</f>
        <v>0</v>
      </c>
      <c r="Q297" s="237">
        <v>1.94302</v>
      </c>
      <c r="R297" s="237">
        <f>Q297*H297</f>
        <v>0.10492308</v>
      </c>
      <c r="S297" s="237">
        <v>0</v>
      </c>
      <c r="T297" s="23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9" t="s">
        <v>184</v>
      </c>
      <c r="AT297" s="239" t="s">
        <v>179</v>
      </c>
      <c r="AU297" s="239" t="s">
        <v>82</v>
      </c>
      <c r="AY297" s="19" t="s">
        <v>177</v>
      </c>
      <c r="BE297" s="240">
        <f>IF(N297="základní",J297,0)</f>
        <v>0</v>
      </c>
      <c r="BF297" s="240">
        <f>IF(N297="snížená",J297,0)</f>
        <v>0</v>
      </c>
      <c r="BG297" s="240">
        <f>IF(N297="zákl. přenesená",J297,0)</f>
        <v>0</v>
      </c>
      <c r="BH297" s="240">
        <f>IF(N297="sníž. přenesená",J297,0)</f>
        <v>0</v>
      </c>
      <c r="BI297" s="240">
        <f>IF(N297="nulová",J297,0)</f>
        <v>0</v>
      </c>
      <c r="BJ297" s="19" t="s">
        <v>80</v>
      </c>
      <c r="BK297" s="240">
        <f>ROUND(I297*H297,2)</f>
        <v>0</v>
      </c>
      <c r="BL297" s="19" t="s">
        <v>184</v>
      </c>
      <c r="BM297" s="239" t="s">
        <v>450</v>
      </c>
    </row>
    <row r="298" s="14" customFormat="1">
      <c r="A298" s="14"/>
      <c r="B298" s="252"/>
      <c r="C298" s="253"/>
      <c r="D298" s="243" t="s">
        <v>186</v>
      </c>
      <c r="E298" s="254" t="s">
        <v>21</v>
      </c>
      <c r="F298" s="255" t="s">
        <v>451</v>
      </c>
      <c r="G298" s="253"/>
      <c r="H298" s="256">
        <v>0.053999999999999999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2" t="s">
        <v>186</v>
      </c>
      <c r="AU298" s="262" t="s">
        <v>82</v>
      </c>
      <c r="AV298" s="14" t="s">
        <v>82</v>
      </c>
      <c r="AW298" s="14" t="s">
        <v>34</v>
      </c>
      <c r="AX298" s="14" t="s">
        <v>80</v>
      </c>
      <c r="AY298" s="262" t="s">
        <v>177</v>
      </c>
    </row>
    <row r="299" s="2" customFormat="1" ht="19.8" customHeight="1">
      <c r="A299" s="40"/>
      <c r="B299" s="41"/>
      <c r="C299" s="228" t="s">
        <v>452</v>
      </c>
      <c r="D299" s="228" t="s">
        <v>179</v>
      </c>
      <c r="E299" s="229" t="s">
        <v>453</v>
      </c>
      <c r="F299" s="230" t="s">
        <v>454</v>
      </c>
      <c r="G299" s="231" t="s">
        <v>269</v>
      </c>
      <c r="H299" s="232">
        <v>1.26</v>
      </c>
      <c r="I299" s="233"/>
      <c r="J299" s="234">
        <f>ROUND(I299*H299,2)</f>
        <v>0</v>
      </c>
      <c r="K299" s="230" t="s">
        <v>183</v>
      </c>
      <c r="L299" s="46"/>
      <c r="M299" s="235" t="s">
        <v>21</v>
      </c>
      <c r="N299" s="236" t="s">
        <v>44</v>
      </c>
      <c r="O299" s="86"/>
      <c r="P299" s="237">
        <f>O299*H299</f>
        <v>0</v>
      </c>
      <c r="Q299" s="237">
        <v>0.00084999999999999995</v>
      </c>
      <c r="R299" s="237">
        <f>Q299*H299</f>
        <v>0.0010709999999999999</v>
      </c>
      <c r="S299" s="237">
        <v>0</v>
      </c>
      <c r="T299" s="23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39" t="s">
        <v>184</v>
      </c>
      <c r="AT299" s="239" t="s">
        <v>179</v>
      </c>
      <c r="AU299" s="239" t="s">
        <v>82</v>
      </c>
      <c r="AY299" s="19" t="s">
        <v>177</v>
      </c>
      <c r="BE299" s="240">
        <f>IF(N299="základní",J299,0)</f>
        <v>0</v>
      </c>
      <c r="BF299" s="240">
        <f>IF(N299="snížená",J299,0)</f>
        <v>0</v>
      </c>
      <c r="BG299" s="240">
        <f>IF(N299="zákl. přenesená",J299,0)</f>
        <v>0</v>
      </c>
      <c r="BH299" s="240">
        <f>IF(N299="sníž. přenesená",J299,0)</f>
        <v>0</v>
      </c>
      <c r="BI299" s="240">
        <f>IF(N299="nulová",J299,0)</f>
        <v>0</v>
      </c>
      <c r="BJ299" s="19" t="s">
        <v>80</v>
      </c>
      <c r="BK299" s="240">
        <f>ROUND(I299*H299,2)</f>
        <v>0</v>
      </c>
      <c r="BL299" s="19" t="s">
        <v>184</v>
      </c>
      <c r="BM299" s="239" t="s">
        <v>455</v>
      </c>
    </row>
    <row r="300" s="14" customFormat="1">
      <c r="A300" s="14"/>
      <c r="B300" s="252"/>
      <c r="C300" s="253"/>
      <c r="D300" s="243" t="s">
        <v>186</v>
      </c>
      <c r="E300" s="254" t="s">
        <v>21</v>
      </c>
      <c r="F300" s="255" t="s">
        <v>456</v>
      </c>
      <c r="G300" s="253"/>
      <c r="H300" s="256">
        <v>0.71999999999999997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2" t="s">
        <v>186</v>
      </c>
      <c r="AU300" s="262" t="s">
        <v>82</v>
      </c>
      <c r="AV300" s="14" t="s">
        <v>82</v>
      </c>
      <c r="AW300" s="14" t="s">
        <v>34</v>
      </c>
      <c r="AX300" s="14" t="s">
        <v>73</v>
      </c>
      <c r="AY300" s="262" t="s">
        <v>177</v>
      </c>
    </row>
    <row r="301" s="14" customFormat="1">
      <c r="A301" s="14"/>
      <c r="B301" s="252"/>
      <c r="C301" s="253"/>
      <c r="D301" s="243" t="s">
        <v>186</v>
      </c>
      <c r="E301" s="254" t="s">
        <v>21</v>
      </c>
      <c r="F301" s="255" t="s">
        <v>457</v>
      </c>
      <c r="G301" s="253"/>
      <c r="H301" s="256">
        <v>0.54000000000000004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2" t="s">
        <v>186</v>
      </c>
      <c r="AU301" s="262" t="s">
        <v>82</v>
      </c>
      <c r="AV301" s="14" t="s">
        <v>82</v>
      </c>
      <c r="AW301" s="14" t="s">
        <v>34</v>
      </c>
      <c r="AX301" s="14" t="s">
        <v>73</v>
      </c>
      <c r="AY301" s="262" t="s">
        <v>177</v>
      </c>
    </row>
    <row r="302" s="15" customFormat="1">
      <c r="A302" s="15"/>
      <c r="B302" s="263"/>
      <c r="C302" s="264"/>
      <c r="D302" s="243" t="s">
        <v>186</v>
      </c>
      <c r="E302" s="265" t="s">
        <v>21</v>
      </c>
      <c r="F302" s="266" t="s">
        <v>190</v>
      </c>
      <c r="G302" s="264"/>
      <c r="H302" s="267">
        <v>1.26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3" t="s">
        <v>186</v>
      </c>
      <c r="AU302" s="273" t="s">
        <v>82</v>
      </c>
      <c r="AV302" s="15" t="s">
        <v>184</v>
      </c>
      <c r="AW302" s="15" t="s">
        <v>34</v>
      </c>
      <c r="AX302" s="15" t="s">
        <v>80</v>
      </c>
      <c r="AY302" s="273" t="s">
        <v>177</v>
      </c>
    </row>
    <row r="303" s="2" customFormat="1" ht="19.8" customHeight="1">
      <c r="A303" s="40"/>
      <c r="B303" s="41"/>
      <c r="C303" s="228" t="s">
        <v>458</v>
      </c>
      <c r="D303" s="228" t="s">
        <v>179</v>
      </c>
      <c r="E303" s="229" t="s">
        <v>459</v>
      </c>
      <c r="F303" s="230" t="s">
        <v>460</v>
      </c>
      <c r="G303" s="231" t="s">
        <v>182</v>
      </c>
      <c r="H303" s="232">
        <v>6.2759999999999998</v>
      </c>
      <c r="I303" s="233"/>
      <c r="J303" s="234">
        <f>ROUND(I303*H303,2)</f>
        <v>0</v>
      </c>
      <c r="K303" s="230" t="s">
        <v>183</v>
      </c>
      <c r="L303" s="46"/>
      <c r="M303" s="235" t="s">
        <v>21</v>
      </c>
      <c r="N303" s="236" t="s">
        <v>44</v>
      </c>
      <c r="O303" s="86"/>
      <c r="P303" s="237">
        <f>O303*H303</f>
        <v>0</v>
      </c>
      <c r="Q303" s="237">
        <v>1.8775</v>
      </c>
      <c r="R303" s="237">
        <f>Q303*H303</f>
        <v>11.783189999999999</v>
      </c>
      <c r="S303" s="237">
        <v>0</v>
      </c>
      <c r="T303" s="238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9" t="s">
        <v>184</v>
      </c>
      <c r="AT303" s="239" t="s">
        <v>179</v>
      </c>
      <c r="AU303" s="239" t="s">
        <v>82</v>
      </c>
      <c r="AY303" s="19" t="s">
        <v>177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9" t="s">
        <v>80</v>
      </c>
      <c r="BK303" s="240">
        <f>ROUND(I303*H303,2)</f>
        <v>0</v>
      </c>
      <c r="BL303" s="19" t="s">
        <v>184</v>
      </c>
      <c r="BM303" s="239" t="s">
        <v>461</v>
      </c>
    </row>
    <row r="304" s="13" customFormat="1">
      <c r="A304" s="13"/>
      <c r="B304" s="241"/>
      <c r="C304" s="242"/>
      <c r="D304" s="243" t="s">
        <v>186</v>
      </c>
      <c r="E304" s="244" t="s">
        <v>21</v>
      </c>
      <c r="F304" s="245" t="s">
        <v>462</v>
      </c>
      <c r="G304" s="242"/>
      <c r="H304" s="244" t="s">
        <v>21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186</v>
      </c>
      <c r="AU304" s="251" t="s">
        <v>82</v>
      </c>
      <c r="AV304" s="13" t="s">
        <v>80</v>
      </c>
      <c r="AW304" s="13" t="s">
        <v>34</v>
      </c>
      <c r="AX304" s="13" t="s">
        <v>73</v>
      </c>
      <c r="AY304" s="251" t="s">
        <v>177</v>
      </c>
    </row>
    <row r="305" s="13" customFormat="1">
      <c r="A305" s="13"/>
      <c r="B305" s="241"/>
      <c r="C305" s="242"/>
      <c r="D305" s="243" t="s">
        <v>186</v>
      </c>
      <c r="E305" s="244" t="s">
        <v>21</v>
      </c>
      <c r="F305" s="245" t="s">
        <v>204</v>
      </c>
      <c r="G305" s="242"/>
      <c r="H305" s="244" t="s">
        <v>21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1" t="s">
        <v>186</v>
      </c>
      <c r="AU305" s="251" t="s">
        <v>82</v>
      </c>
      <c r="AV305" s="13" t="s">
        <v>80</v>
      </c>
      <c r="AW305" s="13" t="s">
        <v>34</v>
      </c>
      <c r="AX305" s="13" t="s">
        <v>73</v>
      </c>
      <c r="AY305" s="251" t="s">
        <v>177</v>
      </c>
    </row>
    <row r="306" s="13" customFormat="1">
      <c r="A306" s="13"/>
      <c r="B306" s="241"/>
      <c r="C306" s="242"/>
      <c r="D306" s="243" t="s">
        <v>186</v>
      </c>
      <c r="E306" s="244" t="s">
        <v>21</v>
      </c>
      <c r="F306" s="245" t="s">
        <v>463</v>
      </c>
      <c r="G306" s="242"/>
      <c r="H306" s="244" t="s">
        <v>21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186</v>
      </c>
      <c r="AU306" s="251" t="s">
        <v>82</v>
      </c>
      <c r="AV306" s="13" t="s">
        <v>80</v>
      </c>
      <c r="AW306" s="13" t="s">
        <v>34</v>
      </c>
      <c r="AX306" s="13" t="s">
        <v>73</v>
      </c>
      <c r="AY306" s="251" t="s">
        <v>177</v>
      </c>
    </row>
    <row r="307" s="14" customFormat="1">
      <c r="A307" s="14"/>
      <c r="B307" s="252"/>
      <c r="C307" s="253"/>
      <c r="D307" s="243" t="s">
        <v>186</v>
      </c>
      <c r="E307" s="254" t="s">
        <v>21</v>
      </c>
      <c r="F307" s="255" t="s">
        <v>464</v>
      </c>
      <c r="G307" s="253"/>
      <c r="H307" s="256">
        <v>1.6359999999999999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2" t="s">
        <v>186</v>
      </c>
      <c r="AU307" s="262" t="s">
        <v>82</v>
      </c>
      <c r="AV307" s="14" t="s">
        <v>82</v>
      </c>
      <c r="AW307" s="14" t="s">
        <v>34</v>
      </c>
      <c r="AX307" s="14" t="s">
        <v>73</v>
      </c>
      <c r="AY307" s="262" t="s">
        <v>177</v>
      </c>
    </row>
    <row r="308" s="13" customFormat="1">
      <c r="A308" s="13"/>
      <c r="B308" s="241"/>
      <c r="C308" s="242"/>
      <c r="D308" s="243" t="s">
        <v>186</v>
      </c>
      <c r="E308" s="244" t="s">
        <v>21</v>
      </c>
      <c r="F308" s="245" t="s">
        <v>465</v>
      </c>
      <c r="G308" s="242"/>
      <c r="H308" s="244" t="s">
        <v>21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186</v>
      </c>
      <c r="AU308" s="251" t="s">
        <v>82</v>
      </c>
      <c r="AV308" s="13" t="s">
        <v>80</v>
      </c>
      <c r="AW308" s="13" t="s">
        <v>34</v>
      </c>
      <c r="AX308" s="13" t="s">
        <v>73</v>
      </c>
      <c r="AY308" s="251" t="s">
        <v>177</v>
      </c>
    </row>
    <row r="309" s="13" customFormat="1">
      <c r="A309" s="13"/>
      <c r="B309" s="241"/>
      <c r="C309" s="242"/>
      <c r="D309" s="243" t="s">
        <v>186</v>
      </c>
      <c r="E309" s="244" t="s">
        <v>21</v>
      </c>
      <c r="F309" s="245" t="s">
        <v>466</v>
      </c>
      <c r="G309" s="242"/>
      <c r="H309" s="244" t="s">
        <v>21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1" t="s">
        <v>186</v>
      </c>
      <c r="AU309" s="251" t="s">
        <v>82</v>
      </c>
      <c r="AV309" s="13" t="s">
        <v>80</v>
      </c>
      <c r="AW309" s="13" t="s">
        <v>34</v>
      </c>
      <c r="AX309" s="13" t="s">
        <v>73</v>
      </c>
      <c r="AY309" s="251" t="s">
        <v>177</v>
      </c>
    </row>
    <row r="310" s="13" customFormat="1">
      <c r="A310" s="13"/>
      <c r="B310" s="241"/>
      <c r="C310" s="242"/>
      <c r="D310" s="243" t="s">
        <v>186</v>
      </c>
      <c r="E310" s="244" t="s">
        <v>21</v>
      </c>
      <c r="F310" s="245" t="s">
        <v>308</v>
      </c>
      <c r="G310" s="242"/>
      <c r="H310" s="244" t="s">
        <v>21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1" t="s">
        <v>186</v>
      </c>
      <c r="AU310" s="251" t="s">
        <v>82</v>
      </c>
      <c r="AV310" s="13" t="s">
        <v>80</v>
      </c>
      <c r="AW310" s="13" t="s">
        <v>34</v>
      </c>
      <c r="AX310" s="13" t="s">
        <v>73</v>
      </c>
      <c r="AY310" s="251" t="s">
        <v>177</v>
      </c>
    </row>
    <row r="311" s="14" customFormat="1">
      <c r="A311" s="14"/>
      <c r="B311" s="252"/>
      <c r="C311" s="253"/>
      <c r="D311" s="243" t="s">
        <v>186</v>
      </c>
      <c r="E311" s="254" t="s">
        <v>21</v>
      </c>
      <c r="F311" s="255" t="s">
        <v>467</v>
      </c>
      <c r="G311" s="253"/>
      <c r="H311" s="256">
        <v>3.2400000000000002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2" t="s">
        <v>186</v>
      </c>
      <c r="AU311" s="262" t="s">
        <v>82</v>
      </c>
      <c r="AV311" s="14" t="s">
        <v>82</v>
      </c>
      <c r="AW311" s="14" t="s">
        <v>34</v>
      </c>
      <c r="AX311" s="14" t="s">
        <v>73</v>
      </c>
      <c r="AY311" s="262" t="s">
        <v>177</v>
      </c>
    </row>
    <row r="312" s="14" customFormat="1">
      <c r="A312" s="14"/>
      <c r="B312" s="252"/>
      <c r="C312" s="253"/>
      <c r="D312" s="243" t="s">
        <v>186</v>
      </c>
      <c r="E312" s="254" t="s">
        <v>21</v>
      </c>
      <c r="F312" s="255" t="s">
        <v>468</v>
      </c>
      <c r="G312" s="253"/>
      <c r="H312" s="256">
        <v>0.59999999999999998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2" t="s">
        <v>186</v>
      </c>
      <c r="AU312" s="262" t="s">
        <v>82</v>
      </c>
      <c r="AV312" s="14" t="s">
        <v>82</v>
      </c>
      <c r="AW312" s="14" t="s">
        <v>34</v>
      </c>
      <c r="AX312" s="14" t="s">
        <v>73</v>
      </c>
      <c r="AY312" s="262" t="s">
        <v>177</v>
      </c>
    </row>
    <row r="313" s="13" customFormat="1">
      <c r="A313" s="13"/>
      <c r="B313" s="241"/>
      <c r="C313" s="242"/>
      <c r="D313" s="243" t="s">
        <v>186</v>
      </c>
      <c r="E313" s="244" t="s">
        <v>21</v>
      </c>
      <c r="F313" s="245" t="s">
        <v>469</v>
      </c>
      <c r="G313" s="242"/>
      <c r="H313" s="244" t="s">
        <v>21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186</v>
      </c>
      <c r="AU313" s="251" t="s">
        <v>82</v>
      </c>
      <c r="AV313" s="13" t="s">
        <v>80</v>
      </c>
      <c r="AW313" s="13" t="s">
        <v>34</v>
      </c>
      <c r="AX313" s="13" t="s">
        <v>73</v>
      </c>
      <c r="AY313" s="251" t="s">
        <v>177</v>
      </c>
    </row>
    <row r="314" s="14" customFormat="1">
      <c r="A314" s="14"/>
      <c r="B314" s="252"/>
      <c r="C314" s="253"/>
      <c r="D314" s="243" t="s">
        <v>186</v>
      </c>
      <c r="E314" s="254" t="s">
        <v>21</v>
      </c>
      <c r="F314" s="255" t="s">
        <v>470</v>
      </c>
      <c r="G314" s="253"/>
      <c r="H314" s="256">
        <v>0.80000000000000004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186</v>
      </c>
      <c r="AU314" s="262" t="s">
        <v>82</v>
      </c>
      <c r="AV314" s="14" t="s">
        <v>82</v>
      </c>
      <c r="AW314" s="14" t="s">
        <v>34</v>
      </c>
      <c r="AX314" s="14" t="s">
        <v>73</v>
      </c>
      <c r="AY314" s="262" t="s">
        <v>177</v>
      </c>
    </row>
    <row r="315" s="15" customFormat="1">
      <c r="A315" s="15"/>
      <c r="B315" s="263"/>
      <c r="C315" s="264"/>
      <c r="D315" s="243" t="s">
        <v>186</v>
      </c>
      <c r="E315" s="265" t="s">
        <v>21</v>
      </c>
      <c r="F315" s="266" t="s">
        <v>190</v>
      </c>
      <c r="G315" s="264"/>
      <c r="H315" s="267">
        <v>6.2759999999999998</v>
      </c>
      <c r="I315" s="268"/>
      <c r="J315" s="264"/>
      <c r="K315" s="264"/>
      <c r="L315" s="269"/>
      <c r="M315" s="270"/>
      <c r="N315" s="271"/>
      <c r="O315" s="271"/>
      <c r="P315" s="271"/>
      <c r="Q315" s="271"/>
      <c r="R315" s="271"/>
      <c r="S315" s="271"/>
      <c r="T315" s="27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3" t="s">
        <v>186</v>
      </c>
      <c r="AU315" s="273" t="s">
        <v>82</v>
      </c>
      <c r="AV315" s="15" t="s">
        <v>184</v>
      </c>
      <c r="AW315" s="15" t="s">
        <v>34</v>
      </c>
      <c r="AX315" s="15" t="s">
        <v>80</v>
      </c>
      <c r="AY315" s="273" t="s">
        <v>177</v>
      </c>
    </row>
    <row r="316" s="2" customFormat="1" ht="30" customHeight="1">
      <c r="A316" s="40"/>
      <c r="B316" s="41"/>
      <c r="C316" s="228" t="s">
        <v>471</v>
      </c>
      <c r="D316" s="228" t="s">
        <v>179</v>
      </c>
      <c r="E316" s="229" t="s">
        <v>472</v>
      </c>
      <c r="F316" s="230" t="s">
        <v>473</v>
      </c>
      <c r="G316" s="231" t="s">
        <v>269</v>
      </c>
      <c r="H316" s="232">
        <v>0.52100000000000002</v>
      </c>
      <c r="I316" s="233"/>
      <c r="J316" s="234">
        <f>ROUND(I316*H316,2)</f>
        <v>0</v>
      </c>
      <c r="K316" s="230" t="s">
        <v>183</v>
      </c>
      <c r="L316" s="46"/>
      <c r="M316" s="235" t="s">
        <v>21</v>
      </c>
      <c r="N316" s="236" t="s">
        <v>44</v>
      </c>
      <c r="O316" s="86"/>
      <c r="P316" s="237">
        <f>O316*H316</f>
        <v>0</v>
      </c>
      <c r="Q316" s="237">
        <v>0.29330000000000001</v>
      </c>
      <c r="R316" s="237">
        <f>Q316*H316</f>
        <v>0.15280930000000001</v>
      </c>
      <c r="S316" s="237">
        <v>0</v>
      </c>
      <c r="T316" s="238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9" t="s">
        <v>184</v>
      </c>
      <c r="AT316" s="239" t="s">
        <v>179</v>
      </c>
      <c r="AU316" s="239" t="s">
        <v>82</v>
      </c>
      <c r="AY316" s="19" t="s">
        <v>177</v>
      </c>
      <c r="BE316" s="240">
        <f>IF(N316="základní",J316,0)</f>
        <v>0</v>
      </c>
      <c r="BF316" s="240">
        <f>IF(N316="snížená",J316,0)</f>
        <v>0</v>
      </c>
      <c r="BG316" s="240">
        <f>IF(N316="zákl. přenesená",J316,0)</f>
        <v>0</v>
      </c>
      <c r="BH316" s="240">
        <f>IF(N316="sníž. přenesená",J316,0)</f>
        <v>0</v>
      </c>
      <c r="BI316" s="240">
        <f>IF(N316="nulová",J316,0)</f>
        <v>0</v>
      </c>
      <c r="BJ316" s="19" t="s">
        <v>80</v>
      </c>
      <c r="BK316" s="240">
        <f>ROUND(I316*H316,2)</f>
        <v>0</v>
      </c>
      <c r="BL316" s="19" t="s">
        <v>184</v>
      </c>
      <c r="BM316" s="239" t="s">
        <v>474</v>
      </c>
    </row>
    <row r="317" s="13" customFormat="1">
      <c r="A317" s="13"/>
      <c r="B317" s="241"/>
      <c r="C317" s="242"/>
      <c r="D317" s="243" t="s">
        <v>186</v>
      </c>
      <c r="E317" s="244" t="s">
        <v>21</v>
      </c>
      <c r="F317" s="245" t="s">
        <v>475</v>
      </c>
      <c r="G317" s="242"/>
      <c r="H317" s="244" t="s">
        <v>21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186</v>
      </c>
      <c r="AU317" s="251" t="s">
        <v>82</v>
      </c>
      <c r="AV317" s="13" t="s">
        <v>80</v>
      </c>
      <c r="AW317" s="13" t="s">
        <v>34</v>
      </c>
      <c r="AX317" s="13" t="s">
        <v>73</v>
      </c>
      <c r="AY317" s="251" t="s">
        <v>177</v>
      </c>
    </row>
    <row r="318" s="13" customFormat="1">
      <c r="A318" s="13"/>
      <c r="B318" s="241"/>
      <c r="C318" s="242"/>
      <c r="D318" s="243" t="s">
        <v>186</v>
      </c>
      <c r="E318" s="244" t="s">
        <v>21</v>
      </c>
      <c r="F318" s="245" t="s">
        <v>204</v>
      </c>
      <c r="G318" s="242"/>
      <c r="H318" s="244" t="s">
        <v>21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186</v>
      </c>
      <c r="AU318" s="251" t="s">
        <v>82</v>
      </c>
      <c r="AV318" s="13" t="s">
        <v>80</v>
      </c>
      <c r="AW318" s="13" t="s">
        <v>34</v>
      </c>
      <c r="AX318" s="13" t="s">
        <v>73</v>
      </c>
      <c r="AY318" s="251" t="s">
        <v>177</v>
      </c>
    </row>
    <row r="319" s="13" customFormat="1">
      <c r="A319" s="13"/>
      <c r="B319" s="241"/>
      <c r="C319" s="242"/>
      <c r="D319" s="243" t="s">
        <v>186</v>
      </c>
      <c r="E319" s="244" t="s">
        <v>21</v>
      </c>
      <c r="F319" s="245" t="s">
        <v>463</v>
      </c>
      <c r="G319" s="242"/>
      <c r="H319" s="244" t="s">
        <v>21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186</v>
      </c>
      <c r="AU319" s="251" t="s">
        <v>82</v>
      </c>
      <c r="AV319" s="13" t="s">
        <v>80</v>
      </c>
      <c r="AW319" s="13" t="s">
        <v>34</v>
      </c>
      <c r="AX319" s="13" t="s">
        <v>73</v>
      </c>
      <c r="AY319" s="251" t="s">
        <v>177</v>
      </c>
    </row>
    <row r="320" s="14" customFormat="1">
      <c r="A320" s="14"/>
      <c r="B320" s="252"/>
      <c r="C320" s="253"/>
      <c r="D320" s="243" t="s">
        <v>186</v>
      </c>
      <c r="E320" s="254" t="s">
        <v>21</v>
      </c>
      <c r="F320" s="255" t="s">
        <v>476</v>
      </c>
      <c r="G320" s="253"/>
      <c r="H320" s="256">
        <v>0.52100000000000002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2" t="s">
        <v>186</v>
      </c>
      <c r="AU320" s="262" t="s">
        <v>82</v>
      </c>
      <c r="AV320" s="14" t="s">
        <v>82</v>
      </c>
      <c r="AW320" s="14" t="s">
        <v>34</v>
      </c>
      <c r="AX320" s="14" t="s">
        <v>80</v>
      </c>
      <c r="AY320" s="262" t="s">
        <v>177</v>
      </c>
    </row>
    <row r="321" s="2" customFormat="1" ht="30" customHeight="1">
      <c r="A321" s="40"/>
      <c r="B321" s="41"/>
      <c r="C321" s="228" t="s">
        <v>477</v>
      </c>
      <c r="D321" s="228" t="s">
        <v>179</v>
      </c>
      <c r="E321" s="229" t="s">
        <v>478</v>
      </c>
      <c r="F321" s="230" t="s">
        <v>479</v>
      </c>
      <c r="G321" s="231" t="s">
        <v>269</v>
      </c>
      <c r="H321" s="232">
        <v>0.97499999999999998</v>
      </c>
      <c r="I321" s="233"/>
      <c r="J321" s="234">
        <f>ROUND(I321*H321,2)</f>
        <v>0</v>
      </c>
      <c r="K321" s="230" t="s">
        <v>183</v>
      </c>
      <c r="L321" s="46"/>
      <c r="M321" s="235" t="s">
        <v>21</v>
      </c>
      <c r="N321" s="236" t="s">
        <v>44</v>
      </c>
      <c r="O321" s="86"/>
      <c r="P321" s="237">
        <f>O321*H321</f>
        <v>0</v>
      </c>
      <c r="Q321" s="237">
        <v>0.57003000000000004</v>
      </c>
      <c r="R321" s="237">
        <f>Q321*H321</f>
        <v>0.55577925000000006</v>
      </c>
      <c r="S321" s="237">
        <v>0</v>
      </c>
      <c r="T321" s="238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9" t="s">
        <v>184</v>
      </c>
      <c r="AT321" s="239" t="s">
        <v>179</v>
      </c>
      <c r="AU321" s="239" t="s">
        <v>82</v>
      </c>
      <c r="AY321" s="19" t="s">
        <v>177</v>
      </c>
      <c r="BE321" s="240">
        <f>IF(N321="základní",J321,0)</f>
        <v>0</v>
      </c>
      <c r="BF321" s="240">
        <f>IF(N321="snížená",J321,0)</f>
        <v>0</v>
      </c>
      <c r="BG321" s="240">
        <f>IF(N321="zákl. přenesená",J321,0)</f>
        <v>0</v>
      </c>
      <c r="BH321" s="240">
        <f>IF(N321="sníž. přenesená",J321,0)</f>
        <v>0</v>
      </c>
      <c r="BI321" s="240">
        <f>IF(N321="nulová",J321,0)</f>
        <v>0</v>
      </c>
      <c r="BJ321" s="19" t="s">
        <v>80</v>
      </c>
      <c r="BK321" s="240">
        <f>ROUND(I321*H321,2)</f>
        <v>0</v>
      </c>
      <c r="BL321" s="19" t="s">
        <v>184</v>
      </c>
      <c r="BM321" s="239" t="s">
        <v>480</v>
      </c>
    </row>
    <row r="322" s="13" customFormat="1">
      <c r="A322" s="13"/>
      <c r="B322" s="241"/>
      <c r="C322" s="242"/>
      <c r="D322" s="243" t="s">
        <v>186</v>
      </c>
      <c r="E322" s="244" t="s">
        <v>21</v>
      </c>
      <c r="F322" s="245" t="s">
        <v>481</v>
      </c>
      <c r="G322" s="242"/>
      <c r="H322" s="244" t="s">
        <v>21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1" t="s">
        <v>186</v>
      </c>
      <c r="AU322" s="251" t="s">
        <v>82</v>
      </c>
      <c r="AV322" s="13" t="s">
        <v>80</v>
      </c>
      <c r="AW322" s="13" t="s">
        <v>34</v>
      </c>
      <c r="AX322" s="13" t="s">
        <v>73</v>
      </c>
      <c r="AY322" s="251" t="s">
        <v>177</v>
      </c>
    </row>
    <row r="323" s="13" customFormat="1">
      <c r="A323" s="13"/>
      <c r="B323" s="241"/>
      <c r="C323" s="242"/>
      <c r="D323" s="243" t="s">
        <v>186</v>
      </c>
      <c r="E323" s="244" t="s">
        <v>21</v>
      </c>
      <c r="F323" s="245" t="s">
        <v>204</v>
      </c>
      <c r="G323" s="242"/>
      <c r="H323" s="244" t="s">
        <v>21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186</v>
      </c>
      <c r="AU323" s="251" t="s">
        <v>82</v>
      </c>
      <c r="AV323" s="13" t="s">
        <v>80</v>
      </c>
      <c r="AW323" s="13" t="s">
        <v>34</v>
      </c>
      <c r="AX323" s="13" t="s">
        <v>73</v>
      </c>
      <c r="AY323" s="251" t="s">
        <v>177</v>
      </c>
    </row>
    <row r="324" s="13" customFormat="1">
      <c r="A324" s="13"/>
      <c r="B324" s="241"/>
      <c r="C324" s="242"/>
      <c r="D324" s="243" t="s">
        <v>186</v>
      </c>
      <c r="E324" s="244" t="s">
        <v>21</v>
      </c>
      <c r="F324" s="245" t="s">
        <v>463</v>
      </c>
      <c r="G324" s="242"/>
      <c r="H324" s="244" t="s">
        <v>21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186</v>
      </c>
      <c r="AU324" s="251" t="s">
        <v>82</v>
      </c>
      <c r="AV324" s="13" t="s">
        <v>80</v>
      </c>
      <c r="AW324" s="13" t="s">
        <v>34</v>
      </c>
      <c r="AX324" s="13" t="s">
        <v>73</v>
      </c>
      <c r="AY324" s="251" t="s">
        <v>177</v>
      </c>
    </row>
    <row r="325" s="14" customFormat="1">
      <c r="A325" s="14"/>
      <c r="B325" s="252"/>
      <c r="C325" s="253"/>
      <c r="D325" s="243" t="s">
        <v>186</v>
      </c>
      <c r="E325" s="254" t="s">
        <v>21</v>
      </c>
      <c r="F325" s="255" t="s">
        <v>482</v>
      </c>
      <c r="G325" s="253"/>
      <c r="H325" s="256">
        <v>0.97499999999999998</v>
      </c>
      <c r="I325" s="257"/>
      <c r="J325" s="253"/>
      <c r="K325" s="253"/>
      <c r="L325" s="258"/>
      <c r="M325" s="259"/>
      <c r="N325" s="260"/>
      <c r="O325" s="260"/>
      <c r="P325" s="260"/>
      <c r="Q325" s="260"/>
      <c r="R325" s="260"/>
      <c r="S325" s="260"/>
      <c r="T325" s="26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2" t="s">
        <v>186</v>
      </c>
      <c r="AU325" s="262" t="s">
        <v>82</v>
      </c>
      <c r="AV325" s="14" t="s">
        <v>82</v>
      </c>
      <c r="AW325" s="14" t="s">
        <v>34</v>
      </c>
      <c r="AX325" s="14" t="s">
        <v>80</v>
      </c>
      <c r="AY325" s="262" t="s">
        <v>177</v>
      </c>
    </row>
    <row r="326" s="2" customFormat="1" ht="19.8" customHeight="1">
      <c r="A326" s="40"/>
      <c r="B326" s="41"/>
      <c r="C326" s="228" t="s">
        <v>483</v>
      </c>
      <c r="D326" s="228" t="s">
        <v>179</v>
      </c>
      <c r="E326" s="229" t="s">
        <v>484</v>
      </c>
      <c r="F326" s="230" t="s">
        <v>485</v>
      </c>
      <c r="G326" s="231" t="s">
        <v>269</v>
      </c>
      <c r="H326" s="232">
        <v>52.850000000000001</v>
      </c>
      <c r="I326" s="233"/>
      <c r="J326" s="234">
        <f>ROUND(I326*H326,2)</f>
        <v>0</v>
      </c>
      <c r="K326" s="230" t="s">
        <v>183</v>
      </c>
      <c r="L326" s="46"/>
      <c r="M326" s="235" t="s">
        <v>21</v>
      </c>
      <c r="N326" s="236" t="s">
        <v>44</v>
      </c>
      <c r="O326" s="86"/>
      <c r="P326" s="237">
        <f>O326*H326</f>
        <v>0</v>
      </c>
      <c r="Q326" s="237">
        <v>0.079369999999999996</v>
      </c>
      <c r="R326" s="237">
        <f>Q326*H326</f>
        <v>4.1947045000000003</v>
      </c>
      <c r="S326" s="237">
        <v>0</v>
      </c>
      <c r="T326" s="238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9" t="s">
        <v>184</v>
      </c>
      <c r="AT326" s="239" t="s">
        <v>179</v>
      </c>
      <c r="AU326" s="239" t="s">
        <v>82</v>
      </c>
      <c r="AY326" s="19" t="s">
        <v>177</v>
      </c>
      <c r="BE326" s="240">
        <f>IF(N326="základní",J326,0)</f>
        <v>0</v>
      </c>
      <c r="BF326" s="240">
        <f>IF(N326="snížená",J326,0)</f>
        <v>0</v>
      </c>
      <c r="BG326" s="240">
        <f>IF(N326="zákl. přenesená",J326,0)</f>
        <v>0</v>
      </c>
      <c r="BH326" s="240">
        <f>IF(N326="sníž. přenesená",J326,0)</f>
        <v>0</v>
      </c>
      <c r="BI326" s="240">
        <f>IF(N326="nulová",J326,0)</f>
        <v>0</v>
      </c>
      <c r="BJ326" s="19" t="s">
        <v>80</v>
      </c>
      <c r="BK326" s="240">
        <f>ROUND(I326*H326,2)</f>
        <v>0</v>
      </c>
      <c r="BL326" s="19" t="s">
        <v>184</v>
      </c>
      <c r="BM326" s="239" t="s">
        <v>486</v>
      </c>
    </row>
    <row r="327" s="13" customFormat="1">
      <c r="A327" s="13"/>
      <c r="B327" s="241"/>
      <c r="C327" s="242"/>
      <c r="D327" s="243" t="s">
        <v>186</v>
      </c>
      <c r="E327" s="244" t="s">
        <v>21</v>
      </c>
      <c r="F327" s="245" t="s">
        <v>487</v>
      </c>
      <c r="G327" s="242"/>
      <c r="H327" s="244" t="s">
        <v>21</v>
      </c>
      <c r="I327" s="246"/>
      <c r="J327" s="242"/>
      <c r="K327" s="242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186</v>
      </c>
      <c r="AU327" s="251" t="s">
        <v>82</v>
      </c>
      <c r="AV327" s="13" t="s">
        <v>80</v>
      </c>
      <c r="AW327" s="13" t="s">
        <v>34</v>
      </c>
      <c r="AX327" s="13" t="s">
        <v>73</v>
      </c>
      <c r="AY327" s="251" t="s">
        <v>177</v>
      </c>
    </row>
    <row r="328" s="13" customFormat="1">
      <c r="A328" s="13"/>
      <c r="B328" s="241"/>
      <c r="C328" s="242"/>
      <c r="D328" s="243" t="s">
        <v>186</v>
      </c>
      <c r="E328" s="244" t="s">
        <v>21</v>
      </c>
      <c r="F328" s="245" t="s">
        <v>488</v>
      </c>
      <c r="G328" s="242"/>
      <c r="H328" s="244" t="s">
        <v>21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186</v>
      </c>
      <c r="AU328" s="251" t="s">
        <v>82</v>
      </c>
      <c r="AV328" s="13" t="s">
        <v>80</v>
      </c>
      <c r="AW328" s="13" t="s">
        <v>34</v>
      </c>
      <c r="AX328" s="13" t="s">
        <v>73</v>
      </c>
      <c r="AY328" s="251" t="s">
        <v>177</v>
      </c>
    </row>
    <row r="329" s="13" customFormat="1">
      <c r="A329" s="13"/>
      <c r="B329" s="241"/>
      <c r="C329" s="242"/>
      <c r="D329" s="243" t="s">
        <v>186</v>
      </c>
      <c r="E329" s="244" t="s">
        <v>21</v>
      </c>
      <c r="F329" s="245" t="s">
        <v>463</v>
      </c>
      <c r="G329" s="242"/>
      <c r="H329" s="244" t="s">
        <v>21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1" t="s">
        <v>186</v>
      </c>
      <c r="AU329" s="251" t="s">
        <v>82</v>
      </c>
      <c r="AV329" s="13" t="s">
        <v>80</v>
      </c>
      <c r="AW329" s="13" t="s">
        <v>34</v>
      </c>
      <c r="AX329" s="13" t="s">
        <v>73</v>
      </c>
      <c r="AY329" s="251" t="s">
        <v>177</v>
      </c>
    </row>
    <row r="330" s="14" customFormat="1">
      <c r="A330" s="14"/>
      <c r="B330" s="252"/>
      <c r="C330" s="253"/>
      <c r="D330" s="243" t="s">
        <v>186</v>
      </c>
      <c r="E330" s="254" t="s">
        <v>21</v>
      </c>
      <c r="F330" s="255" t="s">
        <v>489</v>
      </c>
      <c r="G330" s="253"/>
      <c r="H330" s="256">
        <v>43.807000000000002</v>
      </c>
      <c r="I330" s="257"/>
      <c r="J330" s="253"/>
      <c r="K330" s="253"/>
      <c r="L330" s="258"/>
      <c r="M330" s="259"/>
      <c r="N330" s="260"/>
      <c r="O330" s="260"/>
      <c r="P330" s="260"/>
      <c r="Q330" s="260"/>
      <c r="R330" s="260"/>
      <c r="S330" s="260"/>
      <c r="T330" s="26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2" t="s">
        <v>186</v>
      </c>
      <c r="AU330" s="262" t="s">
        <v>82</v>
      </c>
      <c r="AV330" s="14" t="s">
        <v>82</v>
      </c>
      <c r="AW330" s="14" t="s">
        <v>34</v>
      </c>
      <c r="AX330" s="14" t="s">
        <v>73</v>
      </c>
      <c r="AY330" s="262" t="s">
        <v>177</v>
      </c>
    </row>
    <row r="331" s="14" customFormat="1">
      <c r="A331" s="14"/>
      <c r="B331" s="252"/>
      <c r="C331" s="253"/>
      <c r="D331" s="243" t="s">
        <v>186</v>
      </c>
      <c r="E331" s="254" t="s">
        <v>21</v>
      </c>
      <c r="F331" s="255" t="s">
        <v>490</v>
      </c>
      <c r="G331" s="253"/>
      <c r="H331" s="256">
        <v>18.105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2" t="s">
        <v>186</v>
      </c>
      <c r="AU331" s="262" t="s">
        <v>82</v>
      </c>
      <c r="AV331" s="14" t="s">
        <v>82</v>
      </c>
      <c r="AW331" s="14" t="s">
        <v>34</v>
      </c>
      <c r="AX331" s="14" t="s">
        <v>73</v>
      </c>
      <c r="AY331" s="262" t="s">
        <v>177</v>
      </c>
    </row>
    <row r="332" s="13" customFormat="1">
      <c r="A332" s="13"/>
      <c r="B332" s="241"/>
      <c r="C332" s="242"/>
      <c r="D332" s="243" t="s">
        <v>186</v>
      </c>
      <c r="E332" s="244" t="s">
        <v>21</v>
      </c>
      <c r="F332" s="245" t="s">
        <v>491</v>
      </c>
      <c r="G332" s="242"/>
      <c r="H332" s="244" t="s">
        <v>21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1" t="s">
        <v>186</v>
      </c>
      <c r="AU332" s="251" t="s">
        <v>82</v>
      </c>
      <c r="AV332" s="13" t="s">
        <v>80</v>
      </c>
      <c r="AW332" s="13" t="s">
        <v>34</v>
      </c>
      <c r="AX332" s="13" t="s">
        <v>73</v>
      </c>
      <c r="AY332" s="251" t="s">
        <v>177</v>
      </c>
    </row>
    <row r="333" s="14" customFormat="1">
      <c r="A333" s="14"/>
      <c r="B333" s="252"/>
      <c r="C333" s="253"/>
      <c r="D333" s="243" t="s">
        <v>186</v>
      </c>
      <c r="E333" s="254" t="s">
        <v>21</v>
      </c>
      <c r="F333" s="255" t="s">
        <v>492</v>
      </c>
      <c r="G333" s="253"/>
      <c r="H333" s="256">
        <v>-2.758</v>
      </c>
      <c r="I333" s="257"/>
      <c r="J333" s="253"/>
      <c r="K333" s="253"/>
      <c r="L333" s="258"/>
      <c r="M333" s="259"/>
      <c r="N333" s="260"/>
      <c r="O333" s="260"/>
      <c r="P333" s="260"/>
      <c r="Q333" s="260"/>
      <c r="R333" s="260"/>
      <c r="S333" s="260"/>
      <c r="T333" s="26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2" t="s">
        <v>186</v>
      </c>
      <c r="AU333" s="262" t="s">
        <v>82</v>
      </c>
      <c r="AV333" s="14" t="s">
        <v>82</v>
      </c>
      <c r="AW333" s="14" t="s">
        <v>34</v>
      </c>
      <c r="AX333" s="14" t="s">
        <v>73</v>
      </c>
      <c r="AY333" s="262" t="s">
        <v>177</v>
      </c>
    </row>
    <row r="334" s="14" customFormat="1">
      <c r="A334" s="14"/>
      <c r="B334" s="252"/>
      <c r="C334" s="253"/>
      <c r="D334" s="243" t="s">
        <v>186</v>
      </c>
      <c r="E334" s="254" t="s">
        <v>21</v>
      </c>
      <c r="F334" s="255" t="s">
        <v>493</v>
      </c>
      <c r="G334" s="253"/>
      <c r="H334" s="256">
        <v>-6.3040000000000003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2" t="s">
        <v>186</v>
      </c>
      <c r="AU334" s="262" t="s">
        <v>82</v>
      </c>
      <c r="AV334" s="14" t="s">
        <v>82</v>
      </c>
      <c r="AW334" s="14" t="s">
        <v>34</v>
      </c>
      <c r="AX334" s="14" t="s">
        <v>73</v>
      </c>
      <c r="AY334" s="262" t="s">
        <v>177</v>
      </c>
    </row>
    <row r="335" s="15" customFormat="1">
      <c r="A335" s="15"/>
      <c r="B335" s="263"/>
      <c r="C335" s="264"/>
      <c r="D335" s="243" t="s">
        <v>186</v>
      </c>
      <c r="E335" s="265" t="s">
        <v>21</v>
      </c>
      <c r="F335" s="266" t="s">
        <v>190</v>
      </c>
      <c r="G335" s="264"/>
      <c r="H335" s="267">
        <v>52.850000000000001</v>
      </c>
      <c r="I335" s="268"/>
      <c r="J335" s="264"/>
      <c r="K335" s="264"/>
      <c r="L335" s="269"/>
      <c r="M335" s="270"/>
      <c r="N335" s="271"/>
      <c r="O335" s="271"/>
      <c r="P335" s="271"/>
      <c r="Q335" s="271"/>
      <c r="R335" s="271"/>
      <c r="S335" s="271"/>
      <c r="T335" s="27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3" t="s">
        <v>186</v>
      </c>
      <c r="AU335" s="273" t="s">
        <v>82</v>
      </c>
      <c r="AV335" s="15" t="s">
        <v>184</v>
      </c>
      <c r="AW335" s="15" t="s">
        <v>34</v>
      </c>
      <c r="AX335" s="15" t="s">
        <v>80</v>
      </c>
      <c r="AY335" s="273" t="s">
        <v>177</v>
      </c>
    </row>
    <row r="336" s="2" customFormat="1" ht="19.8" customHeight="1">
      <c r="A336" s="40"/>
      <c r="B336" s="41"/>
      <c r="C336" s="228" t="s">
        <v>494</v>
      </c>
      <c r="D336" s="228" t="s">
        <v>179</v>
      </c>
      <c r="E336" s="229" t="s">
        <v>495</v>
      </c>
      <c r="F336" s="230" t="s">
        <v>496</v>
      </c>
      <c r="G336" s="231" t="s">
        <v>269</v>
      </c>
      <c r="H336" s="232">
        <v>3.8100000000000001</v>
      </c>
      <c r="I336" s="233"/>
      <c r="J336" s="234">
        <f>ROUND(I336*H336,2)</f>
        <v>0</v>
      </c>
      <c r="K336" s="230" t="s">
        <v>183</v>
      </c>
      <c r="L336" s="46"/>
      <c r="M336" s="235" t="s">
        <v>21</v>
      </c>
      <c r="N336" s="236" t="s">
        <v>44</v>
      </c>
      <c r="O336" s="86"/>
      <c r="P336" s="237">
        <f>O336*H336</f>
        <v>0</v>
      </c>
      <c r="Q336" s="237">
        <v>0.088080000000000006</v>
      </c>
      <c r="R336" s="237">
        <f>Q336*H336</f>
        <v>0.33558480000000002</v>
      </c>
      <c r="S336" s="237">
        <v>0</v>
      </c>
      <c r="T336" s="238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39" t="s">
        <v>184</v>
      </c>
      <c r="AT336" s="239" t="s">
        <v>179</v>
      </c>
      <c r="AU336" s="239" t="s">
        <v>82</v>
      </c>
      <c r="AY336" s="19" t="s">
        <v>177</v>
      </c>
      <c r="BE336" s="240">
        <f>IF(N336="základní",J336,0)</f>
        <v>0</v>
      </c>
      <c r="BF336" s="240">
        <f>IF(N336="snížená",J336,0)</f>
        <v>0</v>
      </c>
      <c r="BG336" s="240">
        <f>IF(N336="zákl. přenesená",J336,0)</f>
        <v>0</v>
      </c>
      <c r="BH336" s="240">
        <f>IF(N336="sníž. přenesená",J336,0)</f>
        <v>0</v>
      </c>
      <c r="BI336" s="240">
        <f>IF(N336="nulová",J336,0)</f>
        <v>0</v>
      </c>
      <c r="BJ336" s="19" t="s">
        <v>80</v>
      </c>
      <c r="BK336" s="240">
        <f>ROUND(I336*H336,2)</f>
        <v>0</v>
      </c>
      <c r="BL336" s="19" t="s">
        <v>184</v>
      </c>
      <c r="BM336" s="239" t="s">
        <v>497</v>
      </c>
    </row>
    <row r="337" s="13" customFormat="1">
      <c r="A337" s="13"/>
      <c r="B337" s="241"/>
      <c r="C337" s="242"/>
      <c r="D337" s="243" t="s">
        <v>186</v>
      </c>
      <c r="E337" s="244" t="s">
        <v>21</v>
      </c>
      <c r="F337" s="245" t="s">
        <v>498</v>
      </c>
      <c r="G337" s="242"/>
      <c r="H337" s="244" t="s">
        <v>21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1" t="s">
        <v>186</v>
      </c>
      <c r="AU337" s="251" t="s">
        <v>82</v>
      </c>
      <c r="AV337" s="13" t="s">
        <v>80</v>
      </c>
      <c r="AW337" s="13" t="s">
        <v>34</v>
      </c>
      <c r="AX337" s="13" t="s">
        <v>73</v>
      </c>
      <c r="AY337" s="251" t="s">
        <v>177</v>
      </c>
    </row>
    <row r="338" s="13" customFormat="1">
      <c r="A338" s="13"/>
      <c r="B338" s="241"/>
      <c r="C338" s="242"/>
      <c r="D338" s="243" t="s">
        <v>186</v>
      </c>
      <c r="E338" s="244" t="s">
        <v>21</v>
      </c>
      <c r="F338" s="245" t="s">
        <v>488</v>
      </c>
      <c r="G338" s="242"/>
      <c r="H338" s="244" t="s">
        <v>21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186</v>
      </c>
      <c r="AU338" s="251" t="s">
        <v>82</v>
      </c>
      <c r="AV338" s="13" t="s">
        <v>80</v>
      </c>
      <c r="AW338" s="13" t="s">
        <v>34</v>
      </c>
      <c r="AX338" s="13" t="s">
        <v>73</v>
      </c>
      <c r="AY338" s="251" t="s">
        <v>177</v>
      </c>
    </row>
    <row r="339" s="13" customFormat="1">
      <c r="A339" s="13"/>
      <c r="B339" s="241"/>
      <c r="C339" s="242"/>
      <c r="D339" s="243" t="s">
        <v>186</v>
      </c>
      <c r="E339" s="244" t="s">
        <v>21</v>
      </c>
      <c r="F339" s="245" t="s">
        <v>463</v>
      </c>
      <c r="G339" s="242"/>
      <c r="H339" s="244" t="s">
        <v>21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1" t="s">
        <v>186</v>
      </c>
      <c r="AU339" s="251" t="s">
        <v>82</v>
      </c>
      <c r="AV339" s="13" t="s">
        <v>80</v>
      </c>
      <c r="AW339" s="13" t="s">
        <v>34</v>
      </c>
      <c r="AX339" s="13" t="s">
        <v>73</v>
      </c>
      <c r="AY339" s="251" t="s">
        <v>177</v>
      </c>
    </row>
    <row r="340" s="14" customFormat="1">
      <c r="A340" s="14"/>
      <c r="B340" s="252"/>
      <c r="C340" s="253"/>
      <c r="D340" s="243" t="s">
        <v>186</v>
      </c>
      <c r="E340" s="254" t="s">
        <v>21</v>
      </c>
      <c r="F340" s="255" t="s">
        <v>499</v>
      </c>
      <c r="G340" s="253"/>
      <c r="H340" s="256">
        <v>3.8100000000000001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2" t="s">
        <v>186</v>
      </c>
      <c r="AU340" s="262" t="s">
        <v>82</v>
      </c>
      <c r="AV340" s="14" t="s">
        <v>82</v>
      </c>
      <c r="AW340" s="14" t="s">
        <v>34</v>
      </c>
      <c r="AX340" s="14" t="s">
        <v>80</v>
      </c>
      <c r="AY340" s="262" t="s">
        <v>177</v>
      </c>
    </row>
    <row r="341" s="2" customFormat="1" ht="14.4" customHeight="1">
      <c r="A341" s="40"/>
      <c r="B341" s="41"/>
      <c r="C341" s="228" t="s">
        <v>500</v>
      </c>
      <c r="D341" s="228" t="s">
        <v>179</v>
      </c>
      <c r="E341" s="229" t="s">
        <v>501</v>
      </c>
      <c r="F341" s="230" t="s">
        <v>502</v>
      </c>
      <c r="G341" s="231" t="s">
        <v>293</v>
      </c>
      <c r="H341" s="232">
        <v>34.950000000000003</v>
      </c>
      <c r="I341" s="233"/>
      <c r="J341" s="234">
        <f>ROUND(I341*H341,2)</f>
        <v>0</v>
      </c>
      <c r="K341" s="230" t="s">
        <v>183</v>
      </c>
      <c r="L341" s="46"/>
      <c r="M341" s="235" t="s">
        <v>21</v>
      </c>
      <c r="N341" s="236" t="s">
        <v>44</v>
      </c>
      <c r="O341" s="86"/>
      <c r="P341" s="237">
        <f>O341*H341</f>
        <v>0</v>
      </c>
      <c r="Q341" s="237">
        <v>0.00012</v>
      </c>
      <c r="R341" s="237">
        <f>Q341*H341</f>
        <v>0.0041940000000000007</v>
      </c>
      <c r="S341" s="237">
        <v>0</v>
      </c>
      <c r="T341" s="23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9" t="s">
        <v>184</v>
      </c>
      <c r="AT341" s="239" t="s">
        <v>179</v>
      </c>
      <c r="AU341" s="239" t="s">
        <v>82</v>
      </c>
      <c r="AY341" s="19" t="s">
        <v>177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9" t="s">
        <v>80</v>
      </c>
      <c r="BK341" s="240">
        <f>ROUND(I341*H341,2)</f>
        <v>0</v>
      </c>
      <c r="BL341" s="19" t="s">
        <v>184</v>
      </c>
      <c r="BM341" s="239" t="s">
        <v>503</v>
      </c>
    </row>
    <row r="342" s="14" customFormat="1">
      <c r="A342" s="14"/>
      <c r="B342" s="252"/>
      <c r="C342" s="253"/>
      <c r="D342" s="243" t="s">
        <v>186</v>
      </c>
      <c r="E342" s="254" t="s">
        <v>21</v>
      </c>
      <c r="F342" s="255" t="s">
        <v>504</v>
      </c>
      <c r="G342" s="253"/>
      <c r="H342" s="256">
        <v>34.950000000000003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2" t="s">
        <v>186</v>
      </c>
      <c r="AU342" s="262" t="s">
        <v>82</v>
      </c>
      <c r="AV342" s="14" t="s">
        <v>82</v>
      </c>
      <c r="AW342" s="14" t="s">
        <v>34</v>
      </c>
      <c r="AX342" s="14" t="s">
        <v>80</v>
      </c>
      <c r="AY342" s="262" t="s">
        <v>177</v>
      </c>
    </row>
    <row r="343" s="2" customFormat="1" ht="14.4" customHeight="1">
      <c r="A343" s="40"/>
      <c r="B343" s="41"/>
      <c r="C343" s="228" t="s">
        <v>505</v>
      </c>
      <c r="D343" s="228" t="s">
        <v>179</v>
      </c>
      <c r="E343" s="229" t="s">
        <v>506</v>
      </c>
      <c r="F343" s="230" t="s">
        <v>507</v>
      </c>
      <c r="G343" s="231" t="s">
        <v>293</v>
      </c>
      <c r="H343" s="232">
        <v>19.98</v>
      </c>
      <c r="I343" s="233"/>
      <c r="J343" s="234">
        <f>ROUND(I343*H343,2)</f>
        <v>0</v>
      </c>
      <c r="K343" s="230" t="s">
        <v>183</v>
      </c>
      <c r="L343" s="46"/>
      <c r="M343" s="235" t="s">
        <v>21</v>
      </c>
      <c r="N343" s="236" t="s">
        <v>44</v>
      </c>
      <c r="O343" s="86"/>
      <c r="P343" s="237">
        <f>O343*H343</f>
        <v>0</v>
      </c>
      <c r="Q343" s="237">
        <v>8.0000000000000007E-05</v>
      </c>
      <c r="R343" s="237">
        <f>Q343*H343</f>
        <v>0.0015984000000000003</v>
      </c>
      <c r="S343" s="237">
        <v>0</v>
      </c>
      <c r="T343" s="238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9" t="s">
        <v>184</v>
      </c>
      <c r="AT343" s="239" t="s">
        <v>179</v>
      </c>
      <c r="AU343" s="239" t="s">
        <v>82</v>
      </c>
      <c r="AY343" s="19" t="s">
        <v>177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9" t="s">
        <v>80</v>
      </c>
      <c r="BK343" s="240">
        <f>ROUND(I343*H343,2)</f>
        <v>0</v>
      </c>
      <c r="BL343" s="19" t="s">
        <v>184</v>
      </c>
      <c r="BM343" s="239" t="s">
        <v>508</v>
      </c>
    </row>
    <row r="344" s="14" customFormat="1">
      <c r="A344" s="14"/>
      <c r="B344" s="252"/>
      <c r="C344" s="253"/>
      <c r="D344" s="243" t="s">
        <v>186</v>
      </c>
      <c r="E344" s="254" t="s">
        <v>21</v>
      </c>
      <c r="F344" s="255" t="s">
        <v>509</v>
      </c>
      <c r="G344" s="253"/>
      <c r="H344" s="256">
        <v>12.34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186</v>
      </c>
      <c r="AU344" s="262" t="s">
        <v>82</v>
      </c>
      <c r="AV344" s="14" t="s">
        <v>82</v>
      </c>
      <c r="AW344" s="14" t="s">
        <v>34</v>
      </c>
      <c r="AX344" s="14" t="s">
        <v>73</v>
      </c>
      <c r="AY344" s="262" t="s">
        <v>177</v>
      </c>
    </row>
    <row r="345" s="14" customFormat="1">
      <c r="A345" s="14"/>
      <c r="B345" s="252"/>
      <c r="C345" s="253"/>
      <c r="D345" s="243" t="s">
        <v>186</v>
      </c>
      <c r="E345" s="254" t="s">
        <v>21</v>
      </c>
      <c r="F345" s="255" t="s">
        <v>510</v>
      </c>
      <c r="G345" s="253"/>
      <c r="H345" s="256">
        <v>5.0999999999999996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2" t="s">
        <v>186</v>
      </c>
      <c r="AU345" s="262" t="s">
        <v>82</v>
      </c>
      <c r="AV345" s="14" t="s">
        <v>82</v>
      </c>
      <c r="AW345" s="14" t="s">
        <v>34</v>
      </c>
      <c r="AX345" s="14" t="s">
        <v>73</v>
      </c>
      <c r="AY345" s="262" t="s">
        <v>177</v>
      </c>
    </row>
    <row r="346" s="14" customFormat="1">
      <c r="A346" s="14"/>
      <c r="B346" s="252"/>
      <c r="C346" s="253"/>
      <c r="D346" s="243" t="s">
        <v>186</v>
      </c>
      <c r="E346" s="254" t="s">
        <v>21</v>
      </c>
      <c r="F346" s="255" t="s">
        <v>511</v>
      </c>
      <c r="G346" s="253"/>
      <c r="H346" s="256">
        <v>2.54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2" t="s">
        <v>186</v>
      </c>
      <c r="AU346" s="262" t="s">
        <v>82</v>
      </c>
      <c r="AV346" s="14" t="s">
        <v>82</v>
      </c>
      <c r="AW346" s="14" t="s">
        <v>34</v>
      </c>
      <c r="AX346" s="14" t="s">
        <v>73</v>
      </c>
      <c r="AY346" s="262" t="s">
        <v>177</v>
      </c>
    </row>
    <row r="347" s="15" customFormat="1">
      <c r="A347" s="15"/>
      <c r="B347" s="263"/>
      <c r="C347" s="264"/>
      <c r="D347" s="243" t="s">
        <v>186</v>
      </c>
      <c r="E347" s="265" t="s">
        <v>21</v>
      </c>
      <c r="F347" s="266" t="s">
        <v>190</v>
      </c>
      <c r="G347" s="264"/>
      <c r="H347" s="267">
        <v>19.979999999999997</v>
      </c>
      <c r="I347" s="268"/>
      <c r="J347" s="264"/>
      <c r="K347" s="264"/>
      <c r="L347" s="269"/>
      <c r="M347" s="270"/>
      <c r="N347" s="271"/>
      <c r="O347" s="271"/>
      <c r="P347" s="271"/>
      <c r="Q347" s="271"/>
      <c r="R347" s="271"/>
      <c r="S347" s="271"/>
      <c r="T347" s="27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3" t="s">
        <v>186</v>
      </c>
      <c r="AU347" s="273" t="s">
        <v>82</v>
      </c>
      <c r="AV347" s="15" t="s">
        <v>184</v>
      </c>
      <c r="AW347" s="15" t="s">
        <v>34</v>
      </c>
      <c r="AX347" s="15" t="s">
        <v>80</v>
      </c>
      <c r="AY347" s="273" t="s">
        <v>177</v>
      </c>
    </row>
    <row r="348" s="12" customFormat="1" ht="22.8" customHeight="1">
      <c r="A348" s="12"/>
      <c r="B348" s="212"/>
      <c r="C348" s="213"/>
      <c r="D348" s="214" t="s">
        <v>72</v>
      </c>
      <c r="E348" s="226" t="s">
        <v>420</v>
      </c>
      <c r="F348" s="226" t="s">
        <v>512</v>
      </c>
      <c r="G348" s="213"/>
      <c r="H348" s="213"/>
      <c r="I348" s="216"/>
      <c r="J348" s="227">
        <f>BK348</f>
        <v>0</v>
      </c>
      <c r="K348" s="213"/>
      <c r="L348" s="218"/>
      <c r="M348" s="219"/>
      <c r="N348" s="220"/>
      <c r="O348" s="220"/>
      <c r="P348" s="221">
        <f>SUM(P349:P363)</f>
        <v>0</v>
      </c>
      <c r="Q348" s="220"/>
      <c r="R348" s="221">
        <f>SUM(R349:R363)</f>
        <v>5.1711342300000007</v>
      </c>
      <c r="S348" s="220"/>
      <c r="T348" s="222">
        <f>SUM(T349:T363)</f>
        <v>0.00062460000000000011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3" t="s">
        <v>80</v>
      </c>
      <c r="AT348" s="224" t="s">
        <v>72</v>
      </c>
      <c r="AU348" s="224" t="s">
        <v>80</v>
      </c>
      <c r="AY348" s="223" t="s">
        <v>177</v>
      </c>
      <c r="BK348" s="225">
        <f>SUM(BK349:BK363)</f>
        <v>0</v>
      </c>
    </row>
    <row r="349" s="2" customFormat="1" ht="19.8" customHeight="1">
      <c r="A349" s="40"/>
      <c r="B349" s="41"/>
      <c r="C349" s="228" t="s">
        <v>513</v>
      </c>
      <c r="D349" s="228" t="s">
        <v>179</v>
      </c>
      <c r="E349" s="229" t="s">
        <v>514</v>
      </c>
      <c r="F349" s="230" t="s">
        <v>515</v>
      </c>
      <c r="G349" s="231" t="s">
        <v>293</v>
      </c>
      <c r="H349" s="232">
        <v>40.5</v>
      </c>
      <c r="I349" s="233"/>
      <c r="J349" s="234">
        <f>ROUND(I349*H349,2)</f>
        <v>0</v>
      </c>
      <c r="K349" s="230" t="s">
        <v>183</v>
      </c>
      <c r="L349" s="46"/>
      <c r="M349" s="235" t="s">
        <v>21</v>
      </c>
      <c r="N349" s="236" t="s">
        <v>44</v>
      </c>
      <c r="O349" s="86"/>
      <c r="P349" s="237">
        <f>O349*H349</f>
        <v>0</v>
      </c>
      <c r="Q349" s="237">
        <v>0.00079000000000000001</v>
      </c>
      <c r="R349" s="237">
        <f>Q349*H349</f>
        <v>0.031995000000000003</v>
      </c>
      <c r="S349" s="237">
        <v>1.0000000000000001E-05</v>
      </c>
      <c r="T349" s="238">
        <f>S349*H349</f>
        <v>0.00040500000000000003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9" t="s">
        <v>184</v>
      </c>
      <c r="AT349" s="239" t="s">
        <v>179</v>
      </c>
      <c r="AU349" s="239" t="s">
        <v>82</v>
      </c>
      <c r="AY349" s="19" t="s">
        <v>177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9" t="s">
        <v>80</v>
      </c>
      <c r="BK349" s="240">
        <f>ROUND(I349*H349,2)</f>
        <v>0</v>
      </c>
      <c r="BL349" s="19" t="s">
        <v>184</v>
      </c>
      <c r="BM349" s="239" t="s">
        <v>516</v>
      </c>
    </row>
    <row r="350" s="13" customFormat="1">
      <c r="A350" s="13"/>
      <c r="B350" s="241"/>
      <c r="C350" s="242"/>
      <c r="D350" s="243" t="s">
        <v>186</v>
      </c>
      <c r="E350" s="244" t="s">
        <v>21</v>
      </c>
      <c r="F350" s="245" t="s">
        <v>517</v>
      </c>
      <c r="G350" s="242"/>
      <c r="H350" s="244" t="s">
        <v>21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186</v>
      </c>
      <c r="AU350" s="251" t="s">
        <v>82</v>
      </c>
      <c r="AV350" s="13" t="s">
        <v>80</v>
      </c>
      <c r="AW350" s="13" t="s">
        <v>34</v>
      </c>
      <c r="AX350" s="13" t="s">
        <v>73</v>
      </c>
      <c r="AY350" s="251" t="s">
        <v>177</v>
      </c>
    </row>
    <row r="351" s="13" customFormat="1">
      <c r="A351" s="13"/>
      <c r="B351" s="241"/>
      <c r="C351" s="242"/>
      <c r="D351" s="243" t="s">
        <v>186</v>
      </c>
      <c r="E351" s="244" t="s">
        <v>21</v>
      </c>
      <c r="F351" s="245" t="s">
        <v>518</v>
      </c>
      <c r="G351" s="242"/>
      <c r="H351" s="244" t="s">
        <v>21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186</v>
      </c>
      <c r="AU351" s="251" t="s">
        <v>82</v>
      </c>
      <c r="AV351" s="13" t="s">
        <v>80</v>
      </c>
      <c r="AW351" s="13" t="s">
        <v>34</v>
      </c>
      <c r="AX351" s="13" t="s">
        <v>73</v>
      </c>
      <c r="AY351" s="251" t="s">
        <v>177</v>
      </c>
    </row>
    <row r="352" s="13" customFormat="1">
      <c r="A352" s="13"/>
      <c r="B352" s="241"/>
      <c r="C352" s="242"/>
      <c r="D352" s="243" t="s">
        <v>186</v>
      </c>
      <c r="E352" s="244" t="s">
        <v>21</v>
      </c>
      <c r="F352" s="245" t="s">
        <v>463</v>
      </c>
      <c r="G352" s="242"/>
      <c r="H352" s="244" t="s">
        <v>21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1" t="s">
        <v>186</v>
      </c>
      <c r="AU352" s="251" t="s">
        <v>82</v>
      </c>
      <c r="AV352" s="13" t="s">
        <v>80</v>
      </c>
      <c r="AW352" s="13" t="s">
        <v>34</v>
      </c>
      <c r="AX352" s="13" t="s">
        <v>73</v>
      </c>
      <c r="AY352" s="251" t="s">
        <v>177</v>
      </c>
    </row>
    <row r="353" s="13" customFormat="1">
      <c r="A353" s="13"/>
      <c r="B353" s="241"/>
      <c r="C353" s="242"/>
      <c r="D353" s="243" t="s">
        <v>186</v>
      </c>
      <c r="E353" s="244" t="s">
        <v>21</v>
      </c>
      <c r="F353" s="245" t="s">
        <v>204</v>
      </c>
      <c r="G353" s="242"/>
      <c r="H353" s="244" t="s">
        <v>21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1" t="s">
        <v>186</v>
      </c>
      <c r="AU353" s="251" t="s">
        <v>82</v>
      </c>
      <c r="AV353" s="13" t="s">
        <v>80</v>
      </c>
      <c r="AW353" s="13" t="s">
        <v>34</v>
      </c>
      <c r="AX353" s="13" t="s">
        <v>73</v>
      </c>
      <c r="AY353" s="251" t="s">
        <v>177</v>
      </c>
    </row>
    <row r="354" s="14" customFormat="1">
      <c r="A354" s="14"/>
      <c r="B354" s="252"/>
      <c r="C354" s="253"/>
      <c r="D354" s="243" t="s">
        <v>186</v>
      </c>
      <c r="E354" s="254" t="s">
        <v>21</v>
      </c>
      <c r="F354" s="255" t="s">
        <v>519</v>
      </c>
      <c r="G354" s="253"/>
      <c r="H354" s="256">
        <v>62.460000000000001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2" t="s">
        <v>186</v>
      </c>
      <c r="AU354" s="262" t="s">
        <v>82</v>
      </c>
      <c r="AV354" s="14" t="s">
        <v>82</v>
      </c>
      <c r="AW354" s="14" t="s">
        <v>34</v>
      </c>
      <c r="AX354" s="14" t="s">
        <v>73</v>
      </c>
      <c r="AY354" s="262" t="s">
        <v>177</v>
      </c>
    </row>
    <row r="355" s="14" customFormat="1">
      <c r="A355" s="14"/>
      <c r="B355" s="252"/>
      <c r="C355" s="253"/>
      <c r="D355" s="243" t="s">
        <v>186</v>
      </c>
      <c r="E355" s="254" t="s">
        <v>21</v>
      </c>
      <c r="F355" s="255" t="s">
        <v>520</v>
      </c>
      <c r="G355" s="253"/>
      <c r="H355" s="256">
        <v>-21.960000000000001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2" t="s">
        <v>186</v>
      </c>
      <c r="AU355" s="262" t="s">
        <v>82</v>
      </c>
      <c r="AV355" s="14" t="s">
        <v>82</v>
      </c>
      <c r="AW355" s="14" t="s">
        <v>34</v>
      </c>
      <c r="AX355" s="14" t="s">
        <v>73</v>
      </c>
      <c r="AY355" s="262" t="s">
        <v>177</v>
      </c>
    </row>
    <row r="356" s="15" customFormat="1">
      <c r="A356" s="15"/>
      <c r="B356" s="263"/>
      <c r="C356" s="264"/>
      <c r="D356" s="243" t="s">
        <v>186</v>
      </c>
      <c r="E356" s="265" t="s">
        <v>21</v>
      </c>
      <c r="F356" s="266" t="s">
        <v>190</v>
      </c>
      <c r="G356" s="264"/>
      <c r="H356" s="267">
        <v>40.5</v>
      </c>
      <c r="I356" s="268"/>
      <c r="J356" s="264"/>
      <c r="K356" s="264"/>
      <c r="L356" s="269"/>
      <c r="M356" s="270"/>
      <c r="N356" s="271"/>
      <c r="O356" s="271"/>
      <c r="P356" s="271"/>
      <c r="Q356" s="271"/>
      <c r="R356" s="271"/>
      <c r="S356" s="271"/>
      <c r="T356" s="27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3" t="s">
        <v>186</v>
      </c>
      <c r="AU356" s="273" t="s">
        <v>82</v>
      </c>
      <c r="AV356" s="15" t="s">
        <v>184</v>
      </c>
      <c r="AW356" s="15" t="s">
        <v>34</v>
      </c>
      <c r="AX356" s="15" t="s">
        <v>80</v>
      </c>
      <c r="AY356" s="273" t="s">
        <v>177</v>
      </c>
    </row>
    <row r="357" s="2" customFormat="1" ht="19.8" customHeight="1">
      <c r="A357" s="40"/>
      <c r="B357" s="41"/>
      <c r="C357" s="228" t="s">
        <v>521</v>
      </c>
      <c r="D357" s="228" t="s">
        <v>179</v>
      </c>
      <c r="E357" s="229" t="s">
        <v>522</v>
      </c>
      <c r="F357" s="230" t="s">
        <v>523</v>
      </c>
      <c r="G357" s="231" t="s">
        <v>293</v>
      </c>
      <c r="H357" s="232">
        <v>21.960000000000001</v>
      </c>
      <c r="I357" s="233"/>
      <c r="J357" s="234">
        <f>ROUND(I357*H357,2)</f>
        <v>0</v>
      </c>
      <c r="K357" s="230" t="s">
        <v>183</v>
      </c>
      <c r="L357" s="46"/>
      <c r="M357" s="235" t="s">
        <v>21</v>
      </c>
      <c r="N357" s="236" t="s">
        <v>44</v>
      </c>
      <c r="O357" s="86"/>
      <c r="P357" s="237">
        <f>O357*H357</f>
        <v>0</v>
      </c>
      <c r="Q357" s="237">
        <v>0.0011900000000000001</v>
      </c>
      <c r="R357" s="237">
        <f>Q357*H357</f>
        <v>0.026132400000000004</v>
      </c>
      <c r="S357" s="237">
        <v>1.0000000000000001E-05</v>
      </c>
      <c r="T357" s="238">
        <f>S357*H357</f>
        <v>0.00021960000000000003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9" t="s">
        <v>184</v>
      </c>
      <c r="AT357" s="239" t="s">
        <v>179</v>
      </c>
      <c r="AU357" s="239" t="s">
        <v>82</v>
      </c>
      <c r="AY357" s="19" t="s">
        <v>177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9" t="s">
        <v>80</v>
      </c>
      <c r="BK357" s="240">
        <f>ROUND(I357*H357,2)</f>
        <v>0</v>
      </c>
      <c r="BL357" s="19" t="s">
        <v>184</v>
      </c>
      <c r="BM357" s="239" t="s">
        <v>524</v>
      </c>
    </row>
    <row r="358" s="14" customFormat="1">
      <c r="A358" s="14"/>
      <c r="B358" s="252"/>
      <c r="C358" s="253"/>
      <c r="D358" s="243" t="s">
        <v>186</v>
      </c>
      <c r="E358" s="254" t="s">
        <v>21</v>
      </c>
      <c r="F358" s="255" t="s">
        <v>525</v>
      </c>
      <c r="G358" s="253"/>
      <c r="H358" s="256">
        <v>21.960000000000001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2" t="s">
        <v>186</v>
      </c>
      <c r="AU358" s="262" t="s">
        <v>82</v>
      </c>
      <c r="AV358" s="14" t="s">
        <v>82</v>
      </c>
      <c r="AW358" s="14" t="s">
        <v>34</v>
      </c>
      <c r="AX358" s="14" t="s">
        <v>80</v>
      </c>
      <c r="AY358" s="262" t="s">
        <v>177</v>
      </c>
    </row>
    <row r="359" s="2" customFormat="1" ht="14.4" customHeight="1">
      <c r="A359" s="40"/>
      <c r="B359" s="41"/>
      <c r="C359" s="228" t="s">
        <v>526</v>
      </c>
      <c r="D359" s="228" t="s">
        <v>179</v>
      </c>
      <c r="E359" s="229" t="s">
        <v>527</v>
      </c>
      <c r="F359" s="230" t="s">
        <v>528</v>
      </c>
      <c r="G359" s="231" t="s">
        <v>182</v>
      </c>
      <c r="H359" s="232">
        <v>3.1230000000000002</v>
      </c>
      <c r="I359" s="233"/>
      <c r="J359" s="234">
        <f>ROUND(I359*H359,2)</f>
        <v>0</v>
      </c>
      <c r="K359" s="230" t="s">
        <v>183</v>
      </c>
      <c r="L359" s="46"/>
      <c r="M359" s="235" t="s">
        <v>21</v>
      </c>
      <c r="N359" s="236" t="s">
        <v>44</v>
      </c>
      <c r="O359" s="86"/>
      <c r="P359" s="237">
        <f>O359*H359</f>
        <v>0</v>
      </c>
      <c r="Q359" s="237">
        <v>1.6372100000000001</v>
      </c>
      <c r="R359" s="237">
        <f>Q359*H359</f>
        <v>5.1130068300000007</v>
      </c>
      <c r="S359" s="237">
        <v>0</v>
      </c>
      <c r="T359" s="238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39" t="s">
        <v>184</v>
      </c>
      <c r="AT359" s="239" t="s">
        <v>179</v>
      </c>
      <c r="AU359" s="239" t="s">
        <v>82</v>
      </c>
      <c r="AY359" s="19" t="s">
        <v>177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9" t="s">
        <v>80</v>
      </c>
      <c r="BK359" s="240">
        <f>ROUND(I359*H359,2)</f>
        <v>0</v>
      </c>
      <c r="BL359" s="19" t="s">
        <v>184</v>
      </c>
      <c r="BM359" s="239" t="s">
        <v>529</v>
      </c>
    </row>
    <row r="360" s="13" customFormat="1">
      <c r="A360" s="13"/>
      <c r="B360" s="241"/>
      <c r="C360" s="242"/>
      <c r="D360" s="243" t="s">
        <v>186</v>
      </c>
      <c r="E360" s="244" t="s">
        <v>21</v>
      </c>
      <c r="F360" s="245" t="s">
        <v>530</v>
      </c>
      <c r="G360" s="242"/>
      <c r="H360" s="244" t="s">
        <v>21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1" t="s">
        <v>186</v>
      </c>
      <c r="AU360" s="251" t="s">
        <v>82</v>
      </c>
      <c r="AV360" s="13" t="s">
        <v>80</v>
      </c>
      <c r="AW360" s="13" t="s">
        <v>34</v>
      </c>
      <c r="AX360" s="13" t="s">
        <v>73</v>
      </c>
      <c r="AY360" s="251" t="s">
        <v>177</v>
      </c>
    </row>
    <row r="361" s="13" customFormat="1">
      <c r="A361" s="13"/>
      <c r="B361" s="241"/>
      <c r="C361" s="242"/>
      <c r="D361" s="243" t="s">
        <v>186</v>
      </c>
      <c r="E361" s="244" t="s">
        <v>21</v>
      </c>
      <c r="F361" s="245" t="s">
        <v>531</v>
      </c>
      <c r="G361" s="242"/>
      <c r="H361" s="244" t="s">
        <v>21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186</v>
      </c>
      <c r="AU361" s="251" t="s">
        <v>82</v>
      </c>
      <c r="AV361" s="13" t="s">
        <v>80</v>
      </c>
      <c r="AW361" s="13" t="s">
        <v>34</v>
      </c>
      <c r="AX361" s="13" t="s">
        <v>73</v>
      </c>
      <c r="AY361" s="251" t="s">
        <v>177</v>
      </c>
    </row>
    <row r="362" s="14" customFormat="1">
      <c r="A362" s="14"/>
      <c r="B362" s="252"/>
      <c r="C362" s="253"/>
      <c r="D362" s="243" t="s">
        <v>186</v>
      </c>
      <c r="E362" s="254" t="s">
        <v>21</v>
      </c>
      <c r="F362" s="255" t="s">
        <v>532</v>
      </c>
      <c r="G362" s="253"/>
      <c r="H362" s="256">
        <v>3.1230000000000002</v>
      </c>
      <c r="I362" s="257"/>
      <c r="J362" s="253"/>
      <c r="K362" s="253"/>
      <c r="L362" s="258"/>
      <c r="M362" s="259"/>
      <c r="N362" s="260"/>
      <c r="O362" s="260"/>
      <c r="P362" s="260"/>
      <c r="Q362" s="260"/>
      <c r="R362" s="260"/>
      <c r="S362" s="260"/>
      <c r="T362" s="26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2" t="s">
        <v>186</v>
      </c>
      <c r="AU362" s="262" t="s">
        <v>82</v>
      </c>
      <c r="AV362" s="14" t="s">
        <v>82</v>
      </c>
      <c r="AW362" s="14" t="s">
        <v>34</v>
      </c>
      <c r="AX362" s="14" t="s">
        <v>73</v>
      </c>
      <c r="AY362" s="262" t="s">
        <v>177</v>
      </c>
    </row>
    <row r="363" s="15" customFormat="1">
      <c r="A363" s="15"/>
      <c r="B363" s="263"/>
      <c r="C363" s="264"/>
      <c r="D363" s="243" t="s">
        <v>186</v>
      </c>
      <c r="E363" s="265" t="s">
        <v>21</v>
      </c>
      <c r="F363" s="266" t="s">
        <v>190</v>
      </c>
      <c r="G363" s="264"/>
      <c r="H363" s="267">
        <v>3.1230000000000002</v>
      </c>
      <c r="I363" s="268"/>
      <c r="J363" s="264"/>
      <c r="K363" s="264"/>
      <c r="L363" s="269"/>
      <c r="M363" s="270"/>
      <c r="N363" s="271"/>
      <c r="O363" s="271"/>
      <c r="P363" s="271"/>
      <c r="Q363" s="271"/>
      <c r="R363" s="271"/>
      <c r="S363" s="271"/>
      <c r="T363" s="272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3" t="s">
        <v>186</v>
      </c>
      <c r="AU363" s="273" t="s">
        <v>82</v>
      </c>
      <c r="AV363" s="15" t="s">
        <v>184</v>
      </c>
      <c r="AW363" s="15" t="s">
        <v>34</v>
      </c>
      <c r="AX363" s="15" t="s">
        <v>80</v>
      </c>
      <c r="AY363" s="273" t="s">
        <v>177</v>
      </c>
    </row>
    <row r="364" s="12" customFormat="1" ht="22.8" customHeight="1">
      <c r="A364" s="12"/>
      <c r="B364" s="212"/>
      <c r="C364" s="213"/>
      <c r="D364" s="214" t="s">
        <v>72</v>
      </c>
      <c r="E364" s="226" t="s">
        <v>184</v>
      </c>
      <c r="F364" s="226" t="s">
        <v>533</v>
      </c>
      <c r="G364" s="213"/>
      <c r="H364" s="213"/>
      <c r="I364" s="216"/>
      <c r="J364" s="227">
        <f>BK364</f>
        <v>0</v>
      </c>
      <c r="K364" s="213"/>
      <c r="L364" s="218"/>
      <c r="M364" s="219"/>
      <c r="N364" s="220"/>
      <c r="O364" s="220"/>
      <c r="P364" s="221">
        <f>SUM(P365:P396)</f>
        <v>0</v>
      </c>
      <c r="Q364" s="220"/>
      <c r="R364" s="221">
        <f>SUM(R365:R396)</f>
        <v>6.7983708200000006</v>
      </c>
      <c r="S364" s="220"/>
      <c r="T364" s="222">
        <f>SUM(T365:T396)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3" t="s">
        <v>80</v>
      </c>
      <c r="AT364" s="224" t="s">
        <v>72</v>
      </c>
      <c r="AU364" s="224" t="s">
        <v>80</v>
      </c>
      <c r="AY364" s="223" t="s">
        <v>177</v>
      </c>
      <c r="BK364" s="225">
        <f>SUM(BK365:BK396)</f>
        <v>0</v>
      </c>
    </row>
    <row r="365" s="2" customFormat="1" ht="19.8" customHeight="1">
      <c r="A365" s="40"/>
      <c r="B365" s="41"/>
      <c r="C365" s="228" t="s">
        <v>534</v>
      </c>
      <c r="D365" s="228" t="s">
        <v>179</v>
      </c>
      <c r="E365" s="229" t="s">
        <v>535</v>
      </c>
      <c r="F365" s="230" t="s">
        <v>536</v>
      </c>
      <c r="G365" s="231" t="s">
        <v>182</v>
      </c>
      <c r="H365" s="232">
        <v>2.6280000000000001</v>
      </c>
      <c r="I365" s="233"/>
      <c r="J365" s="234">
        <f>ROUND(I365*H365,2)</f>
        <v>0</v>
      </c>
      <c r="K365" s="230" t="s">
        <v>183</v>
      </c>
      <c r="L365" s="46"/>
      <c r="M365" s="235" t="s">
        <v>21</v>
      </c>
      <c r="N365" s="236" t="s">
        <v>44</v>
      </c>
      <c r="O365" s="86"/>
      <c r="P365" s="237">
        <f>O365*H365</f>
        <v>0</v>
      </c>
      <c r="Q365" s="237">
        <v>2.45343</v>
      </c>
      <c r="R365" s="237">
        <f>Q365*H365</f>
        <v>6.4476140400000004</v>
      </c>
      <c r="S365" s="237">
        <v>0</v>
      </c>
      <c r="T365" s="238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9" t="s">
        <v>184</v>
      </c>
      <c r="AT365" s="239" t="s">
        <v>179</v>
      </c>
      <c r="AU365" s="239" t="s">
        <v>82</v>
      </c>
      <c r="AY365" s="19" t="s">
        <v>177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9" t="s">
        <v>80</v>
      </c>
      <c r="BK365" s="240">
        <f>ROUND(I365*H365,2)</f>
        <v>0</v>
      </c>
      <c r="BL365" s="19" t="s">
        <v>184</v>
      </c>
      <c r="BM365" s="239" t="s">
        <v>537</v>
      </c>
    </row>
    <row r="366" s="13" customFormat="1">
      <c r="A366" s="13"/>
      <c r="B366" s="241"/>
      <c r="C366" s="242"/>
      <c r="D366" s="243" t="s">
        <v>186</v>
      </c>
      <c r="E366" s="244" t="s">
        <v>21</v>
      </c>
      <c r="F366" s="245" t="s">
        <v>538</v>
      </c>
      <c r="G366" s="242"/>
      <c r="H366" s="244" t="s">
        <v>21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1" t="s">
        <v>186</v>
      </c>
      <c r="AU366" s="251" t="s">
        <v>82</v>
      </c>
      <c r="AV366" s="13" t="s">
        <v>80</v>
      </c>
      <c r="AW366" s="13" t="s">
        <v>34</v>
      </c>
      <c r="AX366" s="13" t="s">
        <v>73</v>
      </c>
      <c r="AY366" s="251" t="s">
        <v>177</v>
      </c>
    </row>
    <row r="367" s="13" customFormat="1">
      <c r="A367" s="13"/>
      <c r="B367" s="241"/>
      <c r="C367" s="242"/>
      <c r="D367" s="243" t="s">
        <v>186</v>
      </c>
      <c r="E367" s="244" t="s">
        <v>21</v>
      </c>
      <c r="F367" s="245" t="s">
        <v>539</v>
      </c>
      <c r="G367" s="242"/>
      <c r="H367" s="244" t="s">
        <v>21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186</v>
      </c>
      <c r="AU367" s="251" t="s">
        <v>82</v>
      </c>
      <c r="AV367" s="13" t="s">
        <v>80</v>
      </c>
      <c r="AW367" s="13" t="s">
        <v>34</v>
      </c>
      <c r="AX367" s="13" t="s">
        <v>73</v>
      </c>
      <c r="AY367" s="251" t="s">
        <v>177</v>
      </c>
    </row>
    <row r="368" s="14" customFormat="1">
      <c r="A368" s="14"/>
      <c r="B368" s="252"/>
      <c r="C368" s="253"/>
      <c r="D368" s="243" t="s">
        <v>186</v>
      </c>
      <c r="E368" s="254" t="s">
        <v>21</v>
      </c>
      <c r="F368" s="255" t="s">
        <v>540</v>
      </c>
      <c r="G368" s="253"/>
      <c r="H368" s="256">
        <v>2.7000000000000002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2" t="s">
        <v>186</v>
      </c>
      <c r="AU368" s="262" t="s">
        <v>82</v>
      </c>
      <c r="AV368" s="14" t="s">
        <v>82</v>
      </c>
      <c r="AW368" s="14" t="s">
        <v>34</v>
      </c>
      <c r="AX368" s="14" t="s">
        <v>73</v>
      </c>
      <c r="AY368" s="262" t="s">
        <v>177</v>
      </c>
    </row>
    <row r="369" s="14" customFormat="1">
      <c r="A369" s="14"/>
      <c r="B369" s="252"/>
      <c r="C369" s="253"/>
      <c r="D369" s="243" t="s">
        <v>186</v>
      </c>
      <c r="E369" s="254" t="s">
        <v>21</v>
      </c>
      <c r="F369" s="255" t="s">
        <v>541</v>
      </c>
      <c r="G369" s="253"/>
      <c r="H369" s="256">
        <v>-0.071999999999999995</v>
      </c>
      <c r="I369" s="257"/>
      <c r="J369" s="253"/>
      <c r="K369" s="253"/>
      <c r="L369" s="258"/>
      <c r="M369" s="259"/>
      <c r="N369" s="260"/>
      <c r="O369" s="260"/>
      <c r="P369" s="260"/>
      <c r="Q369" s="260"/>
      <c r="R369" s="260"/>
      <c r="S369" s="260"/>
      <c r="T369" s="26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2" t="s">
        <v>186</v>
      </c>
      <c r="AU369" s="262" t="s">
        <v>82</v>
      </c>
      <c r="AV369" s="14" t="s">
        <v>82</v>
      </c>
      <c r="AW369" s="14" t="s">
        <v>34</v>
      </c>
      <c r="AX369" s="14" t="s">
        <v>73</v>
      </c>
      <c r="AY369" s="262" t="s">
        <v>177</v>
      </c>
    </row>
    <row r="370" s="15" customFormat="1">
      <c r="A370" s="15"/>
      <c r="B370" s="263"/>
      <c r="C370" s="264"/>
      <c r="D370" s="243" t="s">
        <v>186</v>
      </c>
      <c r="E370" s="265" t="s">
        <v>21</v>
      </c>
      <c r="F370" s="266" t="s">
        <v>190</v>
      </c>
      <c r="G370" s="264"/>
      <c r="H370" s="267">
        <v>2.6280000000000001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3" t="s">
        <v>186</v>
      </c>
      <c r="AU370" s="273" t="s">
        <v>82</v>
      </c>
      <c r="AV370" s="15" t="s">
        <v>184</v>
      </c>
      <c r="AW370" s="15" t="s">
        <v>34</v>
      </c>
      <c r="AX370" s="15" t="s">
        <v>80</v>
      </c>
      <c r="AY370" s="273" t="s">
        <v>177</v>
      </c>
    </row>
    <row r="371" s="2" customFormat="1" ht="19.8" customHeight="1">
      <c r="A371" s="40"/>
      <c r="B371" s="41"/>
      <c r="C371" s="228" t="s">
        <v>542</v>
      </c>
      <c r="D371" s="228" t="s">
        <v>179</v>
      </c>
      <c r="E371" s="229" t="s">
        <v>543</v>
      </c>
      <c r="F371" s="230" t="s">
        <v>544</v>
      </c>
      <c r="G371" s="231" t="s">
        <v>269</v>
      </c>
      <c r="H371" s="232">
        <v>3.6200000000000001</v>
      </c>
      <c r="I371" s="233"/>
      <c r="J371" s="234">
        <f>ROUND(I371*H371,2)</f>
        <v>0</v>
      </c>
      <c r="K371" s="230" t="s">
        <v>183</v>
      </c>
      <c r="L371" s="46"/>
      <c r="M371" s="235" t="s">
        <v>21</v>
      </c>
      <c r="N371" s="236" t="s">
        <v>44</v>
      </c>
      <c r="O371" s="86"/>
      <c r="P371" s="237">
        <f>O371*H371</f>
        <v>0</v>
      </c>
      <c r="Q371" s="237">
        <v>0.0053299999999999997</v>
      </c>
      <c r="R371" s="237">
        <f>Q371*H371</f>
        <v>0.019294599999999999</v>
      </c>
      <c r="S371" s="237">
        <v>0</v>
      </c>
      <c r="T371" s="238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9" t="s">
        <v>184</v>
      </c>
      <c r="AT371" s="239" t="s">
        <v>179</v>
      </c>
      <c r="AU371" s="239" t="s">
        <v>82</v>
      </c>
      <c r="AY371" s="19" t="s">
        <v>177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9" t="s">
        <v>80</v>
      </c>
      <c r="BK371" s="240">
        <f>ROUND(I371*H371,2)</f>
        <v>0</v>
      </c>
      <c r="BL371" s="19" t="s">
        <v>184</v>
      </c>
      <c r="BM371" s="239" t="s">
        <v>545</v>
      </c>
    </row>
    <row r="372" s="14" customFormat="1">
      <c r="A372" s="14"/>
      <c r="B372" s="252"/>
      <c r="C372" s="253"/>
      <c r="D372" s="243" t="s">
        <v>186</v>
      </c>
      <c r="E372" s="254" t="s">
        <v>21</v>
      </c>
      <c r="F372" s="255" t="s">
        <v>546</v>
      </c>
      <c r="G372" s="253"/>
      <c r="H372" s="256">
        <v>3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2" t="s">
        <v>186</v>
      </c>
      <c r="AU372" s="262" t="s">
        <v>82</v>
      </c>
      <c r="AV372" s="14" t="s">
        <v>82</v>
      </c>
      <c r="AW372" s="14" t="s">
        <v>34</v>
      </c>
      <c r="AX372" s="14" t="s">
        <v>73</v>
      </c>
      <c r="AY372" s="262" t="s">
        <v>177</v>
      </c>
    </row>
    <row r="373" s="14" customFormat="1">
      <c r="A373" s="14"/>
      <c r="B373" s="252"/>
      <c r="C373" s="253"/>
      <c r="D373" s="243" t="s">
        <v>186</v>
      </c>
      <c r="E373" s="254" t="s">
        <v>21</v>
      </c>
      <c r="F373" s="255" t="s">
        <v>547</v>
      </c>
      <c r="G373" s="253"/>
      <c r="H373" s="256">
        <v>-0.35999999999999999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2" t="s">
        <v>186</v>
      </c>
      <c r="AU373" s="262" t="s">
        <v>82</v>
      </c>
      <c r="AV373" s="14" t="s">
        <v>82</v>
      </c>
      <c r="AW373" s="14" t="s">
        <v>34</v>
      </c>
      <c r="AX373" s="14" t="s">
        <v>73</v>
      </c>
      <c r="AY373" s="262" t="s">
        <v>177</v>
      </c>
    </row>
    <row r="374" s="14" customFormat="1">
      <c r="A374" s="14"/>
      <c r="B374" s="252"/>
      <c r="C374" s="253"/>
      <c r="D374" s="243" t="s">
        <v>186</v>
      </c>
      <c r="E374" s="254" t="s">
        <v>21</v>
      </c>
      <c r="F374" s="255" t="s">
        <v>548</v>
      </c>
      <c r="G374" s="253"/>
      <c r="H374" s="256">
        <v>0.47999999999999998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2" t="s">
        <v>186</v>
      </c>
      <c r="AU374" s="262" t="s">
        <v>82</v>
      </c>
      <c r="AV374" s="14" t="s">
        <v>82</v>
      </c>
      <c r="AW374" s="14" t="s">
        <v>34</v>
      </c>
      <c r="AX374" s="14" t="s">
        <v>73</v>
      </c>
      <c r="AY374" s="262" t="s">
        <v>177</v>
      </c>
    </row>
    <row r="375" s="14" customFormat="1">
      <c r="A375" s="14"/>
      <c r="B375" s="252"/>
      <c r="C375" s="253"/>
      <c r="D375" s="243" t="s">
        <v>186</v>
      </c>
      <c r="E375" s="254" t="s">
        <v>21</v>
      </c>
      <c r="F375" s="255" t="s">
        <v>549</v>
      </c>
      <c r="G375" s="253"/>
      <c r="H375" s="256">
        <v>0.5</v>
      </c>
      <c r="I375" s="257"/>
      <c r="J375" s="253"/>
      <c r="K375" s="253"/>
      <c r="L375" s="258"/>
      <c r="M375" s="259"/>
      <c r="N375" s="260"/>
      <c r="O375" s="260"/>
      <c r="P375" s="260"/>
      <c r="Q375" s="260"/>
      <c r="R375" s="260"/>
      <c r="S375" s="260"/>
      <c r="T375" s="26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2" t="s">
        <v>186</v>
      </c>
      <c r="AU375" s="262" t="s">
        <v>82</v>
      </c>
      <c r="AV375" s="14" t="s">
        <v>82</v>
      </c>
      <c r="AW375" s="14" t="s">
        <v>34</v>
      </c>
      <c r="AX375" s="14" t="s">
        <v>73</v>
      </c>
      <c r="AY375" s="262" t="s">
        <v>177</v>
      </c>
    </row>
    <row r="376" s="15" customFormat="1">
      <c r="A376" s="15"/>
      <c r="B376" s="263"/>
      <c r="C376" s="264"/>
      <c r="D376" s="243" t="s">
        <v>186</v>
      </c>
      <c r="E376" s="265" t="s">
        <v>21</v>
      </c>
      <c r="F376" s="266" t="s">
        <v>190</v>
      </c>
      <c r="G376" s="264"/>
      <c r="H376" s="267">
        <v>3.6200000000000001</v>
      </c>
      <c r="I376" s="268"/>
      <c r="J376" s="264"/>
      <c r="K376" s="264"/>
      <c r="L376" s="269"/>
      <c r="M376" s="270"/>
      <c r="N376" s="271"/>
      <c r="O376" s="271"/>
      <c r="P376" s="271"/>
      <c r="Q376" s="271"/>
      <c r="R376" s="271"/>
      <c r="S376" s="271"/>
      <c r="T376" s="27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3" t="s">
        <v>186</v>
      </c>
      <c r="AU376" s="273" t="s">
        <v>82</v>
      </c>
      <c r="AV376" s="15" t="s">
        <v>184</v>
      </c>
      <c r="AW376" s="15" t="s">
        <v>34</v>
      </c>
      <c r="AX376" s="15" t="s">
        <v>80</v>
      </c>
      <c r="AY376" s="273" t="s">
        <v>177</v>
      </c>
    </row>
    <row r="377" s="2" customFormat="1" ht="19.8" customHeight="1">
      <c r="A377" s="40"/>
      <c r="B377" s="41"/>
      <c r="C377" s="228" t="s">
        <v>550</v>
      </c>
      <c r="D377" s="228" t="s">
        <v>179</v>
      </c>
      <c r="E377" s="229" t="s">
        <v>551</v>
      </c>
      <c r="F377" s="230" t="s">
        <v>552</v>
      </c>
      <c r="G377" s="231" t="s">
        <v>269</v>
      </c>
      <c r="H377" s="232">
        <v>3.6200000000000001</v>
      </c>
      <c r="I377" s="233"/>
      <c r="J377" s="234">
        <f>ROUND(I377*H377,2)</f>
        <v>0</v>
      </c>
      <c r="K377" s="230" t="s">
        <v>183</v>
      </c>
      <c r="L377" s="46"/>
      <c r="M377" s="235" t="s">
        <v>21</v>
      </c>
      <c r="N377" s="236" t="s">
        <v>44</v>
      </c>
      <c r="O377" s="86"/>
      <c r="P377" s="237">
        <f>O377*H377</f>
        <v>0</v>
      </c>
      <c r="Q377" s="237">
        <v>0</v>
      </c>
      <c r="R377" s="237">
        <f>Q377*H377</f>
        <v>0</v>
      </c>
      <c r="S377" s="237">
        <v>0</v>
      </c>
      <c r="T377" s="238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9" t="s">
        <v>184</v>
      </c>
      <c r="AT377" s="239" t="s">
        <v>179</v>
      </c>
      <c r="AU377" s="239" t="s">
        <v>82</v>
      </c>
      <c r="AY377" s="19" t="s">
        <v>177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9" t="s">
        <v>80</v>
      </c>
      <c r="BK377" s="240">
        <f>ROUND(I377*H377,2)</f>
        <v>0</v>
      </c>
      <c r="BL377" s="19" t="s">
        <v>184</v>
      </c>
      <c r="BM377" s="239" t="s">
        <v>553</v>
      </c>
    </row>
    <row r="378" s="2" customFormat="1" ht="40.2" customHeight="1">
      <c r="A378" s="40"/>
      <c r="B378" s="41"/>
      <c r="C378" s="228" t="s">
        <v>554</v>
      </c>
      <c r="D378" s="228" t="s">
        <v>179</v>
      </c>
      <c r="E378" s="229" t="s">
        <v>555</v>
      </c>
      <c r="F378" s="230" t="s">
        <v>556</v>
      </c>
      <c r="G378" s="231" t="s">
        <v>194</v>
      </c>
      <c r="H378" s="232">
        <v>0.13100000000000001</v>
      </c>
      <c r="I378" s="233"/>
      <c r="J378" s="234">
        <f>ROUND(I378*H378,2)</f>
        <v>0</v>
      </c>
      <c r="K378" s="230" t="s">
        <v>183</v>
      </c>
      <c r="L378" s="46"/>
      <c r="M378" s="235" t="s">
        <v>21</v>
      </c>
      <c r="N378" s="236" t="s">
        <v>44</v>
      </c>
      <c r="O378" s="86"/>
      <c r="P378" s="237">
        <f>O378*H378</f>
        <v>0</v>
      </c>
      <c r="Q378" s="237">
        <v>1.0551600000000001</v>
      </c>
      <c r="R378" s="237">
        <f>Q378*H378</f>
        <v>0.13822596000000001</v>
      </c>
      <c r="S378" s="237">
        <v>0</v>
      </c>
      <c r="T378" s="238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39" t="s">
        <v>184</v>
      </c>
      <c r="AT378" s="239" t="s">
        <v>179</v>
      </c>
      <c r="AU378" s="239" t="s">
        <v>82</v>
      </c>
      <c r="AY378" s="19" t="s">
        <v>177</v>
      </c>
      <c r="BE378" s="240">
        <f>IF(N378="základní",J378,0)</f>
        <v>0</v>
      </c>
      <c r="BF378" s="240">
        <f>IF(N378="snížená",J378,0)</f>
        <v>0</v>
      </c>
      <c r="BG378" s="240">
        <f>IF(N378="zákl. přenesená",J378,0)</f>
        <v>0</v>
      </c>
      <c r="BH378" s="240">
        <f>IF(N378="sníž. přenesená",J378,0)</f>
        <v>0</v>
      </c>
      <c r="BI378" s="240">
        <f>IF(N378="nulová",J378,0)</f>
        <v>0</v>
      </c>
      <c r="BJ378" s="19" t="s">
        <v>80</v>
      </c>
      <c r="BK378" s="240">
        <f>ROUND(I378*H378,2)</f>
        <v>0</v>
      </c>
      <c r="BL378" s="19" t="s">
        <v>184</v>
      </c>
      <c r="BM378" s="239" t="s">
        <v>557</v>
      </c>
    </row>
    <row r="379" s="13" customFormat="1">
      <c r="A379" s="13"/>
      <c r="B379" s="241"/>
      <c r="C379" s="242"/>
      <c r="D379" s="243" t="s">
        <v>186</v>
      </c>
      <c r="E379" s="244" t="s">
        <v>21</v>
      </c>
      <c r="F379" s="245" t="s">
        <v>558</v>
      </c>
      <c r="G379" s="242"/>
      <c r="H379" s="244" t="s">
        <v>21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186</v>
      </c>
      <c r="AU379" s="251" t="s">
        <v>82</v>
      </c>
      <c r="AV379" s="13" t="s">
        <v>80</v>
      </c>
      <c r="AW379" s="13" t="s">
        <v>34</v>
      </c>
      <c r="AX379" s="13" t="s">
        <v>73</v>
      </c>
      <c r="AY379" s="251" t="s">
        <v>177</v>
      </c>
    </row>
    <row r="380" s="13" customFormat="1">
      <c r="A380" s="13"/>
      <c r="B380" s="241"/>
      <c r="C380" s="242"/>
      <c r="D380" s="243" t="s">
        <v>186</v>
      </c>
      <c r="E380" s="244" t="s">
        <v>21</v>
      </c>
      <c r="F380" s="245" t="s">
        <v>559</v>
      </c>
      <c r="G380" s="242"/>
      <c r="H380" s="244" t="s">
        <v>21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186</v>
      </c>
      <c r="AU380" s="251" t="s">
        <v>82</v>
      </c>
      <c r="AV380" s="13" t="s">
        <v>80</v>
      </c>
      <c r="AW380" s="13" t="s">
        <v>34</v>
      </c>
      <c r="AX380" s="13" t="s">
        <v>73</v>
      </c>
      <c r="AY380" s="251" t="s">
        <v>177</v>
      </c>
    </row>
    <row r="381" s="14" customFormat="1">
      <c r="A381" s="14"/>
      <c r="B381" s="252"/>
      <c r="C381" s="253"/>
      <c r="D381" s="243" t="s">
        <v>186</v>
      </c>
      <c r="E381" s="254" t="s">
        <v>21</v>
      </c>
      <c r="F381" s="255" t="s">
        <v>560</v>
      </c>
      <c r="G381" s="253"/>
      <c r="H381" s="256">
        <v>0.13100000000000001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2" t="s">
        <v>186</v>
      </c>
      <c r="AU381" s="262" t="s">
        <v>82</v>
      </c>
      <c r="AV381" s="14" t="s">
        <v>82</v>
      </c>
      <c r="AW381" s="14" t="s">
        <v>34</v>
      </c>
      <c r="AX381" s="14" t="s">
        <v>80</v>
      </c>
      <c r="AY381" s="262" t="s">
        <v>177</v>
      </c>
    </row>
    <row r="382" s="2" customFormat="1" ht="40.2" customHeight="1">
      <c r="A382" s="40"/>
      <c r="B382" s="41"/>
      <c r="C382" s="228" t="s">
        <v>561</v>
      </c>
      <c r="D382" s="228" t="s">
        <v>179</v>
      </c>
      <c r="E382" s="229" t="s">
        <v>562</v>
      </c>
      <c r="F382" s="230" t="s">
        <v>563</v>
      </c>
      <c r="G382" s="231" t="s">
        <v>194</v>
      </c>
      <c r="H382" s="232">
        <v>0.161</v>
      </c>
      <c r="I382" s="233"/>
      <c r="J382" s="234">
        <f>ROUND(I382*H382,2)</f>
        <v>0</v>
      </c>
      <c r="K382" s="230" t="s">
        <v>183</v>
      </c>
      <c r="L382" s="46"/>
      <c r="M382" s="235" t="s">
        <v>21</v>
      </c>
      <c r="N382" s="236" t="s">
        <v>44</v>
      </c>
      <c r="O382" s="86"/>
      <c r="P382" s="237">
        <f>O382*H382</f>
        <v>0</v>
      </c>
      <c r="Q382" s="237">
        <v>1.06277</v>
      </c>
      <c r="R382" s="237">
        <f>Q382*H382</f>
        <v>0.17110597</v>
      </c>
      <c r="S382" s="237">
        <v>0</v>
      </c>
      <c r="T382" s="238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9" t="s">
        <v>184</v>
      </c>
      <c r="AT382" s="239" t="s">
        <v>179</v>
      </c>
      <c r="AU382" s="239" t="s">
        <v>82</v>
      </c>
      <c r="AY382" s="19" t="s">
        <v>177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9" t="s">
        <v>80</v>
      </c>
      <c r="BK382" s="240">
        <f>ROUND(I382*H382,2)</f>
        <v>0</v>
      </c>
      <c r="BL382" s="19" t="s">
        <v>184</v>
      </c>
      <c r="BM382" s="239" t="s">
        <v>564</v>
      </c>
    </row>
    <row r="383" s="13" customFormat="1">
      <c r="A383" s="13"/>
      <c r="B383" s="241"/>
      <c r="C383" s="242"/>
      <c r="D383" s="243" t="s">
        <v>186</v>
      </c>
      <c r="E383" s="244" t="s">
        <v>21</v>
      </c>
      <c r="F383" s="245" t="s">
        <v>558</v>
      </c>
      <c r="G383" s="242"/>
      <c r="H383" s="244" t="s">
        <v>21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1" t="s">
        <v>186</v>
      </c>
      <c r="AU383" s="251" t="s">
        <v>82</v>
      </c>
      <c r="AV383" s="13" t="s">
        <v>80</v>
      </c>
      <c r="AW383" s="13" t="s">
        <v>34</v>
      </c>
      <c r="AX383" s="13" t="s">
        <v>73</v>
      </c>
      <c r="AY383" s="251" t="s">
        <v>177</v>
      </c>
    </row>
    <row r="384" s="14" customFormat="1">
      <c r="A384" s="14"/>
      <c r="B384" s="252"/>
      <c r="C384" s="253"/>
      <c r="D384" s="243" t="s">
        <v>186</v>
      </c>
      <c r="E384" s="254" t="s">
        <v>21</v>
      </c>
      <c r="F384" s="255" t="s">
        <v>565</v>
      </c>
      <c r="G384" s="253"/>
      <c r="H384" s="256">
        <v>0.161</v>
      </c>
      <c r="I384" s="257"/>
      <c r="J384" s="253"/>
      <c r="K384" s="253"/>
      <c r="L384" s="258"/>
      <c r="M384" s="259"/>
      <c r="N384" s="260"/>
      <c r="O384" s="260"/>
      <c r="P384" s="260"/>
      <c r="Q384" s="260"/>
      <c r="R384" s="260"/>
      <c r="S384" s="260"/>
      <c r="T384" s="26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2" t="s">
        <v>186</v>
      </c>
      <c r="AU384" s="262" t="s">
        <v>82</v>
      </c>
      <c r="AV384" s="14" t="s">
        <v>82</v>
      </c>
      <c r="AW384" s="14" t="s">
        <v>34</v>
      </c>
      <c r="AX384" s="14" t="s">
        <v>80</v>
      </c>
      <c r="AY384" s="262" t="s">
        <v>177</v>
      </c>
    </row>
    <row r="385" s="2" customFormat="1" ht="14.4" customHeight="1">
      <c r="A385" s="40"/>
      <c r="B385" s="41"/>
      <c r="C385" s="228" t="s">
        <v>566</v>
      </c>
      <c r="D385" s="228" t="s">
        <v>179</v>
      </c>
      <c r="E385" s="229" t="s">
        <v>567</v>
      </c>
      <c r="F385" s="230" t="s">
        <v>568</v>
      </c>
      <c r="G385" s="231" t="s">
        <v>269</v>
      </c>
      <c r="H385" s="232">
        <v>13.140000000000001</v>
      </c>
      <c r="I385" s="233"/>
      <c r="J385" s="234">
        <f>ROUND(I385*H385,2)</f>
        <v>0</v>
      </c>
      <c r="K385" s="230" t="s">
        <v>183</v>
      </c>
      <c r="L385" s="46"/>
      <c r="M385" s="235" t="s">
        <v>21</v>
      </c>
      <c r="N385" s="236" t="s">
        <v>44</v>
      </c>
      <c r="O385" s="86"/>
      <c r="P385" s="237">
        <f>O385*H385</f>
        <v>0</v>
      </c>
      <c r="Q385" s="237">
        <v>0</v>
      </c>
      <c r="R385" s="237">
        <f>Q385*H385</f>
        <v>0</v>
      </c>
      <c r="S385" s="237">
        <v>0</v>
      </c>
      <c r="T385" s="238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39" t="s">
        <v>184</v>
      </c>
      <c r="AT385" s="239" t="s">
        <v>179</v>
      </c>
      <c r="AU385" s="239" t="s">
        <v>82</v>
      </c>
      <c r="AY385" s="19" t="s">
        <v>177</v>
      </c>
      <c r="BE385" s="240">
        <f>IF(N385="základní",J385,0)</f>
        <v>0</v>
      </c>
      <c r="BF385" s="240">
        <f>IF(N385="snížená",J385,0)</f>
        <v>0</v>
      </c>
      <c r="BG385" s="240">
        <f>IF(N385="zákl. přenesená",J385,0)</f>
        <v>0</v>
      </c>
      <c r="BH385" s="240">
        <f>IF(N385="sníž. přenesená",J385,0)</f>
        <v>0</v>
      </c>
      <c r="BI385" s="240">
        <f>IF(N385="nulová",J385,0)</f>
        <v>0</v>
      </c>
      <c r="BJ385" s="19" t="s">
        <v>80</v>
      </c>
      <c r="BK385" s="240">
        <f>ROUND(I385*H385,2)</f>
        <v>0</v>
      </c>
      <c r="BL385" s="19" t="s">
        <v>184</v>
      </c>
      <c r="BM385" s="239" t="s">
        <v>569</v>
      </c>
    </row>
    <row r="386" s="13" customFormat="1">
      <c r="A386" s="13"/>
      <c r="B386" s="241"/>
      <c r="C386" s="242"/>
      <c r="D386" s="243" t="s">
        <v>186</v>
      </c>
      <c r="E386" s="244" t="s">
        <v>21</v>
      </c>
      <c r="F386" s="245" t="s">
        <v>570</v>
      </c>
      <c r="G386" s="242"/>
      <c r="H386" s="244" t="s">
        <v>21</v>
      </c>
      <c r="I386" s="246"/>
      <c r="J386" s="242"/>
      <c r="K386" s="242"/>
      <c r="L386" s="247"/>
      <c r="M386" s="248"/>
      <c r="N386" s="249"/>
      <c r="O386" s="249"/>
      <c r="P386" s="249"/>
      <c r="Q386" s="249"/>
      <c r="R386" s="249"/>
      <c r="S386" s="249"/>
      <c r="T386" s="25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1" t="s">
        <v>186</v>
      </c>
      <c r="AU386" s="251" t="s">
        <v>82</v>
      </c>
      <c r="AV386" s="13" t="s">
        <v>80</v>
      </c>
      <c r="AW386" s="13" t="s">
        <v>34</v>
      </c>
      <c r="AX386" s="13" t="s">
        <v>73</v>
      </c>
      <c r="AY386" s="251" t="s">
        <v>177</v>
      </c>
    </row>
    <row r="387" s="13" customFormat="1">
      <c r="A387" s="13"/>
      <c r="B387" s="241"/>
      <c r="C387" s="242"/>
      <c r="D387" s="243" t="s">
        <v>186</v>
      </c>
      <c r="E387" s="244" t="s">
        <v>21</v>
      </c>
      <c r="F387" s="245" t="s">
        <v>571</v>
      </c>
      <c r="G387" s="242"/>
      <c r="H387" s="244" t="s">
        <v>21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1" t="s">
        <v>186</v>
      </c>
      <c r="AU387" s="251" t="s">
        <v>82</v>
      </c>
      <c r="AV387" s="13" t="s">
        <v>80</v>
      </c>
      <c r="AW387" s="13" t="s">
        <v>34</v>
      </c>
      <c r="AX387" s="13" t="s">
        <v>73</v>
      </c>
      <c r="AY387" s="251" t="s">
        <v>177</v>
      </c>
    </row>
    <row r="388" s="14" customFormat="1">
      <c r="A388" s="14"/>
      <c r="B388" s="252"/>
      <c r="C388" s="253"/>
      <c r="D388" s="243" t="s">
        <v>186</v>
      </c>
      <c r="E388" s="254" t="s">
        <v>21</v>
      </c>
      <c r="F388" s="255" t="s">
        <v>572</v>
      </c>
      <c r="G388" s="253"/>
      <c r="H388" s="256">
        <v>13.5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2" t="s">
        <v>186</v>
      </c>
      <c r="AU388" s="262" t="s">
        <v>82</v>
      </c>
      <c r="AV388" s="14" t="s">
        <v>82</v>
      </c>
      <c r="AW388" s="14" t="s">
        <v>34</v>
      </c>
      <c r="AX388" s="14" t="s">
        <v>73</v>
      </c>
      <c r="AY388" s="262" t="s">
        <v>177</v>
      </c>
    </row>
    <row r="389" s="14" customFormat="1">
      <c r="A389" s="14"/>
      <c r="B389" s="252"/>
      <c r="C389" s="253"/>
      <c r="D389" s="243" t="s">
        <v>186</v>
      </c>
      <c r="E389" s="254" t="s">
        <v>21</v>
      </c>
      <c r="F389" s="255" t="s">
        <v>547</v>
      </c>
      <c r="G389" s="253"/>
      <c r="H389" s="256">
        <v>-0.35999999999999999</v>
      </c>
      <c r="I389" s="257"/>
      <c r="J389" s="253"/>
      <c r="K389" s="253"/>
      <c r="L389" s="258"/>
      <c r="M389" s="259"/>
      <c r="N389" s="260"/>
      <c r="O389" s="260"/>
      <c r="P389" s="260"/>
      <c r="Q389" s="260"/>
      <c r="R389" s="260"/>
      <c r="S389" s="260"/>
      <c r="T389" s="26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2" t="s">
        <v>186</v>
      </c>
      <c r="AU389" s="262" t="s">
        <v>82</v>
      </c>
      <c r="AV389" s="14" t="s">
        <v>82</v>
      </c>
      <c r="AW389" s="14" t="s">
        <v>34</v>
      </c>
      <c r="AX389" s="14" t="s">
        <v>73</v>
      </c>
      <c r="AY389" s="262" t="s">
        <v>177</v>
      </c>
    </row>
    <row r="390" s="15" customFormat="1">
      <c r="A390" s="15"/>
      <c r="B390" s="263"/>
      <c r="C390" s="264"/>
      <c r="D390" s="243" t="s">
        <v>186</v>
      </c>
      <c r="E390" s="265" t="s">
        <v>21</v>
      </c>
      <c r="F390" s="266" t="s">
        <v>190</v>
      </c>
      <c r="G390" s="264"/>
      <c r="H390" s="267">
        <v>13.140000000000001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3" t="s">
        <v>186</v>
      </c>
      <c r="AU390" s="273" t="s">
        <v>82</v>
      </c>
      <c r="AV390" s="15" t="s">
        <v>184</v>
      </c>
      <c r="AW390" s="15" t="s">
        <v>34</v>
      </c>
      <c r="AX390" s="15" t="s">
        <v>80</v>
      </c>
      <c r="AY390" s="273" t="s">
        <v>177</v>
      </c>
    </row>
    <row r="391" s="2" customFormat="1" ht="14.4" customHeight="1">
      <c r="A391" s="40"/>
      <c r="B391" s="41"/>
      <c r="C391" s="228" t="s">
        <v>573</v>
      </c>
      <c r="D391" s="228" t="s">
        <v>179</v>
      </c>
      <c r="E391" s="229" t="s">
        <v>574</v>
      </c>
      <c r="F391" s="230" t="s">
        <v>575</v>
      </c>
      <c r="G391" s="231" t="s">
        <v>269</v>
      </c>
      <c r="H391" s="232">
        <v>13.140000000000001</v>
      </c>
      <c r="I391" s="233"/>
      <c r="J391" s="234">
        <f>ROUND(I391*H391,2)</f>
        <v>0</v>
      </c>
      <c r="K391" s="230" t="s">
        <v>183</v>
      </c>
      <c r="L391" s="46"/>
      <c r="M391" s="235" t="s">
        <v>21</v>
      </c>
      <c r="N391" s="236" t="s">
        <v>44</v>
      </c>
      <c r="O391" s="86"/>
      <c r="P391" s="237">
        <f>O391*H391</f>
        <v>0</v>
      </c>
      <c r="Q391" s="237">
        <v>0.00040999999999999999</v>
      </c>
      <c r="R391" s="237">
        <f>Q391*H391</f>
        <v>0.0053874000000000005</v>
      </c>
      <c r="S391" s="237">
        <v>0</v>
      </c>
      <c r="T391" s="238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9" t="s">
        <v>184</v>
      </c>
      <c r="AT391" s="239" t="s">
        <v>179</v>
      </c>
      <c r="AU391" s="239" t="s">
        <v>82</v>
      </c>
      <c r="AY391" s="19" t="s">
        <v>177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9" t="s">
        <v>80</v>
      </c>
      <c r="BK391" s="240">
        <f>ROUND(I391*H391,2)</f>
        <v>0</v>
      </c>
      <c r="BL391" s="19" t="s">
        <v>184</v>
      </c>
      <c r="BM391" s="239" t="s">
        <v>576</v>
      </c>
    </row>
    <row r="392" s="2" customFormat="1" ht="14.4" customHeight="1">
      <c r="A392" s="40"/>
      <c r="B392" s="41"/>
      <c r="C392" s="228" t="s">
        <v>577</v>
      </c>
      <c r="D392" s="228" t="s">
        <v>179</v>
      </c>
      <c r="E392" s="229" t="s">
        <v>578</v>
      </c>
      <c r="F392" s="230" t="s">
        <v>579</v>
      </c>
      <c r="G392" s="231" t="s">
        <v>269</v>
      </c>
      <c r="H392" s="232">
        <v>0.21099999999999999</v>
      </c>
      <c r="I392" s="233"/>
      <c r="J392" s="234">
        <f>ROUND(I392*H392,2)</f>
        <v>0</v>
      </c>
      <c r="K392" s="230" t="s">
        <v>183</v>
      </c>
      <c r="L392" s="46"/>
      <c r="M392" s="235" t="s">
        <v>21</v>
      </c>
      <c r="N392" s="236" t="s">
        <v>44</v>
      </c>
      <c r="O392" s="86"/>
      <c r="P392" s="237">
        <f>O392*H392</f>
        <v>0</v>
      </c>
      <c r="Q392" s="237">
        <v>0.026450000000000001</v>
      </c>
      <c r="R392" s="237">
        <f>Q392*H392</f>
        <v>0.0055809500000000003</v>
      </c>
      <c r="S392" s="237">
        <v>0</v>
      </c>
      <c r="T392" s="238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9" t="s">
        <v>290</v>
      </c>
      <c r="AT392" s="239" t="s">
        <v>179</v>
      </c>
      <c r="AU392" s="239" t="s">
        <v>82</v>
      </c>
      <c r="AY392" s="19" t="s">
        <v>177</v>
      </c>
      <c r="BE392" s="240">
        <f>IF(N392="základní",J392,0)</f>
        <v>0</v>
      </c>
      <c r="BF392" s="240">
        <f>IF(N392="snížená",J392,0)</f>
        <v>0</v>
      </c>
      <c r="BG392" s="240">
        <f>IF(N392="zákl. přenesená",J392,0)</f>
        <v>0</v>
      </c>
      <c r="BH392" s="240">
        <f>IF(N392="sníž. přenesená",J392,0)</f>
        <v>0</v>
      </c>
      <c r="BI392" s="240">
        <f>IF(N392="nulová",J392,0)</f>
        <v>0</v>
      </c>
      <c r="BJ392" s="19" t="s">
        <v>80</v>
      </c>
      <c r="BK392" s="240">
        <f>ROUND(I392*H392,2)</f>
        <v>0</v>
      </c>
      <c r="BL392" s="19" t="s">
        <v>290</v>
      </c>
      <c r="BM392" s="239" t="s">
        <v>580</v>
      </c>
    </row>
    <row r="393" s="13" customFormat="1">
      <c r="A393" s="13"/>
      <c r="B393" s="241"/>
      <c r="C393" s="242"/>
      <c r="D393" s="243" t="s">
        <v>186</v>
      </c>
      <c r="E393" s="244" t="s">
        <v>21</v>
      </c>
      <c r="F393" s="245" t="s">
        <v>581</v>
      </c>
      <c r="G393" s="242"/>
      <c r="H393" s="244" t="s">
        <v>21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1" t="s">
        <v>186</v>
      </c>
      <c r="AU393" s="251" t="s">
        <v>82</v>
      </c>
      <c r="AV393" s="13" t="s">
        <v>80</v>
      </c>
      <c r="AW393" s="13" t="s">
        <v>34</v>
      </c>
      <c r="AX393" s="13" t="s">
        <v>73</v>
      </c>
      <c r="AY393" s="251" t="s">
        <v>177</v>
      </c>
    </row>
    <row r="394" s="14" customFormat="1">
      <c r="A394" s="14"/>
      <c r="B394" s="252"/>
      <c r="C394" s="253"/>
      <c r="D394" s="243" t="s">
        <v>186</v>
      </c>
      <c r="E394" s="254" t="s">
        <v>21</v>
      </c>
      <c r="F394" s="255" t="s">
        <v>582</v>
      </c>
      <c r="G394" s="253"/>
      <c r="H394" s="256">
        <v>0.21099999999999999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2" t="s">
        <v>186</v>
      </c>
      <c r="AU394" s="262" t="s">
        <v>82</v>
      </c>
      <c r="AV394" s="14" t="s">
        <v>82</v>
      </c>
      <c r="AW394" s="14" t="s">
        <v>34</v>
      </c>
      <c r="AX394" s="14" t="s">
        <v>80</v>
      </c>
      <c r="AY394" s="262" t="s">
        <v>177</v>
      </c>
    </row>
    <row r="395" s="2" customFormat="1" ht="14.4" customHeight="1">
      <c r="A395" s="40"/>
      <c r="B395" s="41"/>
      <c r="C395" s="228" t="s">
        <v>583</v>
      </c>
      <c r="D395" s="228" t="s">
        <v>179</v>
      </c>
      <c r="E395" s="229" t="s">
        <v>584</v>
      </c>
      <c r="F395" s="230" t="s">
        <v>585</v>
      </c>
      <c r="G395" s="231" t="s">
        <v>269</v>
      </c>
      <c r="H395" s="232">
        <v>0.42199999999999999</v>
      </c>
      <c r="I395" s="233"/>
      <c r="J395" s="234">
        <f>ROUND(I395*H395,2)</f>
        <v>0</v>
      </c>
      <c r="K395" s="230" t="s">
        <v>183</v>
      </c>
      <c r="L395" s="46"/>
      <c r="M395" s="235" t="s">
        <v>21</v>
      </c>
      <c r="N395" s="236" t="s">
        <v>44</v>
      </c>
      <c r="O395" s="86"/>
      <c r="P395" s="237">
        <f>O395*H395</f>
        <v>0</v>
      </c>
      <c r="Q395" s="237">
        <v>0.026450000000000001</v>
      </c>
      <c r="R395" s="237">
        <f>Q395*H395</f>
        <v>0.011161900000000001</v>
      </c>
      <c r="S395" s="237">
        <v>0</v>
      </c>
      <c r="T395" s="238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9" t="s">
        <v>290</v>
      </c>
      <c r="AT395" s="239" t="s">
        <v>179</v>
      </c>
      <c r="AU395" s="239" t="s">
        <v>82</v>
      </c>
      <c r="AY395" s="19" t="s">
        <v>177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9" t="s">
        <v>80</v>
      </c>
      <c r="BK395" s="240">
        <f>ROUND(I395*H395,2)</f>
        <v>0</v>
      </c>
      <c r="BL395" s="19" t="s">
        <v>290</v>
      </c>
      <c r="BM395" s="239" t="s">
        <v>586</v>
      </c>
    </row>
    <row r="396" s="14" customFormat="1">
      <c r="A396" s="14"/>
      <c r="B396" s="252"/>
      <c r="C396" s="253"/>
      <c r="D396" s="243" t="s">
        <v>186</v>
      </c>
      <c r="E396" s="254" t="s">
        <v>21</v>
      </c>
      <c r="F396" s="255" t="s">
        <v>587</v>
      </c>
      <c r="G396" s="253"/>
      <c r="H396" s="256">
        <v>0.42199999999999999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2" t="s">
        <v>186</v>
      </c>
      <c r="AU396" s="262" t="s">
        <v>82</v>
      </c>
      <c r="AV396" s="14" t="s">
        <v>82</v>
      </c>
      <c r="AW396" s="14" t="s">
        <v>34</v>
      </c>
      <c r="AX396" s="14" t="s">
        <v>80</v>
      </c>
      <c r="AY396" s="262" t="s">
        <v>177</v>
      </c>
    </row>
    <row r="397" s="12" customFormat="1" ht="22.8" customHeight="1">
      <c r="A397" s="12"/>
      <c r="B397" s="212"/>
      <c r="C397" s="213"/>
      <c r="D397" s="214" t="s">
        <v>72</v>
      </c>
      <c r="E397" s="226" t="s">
        <v>211</v>
      </c>
      <c r="F397" s="226" t="s">
        <v>588</v>
      </c>
      <c r="G397" s="213"/>
      <c r="H397" s="213"/>
      <c r="I397" s="216"/>
      <c r="J397" s="227">
        <f>BK397</f>
        <v>0</v>
      </c>
      <c r="K397" s="213"/>
      <c r="L397" s="218"/>
      <c r="M397" s="219"/>
      <c r="N397" s="220"/>
      <c r="O397" s="220"/>
      <c r="P397" s="221">
        <f>SUM(P398:P476)</f>
        <v>0</v>
      </c>
      <c r="Q397" s="220"/>
      <c r="R397" s="221">
        <f>SUM(R398:R476)</f>
        <v>201.82031135999998</v>
      </c>
      <c r="S397" s="220"/>
      <c r="T397" s="222">
        <f>SUM(T398:T476)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3" t="s">
        <v>80</v>
      </c>
      <c r="AT397" s="224" t="s">
        <v>72</v>
      </c>
      <c r="AU397" s="224" t="s">
        <v>80</v>
      </c>
      <c r="AY397" s="223" t="s">
        <v>177</v>
      </c>
      <c r="BK397" s="225">
        <f>SUM(BK398:BK476)</f>
        <v>0</v>
      </c>
    </row>
    <row r="398" s="2" customFormat="1" ht="19.8" customHeight="1">
      <c r="A398" s="40"/>
      <c r="B398" s="41"/>
      <c r="C398" s="228" t="s">
        <v>589</v>
      </c>
      <c r="D398" s="228" t="s">
        <v>179</v>
      </c>
      <c r="E398" s="229" t="s">
        <v>590</v>
      </c>
      <c r="F398" s="230" t="s">
        <v>591</v>
      </c>
      <c r="G398" s="231" t="s">
        <v>269</v>
      </c>
      <c r="H398" s="232">
        <v>5.1200000000000001</v>
      </c>
      <c r="I398" s="233"/>
      <c r="J398" s="234">
        <f>ROUND(I398*H398,2)</f>
        <v>0</v>
      </c>
      <c r="K398" s="230" t="s">
        <v>21</v>
      </c>
      <c r="L398" s="46"/>
      <c r="M398" s="235" t="s">
        <v>21</v>
      </c>
      <c r="N398" s="236" t="s">
        <v>44</v>
      </c>
      <c r="O398" s="86"/>
      <c r="P398" s="237">
        <f>O398*H398</f>
        <v>0</v>
      </c>
      <c r="Q398" s="237">
        <v>0</v>
      </c>
      <c r="R398" s="237">
        <f>Q398*H398</f>
        <v>0</v>
      </c>
      <c r="S398" s="237">
        <v>0</v>
      </c>
      <c r="T398" s="238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9" t="s">
        <v>184</v>
      </c>
      <c r="AT398" s="239" t="s">
        <v>179</v>
      </c>
      <c r="AU398" s="239" t="s">
        <v>82</v>
      </c>
      <c r="AY398" s="19" t="s">
        <v>177</v>
      </c>
      <c r="BE398" s="240">
        <f>IF(N398="základní",J398,0)</f>
        <v>0</v>
      </c>
      <c r="BF398" s="240">
        <f>IF(N398="snížená",J398,0)</f>
        <v>0</v>
      </c>
      <c r="BG398" s="240">
        <f>IF(N398="zákl. přenesená",J398,0)</f>
        <v>0</v>
      </c>
      <c r="BH398" s="240">
        <f>IF(N398="sníž. přenesená",J398,0)</f>
        <v>0</v>
      </c>
      <c r="BI398" s="240">
        <f>IF(N398="nulová",J398,0)</f>
        <v>0</v>
      </c>
      <c r="BJ398" s="19" t="s">
        <v>80</v>
      </c>
      <c r="BK398" s="240">
        <f>ROUND(I398*H398,2)</f>
        <v>0</v>
      </c>
      <c r="BL398" s="19" t="s">
        <v>184</v>
      </c>
      <c r="BM398" s="239" t="s">
        <v>592</v>
      </c>
    </row>
    <row r="399" s="13" customFormat="1">
      <c r="A399" s="13"/>
      <c r="B399" s="241"/>
      <c r="C399" s="242"/>
      <c r="D399" s="243" t="s">
        <v>186</v>
      </c>
      <c r="E399" s="244" t="s">
        <v>21</v>
      </c>
      <c r="F399" s="245" t="s">
        <v>272</v>
      </c>
      <c r="G399" s="242"/>
      <c r="H399" s="244" t="s">
        <v>21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186</v>
      </c>
      <c r="AU399" s="251" t="s">
        <v>82</v>
      </c>
      <c r="AV399" s="13" t="s">
        <v>80</v>
      </c>
      <c r="AW399" s="13" t="s">
        <v>34</v>
      </c>
      <c r="AX399" s="13" t="s">
        <v>73</v>
      </c>
      <c r="AY399" s="251" t="s">
        <v>177</v>
      </c>
    </row>
    <row r="400" s="13" customFormat="1">
      <c r="A400" s="13"/>
      <c r="B400" s="241"/>
      <c r="C400" s="242"/>
      <c r="D400" s="243" t="s">
        <v>186</v>
      </c>
      <c r="E400" s="244" t="s">
        <v>21</v>
      </c>
      <c r="F400" s="245" t="s">
        <v>593</v>
      </c>
      <c r="G400" s="242"/>
      <c r="H400" s="244" t="s">
        <v>21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1" t="s">
        <v>186</v>
      </c>
      <c r="AU400" s="251" t="s">
        <v>82</v>
      </c>
      <c r="AV400" s="13" t="s">
        <v>80</v>
      </c>
      <c r="AW400" s="13" t="s">
        <v>34</v>
      </c>
      <c r="AX400" s="13" t="s">
        <v>73</v>
      </c>
      <c r="AY400" s="251" t="s">
        <v>177</v>
      </c>
    </row>
    <row r="401" s="13" customFormat="1">
      <c r="A401" s="13"/>
      <c r="B401" s="241"/>
      <c r="C401" s="242"/>
      <c r="D401" s="243" t="s">
        <v>186</v>
      </c>
      <c r="E401" s="244" t="s">
        <v>21</v>
      </c>
      <c r="F401" s="245" t="s">
        <v>273</v>
      </c>
      <c r="G401" s="242"/>
      <c r="H401" s="244" t="s">
        <v>21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1" t="s">
        <v>186</v>
      </c>
      <c r="AU401" s="251" t="s">
        <v>82</v>
      </c>
      <c r="AV401" s="13" t="s">
        <v>80</v>
      </c>
      <c r="AW401" s="13" t="s">
        <v>34</v>
      </c>
      <c r="AX401" s="13" t="s">
        <v>73</v>
      </c>
      <c r="AY401" s="251" t="s">
        <v>177</v>
      </c>
    </row>
    <row r="402" s="14" customFormat="1">
      <c r="A402" s="14"/>
      <c r="B402" s="252"/>
      <c r="C402" s="253"/>
      <c r="D402" s="243" t="s">
        <v>186</v>
      </c>
      <c r="E402" s="254" t="s">
        <v>21</v>
      </c>
      <c r="F402" s="255" t="s">
        <v>274</v>
      </c>
      <c r="G402" s="253"/>
      <c r="H402" s="256">
        <v>5.1200000000000001</v>
      </c>
      <c r="I402" s="257"/>
      <c r="J402" s="253"/>
      <c r="K402" s="253"/>
      <c r="L402" s="258"/>
      <c r="M402" s="259"/>
      <c r="N402" s="260"/>
      <c r="O402" s="260"/>
      <c r="P402" s="260"/>
      <c r="Q402" s="260"/>
      <c r="R402" s="260"/>
      <c r="S402" s="260"/>
      <c r="T402" s="26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2" t="s">
        <v>186</v>
      </c>
      <c r="AU402" s="262" t="s">
        <v>82</v>
      </c>
      <c r="AV402" s="14" t="s">
        <v>82</v>
      </c>
      <c r="AW402" s="14" t="s">
        <v>34</v>
      </c>
      <c r="AX402" s="14" t="s">
        <v>80</v>
      </c>
      <c r="AY402" s="262" t="s">
        <v>177</v>
      </c>
    </row>
    <row r="403" s="2" customFormat="1" ht="14.4" customHeight="1">
      <c r="A403" s="40"/>
      <c r="B403" s="41"/>
      <c r="C403" s="228" t="s">
        <v>594</v>
      </c>
      <c r="D403" s="228" t="s">
        <v>179</v>
      </c>
      <c r="E403" s="229" t="s">
        <v>595</v>
      </c>
      <c r="F403" s="230" t="s">
        <v>596</v>
      </c>
      <c r="G403" s="231" t="s">
        <v>269</v>
      </c>
      <c r="H403" s="232">
        <v>3.1019999999999999</v>
      </c>
      <c r="I403" s="233"/>
      <c r="J403" s="234">
        <f>ROUND(I403*H403,2)</f>
        <v>0</v>
      </c>
      <c r="K403" s="230" t="s">
        <v>183</v>
      </c>
      <c r="L403" s="46"/>
      <c r="M403" s="235" t="s">
        <v>21</v>
      </c>
      <c r="N403" s="236" t="s">
        <v>44</v>
      </c>
      <c r="O403" s="86"/>
      <c r="P403" s="237">
        <f>O403*H403</f>
        <v>0</v>
      </c>
      <c r="Q403" s="237">
        <v>0.24922</v>
      </c>
      <c r="R403" s="237">
        <f>Q403*H403</f>
        <v>0.77308043999999998</v>
      </c>
      <c r="S403" s="237">
        <v>0</v>
      </c>
      <c r="T403" s="238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9" t="s">
        <v>184</v>
      </c>
      <c r="AT403" s="239" t="s">
        <v>179</v>
      </c>
      <c r="AU403" s="239" t="s">
        <v>82</v>
      </c>
      <c r="AY403" s="19" t="s">
        <v>177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9" t="s">
        <v>80</v>
      </c>
      <c r="BK403" s="240">
        <f>ROUND(I403*H403,2)</f>
        <v>0</v>
      </c>
      <c r="BL403" s="19" t="s">
        <v>184</v>
      </c>
      <c r="BM403" s="239" t="s">
        <v>597</v>
      </c>
    </row>
    <row r="404" s="13" customFormat="1">
      <c r="A404" s="13"/>
      <c r="B404" s="241"/>
      <c r="C404" s="242"/>
      <c r="D404" s="243" t="s">
        <v>186</v>
      </c>
      <c r="E404" s="244" t="s">
        <v>21</v>
      </c>
      <c r="F404" s="245" t="s">
        <v>275</v>
      </c>
      <c r="G404" s="242"/>
      <c r="H404" s="244" t="s">
        <v>21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1" t="s">
        <v>186</v>
      </c>
      <c r="AU404" s="251" t="s">
        <v>82</v>
      </c>
      <c r="AV404" s="13" t="s">
        <v>80</v>
      </c>
      <c r="AW404" s="13" t="s">
        <v>34</v>
      </c>
      <c r="AX404" s="13" t="s">
        <v>73</v>
      </c>
      <c r="AY404" s="251" t="s">
        <v>177</v>
      </c>
    </row>
    <row r="405" s="13" customFormat="1">
      <c r="A405" s="13"/>
      <c r="B405" s="241"/>
      <c r="C405" s="242"/>
      <c r="D405" s="243" t="s">
        <v>186</v>
      </c>
      <c r="E405" s="244" t="s">
        <v>21</v>
      </c>
      <c r="F405" s="245" t="s">
        <v>598</v>
      </c>
      <c r="G405" s="242"/>
      <c r="H405" s="244" t="s">
        <v>21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1" t="s">
        <v>186</v>
      </c>
      <c r="AU405" s="251" t="s">
        <v>82</v>
      </c>
      <c r="AV405" s="13" t="s">
        <v>80</v>
      </c>
      <c r="AW405" s="13" t="s">
        <v>34</v>
      </c>
      <c r="AX405" s="13" t="s">
        <v>73</v>
      </c>
      <c r="AY405" s="251" t="s">
        <v>177</v>
      </c>
    </row>
    <row r="406" s="13" customFormat="1">
      <c r="A406" s="13"/>
      <c r="B406" s="241"/>
      <c r="C406" s="242"/>
      <c r="D406" s="243" t="s">
        <v>186</v>
      </c>
      <c r="E406" s="244" t="s">
        <v>21</v>
      </c>
      <c r="F406" s="245" t="s">
        <v>216</v>
      </c>
      <c r="G406" s="242"/>
      <c r="H406" s="244" t="s">
        <v>21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1" t="s">
        <v>186</v>
      </c>
      <c r="AU406" s="251" t="s">
        <v>82</v>
      </c>
      <c r="AV406" s="13" t="s">
        <v>80</v>
      </c>
      <c r="AW406" s="13" t="s">
        <v>34</v>
      </c>
      <c r="AX406" s="13" t="s">
        <v>73</v>
      </c>
      <c r="AY406" s="251" t="s">
        <v>177</v>
      </c>
    </row>
    <row r="407" s="14" customFormat="1">
      <c r="A407" s="14"/>
      <c r="B407" s="252"/>
      <c r="C407" s="253"/>
      <c r="D407" s="243" t="s">
        <v>186</v>
      </c>
      <c r="E407" s="254" t="s">
        <v>21</v>
      </c>
      <c r="F407" s="255" t="s">
        <v>276</v>
      </c>
      <c r="G407" s="253"/>
      <c r="H407" s="256">
        <v>3.1019999999999999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2" t="s">
        <v>186</v>
      </c>
      <c r="AU407" s="262" t="s">
        <v>82</v>
      </c>
      <c r="AV407" s="14" t="s">
        <v>82</v>
      </c>
      <c r="AW407" s="14" t="s">
        <v>34</v>
      </c>
      <c r="AX407" s="14" t="s">
        <v>80</v>
      </c>
      <c r="AY407" s="262" t="s">
        <v>177</v>
      </c>
    </row>
    <row r="408" s="2" customFormat="1" ht="14.4" customHeight="1">
      <c r="A408" s="40"/>
      <c r="B408" s="41"/>
      <c r="C408" s="228" t="s">
        <v>599</v>
      </c>
      <c r="D408" s="228" t="s">
        <v>179</v>
      </c>
      <c r="E408" s="229" t="s">
        <v>600</v>
      </c>
      <c r="F408" s="230" t="s">
        <v>601</v>
      </c>
      <c r="G408" s="231" t="s">
        <v>269</v>
      </c>
      <c r="H408" s="232">
        <v>3.1019999999999999</v>
      </c>
      <c r="I408" s="233"/>
      <c r="J408" s="234">
        <f>ROUND(I408*H408,2)</f>
        <v>0</v>
      </c>
      <c r="K408" s="230" t="s">
        <v>183</v>
      </c>
      <c r="L408" s="46"/>
      <c r="M408" s="235" t="s">
        <v>21</v>
      </c>
      <c r="N408" s="236" t="s">
        <v>44</v>
      </c>
      <c r="O408" s="86"/>
      <c r="P408" s="237">
        <f>O408*H408</f>
        <v>0</v>
      </c>
      <c r="Q408" s="237">
        <v>0.18906999999999999</v>
      </c>
      <c r="R408" s="237">
        <f>Q408*H408</f>
        <v>0.58649513999999991</v>
      </c>
      <c r="S408" s="237">
        <v>0</v>
      </c>
      <c r="T408" s="238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9" t="s">
        <v>184</v>
      </c>
      <c r="AT408" s="239" t="s">
        <v>179</v>
      </c>
      <c r="AU408" s="239" t="s">
        <v>82</v>
      </c>
      <c r="AY408" s="19" t="s">
        <v>177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9" t="s">
        <v>80</v>
      </c>
      <c r="BK408" s="240">
        <f>ROUND(I408*H408,2)</f>
        <v>0</v>
      </c>
      <c r="BL408" s="19" t="s">
        <v>184</v>
      </c>
      <c r="BM408" s="239" t="s">
        <v>602</v>
      </c>
    </row>
    <row r="409" s="2" customFormat="1" ht="19.8" customHeight="1">
      <c r="A409" s="40"/>
      <c r="B409" s="41"/>
      <c r="C409" s="228" t="s">
        <v>603</v>
      </c>
      <c r="D409" s="228" t="s">
        <v>179</v>
      </c>
      <c r="E409" s="229" t="s">
        <v>604</v>
      </c>
      <c r="F409" s="230" t="s">
        <v>605</v>
      </c>
      <c r="G409" s="231" t="s">
        <v>269</v>
      </c>
      <c r="H409" s="232">
        <v>3.1019999999999999</v>
      </c>
      <c r="I409" s="233"/>
      <c r="J409" s="234">
        <f>ROUND(I409*H409,2)</f>
        <v>0</v>
      </c>
      <c r="K409" s="230" t="s">
        <v>183</v>
      </c>
      <c r="L409" s="46"/>
      <c r="M409" s="235" t="s">
        <v>21</v>
      </c>
      <c r="N409" s="236" t="s">
        <v>44</v>
      </c>
      <c r="O409" s="86"/>
      <c r="P409" s="237">
        <f>O409*H409</f>
        <v>0</v>
      </c>
      <c r="Q409" s="237">
        <v>0.00085999999999999998</v>
      </c>
      <c r="R409" s="237">
        <f>Q409*H409</f>
        <v>0.0026677199999999997</v>
      </c>
      <c r="S409" s="237">
        <v>0</v>
      </c>
      <c r="T409" s="238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39" t="s">
        <v>184</v>
      </c>
      <c r="AT409" s="239" t="s">
        <v>179</v>
      </c>
      <c r="AU409" s="239" t="s">
        <v>82</v>
      </c>
      <c r="AY409" s="19" t="s">
        <v>177</v>
      </c>
      <c r="BE409" s="240">
        <f>IF(N409="základní",J409,0)</f>
        <v>0</v>
      </c>
      <c r="BF409" s="240">
        <f>IF(N409="snížená",J409,0)</f>
        <v>0</v>
      </c>
      <c r="BG409" s="240">
        <f>IF(N409="zákl. přenesená",J409,0)</f>
        <v>0</v>
      </c>
      <c r="BH409" s="240">
        <f>IF(N409="sníž. přenesená",J409,0)</f>
        <v>0</v>
      </c>
      <c r="BI409" s="240">
        <f>IF(N409="nulová",J409,0)</f>
        <v>0</v>
      </c>
      <c r="BJ409" s="19" t="s">
        <v>80</v>
      </c>
      <c r="BK409" s="240">
        <f>ROUND(I409*H409,2)</f>
        <v>0</v>
      </c>
      <c r="BL409" s="19" t="s">
        <v>184</v>
      </c>
      <c r="BM409" s="239" t="s">
        <v>606</v>
      </c>
    </row>
    <row r="410" s="13" customFormat="1">
      <c r="A410" s="13"/>
      <c r="B410" s="241"/>
      <c r="C410" s="242"/>
      <c r="D410" s="243" t="s">
        <v>186</v>
      </c>
      <c r="E410" s="244" t="s">
        <v>21</v>
      </c>
      <c r="F410" s="245" t="s">
        <v>607</v>
      </c>
      <c r="G410" s="242"/>
      <c r="H410" s="244" t="s">
        <v>21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1" t="s">
        <v>186</v>
      </c>
      <c r="AU410" s="251" t="s">
        <v>82</v>
      </c>
      <c r="AV410" s="13" t="s">
        <v>80</v>
      </c>
      <c r="AW410" s="13" t="s">
        <v>34</v>
      </c>
      <c r="AX410" s="13" t="s">
        <v>73</v>
      </c>
      <c r="AY410" s="251" t="s">
        <v>177</v>
      </c>
    </row>
    <row r="411" s="14" customFormat="1">
      <c r="A411" s="14"/>
      <c r="B411" s="252"/>
      <c r="C411" s="253"/>
      <c r="D411" s="243" t="s">
        <v>186</v>
      </c>
      <c r="E411" s="254" t="s">
        <v>21</v>
      </c>
      <c r="F411" s="255" t="s">
        <v>608</v>
      </c>
      <c r="G411" s="253"/>
      <c r="H411" s="256">
        <v>3.1019999999999999</v>
      </c>
      <c r="I411" s="257"/>
      <c r="J411" s="253"/>
      <c r="K411" s="253"/>
      <c r="L411" s="258"/>
      <c r="M411" s="259"/>
      <c r="N411" s="260"/>
      <c r="O411" s="260"/>
      <c r="P411" s="260"/>
      <c r="Q411" s="260"/>
      <c r="R411" s="260"/>
      <c r="S411" s="260"/>
      <c r="T411" s="26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2" t="s">
        <v>186</v>
      </c>
      <c r="AU411" s="262" t="s">
        <v>82</v>
      </c>
      <c r="AV411" s="14" t="s">
        <v>82</v>
      </c>
      <c r="AW411" s="14" t="s">
        <v>34</v>
      </c>
      <c r="AX411" s="14" t="s">
        <v>73</v>
      </c>
      <c r="AY411" s="262" t="s">
        <v>177</v>
      </c>
    </row>
    <row r="412" s="15" customFormat="1">
      <c r="A412" s="15"/>
      <c r="B412" s="263"/>
      <c r="C412" s="264"/>
      <c r="D412" s="243" t="s">
        <v>186</v>
      </c>
      <c r="E412" s="265" t="s">
        <v>21</v>
      </c>
      <c r="F412" s="266" t="s">
        <v>190</v>
      </c>
      <c r="G412" s="264"/>
      <c r="H412" s="267">
        <v>3.1019999999999999</v>
      </c>
      <c r="I412" s="268"/>
      <c r="J412" s="264"/>
      <c r="K412" s="264"/>
      <c r="L412" s="269"/>
      <c r="M412" s="270"/>
      <c r="N412" s="271"/>
      <c r="O412" s="271"/>
      <c r="P412" s="271"/>
      <c r="Q412" s="271"/>
      <c r="R412" s="271"/>
      <c r="S412" s="271"/>
      <c r="T412" s="272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3" t="s">
        <v>186</v>
      </c>
      <c r="AU412" s="273" t="s">
        <v>82</v>
      </c>
      <c r="AV412" s="15" t="s">
        <v>184</v>
      </c>
      <c r="AW412" s="15" t="s">
        <v>34</v>
      </c>
      <c r="AX412" s="15" t="s">
        <v>80</v>
      </c>
      <c r="AY412" s="273" t="s">
        <v>177</v>
      </c>
    </row>
    <row r="413" s="2" customFormat="1" ht="19.8" customHeight="1">
      <c r="A413" s="40"/>
      <c r="B413" s="41"/>
      <c r="C413" s="228" t="s">
        <v>609</v>
      </c>
      <c r="D413" s="228" t="s">
        <v>179</v>
      </c>
      <c r="E413" s="229" t="s">
        <v>610</v>
      </c>
      <c r="F413" s="230" t="s">
        <v>611</v>
      </c>
      <c r="G413" s="231" t="s">
        <v>293</v>
      </c>
      <c r="H413" s="232">
        <v>26</v>
      </c>
      <c r="I413" s="233"/>
      <c r="J413" s="234">
        <f>ROUND(I413*H413,2)</f>
        <v>0</v>
      </c>
      <c r="K413" s="230" t="s">
        <v>183</v>
      </c>
      <c r="L413" s="46"/>
      <c r="M413" s="235" t="s">
        <v>21</v>
      </c>
      <c r="N413" s="236" t="s">
        <v>44</v>
      </c>
      <c r="O413" s="86"/>
      <c r="P413" s="237">
        <f>O413*H413</f>
        <v>0</v>
      </c>
      <c r="Q413" s="237">
        <v>0</v>
      </c>
      <c r="R413" s="237">
        <f>Q413*H413</f>
        <v>0</v>
      </c>
      <c r="S413" s="237">
        <v>0</v>
      </c>
      <c r="T413" s="238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39" t="s">
        <v>184</v>
      </c>
      <c r="AT413" s="239" t="s">
        <v>179</v>
      </c>
      <c r="AU413" s="239" t="s">
        <v>82</v>
      </c>
      <c r="AY413" s="19" t="s">
        <v>177</v>
      </c>
      <c r="BE413" s="240">
        <f>IF(N413="základní",J413,0)</f>
        <v>0</v>
      </c>
      <c r="BF413" s="240">
        <f>IF(N413="snížená",J413,0)</f>
        <v>0</v>
      </c>
      <c r="BG413" s="240">
        <f>IF(N413="zákl. přenesená",J413,0)</f>
        <v>0</v>
      </c>
      <c r="BH413" s="240">
        <f>IF(N413="sníž. přenesená",J413,0)</f>
        <v>0</v>
      </c>
      <c r="BI413" s="240">
        <f>IF(N413="nulová",J413,0)</f>
        <v>0</v>
      </c>
      <c r="BJ413" s="19" t="s">
        <v>80</v>
      </c>
      <c r="BK413" s="240">
        <f>ROUND(I413*H413,2)</f>
        <v>0</v>
      </c>
      <c r="BL413" s="19" t="s">
        <v>184</v>
      </c>
      <c r="BM413" s="239" t="s">
        <v>612</v>
      </c>
    </row>
    <row r="414" s="14" customFormat="1">
      <c r="A414" s="14"/>
      <c r="B414" s="252"/>
      <c r="C414" s="253"/>
      <c r="D414" s="243" t="s">
        <v>186</v>
      </c>
      <c r="E414" s="254" t="s">
        <v>21</v>
      </c>
      <c r="F414" s="255" t="s">
        <v>613</v>
      </c>
      <c r="G414" s="253"/>
      <c r="H414" s="256">
        <v>26</v>
      </c>
      <c r="I414" s="257"/>
      <c r="J414" s="253"/>
      <c r="K414" s="253"/>
      <c r="L414" s="258"/>
      <c r="M414" s="259"/>
      <c r="N414" s="260"/>
      <c r="O414" s="260"/>
      <c r="P414" s="260"/>
      <c r="Q414" s="260"/>
      <c r="R414" s="260"/>
      <c r="S414" s="260"/>
      <c r="T414" s="26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2" t="s">
        <v>186</v>
      </c>
      <c r="AU414" s="262" t="s">
        <v>82</v>
      </c>
      <c r="AV414" s="14" t="s">
        <v>82</v>
      </c>
      <c r="AW414" s="14" t="s">
        <v>34</v>
      </c>
      <c r="AX414" s="14" t="s">
        <v>80</v>
      </c>
      <c r="AY414" s="262" t="s">
        <v>177</v>
      </c>
    </row>
    <row r="415" s="2" customFormat="1" ht="19.8" customHeight="1">
      <c r="A415" s="40"/>
      <c r="B415" s="41"/>
      <c r="C415" s="228" t="s">
        <v>614</v>
      </c>
      <c r="D415" s="228" t="s">
        <v>179</v>
      </c>
      <c r="E415" s="229" t="s">
        <v>615</v>
      </c>
      <c r="F415" s="230" t="s">
        <v>616</v>
      </c>
      <c r="G415" s="231" t="s">
        <v>269</v>
      </c>
      <c r="H415" s="232">
        <v>12</v>
      </c>
      <c r="I415" s="233"/>
      <c r="J415" s="234">
        <f>ROUND(I415*H415,2)</f>
        <v>0</v>
      </c>
      <c r="K415" s="230" t="s">
        <v>183</v>
      </c>
      <c r="L415" s="46"/>
      <c r="M415" s="235" t="s">
        <v>21</v>
      </c>
      <c r="N415" s="236" t="s">
        <v>44</v>
      </c>
      <c r="O415" s="86"/>
      <c r="P415" s="237">
        <f>O415*H415</f>
        <v>0</v>
      </c>
      <c r="Q415" s="237">
        <v>0.15559000000000001</v>
      </c>
      <c r="R415" s="237">
        <f>Q415*H415</f>
        <v>1.8670800000000001</v>
      </c>
      <c r="S415" s="237">
        <v>0</v>
      </c>
      <c r="T415" s="238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39" t="s">
        <v>184</v>
      </c>
      <c r="AT415" s="239" t="s">
        <v>179</v>
      </c>
      <c r="AU415" s="239" t="s">
        <v>82</v>
      </c>
      <c r="AY415" s="19" t="s">
        <v>177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9" t="s">
        <v>80</v>
      </c>
      <c r="BK415" s="240">
        <f>ROUND(I415*H415,2)</f>
        <v>0</v>
      </c>
      <c r="BL415" s="19" t="s">
        <v>184</v>
      </c>
      <c r="BM415" s="239" t="s">
        <v>617</v>
      </c>
    </row>
    <row r="416" s="13" customFormat="1">
      <c r="A416" s="13"/>
      <c r="B416" s="241"/>
      <c r="C416" s="242"/>
      <c r="D416" s="243" t="s">
        <v>186</v>
      </c>
      <c r="E416" s="244" t="s">
        <v>21</v>
      </c>
      <c r="F416" s="245" t="s">
        <v>277</v>
      </c>
      <c r="G416" s="242"/>
      <c r="H416" s="244" t="s">
        <v>21</v>
      </c>
      <c r="I416" s="246"/>
      <c r="J416" s="242"/>
      <c r="K416" s="242"/>
      <c r="L416" s="247"/>
      <c r="M416" s="248"/>
      <c r="N416" s="249"/>
      <c r="O416" s="249"/>
      <c r="P416" s="249"/>
      <c r="Q416" s="249"/>
      <c r="R416" s="249"/>
      <c r="S416" s="249"/>
      <c r="T416" s="25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1" t="s">
        <v>186</v>
      </c>
      <c r="AU416" s="251" t="s">
        <v>82</v>
      </c>
      <c r="AV416" s="13" t="s">
        <v>80</v>
      </c>
      <c r="AW416" s="13" t="s">
        <v>34</v>
      </c>
      <c r="AX416" s="13" t="s">
        <v>73</v>
      </c>
      <c r="AY416" s="251" t="s">
        <v>177</v>
      </c>
    </row>
    <row r="417" s="14" customFormat="1">
      <c r="A417" s="14"/>
      <c r="B417" s="252"/>
      <c r="C417" s="253"/>
      <c r="D417" s="243" t="s">
        <v>186</v>
      </c>
      <c r="E417" s="254" t="s">
        <v>21</v>
      </c>
      <c r="F417" s="255" t="s">
        <v>618</v>
      </c>
      <c r="G417" s="253"/>
      <c r="H417" s="256">
        <v>12</v>
      </c>
      <c r="I417" s="257"/>
      <c r="J417" s="253"/>
      <c r="K417" s="253"/>
      <c r="L417" s="258"/>
      <c r="M417" s="259"/>
      <c r="N417" s="260"/>
      <c r="O417" s="260"/>
      <c r="P417" s="260"/>
      <c r="Q417" s="260"/>
      <c r="R417" s="260"/>
      <c r="S417" s="260"/>
      <c r="T417" s="26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2" t="s">
        <v>186</v>
      </c>
      <c r="AU417" s="262" t="s">
        <v>82</v>
      </c>
      <c r="AV417" s="14" t="s">
        <v>82</v>
      </c>
      <c r="AW417" s="14" t="s">
        <v>34</v>
      </c>
      <c r="AX417" s="14" t="s">
        <v>73</v>
      </c>
      <c r="AY417" s="262" t="s">
        <v>177</v>
      </c>
    </row>
    <row r="418" s="15" customFormat="1">
      <c r="A418" s="15"/>
      <c r="B418" s="263"/>
      <c r="C418" s="264"/>
      <c r="D418" s="243" t="s">
        <v>186</v>
      </c>
      <c r="E418" s="265" t="s">
        <v>21</v>
      </c>
      <c r="F418" s="266" t="s">
        <v>190</v>
      </c>
      <c r="G418" s="264"/>
      <c r="H418" s="267">
        <v>12</v>
      </c>
      <c r="I418" s="268"/>
      <c r="J418" s="264"/>
      <c r="K418" s="264"/>
      <c r="L418" s="269"/>
      <c r="M418" s="270"/>
      <c r="N418" s="271"/>
      <c r="O418" s="271"/>
      <c r="P418" s="271"/>
      <c r="Q418" s="271"/>
      <c r="R418" s="271"/>
      <c r="S418" s="271"/>
      <c r="T418" s="27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3" t="s">
        <v>186</v>
      </c>
      <c r="AU418" s="273" t="s">
        <v>82</v>
      </c>
      <c r="AV418" s="15" t="s">
        <v>184</v>
      </c>
      <c r="AW418" s="15" t="s">
        <v>34</v>
      </c>
      <c r="AX418" s="15" t="s">
        <v>80</v>
      </c>
      <c r="AY418" s="273" t="s">
        <v>177</v>
      </c>
    </row>
    <row r="419" s="2" customFormat="1" ht="19.8" customHeight="1">
      <c r="A419" s="40"/>
      <c r="B419" s="41"/>
      <c r="C419" s="228" t="s">
        <v>619</v>
      </c>
      <c r="D419" s="228" t="s">
        <v>179</v>
      </c>
      <c r="E419" s="229" t="s">
        <v>620</v>
      </c>
      <c r="F419" s="230" t="s">
        <v>621</v>
      </c>
      <c r="G419" s="231" t="s">
        <v>269</v>
      </c>
      <c r="H419" s="232">
        <v>12</v>
      </c>
      <c r="I419" s="233"/>
      <c r="J419" s="234">
        <f>ROUND(I419*H419,2)</f>
        <v>0</v>
      </c>
      <c r="K419" s="230" t="s">
        <v>183</v>
      </c>
      <c r="L419" s="46"/>
      <c r="M419" s="235" t="s">
        <v>21</v>
      </c>
      <c r="N419" s="236" t="s">
        <v>44</v>
      </c>
      <c r="O419" s="86"/>
      <c r="P419" s="237">
        <f>O419*H419</f>
        <v>0</v>
      </c>
      <c r="Q419" s="237">
        <v>0.18151999999999999</v>
      </c>
      <c r="R419" s="237">
        <f>Q419*H419</f>
        <v>2.1782399999999997</v>
      </c>
      <c r="S419" s="237">
        <v>0</v>
      </c>
      <c r="T419" s="238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39" t="s">
        <v>184</v>
      </c>
      <c r="AT419" s="239" t="s">
        <v>179</v>
      </c>
      <c r="AU419" s="239" t="s">
        <v>82</v>
      </c>
      <c r="AY419" s="19" t="s">
        <v>177</v>
      </c>
      <c r="BE419" s="240">
        <f>IF(N419="základní",J419,0)</f>
        <v>0</v>
      </c>
      <c r="BF419" s="240">
        <f>IF(N419="snížená",J419,0)</f>
        <v>0</v>
      </c>
      <c r="BG419" s="240">
        <f>IF(N419="zákl. přenesená",J419,0)</f>
        <v>0</v>
      </c>
      <c r="BH419" s="240">
        <f>IF(N419="sníž. přenesená",J419,0)</f>
        <v>0</v>
      </c>
      <c r="BI419" s="240">
        <f>IF(N419="nulová",J419,0)</f>
        <v>0</v>
      </c>
      <c r="BJ419" s="19" t="s">
        <v>80</v>
      </c>
      <c r="BK419" s="240">
        <f>ROUND(I419*H419,2)</f>
        <v>0</v>
      </c>
      <c r="BL419" s="19" t="s">
        <v>184</v>
      </c>
      <c r="BM419" s="239" t="s">
        <v>622</v>
      </c>
    </row>
    <row r="420" s="2" customFormat="1" ht="19.8" customHeight="1">
      <c r="A420" s="40"/>
      <c r="B420" s="41"/>
      <c r="C420" s="228" t="s">
        <v>623</v>
      </c>
      <c r="D420" s="228" t="s">
        <v>179</v>
      </c>
      <c r="E420" s="229" t="s">
        <v>624</v>
      </c>
      <c r="F420" s="230" t="s">
        <v>625</v>
      </c>
      <c r="G420" s="231" t="s">
        <v>269</v>
      </c>
      <c r="H420" s="232">
        <v>12</v>
      </c>
      <c r="I420" s="233"/>
      <c r="J420" s="234">
        <f>ROUND(I420*H420,2)</f>
        <v>0</v>
      </c>
      <c r="K420" s="230" t="s">
        <v>183</v>
      </c>
      <c r="L420" s="46"/>
      <c r="M420" s="235" t="s">
        <v>21</v>
      </c>
      <c r="N420" s="236" t="s">
        <v>44</v>
      </c>
      <c r="O420" s="86"/>
      <c r="P420" s="237">
        <f>O420*H420</f>
        <v>0</v>
      </c>
      <c r="Q420" s="237">
        <v>0.2979</v>
      </c>
      <c r="R420" s="237">
        <f>Q420*H420</f>
        <v>3.5747999999999998</v>
      </c>
      <c r="S420" s="237">
        <v>0</v>
      </c>
      <c r="T420" s="238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9" t="s">
        <v>184</v>
      </c>
      <c r="AT420" s="239" t="s">
        <v>179</v>
      </c>
      <c r="AU420" s="239" t="s">
        <v>82</v>
      </c>
      <c r="AY420" s="19" t="s">
        <v>177</v>
      </c>
      <c r="BE420" s="240">
        <f>IF(N420="základní",J420,0)</f>
        <v>0</v>
      </c>
      <c r="BF420" s="240">
        <f>IF(N420="snížená",J420,0)</f>
        <v>0</v>
      </c>
      <c r="BG420" s="240">
        <f>IF(N420="zákl. přenesená",J420,0)</f>
        <v>0</v>
      </c>
      <c r="BH420" s="240">
        <f>IF(N420="sníž. přenesená",J420,0)</f>
        <v>0</v>
      </c>
      <c r="BI420" s="240">
        <f>IF(N420="nulová",J420,0)</f>
        <v>0</v>
      </c>
      <c r="BJ420" s="19" t="s">
        <v>80</v>
      </c>
      <c r="BK420" s="240">
        <f>ROUND(I420*H420,2)</f>
        <v>0</v>
      </c>
      <c r="BL420" s="19" t="s">
        <v>184</v>
      </c>
      <c r="BM420" s="239" t="s">
        <v>626</v>
      </c>
    </row>
    <row r="421" s="2" customFormat="1" ht="19.8" customHeight="1">
      <c r="A421" s="40"/>
      <c r="B421" s="41"/>
      <c r="C421" s="228" t="s">
        <v>627</v>
      </c>
      <c r="D421" s="228" t="s">
        <v>179</v>
      </c>
      <c r="E421" s="229" t="s">
        <v>628</v>
      </c>
      <c r="F421" s="230" t="s">
        <v>629</v>
      </c>
      <c r="G421" s="231" t="s">
        <v>269</v>
      </c>
      <c r="H421" s="232">
        <v>12</v>
      </c>
      <c r="I421" s="233"/>
      <c r="J421" s="234">
        <f>ROUND(I421*H421,2)</f>
        <v>0</v>
      </c>
      <c r="K421" s="230" t="s">
        <v>183</v>
      </c>
      <c r="L421" s="46"/>
      <c r="M421" s="235" t="s">
        <v>21</v>
      </c>
      <c r="N421" s="236" t="s">
        <v>44</v>
      </c>
      <c r="O421" s="86"/>
      <c r="P421" s="237">
        <f>O421*H421</f>
        <v>0</v>
      </c>
      <c r="Q421" s="237">
        <v>0.38624999999999998</v>
      </c>
      <c r="R421" s="237">
        <f>Q421*H421</f>
        <v>4.6349999999999998</v>
      </c>
      <c r="S421" s="237">
        <v>0</v>
      </c>
      <c r="T421" s="238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9" t="s">
        <v>184</v>
      </c>
      <c r="AT421" s="239" t="s">
        <v>179</v>
      </c>
      <c r="AU421" s="239" t="s">
        <v>82</v>
      </c>
      <c r="AY421" s="19" t="s">
        <v>177</v>
      </c>
      <c r="BE421" s="240">
        <f>IF(N421="základní",J421,0)</f>
        <v>0</v>
      </c>
      <c r="BF421" s="240">
        <f>IF(N421="snížená",J421,0)</f>
        <v>0</v>
      </c>
      <c r="BG421" s="240">
        <f>IF(N421="zákl. přenesená",J421,0)</f>
        <v>0</v>
      </c>
      <c r="BH421" s="240">
        <f>IF(N421="sníž. přenesená",J421,0)</f>
        <v>0</v>
      </c>
      <c r="BI421" s="240">
        <f>IF(N421="nulová",J421,0)</f>
        <v>0</v>
      </c>
      <c r="BJ421" s="19" t="s">
        <v>80</v>
      </c>
      <c r="BK421" s="240">
        <f>ROUND(I421*H421,2)</f>
        <v>0</v>
      </c>
      <c r="BL421" s="19" t="s">
        <v>184</v>
      </c>
      <c r="BM421" s="239" t="s">
        <v>630</v>
      </c>
    </row>
    <row r="422" s="2" customFormat="1" ht="30" customHeight="1">
      <c r="A422" s="40"/>
      <c r="B422" s="41"/>
      <c r="C422" s="228" t="s">
        <v>631</v>
      </c>
      <c r="D422" s="228" t="s">
        <v>179</v>
      </c>
      <c r="E422" s="229" t="s">
        <v>632</v>
      </c>
      <c r="F422" s="230" t="s">
        <v>633</v>
      </c>
      <c r="G422" s="231" t="s">
        <v>269</v>
      </c>
      <c r="H422" s="232">
        <v>25</v>
      </c>
      <c r="I422" s="233"/>
      <c r="J422" s="234">
        <f>ROUND(I422*H422,2)</f>
        <v>0</v>
      </c>
      <c r="K422" s="230" t="s">
        <v>183</v>
      </c>
      <c r="L422" s="46"/>
      <c r="M422" s="235" t="s">
        <v>21</v>
      </c>
      <c r="N422" s="236" t="s">
        <v>44</v>
      </c>
      <c r="O422" s="86"/>
      <c r="P422" s="237">
        <f>O422*H422</f>
        <v>0</v>
      </c>
      <c r="Q422" s="237">
        <v>0.084250000000000005</v>
      </c>
      <c r="R422" s="237">
        <f>Q422*H422</f>
        <v>2.1062500000000002</v>
      </c>
      <c r="S422" s="237">
        <v>0</v>
      </c>
      <c r="T422" s="238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39" t="s">
        <v>184</v>
      </c>
      <c r="AT422" s="239" t="s">
        <v>179</v>
      </c>
      <c r="AU422" s="239" t="s">
        <v>82</v>
      </c>
      <c r="AY422" s="19" t="s">
        <v>177</v>
      </c>
      <c r="BE422" s="240">
        <f>IF(N422="základní",J422,0)</f>
        <v>0</v>
      </c>
      <c r="BF422" s="240">
        <f>IF(N422="snížená",J422,0)</f>
        <v>0</v>
      </c>
      <c r="BG422" s="240">
        <f>IF(N422="zákl. přenesená",J422,0)</f>
        <v>0</v>
      </c>
      <c r="BH422" s="240">
        <f>IF(N422="sníž. přenesená",J422,0)</f>
        <v>0</v>
      </c>
      <c r="BI422" s="240">
        <f>IF(N422="nulová",J422,0)</f>
        <v>0</v>
      </c>
      <c r="BJ422" s="19" t="s">
        <v>80</v>
      </c>
      <c r="BK422" s="240">
        <f>ROUND(I422*H422,2)</f>
        <v>0</v>
      </c>
      <c r="BL422" s="19" t="s">
        <v>184</v>
      </c>
      <c r="BM422" s="239" t="s">
        <v>634</v>
      </c>
    </row>
    <row r="423" s="13" customFormat="1">
      <c r="A423" s="13"/>
      <c r="B423" s="241"/>
      <c r="C423" s="242"/>
      <c r="D423" s="243" t="s">
        <v>186</v>
      </c>
      <c r="E423" s="244" t="s">
        <v>21</v>
      </c>
      <c r="F423" s="245" t="s">
        <v>279</v>
      </c>
      <c r="G423" s="242"/>
      <c r="H423" s="244" t="s">
        <v>21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1" t="s">
        <v>186</v>
      </c>
      <c r="AU423" s="251" t="s">
        <v>82</v>
      </c>
      <c r="AV423" s="13" t="s">
        <v>80</v>
      </c>
      <c r="AW423" s="13" t="s">
        <v>34</v>
      </c>
      <c r="AX423" s="13" t="s">
        <v>73</v>
      </c>
      <c r="AY423" s="251" t="s">
        <v>177</v>
      </c>
    </row>
    <row r="424" s="14" customFormat="1">
      <c r="A424" s="14"/>
      <c r="B424" s="252"/>
      <c r="C424" s="253"/>
      <c r="D424" s="243" t="s">
        <v>186</v>
      </c>
      <c r="E424" s="254" t="s">
        <v>21</v>
      </c>
      <c r="F424" s="255" t="s">
        <v>280</v>
      </c>
      <c r="G424" s="253"/>
      <c r="H424" s="256">
        <v>25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2" t="s">
        <v>186</v>
      </c>
      <c r="AU424" s="262" t="s">
        <v>82</v>
      </c>
      <c r="AV424" s="14" t="s">
        <v>82</v>
      </c>
      <c r="AW424" s="14" t="s">
        <v>34</v>
      </c>
      <c r="AX424" s="14" t="s">
        <v>80</v>
      </c>
      <c r="AY424" s="262" t="s">
        <v>177</v>
      </c>
    </row>
    <row r="425" s="2" customFormat="1" ht="14.4" customHeight="1">
      <c r="A425" s="40"/>
      <c r="B425" s="41"/>
      <c r="C425" s="274" t="s">
        <v>635</v>
      </c>
      <c r="D425" s="274" t="s">
        <v>191</v>
      </c>
      <c r="E425" s="275" t="s">
        <v>636</v>
      </c>
      <c r="F425" s="276" t="s">
        <v>637</v>
      </c>
      <c r="G425" s="277" t="s">
        <v>269</v>
      </c>
      <c r="H425" s="278">
        <v>25.75</v>
      </c>
      <c r="I425" s="279"/>
      <c r="J425" s="280">
        <f>ROUND(I425*H425,2)</f>
        <v>0</v>
      </c>
      <c r="K425" s="276" t="s">
        <v>183</v>
      </c>
      <c r="L425" s="281"/>
      <c r="M425" s="282" t="s">
        <v>21</v>
      </c>
      <c r="N425" s="283" t="s">
        <v>44</v>
      </c>
      <c r="O425" s="86"/>
      <c r="P425" s="237">
        <f>O425*H425</f>
        <v>0</v>
      </c>
      <c r="Q425" s="237">
        <v>0.089999999999999997</v>
      </c>
      <c r="R425" s="237">
        <f>Q425*H425</f>
        <v>2.3174999999999999</v>
      </c>
      <c r="S425" s="237">
        <v>0</v>
      </c>
      <c r="T425" s="238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39" t="s">
        <v>195</v>
      </c>
      <c r="AT425" s="239" t="s">
        <v>191</v>
      </c>
      <c r="AU425" s="239" t="s">
        <v>82</v>
      </c>
      <c r="AY425" s="19" t="s">
        <v>177</v>
      </c>
      <c r="BE425" s="240">
        <f>IF(N425="základní",J425,0)</f>
        <v>0</v>
      </c>
      <c r="BF425" s="240">
        <f>IF(N425="snížená",J425,0)</f>
        <v>0</v>
      </c>
      <c r="BG425" s="240">
        <f>IF(N425="zákl. přenesená",J425,0)</f>
        <v>0</v>
      </c>
      <c r="BH425" s="240">
        <f>IF(N425="sníž. přenesená",J425,0)</f>
        <v>0</v>
      </c>
      <c r="BI425" s="240">
        <f>IF(N425="nulová",J425,0)</f>
        <v>0</v>
      </c>
      <c r="BJ425" s="19" t="s">
        <v>80</v>
      </c>
      <c r="BK425" s="240">
        <f>ROUND(I425*H425,2)</f>
        <v>0</v>
      </c>
      <c r="BL425" s="19" t="s">
        <v>184</v>
      </c>
      <c r="BM425" s="239" t="s">
        <v>638</v>
      </c>
    </row>
    <row r="426" s="14" customFormat="1">
      <c r="A426" s="14"/>
      <c r="B426" s="252"/>
      <c r="C426" s="253"/>
      <c r="D426" s="243" t="s">
        <v>186</v>
      </c>
      <c r="E426" s="254" t="s">
        <v>21</v>
      </c>
      <c r="F426" s="255" t="s">
        <v>639</v>
      </c>
      <c r="G426" s="253"/>
      <c r="H426" s="256">
        <v>25.75</v>
      </c>
      <c r="I426" s="257"/>
      <c r="J426" s="253"/>
      <c r="K426" s="253"/>
      <c r="L426" s="258"/>
      <c r="M426" s="259"/>
      <c r="N426" s="260"/>
      <c r="O426" s="260"/>
      <c r="P426" s="260"/>
      <c r="Q426" s="260"/>
      <c r="R426" s="260"/>
      <c r="S426" s="260"/>
      <c r="T426" s="26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2" t="s">
        <v>186</v>
      </c>
      <c r="AU426" s="262" t="s">
        <v>82</v>
      </c>
      <c r="AV426" s="14" t="s">
        <v>82</v>
      </c>
      <c r="AW426" s="14" t="s">
        <v>34</v>
      </c>
      <c r="AX426" s="14" t="s">
        <v>80</v>
      </c>
      <c r="AY426" s="262" t="s">
        <v>177</v>
      </c>
    </row>
    <row r="427" s="2" customFormat="1" ht="14.4" customHeight="1">
      <c r="A427" s="40"/>
      <c r="B427" s="41"/>
      <c r="C427" s="228" t="s">
        <v>640</v>
      </c>
      <c r="D427" s="228" t="s">
        <v>179</v>
      </c>
      <c r="E427" s="229" t="s">
        <v>641</v>
      </c>
      <c r="F427" s="230" t="s">
        <v>642</v>
      </c>
      <c r="G427" s="231" t="s">
        <v>269</v>
      </c>
      <c r="H427" s="232">
        <v>25</v>
      </c>
      <c r="I427" s="233"/>
      <c r="J427" s="234">
        <f>ROUND(I427*H427,2)</f>
        <v>0</v>
      </c>
      <c r="K427" s="230" t="s">
        <v>183</v>
      </c>
      <c r="L427" s="46"/>
      <c r="M427" s="235" t="s">
        <v>21</v>
      </c>
      <c r="N427" s="236" t="s">
        <v>44</v>
      </c>
      <c r="O427" s="86"/>
      <c r="P427" s="237">
        <f>O427*H427</f>
        <v>0</v>
      </c>
      <c r="Q427" s="237">
        <v>0.27994000000000002</v>
      </c>
      <c r="R427" s="237">
        <f>Q427*H427</f>
        <v>6.9985000000000008</v>
      </c>
      <c r="S427" s="237">
        <v>0</v>
      </c>
      <c r="T427" s="238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39" t="s">
        <v>184</v>
      </c>
      <c r="AT427" s="239" t="s">
        <v>179</v>
      </c>
      <c r="AU427" s="239" t="s">
        <v>82</v>
      </c>
      <c r="AY427" s="19" t="s">
        <v>177</v>
      </c>
      <c r="BE427" s="240">
        <f>IF(N427="základní",J427,0)</f>
        <v>0</v>
      </c>
      <c r="BF427" s="240">
        <f>IF(N427="snížená",J427,0)</f>
        <v>0</v>
      </c>
      <c r="BG427" s="240">
        <f>IF(N427="zákl. přenesená",J427,0)</f>
        <v>0</v>
      </c>
      <c r="BH427" s="240">
        <f>IF(N427="sníž. přenesená",J427,0)</f>
        <v>0</v>
      </c>
      <c r="BI427" s="240">
        <f>IF(N427="nulová",J427,0)</f>
        <v>0</v>
      </c>
      <c r="BJ427" s="19" t="s">
        <v>80</v>
      </c>
      <c r="BK427" s="240">
        <f>ROUND(I427*H427,2)</f>
        <v>0</v>
      </c>
      <c r="BL427" s="19" t="s">
        <v>184</v>
      </c>
      <c r="BM427" s="239" t="s">
        <v>643</v>
      </c>
    </row>
    <row r="428" s="2" customFormat="1" ht="30" customHeight="1">
      <c r="A428" s="40"/>
      <c r="B428" s="41"/>
      <c r="C428" s="228" t="s">
        <v>644</v>
      </c>
      <c r="D428" s="228" t="s">
        <v>179</v>
      </c>
      <c r="E428" s="229" t="s">
        <v>645</v>
      </c>
      <c r="F428" s="230" t="s">
        <v>646</v>
      </c>
      <c r="G428" s="231" t="s">
        <v>269</v>
      </c>
      <c r="H428" s="232">
        <v>12</v>
      </c>
      <c r="I428" s="233"/>
      <c r="J428" s="234">
        <f>ROUND(I428*H428,2)</f>
        <v>0</v>
      </c>
      <c r="K428" s="230" t="s">
        <v>183</v>
      </c>
      <c r="L428" s="46"/>
      <c r="M428" s="235" t="s">
        <v>21</v>
      </c>
      <c r="N428" s="236" t="s">
        <v>44</v>
      </c>
      <c r="O428" s="86"/>
      <c r="P428" s="237">
        <f>O428*H428</f>
        <v>0</v>
      </c>
      <c r="Q428" s="237">
        <v>0.10100000000000001</v>
      </c>
      <c r="R428" s="237">
        <f>Q428*H428</f>
        <v>1.2120000000000002</v>
      </c>
      <c r="S428" s="237">
        <v>0</v>
      </c>
      <c r="T428" s="238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39" t="s">
        <v>184</v>
      </c>
      <c r="AT428" s="239" t="s">
        <v>179</v>
      </c>
      <c r="AU428" s="239" t="s">
        <v>82</v>
      </c>
      <c r="AY428" s="19" t="s">
        <v>177</v>
      </c>
      <c r="BE428" s="240">
        <f>IF(N428="základní",J428,0)</f>
        <v>0</v>
      </c>
      <c r="BF428" s="240">
        <f>IF(N428="snížená",J428,0)</f>
        <v>0</v>
      </c>
      <c r="BG428" s="240">
        <f>IF(N428="zákl. přenesená",J428,0)</f>
        <v>0</v>
      </c>
      <c r="BH428" s="240">
        <f>IF(N428="sníž. přenesená",J428,0)</f>
        <v>0</v>
      </c>
      <c r="BI428" s="240">
        <f>IF(N428="nulová",J428,0)</f>
        <v>0</v>
      </c>
      <c r="BJ428" s="19" t="s">
        <v>80</v>
      </c>
      <c r="BK428" s="240">
        <f>ROUND(I428*H428,2)</f>
        <v>0</v>
      </c>
      <c r="BL428" s="19" t="s">
        <v>184</v>
      </c>
      <c r="BM428" s="239" t="s">
        <v>647</v>
      </c>
    </row>
    <row r="429" s="13" customFormat="1">
      <c r="A429" s="13"/>
      <c r="B429" s="241"/>
      <c r="C429" s="242"/>
      <c r="D429" s="243" t="s">
        <v>186</v>
      </c>
      <c r="E429" s="244" t="s">
        <v>21</v>
      </c>
      <c r="F429" s="245" t="s">
        <v>281</v>
      </c>
      <c r="G429" s="242"/>
      <c r="H429" s="244" t="s">
        <v>21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1" t="s">
        <v>186</v>
      </c>
      <c r="AU429" s="251" t="s">
        <v>82</v>
      </c>
      <c r="AV429" s="13" t="s">
        <v>80</v>
      </c>
      <c r="AW429" s="13" t="s">
        <v>34</v>
      </c>
      <c r="AX429" s="13" t="s">
        <v>73</v>
      </c>
      <c r="AY429" s="251" t="s">
        <v>177</v>
      </c>
    </row>
    <row r="430" s="13" customFormat="1">
      <c r="A430" s="13"/>
      <c r="B430" s="241"/>
      <c r="C430" s="242"/>
      <c r="D430" s="243" t="s">
        <v>186</v>
      </c>
      <c r="E430" s="244" t="s">
        <v>21</v>
      </c>
      <c r="F430" s="245" t="s">
        <v>648</v>
      </c>
      <c r="G430" s="242"/>
      <c r="H430" s="244" t="s">
        <v>21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1" t="s">
        <v>186</v>
      </c>
      <c r="AU430" s="251" t="s">
        <v>82</v>
      </c>
      <c r="AV430" s="13" t="s">
        <v>80</v>
      </c>
      <c r="AW430" s="13" t="s">
        <v>34</v>
      </c>
      <c r="AX430" s="13" t="s">
        <v>73</v>
      </c>
      <c r="AY430" s="251" t="s">
        <v>177</v>
      </c>
    </row>
    <row r="431" s="14" customFormat="1">
      <c r="A431" s="14"/>
      <c r="B431" s="252"/>
      <c r="C431" s="253"/>
      <c r="D431" s="243" t="s">
        <v>186</v>
      </c>
      <c r="E431" s="254" t="s">
        <v>21</v>
      </c>
      <c r="F431" s="255" t="s">
        <v>649</v>
      </c>
      <c r="G431" s="253"/>
      <c r="H431" s="256">
        <v>12</v>
      </c>
      <c r="I431" s="257"/>
      <c r="J431" s="253"/>
      <c r="K431" s="253"/>
      <c r="L431" s="258"/>
      <c r="M431" s="259"/>
      <c r="N431" s="260"/>
      <c r="O431" s="260"/>
      <c r="P431" s="260"/>
      <c r="Q431" s="260"/>
      <c r="R431" s="260"/>
      <c r="S431" s="260"/>
      <c r="T431" s="26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2" t="s">
        <v>186</v>
      </c>
      <c r="AU431" s="262" t="s">
        <v>82</v>
      </c>
      <c r="AV431" s="14" t="s">
        <v>82</v>
      </c>
      <c r="AW431" s="14" t="s">
        <v>34</v>
      </c>
      <c r="AX431" s="14" t="s">
        <v>80</v>
      </c>
      <c r="AY431" s="262" t="s">
        <v>177</v>
      </c>
    </row>
    <row r="432" s="2" customFormat="1" ht="14.4" customHeight="1">
      <c r="A432" s="40"/>
      <c r="B432" s="41"/>
      <c r="C432" s="274" t="s">
        <v>650</v>
      </c>
      <c r="D432" s="274" t="s">
        <v>191</v>
      </c>
      <c r="E432" s="275" t="s">
        <v>651</v>
      </c>
      <c r="F432" s="276" t="s">
        <v>652</v>
      </c>
      <c r="G432" s="277" t="s">
        <v>269</v>
      </c>
      <c r="H432" s="278">
        <v>12.359999999999999</v>
      </c>
      <c r="I432" s="279"/>
      <c r="J432" s="280">
        <f>ROUND(I432*H432,2)</f>
        <v>0</v>
      </c>
      <c r="K432" s="276" t="s">
        <v>183</v>
      </c>
      <c r="L432" s="281"/>
      <c r="M432" s="282" t="s">
        <v>21</v>
      </c>
      <c r="N432" s="283" t="s">
        <v>44</v>
      </c>
      <c r="O432" s="86"/>
      <c r="P432" s="237">
        <f>O432*H432</f>
        <v>0</v>
      </c>
      <c r="Q432" s="237">
        <v>0.112</v>
      </c>
      <c r="R432" s="237">
        <f>Q432*H432</f>
        <v>1.38432</v>
      </c>
      <c r="S432" s="237">
        <v>0</v>
      </c>
      <c r="T432" s="238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39" t="s">
        <v>195</v>
      </c>
      <c r="AT432" s="239" t="s">
        <v>191</v>
      </c>
      <c r="AU432" s="239" t="s">
        <v>82</v>
      </c>
      <c r="AY432" s="19" t="s">
        <v>177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9" t="s">
        <v>80</v>
      </c>
      <c r="BK432" s="240">
        <f>ROUND(I432*H432,2)</f>
        <v>0</v>
      </c>
      <c r="BL432" s="19" t="s">
        <v>184</v>
      </c>
      <c r="BM432" s="239" t="s">
        <v>653</v>
      </c>
    </row>
    <row r="433" s="14" customFormat="1">
      <c r="A433" s="14"/>
      <c r="B433" s="252"/>
      <c r="C433" s="253"/>
      <c r="D433" s="243" t="s">
        <v>186</v>
      </c>
      <c r="E433" s="254" t="s">
        <v>21</v>
      </c>
      <c r="F433" s="255" t="s">
        <v>654</v>
      </c>
      <c r="G433" s="253"/>
      <c r="H433" s="256">
        <v>12.359999999999999</v>
      </c>
      <c r="I433" s="257"/>
      <c r="J433" s="253"/>
      <c r="K433" s="253"/>
      <c r="L433" s="258"/>
      <c r="M433" s="259"/>
      <c r="N433" s="260"/>
      <c r="O433" s="260"/>
      <c r="P433" s="260"/>
      <c r="Q433" s="260"/>
      <c r="R433" s="260"/>
      <c r="S433" s="260"/>
      <c r="T433" s="26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2" t="s">
        <v>186</v>
      </c>
      <c r="AU433" s="262" t="s">
        <v>82</v>
      </c>
      <c r="AV433" s="14" t="s">
        <v>82</v>
      </c>
      <c r="AW433" s="14" t="s">
        <v>34</v>
      </c>
      <c r="AX433" s="14" t="s">
        <v>80</v>
      </c>
      <c r="AY433" s="262" t="s">
        <v>177</v>
      </c>
    </row>
    <row r="434" s="2" customFormat="1" ht="19.8" customHeight="1">
      <c r="A434" s="40"/>
      <c r="B434" s="41"/>
      <c r="C434" s="228" t="s">
        <v>655</v>
      </c>
      <c r="D434" s="228" t="s">
        <v>179</v>
      </c>
      <c r="E434" s="229" t="s">
        <v>656</v>
      </c>
      <c r="F434" s="230" t="s">
        <v>657</v>
      </c>
      <c r="G434" s="231" t="s">
        <v>269</v>
      </c>
      <c r="H434" s="232">
        <v>12</v>
      </c>
      <c r="I434" s="233"/>
      <c r="J434" s="234">
        <f>ROUND(I434*H434,2)</f>
        <v>0</v>
      </c>
      <c r="K434" s="230" t="s">
        <v>183</v>
      </c>
      <c r="L434" s="46"/>
      <c r="M434" s="235" t="s">
        <v>21</v>
      </c>
      <c r="N434" s="236" t="s">
        <v>44</v>
      </c>
      <c r="O434" s="86"/>
      <c r="P434" s="237">
        <f>O434*H434</f>
        <v>0</v>
      </c>
      <c r="Q434" s="237">
        <v>0.16192000000000001</v>
      </c>
      <c r="R434" s="237">
        <f>Q434*H434</f>
        <v>1.9430400000000001</v>
      </c>
      <c r="S434" s="237">
        <v>0</v>
      </c>
      <c r="T434" s="238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39" t="s">
        <v>184</v>
      </c>
      <c r="AT434" s="239" t="s">
        <v>179</v>
      </c>
      <c r="AU434" s="239" t="s">
        <v>82</v>
      </c>
      <c r="AY434" s="19" t="s">
        <v>177</v>
      </c>
      <c r="BE434" s="240">
        <f>IF(N434="základní",J434,0)</f>
        <v>0</v>
      </c>
      <c r="BF434" s="240">
        <f>IF(N434="snížená",J434,0)</f>
        <v>0</v>
      </c>
      <c r="BG434" s="240">
        <f>IF(N434="zákl. přenesená",J434,0)</f>
        <v>0</v>
      </c>
      <c r="BH434" s="240">
        <f>IF(N434="sníž. přenesená",J434,0)</f>
        <v>0</v>
      </c>
      <c r="BI434" s="240">
        <f>IF(N434="nulová",J434,0)</f>
        <v>0</v>
      </c>
      <c r="BJ434" s="19" t="s">
        <v>80</v>
      </c>
      <c r="BK434" s="240">
        <f>ROUND(I434*H434,2)</f>
        <v>0</v>
      </c>
      <c r="BL434" s="19" t="s">
        <v>184</v>
      </c>
      <c r="BM434" s="239" t="s">
        <v>658</v>
      </c>
    </row>
    <row r="435" s="13" customFormat="1">
      <c r="A435" s="13"/>
      <c r="B435" s="241"/>
      <c r="C435" s="242"/>
      <c r="D435" s="243" t="s">
        <v>186</v>
      </c>
      <c r="E435" s="244" t="s">
        <v>21</v>
      </c>
      <c r="F435" s="245" t="s">
        <v>659</v>
      </c>
      <c r="G435" s="242"/>
      <c r="H435" s="244" t="s">
        <v>21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1" t="s">
        <v>186</v>
      </c>
      <c r="AU435" s="251" t="s">
        <v>82</v>
      </c>
      <c r="AV435" s="13" t="s">
        <v>80</v>
      </c>
      <c r="AW435" s="13" t="s">
        <v>34</v>
      </c>
      <c r="AX435" s="13" t="s">
        <v>73</v>
      </c>
      <c r="AY435" s="251" t="s">
        <v>177</v>
      </c>
    </row>
    <row r="436" s="13" customFormat="1">
      <c r="A436" s="13"/>
      <c r="B436" s="241"/>
      <c r="C436" s="242"/>
      <c r="D436" s="243" t="s">
        <v>186</v>
      </c>
      <c r="E436" s="244" t="s">
        <v>21</v>
      </c>
      <c r="F436" s="245" t="s">
        <v>660</v>
      </c>
      <c r="G436" s="242"/>
      <c r="H436" s="244" t="s">
        <v>21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1" t="s">
        <v>186</v>
      </c>
      <c r="AU436" s="251" t="s">
        <v>82</v>
      </c>
      <c r="AV436" s="13" t="s">
        <v>80</v>
      </c>
      <c r="AW436" s="13" t="s">
        <v>34</v>
      </c>
      <c r="AX436" s="13" t="s">
        <v>73</v>
      </c>
      <c r="AY436" s="251" t="s">
        <v>177</v>
      </c>
    </row>
    <row r="437" s="14" customFormat="1">
      <c r="A437" s="14"/>
      <c r="B437" s="252"/>
      <c r="C437" s="253"/>
      <c r="D437" s="243" t="s">
        <v>186</v>
      </c>
      <c r="E437" s="254" t="s">
        <v>21</v>
      </c>
      <c r="F437" s="255" t="s">
        <v>661</v>
      </c>
      <c r="G437" s="253"/>
      <c r="H437" s="256">
        <v>12</v>
      </c>
      <c r="I437" s="257"/>
      <c r="J437" s="253"/>
      <c r="K437" s="253"/>
      <c r="L437" s="258"/>
      <c r="M437" s="259"/>
      <c r="N437" s="260"/>
      <c r="O437" s="260"/>
      <c r="P437" s="260"/>
      <c r="Q437" s="260"/>
      <c r="R437" s="260"/>
      <c r="S437" s="260"/>
      <c r="T437" s="26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2" t="s">
        <v>186</v>
      </c>
      <c r="AU437" s="262" t="s">
        <v>82</v>
      </c>
      <c r="AV437" s="14" t="s">
        <v>82</v>
      </c>
      <c r="AW437" s="14" t="s">
        <v>34</v>
      </c>
      <c r="AX437" s="14" t="s">
        <v>80</v>
      </c>
      <c r="AY437" s="262" t="s">
        <v>177</v>
      </c>
    </row>
    <row r="438" s="2" customFormat="1" ht="14.4" customHeight="1">
      <c r="A438" s="40"/>
      <c r="B438" s="41"/>
      <c r="C438" s="228" t="s">
        <v>662</v>
      </c>
      <c r="D438" s="228" t="s">
        <v>179</v>
      </c>
      <c r="E438" s="229" t="s">
        <v>663</v>
      </c>
      <c r="F438" s="230" t="s">
        <v>664</v>
      </c>
      <c r="G438" s="231" t="s">
        <v>269</v>
      </c>
      <c r="H438" s="232">
        <v>12</v>
      </c>
      <c r="I438" s="233"/>
      <c r="J438" s="234">
        <f>ROUND(I438*H438,2)</f>
        <v>0</v>
      </c>
      <c r="K438" s="230" t="s">
        <v>183</v>
      </c>
      <c r="L438" s="46"/>
      <c r="M438" s="235" t="s">
        <v>21</v>
      </c>
      <c r="N438" s="236" t="s">
        <v>44</v>
      </c>
      <c r="O438" s="86"/>
      <c r="P438" s="237">
        <f>O438*H438</f>
        <v>0</v>
      </c>
      <c r="Q438" s="237">
        <v>0.378</v>
      </c>
      <c r="R438" s="237">
        <f>Q438*H438</f>
        <v>4.5359999999999996</v>
      </c>
      <c r="S438" s="237">
        <v>0</v>
      </c>
      <c r="T438" s="238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39" t="s">
        <v>184</v>
      </c>
      <c r="AT438" s="239" t="s">
        <v>179</v>
      </c>
      <c r="AU438" s="239" t="s">
        <v>82</v>
      </c>
      <c r="AY438" s="19" t="s">
        <v>177</v>
      </c>
      <c r="BE438" s="240">
        <f>IF(N438="základní",J438,0)</f>
        <v>0</v>
      </c>
      <c r="BF438" s="240">
        <f>IF(N438="snížená",J438,0)</f>
        <v>0</v>
      </c>
      <c r="BG438" s="240">
        <f>IF(N438="zákl. přenesená",J438,0)</f>
        <v>0</v>
      </c>
      <c r="BH438" s="240">
        <f>IF(N438="sníž. přenesená",J438,0)</f>
        <v>0</v>
      </c>
      <c r="BI438" s="240">
        <f>IF(N438="nulová",J438,0)</f>
        <v>0</v>
      </c>
      <c r="BJ438" s="19" t="s">
        <v>80</v>
      </c>
      <c r="BK438" s="240">
        <f>ROUND(I438*H438,2)</f>
        <v>0</v>
      </c>
      <c r="BL438" s="19" t="s">
        <v>184</v>
      </c>
      <c r="BM438" s="239" t="s">
        <v>665</v>
      </c>
    </row>
    <row r="439" s="2" customFormat="1" ht="19.8" customHeight="1">
      <c r="A439" s="40"/>
      <c r="B439" s="41"/>
      <c r="C439" s="228" t="s">
        <v>666</v>
      </c>
      <c r="D439" s="228" t="s">
        <v>179</v>
      </c>
      <c r="E439" s="229" t="s">
        <v>667</v>
      </c>
      <c r="F439" s="230" t="s">
        <v>668</v>
      </c>
      <c r="G439" s="231" t="s">
        <v>293</v>
      </c>
      <c r="H439" s="232">
        <v>25.100000000000001</v>
      </c>
      <c r="I439" s="233"/>
      <c r="J439" s="234">
        <f>ROUND(I439*H439,2)</f>
        <v>0</v>
      </c>
      <c r="K439" s="230" t="s">
        <v>183</v>
      </c>
      <c r="L439" s="46"/>
      <c r="M439" s="235" t="s">
        <v>21</v>
      </c>
      <c r="N439" s="236" t="s">
        <v>44</v>
      </c>
      <c r="O439" s="86"/>
      <c r="P439" s="237">
        <f>O439*H439</f>
        <v>0</v>
      </c>
      <c r="Q439" s="237">
        <v>0.10095</v>
      </c>
      <c r="R439" s="237">
        <f>Q439*H439</f>
        <v>2.5338449999999999</v>
      </c>
      <c r="S439" s="237">
        <v>0</v>
      </c>
      <c r="T439" s="238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9" t="s">
        <v>184</v>
      </c>
      <c r="AT439" s="239" t="s">
        <v>179</v>
      </c>
      <c r="AU439" s="239" t="s">
        <v>82</v>
      </c>
      <c r="AY439" s="19" t="s">
        <v>177</v>
      </c>
      <c r="BE439" s="240">
        <f>IF(N439="základní",J439,0)</f>
        <v>0</v>
      </c>
      <c r="BF439" s="240">
        <f>IF(N439="snížená",J439,0)</f>
        <v>0</v>
      </c>
      <c r="BG439" s="240">
        <f>IF(N439="zákl. přenesená",J439,0)</f>
        <v>0</v>
      </c>
      <c r="BH439" s="240">
        <f>IF(N439="sníž. přenesená",J439,0)</f>
        <v>0</v>
      </c>
      <c r="BI439" s="240">
        <f>IF(N439="nulová",J439,0)</f>
        <v>0</v>
      </c>
      <c r="BJ439" s="19" t="s">
        <v>80</v>
      </c>
      <c r="BK439" s="240">
        <f>ROUND(I439*H439,2)</f>
        <v>0</v>
      </c>
      <c r="BL439" s="19" t="s">
        <v>184</v>
      </c>
      <c r="BM439" s="239" t="s">
        <v>669</v>
      </c>
    </row>
    <row r="440" s="14" customFormat="1">
      <c r="A440" s="14"/>
      <c r="B440" s="252"/>
      <c r="C440" s="253"/>
      <c r="D440" s="243" t="s">
        <v>186</v>
      </c>
      <c r="E440" s="254" t="s">
        <v>21</v>
      </c>
      <c r="F440" s="255" t="s">
        <v>670</v>
      </c>
      <c r="G440" s="253"/>
      <c r="H440" s="256">
        <v>25.100000000000001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2" t="s">
        <v>186</v>
      </c>
      <c r="AU440" s="262" t="s">
        <v>82</v>
      </c>
      <c r="AV440" s="14" t="s">
        <v>82</v>
      </c>
      <c r="AW440" s="14" t="s">
        <v>34</v>
      </c>
      <c r="AX440" s="14" t="s">
        <v>80</v>
      </c>
      <c r="AY440" s="262" t="s">
        <v>177</v>
      </c>
    </row>
    <row r="441" s="2" customFormat="1" ht="14.4" customHeight="1">
      <c r="A441" s="40"/>
      <c r="B441" s="41"/>
      <c r="C441" s="274" t="s">
        <v>671</v>
      </c>
      <c r="D441" s="274" t="s">
        <v>191</v>
      </c>
      <c r="E441" s="275" t="s">
        <v>672</v>
      </c>
      <c r="F441" s="276" t="s">
        <v>673</v>
      </c>
      <c r="G441" s="277" t="s">
        <v>293</v>
      </c>
      <c r="H441" s="278">
        <v>25.602</v>
      </c>
      <c r="I441" s="279"/>
      <c r="J441" s="280">
        <f>ROUND(I441*H441,2)</f>
        <v>0</v>
      </c>
      <c r="K441" s="276" t="s">
        <v>183</v>
      </c>
      <c r="L441" s="281"/>
      <c r="M441" s="282" t="s">
        <v>21</v>
      </c>
      <c r="N441" s="283" t="s">
        <v>44</v>
      </c>
      <c r="O441" s="86"/>
      <c r="P441" s="237">
        <f>O441*H441</f>
        <v>0</v>
      </c>
      <c r="Q441" s="237">
        <v>0.028000000000000001</v>
      </c>
      <c r="R441" s="237">
        <f>Q441*H441</f>
        <v>0.71685600000000005</v>
      </c>
      <c r="S441" s="237">
        <v>0</v>
      </c>
      <c r="T441" s="238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9" t="s">
        <v>195</v>
      </c>
      <c r="AT441" s="239" t="s">
        <v>191</v>
      </c>
      <c r="AU441" s="239" t="s">
        <v>82</v>
      </c>
      <c r="AY441" s="19" t="s">
        <v>177</v>
      </c>
      <c r="BE441" s="240">
        <f>IF(N441="základní",J441,0)</f>
        <v>0</v>
      </c>
      <c r="BF441" s="240">
        <f>IF(N441="snížená",J441,0)</f>
        <v>0</v>
      </c>
      <c r="BG441" s="240">
        <f>IF(N441="zákl. přenesená",J441,0)</f>
        <v>0</v>
      </c>
      <c r="BH441" s="240">
        <f>IF(N441="sníž. přenesená",J441,0)</f>
        <v>0</v>
      </c>
      <c r="BI441" s="240">
        <f>IF(N441="nulová",J441,0)</f>
        <v>0</v>
      </c>
      <c r="BJ441" s="19" t="s">
        <v>80</v>
      </c>
      <c r="BK441" s="240">
        <f>ROUND(I441*H441,2)</f>
        <v>0</v>
      </c>
      <c r="BL441" s="19" t="s">
        <v>184</v>
      </c>
      <c r="BM441" s="239" t="s">
        <v>674</v>
      </c>
    </row>
    <row r="442" s="14" customFormat="1">
      <c r="A442" s="14"/>
      <c r="B442" s="252"/>
      <c r="C442" s="253"/>
      <c r="D442" s="243" t="s">
        <v>186</v>
      </c>
      <c r="E442" s="254" t="s">
        <v>21</v>
      </c>
      <c r="F442" s="255" t="s">
        <v>675</v>
      </c>
      <c r="G442" s="253"/>
      <c r="H442" s="256">
        <v>25.602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2" t="s">
        <v>186</v>
      </c>
      <c r="AU442" s="262" t="s">
        <v>82</v>
      </c>
      <c r="AV442" s="14" t="s">
        <v>82</v>
      </c>
      <c r="AW442" s="14" t="s">
        <v>34</v>
      </c>
      <c r="AX442" s="14" t="s">
        <v>80</v>
      </c>
      <c r="AY442" s="262" t="s">
        <v>177</v>
      </c>
    </row>
    <row r="443" s="2" customFormat="1" ht="14.4" customHeight="1">
      <c r="A443" s="40"/>
      <c r="B443" s="41"/>
      <c r="C443" s="228" t="s">
        <v>676</v>
      </c>
      <c r="D443" s="228" t="s">
        <v>179</v>
      </c>
      <c r="E443" s="229" t="s">
        <v>677</v>
      </c>
      <c r="F443" s="230" t="s">
        <v>678</v>
      </c>
      <c r="G443" s="231" t="s">
        <v>182</v>
      </c>
      <c r="H443" s="232">
        <v>1.506</v>
      </c>
      <c r="I443" s="233"/>
      <c r="J443" s="234">
        <f>ROUND(I443*H443,2)</f>
        <v>0</v>
      </c>
      <c r="K443" s="230" t="s">
        <v>183</v>
      </c>
      <c r="L443" s="46"/>
      <c r="M443" s="235" t="s">
        <v>21</v>
      </c>
      <c r="N443" s="236" t="s">
        <v>44</v>
      </c>
      <c r="O443" s="86"/>
      <c r="P443" s="237">
        <f>O443*H443</f>
        <v>0</v>
      </c>
      <c r="Q443" s="237">
        <v>2.2563399999999998</v>
      </c>
      <c r="R443" s="237">
        <f>Q443*H443</f>
        <v>3.3980480399999995</v>
      </c>
      <c r="S443" s="237">
        <v>0</v>
      </c>
      <c r="T443" s="23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39" t="s">
        <v>184</v>
      </c>
      <c r="AT443" s="239" t="s">
        <v>179</v>
      </c>
      <c r="AU443" s="239" t="s">
        <v>82</v>
      </c>
      <c r="AY443" s="19" t="s">
        <v>177</v>
      </c>
      <c r="BE443" s="240">
        <f>IF(N443="základní",J443,0)</f>
        <v>0</v>
      </c>
      <c r="BF443" s="240">
        <f>IF(N443="snížená",J443,0)</f>
        <v>0</v>
      </c>
      <c r="BG443" s="240">
        <f>IF(N443="zákl. přenesená",J443,0)</f>
        <v>0</v>
      </c>
      <c r="BH443" s="240">
        <f>IF(N443="sníž. přenesená",J443,0)</f>
        <v>0</v>
      </c>
      <c r="BI443" s="240">
        <f>IF(N443="nulová",J443,0)</f>
        <v>0</v>
      </c>
      <c r="BJ443" s="19" t="s">
        <v>80</v>
      </c>
      <c r="BK443" s="240">
        <f>ROUND(I443*H443,2)</f>
        <v>0</v>
      </c>
      <c r="BL443" s="19" t="s">
        <v>184</v>
      </c>
      <c r="BM443" s="239" t="s">
        <v>679</v>
      </c>
    </row>
    <row r="444" s="14" customFormat="1">
      <c r="A444" s="14"/>
      <c r="B444" s="252"/>
      <c r="C444" s="253"/>
      <c r="D444" s="243" t="s">
        <v>186</v>
      </c>
      <c r="E444" s="254" t="s">
        <v>21</v>
      </c>
      <c r="F444" s="255" t="s">
        <v>680</v>
      </c>
      <c r="G444" s="253"/>
      <c r="H444" s="256">
        <v>1.506</v>
      </c>
      <c r="I444" s="257"/>
      <c r="J444" s="253"/>
      <c r="K444" s="253"/>
      <c r="L444" s="258"/>
      <c r="M444" s="259"/>
      <c r="N444" s="260"/>
      <c r="O444" s="260"/>
      <c r="P444" s="260"/>
      <c r="Q444" s="260"/>
      <c r="R444" s="260"/>
      <c r="S444" s="260"/>
      <c r="T444" s="26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2" t="s">
        <v>186</v>
      </c>
      <c r="AU444" s="262" t="s">
        <v>82</v>
      </c>
      <c r="AV444" s="14" t="s">
        <v>82</v>
      </c>
      <c r="AW444" s="14" t="s">
        <v>34</v>
      </c>
      <c r="AX444" s="14" t="s">
        <v>80</v>
      </c>
      <c r="AY444" s="262" t="s">
        <v>177</v>
      </c>
    </row>
    <row r="445" s="2" customFormat="1" ht="30" customHeight="1">
      <c r="A445" s="40"/>
      <c r="B445" s="41"/>
      <c r="C445" s="228" t="s">
        <v>681</v>
      </c>
      <c r="D445" s="228" t="s">
        <v>179</v>
      </c>
      <c r="E445" s="229" t="s">
        <v>682</v>
      </c>
      <c r="F445" s="230" t="s">
        <v>683</v>
      </c>
      <c r="G445" s="231" t="s">
        <v>269</v>
      </c>
      <c r="H445" s="232">
        <v>30</v>
      </c>
      <c r="I445" s="233"/>
      <c r="J445" s="234">
        <f>ROUND(I445*H445,2)</f>
        <v>0</v>
      </c>
      <c r="K445" s="230" t="s">
        <v>183</v>
      </c>
      <c r="L445" s="46"/>
      <c r="M445" s="235" t="s">
        <v>21</v>
      </c>
      <c r="N445" s="236" t="s">
        <v>44</v>
      </c>
      <c r="O445" s="86"/>
      <c r="P445" s="237">
        <f>O445*H445</f>
        <v>0</v>
      </c>
      <c r="Q445" s="237">
        <v>0.10362</v>
      </c>
      <c r="R445" s="237">
        <f>Q445*H445</f>
        <v>3.1086</v>
      </c>
      <c r="S445" s="237">
        <v>0</v>
      </c>
      <c r="T445" s="238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9" t="s">
        <v>184</v>
      </c>
      <c r="AT445" s="239" t="s">
        <v>179</v>
      </c>
      <c r="AU445" s="239" t="s">
        <v>82</v>
      </c>
      <c r="AY445" s="19" t="s">
        <v>177</v>
      </c>
      <c r="BE445" s="240">
        <f>IF(N445="základní",J445,0)</f>
        <v>0</v>
      </c>
      <c r="BF445" s="240">
        <f>IF(N445="snížená",J445,0)</f>
        <v>0</v>
      </c>
      <c r="BG445" s="240">
        <f>IF(N445="zákl. přenesená",J445,0)</f>
        <v>0</v>
      </c>
      <c r="BH445" s="240">
        <f>IF(N445="sníž. přenesená",J445,0)</f>
        <v>0</v>
      </c>
      <c r="BI445" s="240">
        <f>IF(N445="nulová",J445,0)</f>
        <v>0</v>
      </c>
      <c r="BJ445" s="19" t="s">
        <v>80</v>
      </c>
      <c r="BK445" s="240">
        <f>ROUND(I445*H445,2)</f>
        <v>0</v>
      </c>
      <c r="BL445" s="19" t="s">
        <v>184</v>
      </c>
      <c r="BM445" s="239" t="s">
        <v>684</v>
      </c>
    </row>
    <row r="446" s="13" customFormat="1">
      <c r="A446" s="13"/>
      <c r="B446" s="241"/>
      <c r="C446" s="242"/>
      <c r="D446" s="243" t="s">
        <v>186</v>
      </c>
      <c r="E446" s="244" t="s">
        <v>21</v>
      </c>
      <c r="F446" s="245" t="s">
        <v>285</v>
      </c>
      <c r="G446" s="242"/>
      <c r="H446" s="244" t="s">
        <v>21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1" t="s">
        <v>186</v>
      </c>
      <c r="AU446" s="251" t="s">
        <v>82</v>
      </c>
      <c r="AV446" s="13" t="s">
        <v>80</v>
      </c>
      <c r="AW446" s="13" t="s">
        <v>34</v>
      </c>
      <c r="AX446" s="13" t="s">
        <v>73</v>
      </c>
      <c r="AY446" s="251" t="s">
        <v>177</v>
      </c>
    </row>
    <row r="447" s="13" customFormat="1">
      <c r="A447" s="13"/>
      <c r="B447" s="241"/>
      <c r="C447" s="242"/>
      <c r="D447" s="243" t="s">
        <v>186</v>
      </c>
      <c r="E447" s="244" t="s">
        <v>21</v>
      </c>
      <c r="F447" s="245" t="s">
        <v>685</v>
      </c>
      <c r="G447" s="242"/>
      <c r="H447" s="244" t="s">
        <v>21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1" t="s">
        <v>186</v>
      </c>
      <c r="AU447" s="251" t="s">
        <v>82</v>
      </c>
      <c r="AV447" s="13" t="s">
        <v>80</v>
      </c>
      <c r="AW447" s="13" t="s">
        <v>34</v>
      </c>
      <c r="AX447" s="13" t="s">
        <v>73</v>
      </c>
      <c r="AY447" s="251" t="s">
        <v>177</v>
      </c>
    </row>
    <row r="448" s="13" customFormat="1">
      <c r="A448" s="13"/>
      <c r="B448" s="241"/>
      <c r="C448" s="242"/>
      <c r="D448" s="243" t="s">
        <v>186</v>
      </c>
      <c r="E448" s="244" t="s">
        <v>21</v>
      </c>
      <c r="F448" s="245" t="s">
        <v>686</v>
      </c>
      <c r="G448" s="242"/>
      <c r="H448" s="244" t="s">
        <v>21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186</v>
      </c>
      <c r="AU448" s="251" t="s">
        <v>82</v>
      </c>
      <c r="AV448" s="13" t="s">
        <v>80</v>
      </c>
      <c r="AW448" s="13" t="s">
        <v>34</v>
      </c>
      <c r="AX448" s="13" t="s">
        <v>73</v>
      </c>
      <c r="AY448" s="251" t="s">
        <v>177</v>
      </c>
    </row>
    <row r="449" s="14" customFormat="1">
      <c r="A449" s="14"/>
      <c r="B449" s="252"/>
      <c r="C449" s="253"/>
      <c r="D449" s="243" t="s">
        <v>186</v>
      </c>
      <c r="E449" s="254" t="s">
        <v>21</v>
      </c>
      <c r="F449" s="255" t="s">
        <v>286</v>
      </c>
      <c r="G449" s="253"/>
      <c r="H449" s="256">
        <v>30</v>
      </c>
      <c r="I449" s="257"/>
      <c r="J449" s="253"/>
      <c r="K449" s="253"/>
      <c r="L449" s="258"/>
      <c r="M449" s="259"/>
      <c r="N449" s="260"/>
      <c r="O449" s="260"/>
      <c r="P449" s="260"/>
      <c r="Q449" s="260"/>
      <c r="R449" s="260"/>
      <c r="S449" s="260"/>
      <c r="T449" s="26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2" t="s">
        <v>186</v>
      </c>
      <c r="AU449" s="262" t="s">
        <v>82</v>
      </c>
      <c r="AV449" s="14" t="s">
        <v>82</v>
      </c>
      <c r="AW449" s="14" t="s">
        <v>34</v>
      </c>
      <c r="AX449" s="14" t="s">
        <v>73</v>
      </c>
      <c r="AY449" s="262" t="s">
        <v>177</v>
      </c>
    </row>
    <row r="450" s="15" customFormat="1">
      <c r="A450" s="15"/>
      <c r="B450" s="263"/>
      <c r="C450" s="264"/>
      <c r="D450" s="243" t="s">
        <v>186</v>
      </c>
      <c r="E450" s="265" t="s">
        <v>21</v>
      </c>
      <c r="F450" s="266" t="s">
        <v>190</v>
      </c>
      <c r="G450" s="264"/>
      <c r="H450" s="267">
        <v>30</v>
      </c>
      <c r="I450" s="268"/>
      <c r="J450" s="264"/>
      <c r="K450" s="264"/>
      <c r="L450" s="269"/>
      <c r="M450" s="270"/>
      <c r="N450" s="271"/>
      <c r="O450" s="271"/>
      <c r="P450" s="271"/>
      <c r="Q450" s="271"/>
      <c r="R450" s="271"/>
      <c r="S450" s="271"/>
      <c r="T450" s="27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3" t="s">
        <v>186</v>
      </c>
      <c r="AU450" s="273" t="s">
        <v>82</v>
      </c>
      <c r="AV450" s="15" t="s">
        <v>184</v>
      </c>
      <c r="AW450" s="15" t="s">
        <v>34</v>
      </c>
      <c r="AX450" s="15" t="s">
        <v>80</v>
      </c>
      <c r="AY450" s="273" t="s">
        <v>177</v>
      </c>
    </row>
    <row r="451" s="2" customFormat="1" ht="14.4" customHeight="1">
      <c r="A451" s="40"/>
      <c r="B451" s="41"/>
      <c r="C451" s="274" t="s">
        <v>687</v>
      </c>
      <c r="D451" s="274" t="s">
        <v>191</v>
      </c>
      <c r="E451" s="275" t="s">
        <v>688</v>
      </c>
      <c r="F451" s="276" t="s">
        <v>689</v>
      </c>
      <c r="G451" s="277" t="s">
        <v>269</v>
      </c>
      <c r="H451" s="278">
        <v>30.899999999999999</v>
      </c>
      <c r="I451" s="279"/>
      <c r="J451" s="280">
        <f>ROUND(I451*H451,2)</f>
        <v>0</v>
      </c>
      <c r="K451" s="276" t="s">
        <v>183</v>
      </c>
      <c r="L451" s="281"/>
      <c r="M451" s="282" t="s">
        <v>21</v>
      </c>
      <c r="N451" s="283" t="s">
        <v>44</v>
      </c>
      <c r="O451" s="86"/>
      <c r="P451" s="237">
        <f>O451*H451</f>
        <v>0</v>
      </c>
      <c r="Q451" s="237">
        <v>0.17599999999999999</v>
      </c>
      <c r="R451" s="237">
        <f>Q451*H451</f>
        <v>5.4383999999999997</v>
      </c>
      <c r="S451" s="237">
        <v>0</v>
      </c>
      <c r="T451" s="238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39" t="s">
        <v>195</v>
      </c>
      <c r="AT451" s="239" t="s">
        <v>191</v>
      </c>
      <c r="AU451" s="239" t="s">
        <v>82</v>
      </c>
      <c r="AY451" s="19" t="s">
        <v>177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9" t="s">
        <v>80</v>
      </c>
      <c r="BK451" s="240">
        <f>ROUND(I451*H451,2)</f>
        <v>0</v>
      </c>
      <c r="BL451" s="19" t="s">
        <v>184</v>
      </c>
      <c r="BM451" s="239" t="s">
        <v>690</v>
      </c>
    </row>
    <row r="452" s="14" customFormat="1">
      <c r="A452" s="14"/>
      <c r="B452" s="252"/>
      <c r="C452" s="253"/>
      <c r="D452" s="243" t="s">
        <v>186</v>
      </c>
      <c r="E452" s="254" t="s">
        <v>21</v>
      </c>
      <c r="F452" s="255" t="s">
        <v>297</v>
      </c>
      <c r="G452" s="253"/>
      <c r="H452" s="256">
        <v>30</v>
      </c>
      <c r="I452" s="257"/>
      <c r="J452" s="253"/>
      <c r="K452" s="253"/>
      <c r="L452" s="258"/>
      <c r="M452" s="259"/>
      <c r="N452" s="260"/>
      <c r="O452" s="260"/>
      <c r="P452" s="260"/>
      <c r="Q452" s="260"/>
      <c r="R452" s="260"/>
      <c r="S452" s="260"/>
      <c r="T452" s="26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2" t="s">
        <v>186</v>
      </c>
      <c r="AU452" s="262" t="s">
        <v>82</v>
      </c>
      <c r="AV452" s="14" t="s">
        <v>82</v>
      </c>
      <c r="AW452" s="14" t="s">
        <v>34</v>
      </c>
      <c r="AX452" s="14" t="s">
        <v>73</v>
      </c>
      <c r="AY452" s="262" t="s">
        <v>177</v>
      </c>
    </row>
    <row r="453" s="14" customFormat="1">
      <c r="A453" s="14"/>
      <c r="B453" s="252"/>
      <c r="C453" s="253"/>
      <c r="D453" s="243" t="s">
        <v>186</v>
      </c>
      <c r="E453" s="254" t="s">
        <v>21</v>
      </c>
      <c r="F453" s="255" t="s">
        <v>691</v>
      </c>
      <c r="G453" s="253"/>
      <c r="H453" s="256">
        <v>30.899999999999999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2" t="s">
        <v>186</v>
      </c>
      <c r="AU453" s="262" t="s">
        <v>82</v>
      </c>
      <c r="AV453" s="14" t="s">
        <v>82</v>
      </c>
      <c r="AW453" s="14" t="s">
        <v>34</v>
      </c>
      <c r="AX453" s="14" t="s">
        <v>80</v>
      </c>
      <c r="AY453" s="262" t="s">
        <v>177</v>
      </c>
    </row>
    <row r="454" s="2" customFormat="1" ht="14.4" customHeight="1">
      <c r="A454" s="40"/>
      <c r="B454" s="41"/>
      <c r="C454" s="228" t="s">
        <v>692</v>
      </c>
      <c r="D454" s="228" t="s">
        <v>179</v>
      </c>
      <c r="E454" s="229" t="s">
        <v>600</v>
      </c>
      <c r="F454" s="230" t="s">
        <v>601</v>
      </c>
      <c r="G454" s="231" t="s">
        <v>269</v>
      </c>
      <c r="H454" s="232">
        <v>30</v>
      </c>
      <c r="I454" s="233"/>
      <c r="J454" s="234">
        <f>ROUND(I454*H454,2)</f>
        <v>0</v>
      </c>
      <c r="K454" s="230" t="s">
        <v>183</v>
      </c>
      <c r="L454" s="46"/>
      <c r="M454" s="235" t="s">
        <v>21</v>
      </c>
      <c r="N454" s="236" t="s">
        <v>44</v>
      </c>
      <c r="O454" s="86"/>
      <c r="P454" s="237">
        <f>O454*H454</f>
        <v>0</v>
      </c>
      <c r="Q454" s="237">
        <v>0.18906999999999999</v>
      </c>
      <c r="R454" s="237">
        <f>Q454*H454</f>
        <v>5.6720999999999995</v>
      </c>
      <c r="S454" s="237">
        <v>0</v>
      </c>
      <c r="T454" s="238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9" t="s">
        <v>184</v>
      </c>
      <c r="AT454" s="239" t="s">
        <v>179</v>
      </c>
      <c r="AU454" s="239" t="s">
        <v>82</v>
      </c>
      <c r="AY454" s="19" t="s">
        <v>177</v>
      </c>
      <c r="BE454" s="240">
        <f>IF(N454="základní",J454,0)</f>
        <v>0</v>
      </c>
      <c r="BF454" s="240">
        <f>IF(N454="snížená",J454,0)</f>
        <v>0</v>
      </c>
      <c r="BG454" s="240">
        <f>IF(N454="zákl. přenesená",J454,0)</f>
        <v>0</v>
      </c>
      <c r="BH454" s="240">
        <f>IF(N454="sníž. přenesená",J454,0)</f>
        <v>0</v>
      </c>
      <c r="BI454" s="240">
        <f>IF(N454="nulová",J454,0)</f>
        <v>0</v>
      </c>
      <c r="BJ454" s="19" t="s">
        <v>80</v>
      </c>
      <c r="BK454" s="240">
        <f>ROUND(I454*H454,2)</f>
        <v>0</v>
      </c>
      <c r="BL454" s="19" t="s">
        <v>184</v>
      </c>
      <c r="BM454" s="239" t="s">
        <v>693</v>
      </c>
    </row>
    <row r="455" s="2" customFormat="1" ht="14.4" customHeight="1">
      <c r="A455" s="40"/>
      <c r="B455" s="41"/>
      <c r="C455" s="228" t="s">
        <v>694</v>
      </c>
      <c r="D455" s="228" t="s">
        <v>179</v>
      </c>
      <c r="E455" s="229" t="s">
        <v>641</v>
      </c>
      <c r="F455" s="230" t="s">
        <v>642</v>
      </c>
      <c r="G455" s="231" t="s">
        <v>269</v>
      </c>
      <c r="H455" s="232">
        <v>30</v>
      </c>
      <c r="I455" s="233"/>
      <c r="J455" s="234">
        <f>ROUND(I455*H455,2)</f>
        <v>0</v>
      </c>
      <c r="K455" s="230" t="s">
        <v>183</v>
      </c>
      <c r="L455" s="46"/>
      <c r="M455" s="235" t="s">
        <v>21</v>
      </c>
      <c r="N455" s="236" t="s">
        <v>44</v>
      </c>
      <c r="O455" s="86"/>
      <c r="P455" s="237">
        <f>O455*H455</f>
        <v>0</v>
      </c>
      <c r="Q455" s="237">
        <v>0.27994000000000002</v>
      </c>
      <c r="R455" s="237">
        <f>Q455*H455</f>
        <v>8.398200000000001</v>
      </c>
      <c r="S455" s="237">
        <v>0</v>
      </c>
      <c r="T455" s="238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39" t="s">
        <v>184</v>
      </c>
      <c r="AT455" s="239" t="s">
        <v>179</v>
      </c>
      <c r="AU455" s="239" t="s">
        <v>82</v>
      </c>
      <c r="AY455" s="19" t="s">
        <v>177</v>
      </c>
      <c r="BE455" s="240">
        <f>IF(N455="základní",J455,0)</f>
        <v>0</v>
      </c>
      <c r="BF455" s="240">
        <f>IF(N455="snížená",J455,0)</f>
        <v>0</v>
      </c>
      <c r="BG455" s="240">
        <f>IF(N455="zákl. přenesená",J455,0)</f>
        <v>0</v>
      </c>
      <c r="BH455" s="240">
        <f>IF(N455="sníž. přenesená",J455,0)</f>
        <v>0</v>
      </c>
      <c r="BI455" s="240">
        <f>IF(N455="nulová",J455,0)</f>
        <v>0</v>
      </c>
      <c r="BJ455" s="19" t="s">
        <v>80</v>
      </c>
      <c r="BK455" s="240">
        <f>ROUND(I455*H455,2)</f>
        <v>0</v>
      </c>
      <c r="BL455" s="19" t="s">
        <v>184</v>
      </c>
      <c r="BM455" s="239" t="s">
        <v>695</v>
      </c>
    </row>
    <row r="456" s="2" customFormat="1" ht="40.2" customHeight="1">
      <c r="A456" s="40"/>
      <c r="B456" s="41"/>
      <c r="C456" s="228" t="s">
        <v>696</v>
      </c>
      <c r="D456" s="228" t="s">
        <v>179</v>
      </c>
      <c r="E456" s="229" t="s">
        <v>697</v>
      </c>
      <c r="F456" s="230" t="s">
        <v>698</v>
      </c>
      <c r="G456" s="231" t="s">
        <v>269</v>
      </c>
      <c r="H456" s="232">
        <v>143.54599999999999</v>
      </c>
      <c r="I456" s="233"/>
      <c r="J456" s="234">
        <f>ROUND(I456*H456,2)</f>
        <v>0</v>
      </c>
      <c r="K456" s="230" t="s">
        <v>183</v>
      </c>
      <c r="L456" s="46"/>
      <c r="M456" s="235" t="s">
        <v>21</v>
      </c>
      <c r="N456" s="236" t="s">
        <v>44</v>
      </c>
      <c r="O456" s="86"/>
      <c r="P456" s="237">
        <f>O456*H456</f>
        <v>0</v>
      </c>
      <c r="Q456" s="237">
        <v>0.10362</v>
      </c>
      <c r="R456" s="237">
        <f>Q456*H456</f>
        <v>14.87423652</v>
      </c>
      <c r="S456" s="237">
        <v>0</v>
      </c>
      <c r="T456" s="238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39" t="s">
        <v>184</v>
      </c>
      <c r="AT456" s="239" t="s">
        <v>179</v>
      </c>
      <c r="AU456" s="239" t="s">
        <v>82</v>
      </c>
      <c r="AY456" s="19" t="s">
        <v>177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9" t="s">
        <v>80</v>
      </c>
      <c r="BK456" s="240">
        <f>ROUND(I456*H456,2)</f>
        <v>0</v>
      </c>
      <c r="BL456" s="19" t="s">
        <v>184</v>
      </c>
      <c r="BM456" s="239" t="s">
        <v>699</v>
      </c>
    </row>
    <row r="457" s="13" customFormat="1">
      <c r="A457" s="13"/>
      <c r="B457" s="241"/>
      <c r="C457" s="242"/>
      <c r="D457" s="243" t="s">
        <v>186</v>
      </c>
      <c r="E457" s="244" t="s">
        <v>21</v>
      </c>
      <c r="F457" s="245" t="s">
        <v>283</v>
      </c>
      <c r="G457" s="242"/>
      <c r="H457" s="244" t="s">
        <v>21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1" t="s">
        <v>186</v>
      </c>
      <c r="AU457" s="251" t="s">
        <v>82</v>
      </c>
      <c r="AV457" s="13" t="s">
        <v>80</v>
      </c>
      <c r="AW457" s="13" t="s">
        <v>34</v>
      </c>
      <c r="AX457" s="13" t="s">
        <v>73</v>
      </c>
      <c r="AY457" s="251" t="s">
        <v>177</v>
      </c>
    </row>
    <row r="458" s="13" customFormat="1">
      <c r="A458" s="13"/>
      <c r="B458" s="241"/>
      <c r="C458" s="242"/>
      <c r="D458" s="243" t="s">
        <v>186</v>
      </c>
      <c r="E458" s="244" t="s">
        <v>21</v>
      </c>
      <c r="F458" s="245" t="s">
        <v>700</v>
      </c>
      <c r="G458" s="242"/>
      <c r="H458" s="244" t="s">
        <v>21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1" t="s">
        <v>186</v>
      </c>
      <c r="AU458" s="251" t="s">
        <v>82</v>
      </c>
      <c r="AV458" s="13" t="s">
        <v>80</v>
      </c>
      <c r="AW458" s="13" t="s">
        <v>34</v>
      </c>
      <c r="AX458" s="13" t="s">
        <v>73</v>
      </c>
      <c r="AY458" s="251" t="s">
        <v>177</v>
      </c>
    </row>
    <row r="459" s="14" customFormat="1">
      <c r="A459" s="14"/>
      <c r="B459" s="252"/>
      <c r="C459" s="253"/>
      <c r="D459" s="243" t="s">
        <v>186</v>
      </c>
      <c r="E459" s="254" t="s">
        <v>21</v>
      </c>
      <c r="F459" s="255" t="s">
        <v>284</v>
      </c>
      <c r="G459" s="253"/>
      <c r="H459" s="256">
        <v>157.04599999999999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2" t="s">
        <v>186</v>
      </c>
      <c r="AU459" s="262" t="s">
        <v>82</v>
      </c>
      <c r="AV459" s="14" t="s">
        <v>82</v>
      </c>
      <c r="AW459" s="14" t="s">
        <v>34</v>
      </c>
      <c r="AX459" s="14" t="s">
        <v>73</v>
      </c>
      <c r="AY459" s="262" t="s">
        <v>177</v>
      </c>
    </row>
    <row r="460" s="14" customFormat="1">
      <c r="A460" s="14"/>
      <c r="B460" s="252"/>
      <c r="C460" s="253"/>
      <c r="D460" s="243" t="s">
        <v>186</v>
      </c>
      <c r="E460" s="254" t="s">
        <v>21</v>
      </c>
      <c r="F460" s="255" t="s">
        <v>338</v>
      </c>
      <c r="G460" s="253"/>
      <c r="H460" s="256">
        <v>-13.5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2" t="s">
        <v>186</v>
      </c>
      <c r="AU460" s="262" t="s">
        <v>82</v>
      </c>
      <c r="AV460" s="14" t="s">
        <v>82</v>
      </c>
      <c r="AW460" s="14" t="s">
        <v>34</v>
      </c>
      <c r="AX460" s="14" t="s">
        <v>73</v>
      </c>
      <c r="AY460" s="262" t="s">
        <v>177</v>
      </c>
    </row>
    <row r="461" s="15" customFormat="1">
      <c r="A461" s="15"/>
      <c r="B461" s="263"/>
      <c r="C461" s="264"/>
      <c r="D461" s="243" t="s">
        <v>186</v>
      </c>
      <c r="E461" s="265" t="s">
        <v>21</v>
      </c>
      <c r="F461" s="266" t="s">
        <v>190</v>
      </c>
      <c r="G461" s="264"/>
      <c r="H461" s="267">
        <v>143.54599999999999</v>
      </c>
      <c r="I461" s="268"/>
      <c r="J461" s="264"/>
      <c r="K461" s="264"/>
      <c r="L461" s="269"/>
      <c r="M461" s="270"/>
      <c r="N461" s="271"/>
      <c r="O461" s="271"/>
      <c r="P461" s="271"/>
      <c r="Q461" s="271"/>
      <c r="R461" s="271"/>
      <c r="S461" s="271"/>
      <c r="T461" s="27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3" t="s">
        <v>186</v>
      </c>
      <c r="AU461" s="273" t="s">
        <v>82</v>
      </c>
      <c r="AV461" s="15" t="s">
        <v>184</v>
      </c>
      <c r="AW461" s="15" t="s">
        <v>34</v>
      </c>
      <c r="AX461" s="15" t="s">
        <v>80</v>
      </c>
      <c r="AY461" s="273" t="s">
        <v>177</v>
      </c>
    </row>
    <row r="462" s="2" customFormat="1" ht="14.4" customHeight="1">
      <c r="A462" s="40"/>
      <c r="B462" s="41"/>
      <c r="C462" s="274" t="s">
        <v>701</v>
      </c>
      <c r="D462" s="274" t="s">
        <v>191</v>
      </c>
      <c r="E462" s="275" t="s">
        <v>688</v>
      </c>
      <c r="F462" s="276" t="s">
        <v>689</v>
      </c>
      <c r="G462" s="277" t="s">
        <v>269</v>
      </c>
      <c r="H462" s="278">
        <v>147.852</v>
      </c>
      <c r="I462" s="279"/>
      <c r="J462" s="280">
        <f>ROUND(I462*H462,2)</f>
        <v>0</v>
      </c>
      <c r="K462" s="276" t="s">
        <v>183</v>
      </c>
      <c r="L462" s="281"/>
      <c r="M462" s="282" t="s">
        <v>21</v>
      </c>
      <c r="N462" s="283" t="s">
        <v>44</v>
      </c>
      <c r="O462" s="86"/>
      <c r="P462" s="237">
        <f>O462*H462</f>
        <v>0</v>
      </c>
      <c r="Q462" s="237">
        <v>0.17599999999999999</v>
      </c>
      <c r="R462" s="237">
        <f>Q462*H462</f>
        <v>26.021951999999999</v>
      </c>
      <c r="S462" s="237">
        <v>0</v>
      </c>
      <c r="T462" s="238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39" t="s">
        <v>195</v>
      </c>
      <c r="AT462" s="239" t="s">
        <v>191</v>
      </c>
      <c r="AU462" s="239" t="s">
        <v>82</v>
      </c>
      <c r="AY462" s="19" t="s">
        <v>177</v>
      </c>
      <c r="BE462" s="240">
        <f>IF(N462="základní",J462,0)</f>
        <v>0</v>
      </c>
      <c r="BF462" s="240">
        <f>IF(N462="snížená",J462,0)</f>
        <v>0</v>
      </c>
      <c r="BG462" s="240">
        <f>IF(N462="zákl. přenesená",J462,0)</f>
        <v>0</v>
      </c>
      <c r="BH462" s="240">
        <f>IF(N462="sníž. přenesená",J462,0)</f>
        <v>0</v>
      </c>
      <c r="BI462" s="240">
        <f>IF(N462="nulová",J462,0)</f>
        <v>0</v>
      </c>
      <c r="BJ462" s="19" t="s">
        <v>80</v>
      </c>
      <c r="BK462" s="240">
        <f>ROUND(I462*H462,2)</f>
        <v>0</v>
      </c>
      <c r="BL462" s="19" t="s">
        <v>184</v>
      </c>
      <c r="BM462" s="239" t="s">
        <v>702</v>
      </c>
    </row>
    <row r="463" s="14" customFormat="1">
      <c r="A463" s="14"/>
      <c r="B463" s="252"/>
      <c r="C463" s="253"/>
      <c r="D463" s="243" t="s">
        <v>186</v>
      </c>
      <c r="E463" s="254" t="s">
        <v>21</v>
      </c>
      <c r="F463" s="255" t="s">
        <v>703</v>
      </c>
      <c r="G463" s="253"/>
      <c r="H463" s="256">
        <v>143.54599999999999</v>
      </c>
      <c r="I463" s="257"/>
      <c r="J463" s="253"/>
      <c r="K463" s="253"/>
      <c r="L463" s="258"/>
      <c r="M463" s="259"/>
      <c r="N463" s="260"/>
      <c r="O463" s="260"/>
      <c r="P463" s="260"/>
      <c r="Q463" s="260"/>
      <c r="R463" s="260"/>
      <c r="S463" s="260"/>
      <c r="T463" s="26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2" t="s">
        <v>186</v>
      </c>
      <c r="AU463" s="262" t="s">
        <v>82</v>
      </c>
      <c r="AV463" s="14" t="s">
        <v>82</v>
      </c>
      <c r="AW463" s="14" t="s">
        <v>34</v>
      </c>
      <c r="AX463" s="14" t="s">
        <v>73</v>
      </c>
      <c r="AY463" s="262" t="s">
        <v>177</v>
      </c>
    </row>
    <row r="464" s="14" customFormat="1">
      <c r="A464" s="14"/>
      <c r="B464" s="252"/>
      <c r="C464" s="253"/>
      <c r="D464" s="243" t="s">
        <v>186</v>
      </c>
      <c r="E464" s="254" t="s">
        <v>21</v>
      </c>
      <c r="F464" s="255" t="s">
        <v>704</v>
      </c>
      <c r="G464" s="253"/>
      <c r="H464" s="256">
        <v>147.852</v>
      </c>
      <c r="I464" s="257"/>
      <c r="J464" s="253"/>
      <c r="K464" s="253"/>
      <c r="L464" s="258"/>
      <c r="M464" s="259"/>
      <c r="N464" s="260"/>
      <c r="O464" s="260"/>
      <c r="P464" s="260"/>
      <c r="Q464" s="260"/>
      <c r="R464" s="260"/>
      <c r="S464" s="260"/>
      <c r="T464" s="26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2" t="s">
        <v>186</v>
      </c>
      <c r="AU464" s="262" t="s">
        <v>82</v>
      </c>
      <c r="AV464" s="14" t="s">
        <v>82</v>
      </c>
      <c r="AW464" s="14" t="s">
        <v>34</v>
      </c>
      <c r="AX464" s="14" t="s">
        <v>80</v>
      </c>
      <c r="AY464" s="262" t="s">
        <v>177</v>
      </c>
    </row>
    <row r="465" s="2" customFormat="1" ht="40.2" customHeight="1">
      <c r="A465" s="40"/>
      <c r="B465" s="41"/>
      <c r="C465" s="228" t="s">
        <v>705</v>
      </c>
      <c r="D465" s="228" t="s">
        <v>179</v>
      </c>
      <c r="E465" s="229" t="s">
        <v>706</v>
      </c>
      <c r="F465" s="230" t="s">
        <v>707</v>
      </c>
      <c r="G465" s="231" t="s">
        <v>269</v>
      </c>
      <c r="H465" s="232">
        <v>143.54599999999999</v>
      </c>
      <c r="I465" s="233"/>
      <c r="J465" s="234">
        <f>ROUND(I465*H465,2)</f>
        <v>0</v>
      </c>
      <c r="K465" s="230" t="s">
        <v>183</v>
      </c>
      <c r="L465" s="46"/>
      <c r="M465" s="235" t="s">
        <v>21</v>
      </c>
      <c r="N465" s="236" t="s">
        <v>44</v>
      </c>
      <c r="O465" s="86"/>
      <c r="P465" s="237">
        <f>O465*H465</f>
        <v>0</v>
      </c>
      <c r="Q465" s="237">
        <v>0</v>
      </c>
      <c r="R465" s="237">
        <f>Q465*H465</f>
        <v>0</v>
      </c>
      <c r="S465" s="237">
        <v>0</v>
      </c>
      <c r="T465" s="238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39" t="s">
        <v>184</v>
      </c>
      <c r="AT465" s="239" t="s">
        <v>179</v>
      </c>
      <c r="AU465" s="239" t="s">
        <v>82</v>
      </c>
      <c r="AY465" s="19" t="s">
        <v>177</v>
      </c>
      <c r="BE465" s="240">
        <f>IF(N465="základní",J465,0)</f>
        <v>0</v>
      </c>
      <c r="BF465" s="240">
        <f>IF(N465="snížená",J465,0)</f>
        <v>0</v>
      </c>
      <c r="BG465" s="240">
        <f>IF(N465="zákl. přenesená",J465,0)</f>
        <v>0</v>
      </c>
      <c r="BH465" s="240">
        <f>IF(N465="sníž. přenesená",J465,0)</f>
        <v>0</v>
      </c>
      <c r="BI465" s="240">
        <f>IF(N465="nulová",J465,0)</f>
        <v>0</v>
      </c>
      <c r="BJ465" s="19" t="s">
        <v>80</v>
      </c>
      <c r="BK465" s="240">
        <f>ROUND(I465*H465,2)</f>
        <v>0</v>
      </c>
      <c r="BL465" s="19" t="s">
        <v>184</v>
      </c>
      <c r="BM465" s="239" t="s">
        <v>708</v>
      </c>
    </row>
    <row r="466" s="13" customFormat="1">
      <c r="A466" s="13"/>
      <c r="B466" s="241"/>
      <c r="C466" s="242"/>
      <c r="D466" s="243" t="s">
        <v>186</v>
      </c>
      <c r="E466" s="244" t="s">
        <v>21</v>
      </c>
      <c r="F466" s="245" t="s">
        <v>709</v>
      </c>
      <c r="G466" s="242"/>
      <c r="H466" s="244" t="s">
        <v>21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1" t="s">
        <v>186</v>
      </c>
      <c r="AU466" s="251" t="s">
        <v>82</v>
      </c>
      <c r="AV466" s="13" t="s">
        <v>80</v>
      </c>
      <c r="AW466" s="13" t="s">
        <v>34</v>
      </c>
      <c r="AX466" s="13" t="s">
        <v>73</v>
      </c>
      <c r="AY466" s="251" t="s">
        <v>177</v>
      </c>
    </row>
    <row r="467" s="14" customFormat="1">
      <c r="A467" s="14"/>
      <c r="B467" s="252"/>
      <c r="C467" s="253"/>
      <c r="D467" s="243" t="s">
        <v>186</v>
      </c>
      <c r="E467" s="254" t="s">
        <v>21</v>
      </c>
      <c r="F467" s="255" t="s">
        <v>703</v>
      </c>
      <c r="G467" s="253"/>
      <c r="H467" s="256">
        <v>143.54599999999999</v>
      </c>
      <c r="I467" s="257"/>
      <c r="J467" s="253"/>
      <c r="K467" s="253"/>
      <c r="L467" s="258"/>
      <c r="M467" s="259"/>
      <c r="N467" s="260"/>
      <c r="O467" s="260"/>
      <c r="P467" s="260"/>
      <c r="Q467" s="260"/>
      <c r="R467" s="260"/>
      <c r="S467" s="260"/>
      <c r="T467" s="26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2" t="s">
        <v>186</v>
      </c>
      <c r="AU467" s="262" t="s">
        <v>82</v>
      </c>
      <c r="AV467" s="14" t="s">
        <v>82</v>
      </c>
      <c r="AW467" s="14" t="s">
        <v>34</v>
      </c>
      <c r="AX467" s="14" t="s">
        <v>80</v>
      </c>
      <c r="AY467" s="262" t="s">
        <v>177</v>
      </c>
    </row>
    <row r="468" s="2" customFormat="1" ht="14.4" customHeight="1">
      <c r="A468" s="40"/>
      <c r="B468" s="41"/>
      <c r="C468" s="228" t="s">
        <v>710</v>
      </c>
      <c r="D468" s="228" t="s">
        <v>179</v>
      </c>
      <c r="E468" s="229" t="s">
        <v>641</v>
      </c>
      <c r="F468" s="230" t="s">
        <v>642</v>
      </c>
      <c r="G468" s="231" t="s">
        <v>269</v>
      </c>
      <c r="H468" s="232">
        <v>143.54599999999999</v>
      </c>
      <c r="I468" s="233"/>
      <c r="J468" s="234">
        <f>ROUND(I468*H468,2)</f>
        <v>0</v>
      </c>
      <c r="K468" s="230" t="s">
        <v>183</v>
      </c>
      <c r="L468" s="46"/>
      <c r="M468" s="235" t="s">
        <v>21</v>
      </c>
      <c r="N468" s="236" t="s">
        <v>44</v>
      </c>
      <c r="O468" s="86"/>
      <c r="P468" s="237">
        <f>O468*H468</f>
        <v>0</v>
      </c>
      <c r="Q468" s="237">
        <v>0.27994000000000002</v>
      </c>
      <c r="R468" s="237">
        <f>Q468*H468</f>
        <v>40.184267240000004</v>
      </c>
      <c r="S468" s="237">
        <v>0</v>
      </c>
      <c r="T468" s="238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39" t="s">
        <v>184</v>
      </c>
      <c r="AT468" s="239" t="s">
        <v>179</v>
      </c>
      <c r="AU468" s="239" t="s">
        <v>82</v>
      </c>
      <c r="AY468" s="19" t="s">
        <v>177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9" t="s">
        <v>80</v>
      </c>
      <c r="BK468" s="240">
        <f>ROUND(I468*H468,2)</f>
        <v>0</v>
      </c>
      <c r="BL468" s="19" t="s">
        <v>184</v>
      </c>
      <c r="BM468" s="239" t="s">
        <v>711</v>
      </c>
    </row>
    <row r="469" s="2" customFormat="1" ht="14.4" customHeight="1">
      <c r="A469" s="40"/>
      <c r="B469" s="41"/>
      <c r="C469" s="228" t="s">
        <v>712</v>
      </c>
      <c r="D469" s="228" t="s">
        <v>179</v>
      </c>
      <c r="E469" s="229" t="s">
        <v>713</v>
      </c>
      <c r="F469" s="230" t="s">
        <v>714</v>
      </c>
      <c r="G469" s="231" t="s">
        <v>269</v>
      </c>
      <c r="H469" s="232">
        <v>143.54599999999999</v>
      </c>
      <c r="I469" s="233"/>
      <c r="J469" s="234">
        <f>ROUND(I469*H469,2)</f>
        <v>0</v>
      </c>
      <c r="K469" s="230" t="s">
        <v>183</v>
      </c>
      <c r="L469" s="46"/>
      <c r="M469" s="235" t="s">
        <v>21</v>
      </c>
      <c r="N469" s="236" t="s">
        <v>44</v>
      </c>
      <c r="O469" s="86"/>
      <c r="P469" s="237">
        <f>O469*H469</f>
        <v>0</v>
      </c>
      <c r="Q469" s="237">
        <v>0.31628000000000001</v>
      </c>
      <c r="R469" s="237">
        <f>Q469*H469</f>
        <v>45.400728879999996</v>
      </c>
      <c r="S469" s="237">
        <v>0</v>
      </c>
      <c r="T469" s="238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39" t="s">
        <v>184</v>
      </c>
      <c r="AT469" s="239" t="s">
        <v>179</v>
      </c>
      <c r="AU469" s="239" t="s">
        <v>82</v>
      </c>
      <c r="AY469" s="19" t="s">
        <v>177</v>
      </c>
      <c r="BE469" s="240">
        <f>IF(N469="základní",J469,0)</f>
        <v>0</v>
      </c>
      <c r="BF469" s="240">
        <f>IF(N469="snížená",J469,0)</f>
        <v>0</v>
      </c>
      <c r="BG469" s="240">
        <f>IF(N469="zákl. přenesená",J469,0)</f>
        <v>0</v>
      </c>
      <c r="BH469" s="240">
        <f>IF(N469="sníž. přenesená",J469,0)</f>
        <v>0</v>
      </c>
      <c r="BI469" s="240">
        <f>IF(N469="nulová",J469,0)</f>
        <v>0</v>
      </c>
      <c r="BJ469" s="19" t="s">
        <v>80</v>
      </c>
      <c r="BK469" s="240">
        <f>ROUND(I469*H469,2)</f>
        <v>0</v>
      </c>
      <c r="BL469" s="19" t="s">
        <v>184</v>
      </c>
      <c r="BM469" s="239" t="s">
        <v>715</v>
      </c>
    </row>
    <row r="470" s="2" customFormat="1" ht="19.8" customHeight="1">
      <c r="A470" s="40"/>
      <c r="B470" s="41"/>
      <c r="C470" s="228" t="s">
        <v>716</v>
      </c>
      <c r="D470" s="228" t="s">
        <v>179</v>
      </c>
      <c r="E470" s="229" t="s">
        <v>717</v>
      </c>
      <c r="F470" s="230" t="s">
        <v>718</v>
      </c>
      <c r="G470" s="231" t="s">
        <v>293</v>
      </c>
      <c r="H470" s="232">
        <v>28.632999999999999</v>
      </c>
      <c r="I470" s="233"/>
      <c r="J470" s="234">
        <f>ROUND(I470*H470,2)</f>
        <v>0</v>
      </c>
      <c r="K470" s="230" t="s">
        <v>183</v>
      </c>
      <c r="L470" s="46"/>
      <c r="M470" s="235" t="s">
        <v>21</v>
      </c>
      <c r="N470" s="236" t="s">
        <v>44</v>
      </c>
      <c r="O470" s="86"/>
      <c r="P470" s="237">
        <f>O470*H470</f>
        <v>0</v>
      </c>
      <c r="Q470" s="237">
        <v>0.15540000000000001</v>
      </c>
      <c r="R470" s="237">
        <f>Q470*H470</f>
        <v>4.4495681999999999</v>
      </c>
      <c r="S470" s="237">
        <v>0</v>
      </c>
      <c r="T470" s="238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39" t="s">
        <v>184</v>
      </c>
      <c r="AT470" s="239" t="s">
        <v>179</v>
      </c>
      <c r="AU470" s="239" t="s">
        <v>82</v>
      </c>
      <c r="AY470" s="19" t="s">
        <v>177</v>
      </c>
      <c r="BE470" s="240">
        <f>IF(N470="základní",J470,0)</f>
        <v>0</v>
      </c>
      <c r="BF470" s="240">
        <f>IF(N470="snížená",J470,0)</f>
        <v>0</v>
      </c>
      <c r="BG470" s="240">
        <f>IF(N470="zákl. přenesená",J470,0)</f>
        <v>0</v>
      </c>
      <c r="BH470" s="240">
        <f>IF(N470="sníž. přenesená",J470,0)</f>
        <v>0</v>
      </c>
      <c r="BI470" s="240">
        <f>IF(N470="nulová",J470,0)</f>
        <v>0</v>
      </c>
      <c r="BJ470" s="19" t="s">
        <v>80</v>
      </c>
      <c r="BK470" s="240">
        <f>ROUND(I470*H470,2)</f>
        <v>0</v>
      </c>
      <c r="BL470" s="19" t="s">
        <v>184</v>
      </c>
      <c r="BM470" s="239" t="s">
        <v>719</v>
      </c>
    </row>
    <row r="471" s="13" customFormat="1">
      <c r="A471" s="13"/>
      <c r="B471" s="241"/>
      <c r="C471" s="242"/>
      <c r="D471" s="243" t="s">
        <v>186</v>
      </c>
      <c r="E471" s="244" t="s">
        <v>21</v>
      </c>
      <c r="F471" s="245" t="s">
        <v>720</v>
      </c>
      <c r="G471" s="242"/>
      <c r="H471" s="244" t="s">
        <v>21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1" t="s">
        <v>186</v>
      </c>
      <c r="AU471" s="251" t="s">
        <v>82</v>
      </c>
      <c r="AV471" s="13" t="s">
        <v>80</v>
      </c>
      <c r="AW471" s="13" t="s">
        <v>34</v>
      </c>
      <c r="AX471" s="13" t="s">
        <v>73</v>
      </c>
      <c r="AY471" s="251" t="s">
        <v>177</v>
      </c>
    </row>
    <row r="472" s="14" customFormat="1">
      <c r="A472" s="14"/>
      <c r="B472" s="252"/>
      <c r="C472" s="253"/>
      <c r="D472" s="243" t="s">
        <v>186</v>
      </c>
      <c r="E472" s="254" t="s">
        <v>21</v>
      </c>
      <c r="F472" s="255" t="s">
        <v>721</v>
      </c>
      <c r="G472" s="253"/>
      <c r="H472" s="256">
        <v>28.632999999999999</v>
      </c>
      <c r="I472" s="257"/>
      <c r="J472" s="253"/>
      <c r="K472" s="253"/>
      <c r="L472" s="258"/>
      <c r="M472" s="259"/>
      <c r="N472" s="260"/>
      <c r="O472" s="260"/>
      <c r="P472" s="260"/>
      <c r="Q472" s="260"/>
      <c r="R472" s="260"/>
      <c r="S472" s="260"/>
      <c r="T472" s="26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2" t="s">
        <v>186</v>
      </c>
      <c r="AU472" s="262" t="s">
        <v>82</v>
      </c>
      <c r="AV472" s="14" t="s">
        <v>82</v>
      </c>
      <c r="AW472" s="14" t="s">
        <v>34</v>
      </c>
      <c r="AX472" s="14" t="s">
        <v>80</v>
      </c>
      <c r="AY472" s="262" t="s">
        <v>177</v>
      </c>
    </row>
    <row r="473" s="2" customFormat="1" ht="14.4" customHeight="1">
      <c r="A473" s="40"/>
      <c r="B473" s="41"/>
      <c r="C473" s="274" t="s">
        <v>722</v>
      </c>
      <c r="D473" s="274" t="s">
        <v>191</v>
      </c>
      <c r="E473" s="275" t="s">
        <v>723</v>
      </c>
      <c r="F473" s="276" t="s">
        <v>724</v>
      </c>
      <c r="G473" s="277" t="s">
        <v>293</v>
      </c>
      <c r="H473" s="278">
        <v>29.206</v>
      </c>
      <c r="I473" s="279"/>
      <c r="J473" s="280">
        <f>ROUND(I473*H473,2)</f>
        <v>0</v>
      </c>
      <c r="K473" s="276" t="s">
        <v>183</v>
      </c>
      <c r="L473" s="281"/>
      <c r="M473" s="282" t="s">
        <v>21</v>
      </c>
      <c r="N473" s="283" t="s">
        <v>44</v>
      </c>
      <c r="O473" s="86"/>
      <c r="P473" s="237">
        <f>O473*H473</f>
        <v>0</v>
      </c>
      <c r="Q473" s="237">
        <v>0.058000000000000003</v>
      </c>
      <c r="R473" s="237">
        <f>Q473*H473</f>
        <v>1.693948</v>
      </c>
      <c r="S473" s="237">
        <v>0</v>
      </c>
      <c r="T473" s="238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39" t="s">
        <v>195</v>
      </c>
      <c r="AT473" s="239" t="s">
        <v>191</v>
      </c>
      <c r="AU473" s="239" t="s">
        <v>82</v>
      </c>
      <c r="AY473" s="19" t="s">
        <v>177</v>
      </c>
      <c r="BE473" s="240">
        <f>IF(N473="základní",J473,0)</f>
        <v>0</v>
      </c>
      <c r="BF473" s="240">
        <f>IF(N473="snížená",J473,0)</f>
        <v>0</v>
      </c>
      <c r="BG473" s="240">
        <f>IF(N473="zákl. přenesená",J473,0)</f>
        <v>0</v>
      </c>
      <c r="BH473" s="240">
        <f>IF(N473="sníž. přenesená",J473,0)</f>
        <v>0</v>
      </c>
      <c r="BI473" s="240">
        <f>IF(N473="nulová",J473,0)</f>
        <v>0</v>
      </c>
      <c r="BJ473" s="19" t="s">
        <v>80</v>
      </c>
      <c r="BK473" s="240">
        <f>ROUND(I473*H473,2)</f>
        <v>0</v>
      </c>
      <c r="BL473" s="19" t="s">
        <v>184</v>
      </c>
      <c r="BM473" s="239" t="s">
        <v>725</v>
      </c>
    </row>
    <row r="474" s="14" customFormat="1">
      <c r="A474" s="14"/>
      <c r="B474" s="252"/>
      <c r="C474" s="253"/>
      <c r="D474" s="243" t="s">
        <v>186</v>
      </c>
      <c r="E474" s="254" t="s">
        <v>21</v>
      </c>
      <c r="F474" s="255" t="s">
        <v>726</v>
      </c>
      <c r="G474" s="253"/>
      <c r="H474" s="256">
        <v>29.206</v>
      </c>
      <c r="I474" s="257"/>
      <c r="J474" s="253"/>
      <c r="K474" s="253"/>
      <c r="L474" s="258"/>
      <c r="M474" s="259"/>
      <c r="N474" s="260"/>
      <c r="O474" s="260"/>
      <c r="P474" s="260"/>
      <c r="Q474" s="260"/>
      <c r="R474" s="260"/>
      <c r="S474" s="260"/>
      <c r="T474" s="26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2" t="s">
        <v>186</v>
      </c>
      <c r="AU474" s="262" t="s">
        <v>82</v>
      </c>
      <c r="AV474" s="14" t="s">
        <v>82</v>
      </c>
      <c r="AW474" s="14" t="s">
        <v>34</v>
      </c>
      <c r="AX474" s="14" t="s">
        <v>80</v>
      </c>
      <c r="AY474" s="262" t="s">
        <v>177</v>
      </c>
    </row>
    <row r="475" s="2" customFormat="1" ht="14.4" customHeight="1">
      <c r="A475" s="40"/>
      <c r="B475" s="41"/>
      <c r="C475" s="228" t="s">
        <v>727</v>
      </c>
      <c r="D475" s="228" t="s">
        <v>179</v>
      </c>
      <c r="E475" s="229" t="s">
        <v>677</v>
      </c>
      <c r="F475" s="230" t="s">
        <v>678</v>
      </c>
      <c r="G475" s="231" t="s">
        <v>182</v>
      </c>
      <c r="H475" s="232">
        <v>2.577</v>
      </c>
      <c r="I475" s="233"/>
      <c r="J475" s="234">
        <f>ROUND(I475*H475,2)</f>
        <v>0</v>
      </c>
      <c r="K475" s="230" t="s">
        <v>183</v>
      </c>
      <c r="L475" s="46"/>
      <c r="M475" s="235" t="s">
        <v>21</v>
      </c>
      <c r="N475" s="236" t="s">
        <v>44</v>
      </c>
      <c r="O475" s="86"/>
      <c r="P475" s="237">
        <f>O475*H475</f>
        <v>0</v>
      </c>
      <c r="Q475" s="237">
        <v>2.2563399999999998</v>
      </c>
      <c r="R475" s="237">
        <f>Q475*H475</f>
        <v>5.8145881799999994</v>
      </c>
      <c r="S475" s="237">
        <v>0</v>
      </c>
      <c r="T475" s="238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39" t="s">
        <v>184</v>
      </c>
      <c r="AT475" s="239" t="s">
        <v>179</v>
      </c>
      <c r="AU475" s="239" t="s">
        <v>82</v>
      </c>
      <c r="AY475" s="19" t="s">
        <v>177</v>
      </c>
      <c r="BE475" s="240">
        <f>IF(N475="základní",J475,0)</f>
        <v>0</v>
      </c>
      <c r="BF475" s="240">
        <f>IF(N475="snížená",J475,0)</f>
        <v>0</v>
      </c>
      <c r="BG475" s="240">
        <f>IF(N475="zákl. přenesená",J475,0)</f>
        <v>0</v>
      </c>
      <c r="BH475" s="240">
        <f>IF(N475="sníž. přenesená",J475,0)</f>
        <v>0</v>
      </c>
      <c r="BI475" s="240">
        <f>IF(N475="nulová",J475,0)</f>
        <v>0</v>
      </c>
      <c r="BJ475" s="19" t="s">
        <v>80</v>
      </c>
      <c r="BK475" s="240">
        <f>ROUND(I475*H475,2)</f>
        <v>0</v>
      </c>
      <c r="BL475" s="19" t="s">
        <v>184</v>
      </c>
      <c r="BM475" s="239" t="s">
        <v>728</v>
      </c>
    </row>
    <row r="476" s="14" customFormat="1">
      <c r="A476" s="14"/>
      <c r="B476" s="252"/>
      <c r="C476" s="253"/>
      <c r="D476" s="243" t="s">
        <v>186</v>
      </c>
      <c r="E476" s="254" t="s">
        <v>21</v>
      </c>
      <c r="F476" s="255" t="s">
        <v>729</v>
      </c>
      <c r="G476" s="253"/>
      <c r="H476" s="256">
        <v>2.577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2" t="s">
        <v>186</v>
      </c>
      <c r="AU476" s="262" t="s">
        <v>82</v>
      </c>
      <c r="AV476" s="14" t="s">
        <v>82</v>
      </c>
      <c r="AW476" s="14" t="s">
        <v>34</v>
      </c>
      <c r="AX476" s="14" t="s">
        <v>80</v>
      </c>
      <c r="AY476" s="262" t="s">
        <v>177</v>
      </c>
    </row>
    <row r="477" s="12" customFormat="1" ht="22.8" customHeight="1">
      <c r="A477" s="12"/>
      <c r="B477" s="212"/>
      <c r="C477" s="213"/>
      <c r="D477" s="214" t="s">
        <v>72</v>
      </c>
      <c r="E477" s="226" t="s">
        <v>577</v>
      </c>
      <c r="F477" s="226" t="s">
        <v>730</v>
      </c>
      <c r="G477" s="213"/>
      <c r="H477" s="213"/>
      <c r="I477" s="216"/>
      <c r="J477" s="227">
        <f>BK477</f>
        <v>0</v>
      </c>
      <c r="K477" s="213"/>
      <c r="L477" s="218"/>
      <c r="M477" s="219"/>
      <c r="N477" s="220"/>
      <c r="O477" s="220"/>
      <c r="P477" s="221">
        <f>SUM(P478:P539)</f>
        <v>0</v>
      </c>
      <c r="Q477" s="220"/>
      <c r="R477" s="221">
        <f>SUM(R478:R539)</f>
        <v>11.214791220000002</v>
      </c>
      <c r="S477" s="220"/>
      <c r="T477" s="222">
        <f>SUM(T478:T539)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23" t="s">
        <v>80</v>
      </c>
      <c r="AT477" s="224" t="s">
        <v>72</v>
      </c>
      <c r="AU477" s="224" t="s">
        <v>80</v>
      </c>
      <c r="AY477" s="223" t="s">
        <v>177</v>
      </c>
      <c r="BK477" s="225">
        <f>SUM(BK478:BK539)</f>
        <v>0</v>
      </c>
    </row>
    <row r="478" s="2" customFormat="1" ht="19.8" customHeight="1">
      <c r="A478" s="40"/>
      <c r="B478" s="41"/>
      <c r="C478" s="228" t="s">
        <v>731</v>
      </c>
      <c r="D478" s="228" t="s">
        <v>179</v>
      </c>
      <c r="E478" s="229" t="s">
        <v>732</v>
      </c>
      <c r="F478" s="230" t="s">
        <v>733</v>
      </c>
      <c r="G478" s="231" t="s">
        <v>269</v>
      </c>
      <c r="H478" s="232">
        <v>0.12</v>
      </c>
      <c r="I478" s="233"/>
      <c r="J478" s="234">
        <f>ROUND(I478*H478,2)</f>
        <v>0</v>
      </c>
      <c r="K478" s="230" t="s">
        <v>183</v>
      </c>
      <c r="L478" s="46"/>
      <c r="M478" s="235" t="s">
        <v>21</v>
      </c>
      <c r="N478" s="236" t="s">
        <v>44</v>
      </c>
      <c r="O478" s="86"/>
      <c r="P478" s="237">
        <f>O478*H478</f>
        <v>0</v>
      </c>
      <c r="Q478" s="237">
        <v>0.049840000000000002</v>
      </c>
      <c r="R478" s="237">
        <f>Q478*H478</f>
        <v>0.0059807999999999997</v>
      </c>
      <c r="S478" s="237">
        <v>0</v>
      </c>
      <c r="T478" s="238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39" t="s">
        <v>184</v>
      </c>
      <c r="AT478" s="239" t="s">
        <v>179</v>
      </c>
      <c r="AU478" s="239" t="s">
        <v>82</v>
      </c>
      <c r="AY478" s="19" t="s">
        <v>177</v>
      </c>
      <c r="BE478" s="240">
        <f>IF(N478="základní",J478,0)</f>
        <v>0</v>
      </c>
      <c r="BF478" s="240">
        <f>IF(N478="snížená",J478,0)</f>
        <v>0</v>
      </c>
      <c r="BG478" s="240">
        <f>IF(N478="zákl. přenesená",J478,0)</f>
        <v>0</v>
      </c>
      <c r="BH478" s="240">
        <f>IF(N478="sníž. přenesená",J478,0)</f>
        <v>0</v>
      </c>
      <c r="BI478" s="240">
        <f>IF(N478="nulová",J478,0)</f>
        <v>0</v>
      </c>
      <c r="BJ478" s="19" t="s">
        <v>80</v>
      </c>
      <c r="BK478" s="240">
        <f>ROUND(I478*H478,2)</f>
        <v>0</v>
      </c>
      <c r="BL478" s="19" t="s">
        <v>184</v>
      </c>
      <c r="BM478" s="239" t="s">
        <v>734</v>
      </c>
    </row>
    <row r="479" s="13" customFormat="1">
      <c r="A479" s="13"/>
      <c r="B479" s="241"/>
      <c r="C479" s="242"/>
      <c r="D479" s="243" t="s">
        <v>186</v>
      </c>
      <c r="E479" s="244" t="s">
        <v>21</v>
      </c>
      <c r="F479" s="245" t="s">
        <v>735</v>
      </c>
      <c r="G479" s="242"/>
      <c r="H479" s="244" t="s">
        <v>21</v>
      </c>
      <c r="I479" s="246"/>
      <c r="J479" s="242"/>
      <c r="K479" s="242"/>
      <c r="L479" s="247"/>
      <c r="M479" s="248"/>
      <c r="N479" s="249"/>
      <c r="O479" s="249"/>
      <c r="P479" s="249"/>
      <c r="Q479" s="249"/>
      <c r="R479" s="249"/>
      <c r="S479" s="249"/>
      <c r="T479" s="25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1" t="s">
        <v>186</v>
      </c>
      <c r="AU479" s="251" t="s">
        <v>82</v>
      </c>
      <c r="AV479" s="13" t="s">
        <v>80</v>
      </c>
      <c r="AW479" s="13" t="s">
        <v>34</v>
      </c>
      <c r="AX479" s="13" t="s">
        <v>73</v>
      </c>
      <c r="AY479" s="251" t="s">
        <v>177</v>
      </c>
    </row>
    <row r="480" s="14" customFormat="1">
      <c r="A480" s="14"/>
      <c r="B480" s="252"/>
      <c r="C480" s="253"/>
      <c r="D480" s="243" t="s">
        <v>186</v>
      </c>
      <c r="E480" s="254" t="s">
        <v>21</v>
      </c>
      <c r="F480" s="255" t="s">
        <v>736</v>
      </c>
      <c r="G480" s="253"/>
      <c r="H480" s="256">
        <v>0.12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2" t="s">
        <v>186</v>
      </c>
      <c r="AU480" s="262" t="s">
        <v>82</v>
      </c>
      <c r="AV480" s="14" t="s">
        <v>82</v>
      </c>
      <c r="AW480" s="14" t="s">
        <v>34</v>
      </c>
      <c r="AX480" s="14" t="s">
        <v>80</v>
      </c>
      <c r="AY480" s="262" t="s">
        <v>177</v>
      </c>
    </row>
    <row r="481" s="2" customFormat="1" ht="19.8" customHeight="1">
      <c r="A481" s="40"/>
      <c r="B481" s="41"/>
      <c r="C481" s="228" t="s">
        <v>737</v>
      </c>
      <c r="D481" s="228" t="s">
        <v>179</v>
      </c>
      <c r="E481" s="229" t="s">
        <v>738</v>
      </c>
      <c r="F481" s="230" t="s">
        <v>739</v>
      </c>
      <c r="G481" s="231" t="s">
        <v>269</v>
      </c>
      <c r="H481" s="232">
        <v>89.802000000000007</v>
      </c>
      <c r="I481" s="233"/>
      <c r="J481" s="234">
        <f>ROUND(I481*H481,2)</f>
        <v>0</v>
      </c>
      <c r="K481" s="230" t="s">
        <v>183</v>
      </c>
      <c r="L481" s="46"/>
      <c r="M481" s="235" t="s">
        <v>21</v>
      </c>
      <c r="N481" s="236" t="s">
        <v>44</v>
      </c>
      <c r="O481" s="86"/>
      <c r="P481" s="237">
        <f>O481*H481</f>
        <v>0</v>
      </c>
      <c r="Q481" s="237">
        <v>0.015400000000000001</v>
      </c>
      <c r="R481" s="237">
        <f>Q481*H481</f>
        <v>1.3829508000000002</v>
      </c>
      <c r="S481" s="237">
        <v>0</v>
      </c>
      <c r="T481" s="238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39" t="s">
        <v>184</v>
      </c>
      <c r="AT481" s="239" t="s">
        <v>179</v>
      </c>
      <c r="AU481" s="239" t="s">
        <v>82</v>
      </c>
      <c r="AY481" s="19" t="s">
        <v>177</v>
      </c>
      <c r="BE481" s="240">
        <f>IF(N481="základní",J481,0)</f>
        <v>0</v>
      </c>
      <c r="BF481" s="240">
        <f>IF(N481="snížená",J481,0)</f>
        <v>0</v>
      </c>
      <c r="BG481" s="240">
        <f>IF(N481="zákl. přenesená",J481,0)</f>
        <v>0</v>
      </c>
      <c r="BH481" s="240">
        <f>IF(N481="sníž. přenesená",J481,0)</f>
        <v>0</v>
      </c>
      <c r="BI481" s="240">
        <f>IF(N481="nulová",J481,0)</f>
        <v>0</v>
      </c>
      <c r="BJ481" s="19" t="s">
        <v>80</v>
      </c>
      <c r="BK481" s="240">
        <f>ROUND(I481*H481,2)</f>
        <v>0</v>
      </c>
      <c r="BL481" s="19" t="s">
        <v>184</v>
      </c>
      <c r="BM481" s="239" t="s">
        <v>740</v>
      </c>
    </row>
    <row r="482" s="13" customFormat="1">
      <c r="A482" s="13"/>
      <c r="B482" s="241"/>
      <c r="C482" s="242"/>
      <c r="D482" s="243" t="s">
        <v>186</v>
      </c>
      <c r="E482" s="244" t="s">
        <v>21</v>
      </c>
      <c r="F482" s="245" t="s">
        <v>741</v>
      </c>
      <c r="G482" s="242"/>
      <c r="H482" s="244" t="s">
        <v>21</v>
      </c>
      <c r="I482" s="246"/>
      <c r="J482" s="242"/>
      <c r="K482" s="242"/>
      <c r="L482" s="247"/>
      <c r="M482" s="248"/>
      <c r="N482" s="249"/>
      <c r="O482" s="249"/>
      <c r="P482" s="249"/>
      <c r="Q482" s="249"/>
      <c r="R482" s="249"/>
      <c r="S482" s="249"/>
      <c r="T482" s="25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1" t="s">
        <v>186</v>
      </c>
      <c r="AU482" s="251" t="s">
        <v>82</v>
      </c>
      <c r="AV482" s="13" t="s">
        <v>80</v>
      </c>
      <c r="AW482" s="13" t="s">
        <v>34</v>
      </c>
      <c r="AX482" s="13" t="s">
        <v>73</v>
      </c>
      <c r="AY482" s="251" t="s">
        <v>177</v>
      </c>
    </row>
    <row r="483" s="13" customFormat="1">
      <c r="A483" s="13"/>
      <c r="B483" s="241"/>
      <c r="C483" s="242"/>
      <c r="D483" s="243" t="s">
        <v>186</v>
      </c>
      <c r="E483" s="244" t="s">
        <v>21</v>
      </c>
      <c r="F483" s="245" t="s">
        <v>742</v>
      </c>
      <c r="G483" s="242"/>
      <c r="H483" s="244" t="s">
        <v>21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1" t="s">
        <v>186</v>
      </c>
      <c r="AU483" s="251" t="s">
        <v>82</v>
      </c>
      <c r="AV483" s="13" t="s">
        <v>80</v>
      </c>
      <c r="AW483" s="13" t="s">
        <v>34</v>
      </c>
      <c r="AX483" s="13" t="s">
        <v>73</v>
      </c>
      <c r="AY483" s="251" t="s">
        <v>177</v>
      </c>
    </row>
    <row r="484" s="13" customFormat="1">
      <c r="A484" s="13"/>
      <c r="B484" s="241"/>
      <c r="C484" s="242"/>
      <c r="D484" s="243" t="s">
        <v>186</v>
      </c>
      <c r="E484" s="244" t="s">
        <v>21</v>
      </c>
      <c r="F484" s="245" t="s">
        <v>463</v>
      </c>
      <c r="G484" s="242"/>
      <c r="H484" s="244" t="s">
        <v>21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1" t="s">
        <v>186</v>
      </c>
      <c r="AU484" s="251" t="s">
        <v>82</v>
      </c>
      <c r="AV484" s="13" t="s">
        <v>80</v>
      </c>
      <c r="AW484" s="13" t="s">
        <v>34</v>
      </c>
      <c r="AX484" s="13" t="s">
        <v>73</v>
      </c>
      <c r="AY484" s="251" t="s">
        <v>177</v>
      </c>
    </row>
    <row r="485" s="13" customFormat="1">
      <c r="A485" s="13"/>
      <c r="B485" s="241"/>
      <c r="C485" s="242"/>
      <c r="D485" s="243" t="s">
        <v>186</v>
      </c>
      <c r="E485" s="244" t="s">
        <v>21</v>
      </c>
      <c r="F485" s="245" t="s">
        <v>743</v>
      </c>
      <c r="G485" s="242"/>
      <c r="H485" s="244" t="s">
        <v>21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186</v>
      </c>
      <c r="AU485" s="251" t="s">
        <v>82</v>
      </c>
      <c r="AV485" s="13" t="s">
        <v>80</v>
      </c>
      <c r="AW485" s="13" t="s">
        <v>34</v>
      </c>
      <c r="AX485" s="13" t="s">
        <v>73</v>
      </c>
      <c r="AY485" s="251" t="s">
        <v>177</v>
      </c>
    </row>
    <row r="486" s="14" customFormat="1">
      <c r="A486" s="14"/>
      <c r="B486" s="252"/>
      <c r="C486" s="253"/>
      <c r="D486" s="243" t="s">
        <v>186</v>
      </c>
      <c r="E486" s="254" t="s">
        <v>21</v>
      </c>
      <c r="F486" s="255" t="s">
        <v>744</v>
      </c>
      <c r="G486" s="253"/>
      <c r="H486" s="256">
        <v>12.978</v>
      </c>
      <c r="I486" s="257"/>
      <c r="J486" s="253"/>
      <c r="K486" s="253"/>
      <c r="L486" s="258"/>
      <c r="M486" s="259"/>
      <c r="N486" s="260"/>
      <c r="O486" s="260"/>
      <c r="P486" s="260"/>
      <c r="Q486" s="260"/>
      <c r="R486" s="260"/>
      <c r="S486" s="260"/>
      <c r="T486" s="26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2" t="s">
        <v>186</v>
      </c>
      <c r="AU486" s="262" t="s">
        <v>82</v>
      </c>
      <c r="AV486" s="14" t="s">
        <v>82</v>
      </c>
      <c r="AW486" s="14" t="s">
        <v>34</v>
      </c>
      <c r="AX486" s="14" t="s">
        <v>73</v>
      </c>
      <c r="AY486" s="262" t="s">
        <v>177</v>
      </c>
    </row>
    <row r="487" s="14" customFormat="1">
      <c r="A487" s="14"/>
      <c r="B487" s="252"/>
      <c r="C487" s="253"/>
      <c r="D487" s="243" t="s">
        <v>186</v>
      </c>
      <c r="E487" s="254" t="s">
        <v>21</v>
      </c>
      <c r="F487" s="255" t="s">
        <v>745</v>
      </c>
      <c r="G487" s="253"/>
      <c r="H487" s="256">
        <v>23.814</v>
      </c>
      <c r="I487" s="257"/>
      <c r="J487" s="253"/>
      <c r="K487" s="253"/>
      <c r="L487" s="258"/>
      <c r="M487" s="259"/>
      <c r="N487" s="260"/>
      <c r="O487" s="260"/>
      <c r="P487" s="260"/>
      <c r="Q487" s="260"/>
      <c r="R487" s="260"/>
      <c r="S487" s="260"/>
      <c r="T487" s="26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2" t="s">
        <v>186</v>
      </c>
      <c r="AU487" s="262" t="s">
        <v>82</v>
      </c>
      <c r="AV487" s="14" t="s">
        <v>82</v>
      </c>
      <c r="AW487" s="14" t="s">
        <v>34</v>
      </c>
      <c r="AX487" s="14" t="s">
        <v>73</v>
      </c>
      <c r="AY487" s="262" t="s">
        <v>177</v>
      </c>
    </row>
    <row r="488" s="14" customFormat="1">
      <c r="A488" s="14"/>
      <c r="B488" s="252"/>
      <c r="C488" s="253"/>
      <c r="D488" s="243" t="s">
        <v>186</v>
      </c>
      <c r="E488" s="254" t="s">
        <v>21</v>
      </c>
      <c r="F488" s="255" t="s">
        <v>746</v>
      </c>
      <c r="G488" s="253"/>
      <c r="H488" s="256">
        <v>14.238</v>
      </c>
      <c r="I488" s="257"/>
      <c r="J488" s="253"/>
      <c r="K488" s="253"/>
      <c r="L488" s="258"/>
      <c r="M488" s="259"/>
      <c r="N488" s="260"/>
      <c r="O488" s="260"/>
      <c r="P488" s="260"/>
      <c r="Q488" s="260"/>
      <c r="R488" s="260"/>
      <c r="S488" s="260"/>
      <c r="T488" s="26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2" t="s">
        <v>186</v>
      </c>
      <c r="AU488" s="262" t="s">
        <v>82</v>
      </c>
      <c r="AV488" s="14" t="s">
        <v>82</v>
      </c>
      <c r="AW488" s="14" t="s">
        <v>34</v>
      </c>
      <c r="AX488" s="14" t="s">
        <v>73</v>
      </c>
      <c r="AY488" s="262" t="s">
        <v>177</v>
      </c>
    </row>
    <row r="489" s="14" customFormat="1">
      <c r="A489" s="14"/>
      <c r="B489" s="252"/>
      <c r="C489" s="253"/>
      <c r="D489" s="243" t="s">
        <v>186</v>
      </c>
      <c r="E489" s="254" t="s">
        <v>21</v>
      </c>
      <c r="F489" s="255" t="s">
        <v>747</v>
      </c>
      <c r="G489" s="253"/>
      <c r="H489" s="256">
        <v>13.061999999999999</v>
      </c>
      <c r="I489" s="257"/>
      <c r="J489" s="253"/>
      <c r="K489" s="253"/>
      <c r="L489" s="258"/>
      <c r="M489" s="259"/>
      <c r="N489" s="260"/>
      <c r="O489" s="260"/>
      <c r="P489" s="260"/>
      <c r="Q489" s="260"/>
      <c r="R489" s="260"/>
      <c r="S489" s="260"/>
      <c r="T489" s="26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2" t="s">
        <v>186</v>
      </c>
      <c r="AU489" s="262" t="s">
        <v>82</v>
      </c>
      <c r="AV489" s="14" t="s">
        <v>82</v>
      </c>
      <c r="AW489" s="14" t="s">
        <v>34</v>
      </c>
      <c r="AX489" s="14" t="s">
        <v>73</v>
      </c>
      <c r="AY489" s="262" t="s">
        <v>177</v>
      </c>
    </row>
    <row r="490" s="14" customFormat="1">
      <c r="A490" s="14"/>
      <c r="B490" s="252"/>
      <c r="C490" s="253"/>
      <c r="D490" s="243" t="s">
        <v>186</v>
      </c>
      <c r="E490" s="254" t="s">
        <v>21</v>
      </c>
      <c r="F490" s="255" t="s">
        <v>748</v>
      </c>
      <c r="G490" s="253"/>
      <c r="H490" s="256">
        <v>14.279999999999999</v>
      </c>
      <c r="I490" s="257"/>
      <c r="J490" s="253"/>
      <c r="K490" s="253"/>
      <c r="L490" s="258"/>
      <c r="M490" s="259"/>
      <c r="N490" s="260"/>
      <c r="O490" s="260"/>
      <c r="P490" s="260"/>
      <c r="Q490" s="260"/>
      <c r="R490" s="260"/>
      <c r="S490" s="260"/>
      <c r="T490" s="26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2" t="s">
        <v>186</v>
      </c>
      <c r="AU490" s="262" t="s">
        <v>82</v>
      </c>
      <c r="AV490" s="14" t="s">
        <v>82</v>
      </c>
      <c r="AW490" s="14" t="s">
        <v>34</v>
      </c>
      <c r="AX490" s="14" t="s">
        <v>73</v>
      </c>
      <c r="AY490" s="262" t="s">
        <v>177</v>
      </c>
    </row>
    <row r="491" s="14" customFormat="1">
      <c r="A491" s="14"/>
      <c r="B491" s="252"/>
      <c r="C491" s="253"/>
      <c r="D491" s="243" t="s">
        <v>186</v>
      </c>
      <c r="E491" s="254" t="s">
        <v>21</v>
      </c>
      <c r="F491" s="255" t="s">
        <v>749</v>
      </c>
      <c r="G491" s="253"/>
      <c r="H491" s="256">
        <v>14.279999999999999</v>
      </c>
      <c r="I491" s="257"/>
      <c r="J491" s="253"/>
      <c r="K491" s="253"/>
      <c r="L491" s="258"/>
      <c r="M491" s="259"/>
      <c r="N491" s="260"/>
      <c r="O491" s="260"/>
      <c r="P491" s="260"/>
      <c r="Q491" s="260"/>
      <c r="R491" s="260"/>
      <c r="S491" s="260"/>
      <c r="T491" s="26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2" t="s">
        <v>186</v>
      </c>
      <c r="AU491" s="262" t="s">
        <v>82</v>
      </c>
      <c r="AV491" s="14" t="s">
        <v>82</v>
      </c>
      <c r="AW491" s="14" t="s">
        <v>34</v>
      </c>
      <c r="AX491" s="14" t="s">
        <v>73</v>
      </c>
      <c r="AY491" s="262" t="s">
        <v>177</v>
      </c>
    </row>
    <row r="492" s="14" customFormat="1">
      <c r="A492" s="14"/>
      <c r="B492" s="252"/>
      <c r="C492" s="253"/>
      <c r="D492" s="243" t="s">
        <v>186</v>
      </c>
      <c r="E492" s="254" t="s">
        <v>21</v>
      </c>
      <c r="F492" s="255" t="s">
        <v>750</v>
      </c>
      <c r="G492" s="253"/>
      <c r="H492" s="256">
        <v>3.1499999999999999</v>
      </c>
      <c r="I492" s="257"/>
      <c r="J492" s="253"/>
      <c r="K492" s="253"/>
      <c r="L492" s="258"/>
      <c r="M492" s="259"/>
      <c r="N492" s="260"/>
      <c r="O492" s="260"/>
      <c r="P492" s="260"/>
      <c r="Q492" s="260"/>
      <c r="R492" s="260"/>
      <c r="S492" s="260"/>
      <c r="T492" s="26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2" t="s">
        <v>186</v>
      </c>
      <c r="AU492" s="262" t="s">
        <v>82</v>
      </c>
      <c r="AV492" s="14" t="s">
        <v>82</v>
      </c>
      <c r="AW492" s="14" t="s">
        <v>34</v>
      </c>
      <c r="AX492" s="14" t="s">
        <v>73</v>
      </c>
      <c r="AY492" s="262" t="s">
        <v>177</v>
      </c>
    </row>
    <row r="493" s="14" customFormat="1">
      <c r="A493" s="14"/>
      <c r="B493" s="252"/>
      <c r="C493" s="253"/>
      <c r="D493" s="243" t="s">
        <v>186</v>
      </c>
      <c r="E493" s="254" t="s">
        <v>21</v>
      </c>
      <c r="F493" s="255" t="s">
        <v>751</v>
      </c>
      <c r="G493" s="253"/>
      <c r="H493" s="256">
        <v>6</v>
      </c>
      <c r="I493" s="257"/>
      <c r="J493" s="253"/>
      <c r="K493" s="253"/>
      <c r="L493" s="258"/>
      <c r="M493" s="259"/>
      <c r="N493" s="260"/>
      <c r="O493" s="260"/>
      <c r="P493" s="260"/>
      <c r="Q493" s="260"/>
      <c r="R493" s="260"/>
      <c r="S493" s="260"/>
      <c r="T493" s="26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2" t="s">
        <v>186</v>
      </c>
      <c r="AU493" s="262" t="s">
        <v>82</v>
      </c>
      <c r="AV493" s="14" t="s">
        <v>82</v>
      </c>
      <c r="AW493" s="14" t="s">
        <v>34</v>
      </c>
      <c r="AX493" s="14" t="s">
        <v>73</v>
      </c>
      <c r="AY493" s="262" t="s">
        <v>177</v>
      </c>
    </row>
    <row r="494" s="13" customFormat="1">
      <c r="A494" s="13"/>
      <c r="B494" s="241"/>
      <c r="C494" s="242"/>
      <c r="D494" s="243" t="s">
        <v>186</v>
      </c>
      <c r="E494" s="244" t="s">
        <v>21</v>
      </c>
      <c r="F494" s="245" t="s">
        <v>491</v>
      </c>
      <c r="G494" s="242"/>
      <c r="H494" s="244" t="s">
        <v>21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1" t="s">
        <v>186</v>
      </c>
      <c r="AU494" s="251" t="s">
        <v>82</v>
      </c>
      <c r="AV494" s="13" t="s">
        <v>80</v>
      </c>
      <c r="AW494" s="13" t="s">
        <v>34</v>
      </c>
      <c r="AX494" s="13" t="s">
        <v>73</v>
      </c>
      <c r="AY494" s="251" t="s">
        <v>177</v>
      </c>
    </row>
    <row r="495" s="14" customFormat="1">
      <c r="A495" s="14"/>
      <c r="B495" s="252"/>
      <c r="C495" s="253"/>
      <c r="D495" s="243" t="s">
        <v>186</v>
      </c>
      <c r="E495" s="254" t="s">
        <v>21</v>
      </c>
      <c r="F495" s="255" t="s">
        <v>752</v>
      </c>
      <c r="G495" s="253"/>
      <c r="H495" s="256">
        <v>-6.4000000000000004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2" t="s">
        <v>186</v>
      </c>
      <c r="AU495" s="262" t="s">
        <v>82</v>
      </c>
      <c r="AV495" s="14" t="s">
        <v>82</v>
      </c>
      <c r="AW495" s="14" t="s">
        <v>34</v>
      </c>
      <c r="AX495" s="14" t="s">
        <v>73</v>
      </c>
      <c r="AY495" s="262" t="s">
        <v>177</v>
      </c>
    </row>
    <row r="496" s="14" customFormat="1">
      <c r="A496" s="14"/>
      <c r="B496" s="252"/>
      <c r="C496" s="253"/>
      <c r="D496" s="243" t="s">
        <v>186</v>
      </c>
      <c r="E496" s="254" t="s">
        <v>21</v>
      </c>
      <c r="F496" s="255" t="s">
        <v>753</v>
      </c>
      <c r="G496" s="253"/>
      <c r="H496" s="256">
        <v>-5.5999999999999996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2" t="s">
        <v>186</v>
      </c>
      <c r="AU496" s="262" t="s">
        <v>82</v>
      </c>
      <c r="AV496" s="14" t="s">
        <v>82</v>
      </c>
      <c r="AW496" s="14" t="s">
        <v>34</v>
      </c>
      <c r="AX496" s="14" t="s">
        <v>73</v>
      </c>
      <c r="AY496" s="262" t="s">
        <v>177</v>
      </c>
    </row>
    <row r="497" s="15" customFormat="1">
      <c r="A497" s="15"/>
      <c r="B497" s="263"/>
      <c r="C497" s="264"/>
      <c r="D497" s="243" t="s">
        <v>186</v>
      </c>
      <c r="E497" s="265" t="s">
        <v>21</v>
      </c>
      <c r="F497" s="266" t="s">
        <v>190</v>
      </c>
      <c r="G497" s="264"/>
      <c r="H497" s="267">
        <v>89.802000000000007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3" t="s">
        <v>186</v>
      </c>
      <c r="AU497" s="273" t="s">
        <v>82</v>
      </c>
      <c r="AV497" s="15" t="s">
        <v>184</v>
      </c>
      <c r="AW497" s="15" t="s">
        <v>34</v>
      </c>
      <c r="AX497" s="15" t="s">
        <v>80</v>
      </c>
      <c r="AY497" s="273" t="s">
        <v>177</v>
      </c>
    </row>
    <row r="498" s="2" customFormat="1" ht="19.8" customHeight="1">
      <c r="A498" s="40"/>
      <c r="B498" s="41"/>
      <c r="C498" s="228" t="s">
        <v>754</v>
      </c>
      <c r="D498" s="228" t="s">
        <v>179</v>
      </c>
      <c r="E498" s="229" t="s">
        <v>755</v>
      </c>
      <c r="F498" s="230" t="s">
        <v>756</v>
      </c>
      <c r="G498" s="231" t="s">
        <v>269</v>
      </c>
      <c r="H498" s="232">
        <v>305.19499999999999</v>
      </c>
      <c r="I498" s="233"/>
      <c r="J498" s="234">
        <f>ROUND(I498*H498,2)</f>
        <v>0</v>
      </c>
      <c r="K498" s="230" t="s">
        <v>183</v>
      </c>
      <c r="L498" s="46"/>
      <c r="M498" s="235" t="s">
        <v>21</v>
      </c>
      <c r="N498" s="236" t="s">
        <v>44</v>
      </c>
      <c r="O498" s="86"/>
      <c r="P498" s="237">
        <f>O498*H498</f>
        <v>0</v>
      </c>
      <c r="Q498" s="237">
        <v>0.018380000000000001</v>
      </c>
      <c r="R498" s="237">
        <f>Q498*H498</f>
        <v>5.6094841000000004</v>
      </c>
      <c r="S498" s="237">
        <v>0</v>
      </c>
      <c r="T498" s="238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39" t="s">
        <v>184</v>
      </c>
      <c r="AT498" s="239" t="s">
        <v>179</v>
      </c>
      <c r="AU498" s="239" t="s">
        <v>82</v>
      </c>
      <c r="AY498" s="19" t="s">
        <v>177</v>
      </c>
      <c r="BE498" s="240">
        <f>IF(N498="základní",J498,0)</f>
        <v>0</v>
      </c>
      <c r="BF498" s="240">
        <f>IF(N498="snížená",J498,0)</f>
        <v>0</v>
      </c>
      <c r="BG498" s="240">
        <f>IF(N498="zákl. přenesená",J498,0)</f>
        <v>0</v>
      </c>
      <c r="BH498" s="240">
        <f>IF(N498="sníž. přenesená",J498,0)</f>
        <v>0</v>
      </c>
      <c r="BI498" s="240">
        <f>IF(N498="nulová",J498,0)</f>
        <v>0</v>
      </c>
      <c r="BJ498" s="19" t="s">
        <v>80</v>
      </c>
      <c r="BK498" s="240">
        <f>ROUND(I498*H498,2)</f>
        <v>0</v>
      </c>
      <c r="BL498" s="19" t="s">
        <v>184</v>
      </c>
      <c r="BM498" s="239" t="s">
        <v>757</v>
      </c>
    </row>
    <row r="499" s="13" customFormat="1">
      <c r="A499" s="13"/>
      <c r="B499" s="241"/>
      <c r="C499" s="242"/>
      <c r="D499" s="243" t="s">
        <v>186</v>
      </c>
      <c r="E499" s="244" t="s">
        <v>21</v>
      </c>
      <c r="F499" s="245" t="s">
        <v>758</v>
      </c>
      <c r="G499" s="242"/>
      <c r="H499" s="244" t="s">
        <v>21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1" t="s">
        <v>186</v>
      </c>
      <c r="AU499" s="251" t="s">
        <v>82</v>
      </c>
      <c r="AV499" s="13" t="s">
        <v>80</v>
      </c>
      <c r="AW499" s="13" t="s">
        <v>34</v>
      </c>
      <c r="AX499" s="13" t="s">
        <v>73</v>
      </c>
      <c r="AY499" s="251" t="s">
        <v>177</v>
      </c>
    </row>
    <row r="500" s="13" customFormat="1">
      <c r="A500" s="13"/>
      <c r="B500" s="241"/>
      <c r="C500" s="242"/>
      <c r="D500" s="243" t="s">
        <v>186</v>
      </c>
      <c r="E500" s="244" t="s">
        <v>21</v>
      </c>
      <c r="F500" s="245" t="s">
        <v>742</v>
      </c>
      <c r="G500" s="242"/>
      <c r="H500" s="244" t="s">
        <v>21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1" t="s">
        <v>186</v>
      </c>
      <c r="AU500" s="251" t="s">
        <v>82</v>
      </c>
      <c r="AV500" s="13" t="s">
        <v>80</v>
      </c>
      <c r="AW500" s="13" t="s">
        <v>34</v>
      </c>
      <c r="AX500" s="13" t="s">
        <v>73</v>
      </c>
      <c r="AY500" s="251" t="s">
        <v>177</v>
      </c>
    </row>
    <row r="501" s="13" customFormat="1">
      <c r="A501" s="13"/>
      <c r="B501" s="241"/>
      <c r="C501" s="242"/>
      <c r="D501" s="243" t="s">
        <v>186</v>
      </c>
      <c r="E501" s="244" t="s">
        <v>21</v>
      </c>
      <c r="F501" s="245" t="s">
        <v>463</v>
      </c>
      <c r="G501" s="242"/>
      <c r="H501" s="244" t="s">
        <v>21</v>
      </c>
      <c r="I501" s="246"/>
      <c r="J501" s="242"/>
      <c r="K501" s="242"/>
      <c r="L501" s="247"/>
      <c r="M501" s="248"/>
      <c r="N501" s="249"/>
      <c r="O501" s="249"/>
      <c r="P501" s="249"/>
      <c r="Q501" s="249"/>
      <c r="R501" s="249"/>
      <c r="S501" s="249"/>
      <c r="T501" s="25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1" t="s">
        <v>186</v>
      </c>
      <c r="AU501" s="251" t="s">
        <v>82</v>
      </c>
      <c r="AV501" s="13" t="s">
        <v>80</v>
      </c>
      <c r="AW501" s="13" t="s">
        <v>34</v>
      </c>
      <c r="AX501" s="13" t="s">
        <v>73</v>
      </c>
      <c r="AY501" s="251" t="s">
        <v>177</v>
      </c>
    </row>
    <row r="502" s="13" customFormat="1">
      <c r="A502" s="13"/>
      <c r="B502" s="241"/>
      <c r="C502" s="242"/>
      <c r="D502" s="243" t="s">
        <v>186</v>
      </c>
      <c r="E502" s="244" t="s">
        <v>21</v>
      </c>
      <c r="F502" s="245" t="s">
        <v>759</v>
      </c>
      <c r="G502" s="242"/>
      <c r="H502" s="244" t="s">
        <v>21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1" t="s">
        <v>186</v>
      </c>
      <c r="AU502" s="251" t="s">
        <v>82</v>
      </c>
      <c r="AV502" s="13" t="s">
        <v>80</v>
      </c>
      <c r="AW502" s="13" t="s">
        <v>34</v>
      </c>
      <c r="AX502" s="13" t="s">
        <v>73</v>
      </c>
      <c r="AY502" s="251" t="s">
        <v>177</v>
      </c>
    </row>
    <row r="503" s="14" customFormat="1">
      <c r="A503" s="14"/>
      <c r="B503" s="252"/>
      <c r="C503" s="253"/>
      <c r="D503" s="243" t="s">
        <v>186</v>
      </c>
      <c r="E503" s="254" t="s">
        <v>21</v>
      </c>
      <c r="F503" s="255" t="s">
        <v>760</v>
      </c>
      <c r="G503" s="253"/>
      <c r="H503" s="256">
        <v>92.329999999999998</v>
      </c>
      <c r="I503" s="257"/>
      <c r="J503" s="253"/>
      <c r="K503" s="253"/>
      <c r="L503" s="258"/>
      <c r="M503" s="259"/>
      <c r="N503" s="260"/>
      <c r="O503" s="260"/>
      <c r="P503" s="260"/>
      <c r="Q503" s="260"/>
      <c r="R503" s="260"/>
      <c r="S503" s="260"/>
      <c r="T503" s="26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2" t="s">
        <v>186</v>
      </c>
      <c r="AU503" s="262" t="s">
        <v>82</v>
      </c>
      <c r="AV503" s="14" t="s">
        <v>82</v>
      </c>
      <c r="AW503" s="14" t="s">
        <v>34</v>
      </c>
      <c r="AX503" s="14" t="s">
        <v>73</v>
      </c>
      <c r="AY503" s="262" t="s">
        <v>177</v>
      </c>
    </row>
    <row r="504" s="14" customFormat="1">
      <c r="A504" s="14"/>
      <c r="B504" s="252"/>
      <c r="C504" s="253"/>
      <c r="D504" s="243" t="s">
        <v>186</v>
      </c>
      <c r="E504" s="254" t="s">
        <v>21</v>
      </c>
      <c r="F504" s="255" t="s">
        <v>761</v>
      </c>
      <c r="G504" s="253"/>
      <c r="H504" s="256">
        <v>19.739999999999998</v>
      </c>
      <c r="I504" s="257"/>
      <c r="J504" s="253"/>
      <c r="K504" s="253"/>
      <c r="L504" s="258"/>
      <c r="M504" s="259"/>
      <c r="N504" s="260"/>
      <c r="O504" s="260"/>
      <c r="P504" s="260"/>
      <c r="Q504" s="260"/>
      <c r="R504" s="260"/>
      <c r="S504" s="260"/>
      <c r="T504" s="26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2" t="s">
        <v>186</v>
      </c>
      <c r="AU504" s="262" t="s">
        <v>82</v>
      </c>
      <c r="AV504" s="14" t="s">
        <v>82</v>
      </c>
      <c r="AW504" s="14" t="s">
        <v>34</v>
      </c>
      <c r="AX504" s="14" t="s">
        <v>73</v>
      </c>
      <c r="AY504" s="262" t="s">
        <v>177</v>
      </c>
    </row>
    <row r="505" s="14" customFormat="1">
      <c r="A505" s="14"/>
      <c r="B505" s="252"/>
      <c r="C505" s="253"/>
      <c r="D505" s="243" t="s">
        <v>186</v>
      </c>
      <c r="E505" s="254" t="s">
        <v>21</v>
      </c>
      <c r="F505" s="255" t="s">
        <v>762</v>
      </c>
      <c r="G505" s="253"/>
      <c r="H505" s="256">
        <v>70</v>
      </c>
      <c r="I505" s="257"/>
      <c r="J505" s="253"/>
      <c r="K505" s="253"/>
      <c r="L505" s="258"/>
      <c r="M505" s="259"/>
      <c r="N505" s="260"/>
      <c r="O505" s="260"/>
      <c r="P505" s="260"/>
      <c r="Q505" s="260"/>
      <c r="R505" s="260"/>
      <c r="S505" s="260"/>
      <c r="T505" s="26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2" t="s">
        <v>186</v>
      </c>
      <c r="AU505" s="262" t="s">
        <v>82</v>
      </c>
      <c r="AV505" s="14" t="s">
        <v>82</v>
      </c>
      <c r="AW505" s="14" t="s">
        <v>34</v>
      </c>
      <c r="AX505" s="14" t="s">
        <v>73</v>
      </c>
      <c r="AY505" s="262" t="s">
        <v>177</v>
      </c>
    </row>
    <row r="506" s="14" customFormat="1">
      <c r="A506" s="14"/>
      <c r="B506" s="252"/>
      <c r="C506" s="253"/>
      <c r="D506" s="243" t="s">
        <v>186</v>
      </c>
      <c r="E506" s="254" t="s">
        <v>21</v>
      </c>
      <c r="F506" s="255" t="s">
        <v>763</v>
      </c>
      <c r="G506" s="253"/>
      <c r="H506" s="256">
        <v>46.200000000000003</v>
      </c>
      <c r="I506" s="257"/>
      <c r="J506" s="253"/>
      <c r="K506" s="253"/>
      <c r="L506" s="258"/>
      <c r="M506" s="259"/>
      <c r="N506" s="260"/>
      <c r="O506" s="260"/>
      <c r="P506" s="260"/>
      <c r="Q506" s="260"/>
      <c r="R506" s="260"/>
      <c r="S506" s="260"/>
      <c r="T506" s="26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2" t="s">
        <v>186</v>
      </c>
      <c r="AU506" s="262" t="s">
        <v>82</v>
      </c>
      <c r="AV506" s="14" t="s">
        <v>82</v>
      </c>
      <c r="AW506" s="14" t="s">
        <v>34</v>
      </c>
      <c r="AX506" s="14" t="s">
        <v>73</v>
      </c>
      <c r="AY506" s="262" t="s">
        <v>177</v>
      </c>
    </row>
    <row r="507" s="14" customFormat="1">
      <c r="A507" s="14"/>
      <c r="B507" s="252"/>
      <c r="C507" s="253"/>
      <c r="D507" s="243" t="s">
        <v>186</v>
      </c>
      <c r="E507" s="254" t="s">
        <v>21</v>
      </c>
      <c r="F507" s="255" t="s">
        <v>764</v>
      </c>
      <c r="G507" s="253"/>
      <c r="H507" s="256">
        <v>58.450000000000003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2" t="s">
        <v>186</v>
      </c>
      <c r="AU507" s="262" t="s">
        <v>82</v>
      </c>
      <c r="AV507" s="14" t="s">
        <v>82</v>
      </c>
      <c r="AW507" s="14" t="s">
        <v>34</v>
      </c>
      <c r="AX507" s="14" t="s">
        <v>73</v>
      </c>
      <c r="AY507" s="262" t="s">
        <v>177</v>
      </c>
    </row>
    <row r="508" s="14" customFormat="1">
      <c r="A508" s="14"/>
      <c r="B508" s="252"/>
      <c r="C508" s="253"/>
      <c r="D508" s="243" t="s">
        <v>186</v>
      </c>
      <c r="E508" s="254" t="s">
        <v>21</v>
      </c>
      <c r="F508" s="255" t="s">
        <v>765</v>
      </c>
      <c r="G508" s="253"/>
      <c r="H508" s="256">
        <v>20</v>
      </c>
      <c r="I508" s="257"/>
      <c r="J508" s="253"/>
      <c r="K508" s="253"/>
      <c r="L508" s="258"/>
      <c r="M508" s="259"/>
      <c r="N508" s="260"/>
      <c r="O508" s="260"/>
      <c r="P508" s="260"/>
      <c r="Q508" s="260"/>
      <c r="R508" s="260"/>
      <c r="S508" s="260"/>
      <c r="T508" s="26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2" t="s">
        <v>186</v>
      </c>
      <c r="AU508" s="262" t="s">
        <v>82</v>
      </c>
      <c r="AV508" s="14" t="s">
        <v>82</v>
      </c>
      <c r="AW508" s="14" t="s">
        <v>34</v>
      </c>
      <c r="AX508" s="14" t="s">
        <v>73</v>
      </c>
      <c r="AY508" s="262" t="s">
        <v>177</v>
      </c>
    </row>
    <row r="509" s="13" customFormat="1">
      <c r="A509" s="13"/>
      <c r="B509" s="241"/>
      <c r="C509" s="242"/>
      <c r="D509" s="243" t="s">
        <v>186</v>
      </c>
      <c r="E509" s="244" t="s">
        <v>21</v>
      </c>
      <c r="F509" s="245" t="s">
        <v>491</v>
      </c>
      <c r="G509" s="242"/>
      <c r="H509" s="244" t="s">
        <v>21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1" t="s">
        <v>186</v>
      </c>
      <c r="AU509" s="251" t="s">
        <v>82</v>
      </c>
      <c r="AV509" s="13" t="s">
        <v>80</v>
      </c>
      <c r="AW509" s="13" t="s">
        <v>34</v>
      </c>
      <c r="AX509" s="13" t="s">
        <v>73</v>
      </c>
      <c r="AY509" s="251" t="s">
        <v>177</v>
      </c>
    </row>
    <row r="510" s="14" customFormat="1">
      <c r="A510" s="14"/>
      <c r="B510" s="252"/>
      <c r="C510" s="253"/>
      <c r="D510" s="243" t="s">
        <v>186</v>
      </c>
      <c r="E510" s="254" t="s">
        <v>21</v>
      </c>
      <c r="F510" s="255" t="s">
        <v>766</v>
      </c>
      <c r="G510" s="253"/>
      <c r="H510" s="256">
        <v>-12.960000000000001</v>
      </c>
      <c r="I510" s="257"/>
      <c r="J510" s="253"/>
      <c r="K510" s="253"/>
      <c r="L510" s="258"/>
      <c r="M510" s="259"/>
      <c r="N510" s="260"/>
      <c r="O510" s="260"/>
      <c r="P510" s="260"/>
      <c r="Q510" s="260"/>
      <c r="R510" s="260"/>
      <c r="S510" s="260"/>
      <c r="T510" s="26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2" t="s">
        <v>186</v>
      </c>
      <c r="AU510" s="262" t="s">
        <v>82</v>
      </c>
      <c r="AV510" s="14" t="s">
        <v>82</v>
      </c>
      <c r="AW510" s="14" t="s">
        <v>34</v>
      </c>
      <c r="AX510" s="14" t="s">
        <v>73</v>
      </c>
      <c r="AY510" s="262" t="s">
        <v>177</v>
      </c>
    </row>
    <row r="511" s="14" customFormat="1">
      <c r="A511" s="14"/>
      <c r="B511" s="252"/>
      <c r="C511" s="253"/>
      <c r="D511" s="243" t="s">
        <v>186</v>
      </c>
      <c r="E511" s="254" t="s">
        <v>21</v>
      </c>
      <c r="F511" s="255" t="s">
        <v>767</v>
      </c>
      <c r="G511" s="253"/>
      <c r="H511" s="256">
        <v>-3.6360000000000001</v>
      </c>
      <c r="I511" s="257"/>
      <c r="J511" s="253"/>
      <c r="K511" s="253"/>
      <c r="L511" s="258"/>
      <c r="M511" s="259"/>
      <c r="N511" s="260"/>
      <c r="O511" s="260"/>
      <c r="P511" s="260"/>
      <c r="Q511" s="260"/>
      <c r="R511" s="260"/>
      <c r="S511" s="260"/>
      <c r="T511" s="26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2" t="s">
        <v>186</v>
      </c>
      <c r="AU511" s="262" t="s">
        <v>82</v>
      </c>
      <c r="AV511" s="14" t="s">
        <v>82</v>
      </c>
      <c r="AW511" s="14" t="s">
        <v>34</v>
      </c>
      <c r="AX511" s="14" t="s">
        <v>73</v>
      </c>
      <c r="AY511" s="262" t="s">
        <v>177</v>
      </c>
    </row>
    <row r="512" s="14" customFormat="1">
      <c r="A512" s="14"/>
      <c r="B512" s="252"/>
      <c r="C512" s="253"/>
      <c r="D512" s="243" t="s">
        <v>186</v>
      </c>
      <c r="E512" s="254" t="s">
        <v>21</v>
      </c>
      <c r="F512" s="255" t="s">
        <v>768</v>
      </c>
      <c r="G512" s="253"/>
      <c r="H512" s="256">
        <v>-3</v>
      </c>
      <c r="I512" s="257"/>
      <c r="J512" s="253"/>
      <c r="K512" s="253"/>
      <c r="L512" s="258"/>
      <c r="M512" s="259"/>
      <c r="N512" s="260"/>
      <c r="O512" s="260"/>
      <c r="P512" s="260"/>
      <c r="Q512" s="260"/>
      <c r="R512" s="260"/>
      <c r="S512" s="260"/>
      <c r="T512" s="26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2" t="s">
        <v>186</v>
      </c>
      <c r="AU512" s="262" t="s">
        <v>82</v>
      </c>
      <c r="AV512" s="14" t="s">
        <v>82</v>
      </c>
      <c r="AW512" s="14" t="s">
        <v>34</v>
      </c>
      <c r="AX512" s="14" t="s">
        <v>73</v>
      </c>
      <c r="AY512" s="262" t="s">
        <v>177</v>
      </c>
    </row>
    <row r="513" s="14" customFormat="1">
      <c r="A513" s="14"/>
      <c r="B513" s="252"/>
      <c r="C513" s="253"/>
      <c r="D513" s="243" t="s">
        <v>186</v>
      </c>
      <c r="E513" s="254" t="s">
        <v>21</v>
      </c>
      <c r="F513" s="255" t="s">
        <v>769</v>
      </c>
      <c r="G513" s="253"/>
      <c r="H513" s="256">
        <v>-7.8799999999999999</v>
      </c>
      <c r="I513" s="257"/>
      <c r="J513" s="253"/>
      <c r="K513" s="253"/>
      <c r="L513" s="258"/>
      <c r="M513" s="259"/>
      <c r="N513" s="260"/>
      <c r="O513" s="260"/>
      <c r="P513" s="260"/>
      <c r="Q513" s="260"/>
      <c r="R513" s="260"/>
      <c r="S513" s="260"/>
      <c r="T513" s="26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2" t="s">
        <v>186</v>
      </c>
      <c r="AU513" s="262" t="s">
        <v>82</v>
      </c>
      <c r="AV513" s="14" t="s">
        <v>82</v>
      </c>
      <c r="AW513" s="14" t="s">
        <v>34</v>
      </c>
      <c r="AX513" s="14" t="s">
        <v>73</v>
      </c>
      <c r="AY513" s="262" t="s">
        <v>177</v>
      </c>
    </row>
    <row r="514" s="14" customFormat="1">
      <c r="A514" s="14"/>
      <c r="B514" s="252"/>
      <c r="C514" s="253"/>
      <c r="D514" s="243" t="s">
        <v>186</v>
      </c>
      <c r="E514" s="254" t="s">
        <v>21</v>
      </c>
      <c r="F514" s="255" t="s">
        <v>770</v>
      </c>
      <c r="G514" s="253"/>
      <c r="H514" s="256">
        <v>-5.319</v>
      </c>
      <c r="I514" s="257"/>
      <c r="J514" s="253"/>
      <c r="K514" s="253"/>
      <c r="L514" s="258"/>
      <c r="M514" s="259"/>
      <c r="N514" s="260"/>
      <c r="O514" s="260"/>
      <c r="P514" s="260"/>
      <c r="Q514" s="260"/>
      <c r="R514" s="260"/>
      <c r="S514" s="260"/>
      <c r="T514" s="26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2" t="s">
        <v>186</v>
      </c>
      <c r="AU514" s="262" t="s">
        <v>82</v>
      </c>
      <c r="AV514" s="14" t="s">
        <v>82</v>
      </c>
      <c r="AW514" s="14" t="s">
        <v>34</v>
      </c>
      <c r="AX514" s="14" t="s">
        <v>73</v>
      </c>
      <c r="AY514" s="262" t="s">
        <v>177</v>
      </c>
    </row>
    <row r="515" s="13" customFormat="1">
      <c r="A515" s="13"/>
      <c r="B515" s="241"/>
      <c r="C515" s="242"/>
      <c r="D515" s="243" t="s">
        <v>186</v>
      </c>
      <c r="E515" s="244" t="s">
        <v>21</v>
      </c>
      <c r="F515" s="245" t="s">
        <v>771</v>
      </c>
      <c r="G515" s="242"/>
      <c r="H515" s="244" t="s">
        <v>21</v>
      </c>
      <c r="I515" s="246"/>
      <c r="J515" s="242"/>
      <c r="K515" s="242"/>
      <c r="L515" s="247"/>
      <c r="M515" s="248"/>
      <c r="N515" s="249"/>
      <c r="O515" s="249"/>
      <c r="P515" s="249"/>
      <c r="Q515" s="249"/>
      <c r="R515" s="249"/>
      <c r="S515" s="249"/>
      <c r="T515" s="25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1" t="s">
        <v>186</v>
      </c>
      <c r="AU515" s="251" t="s">
        <v>82</v>
      </c>
      <c r="AV515" s="13" t="s">
        <v>80</v>
      </c>
      <c r="AW515" s="13" t="s">
        <v>34</v>
      </c>
      <c r="AX515" s="13" t="s">
        <v>73</v>
      </c>
      <c r="AY515" s="251" t="s">
        <v>177</v>
      </c>
    </row>
    <row r="516" s="14" customFormat="1">
      <c r="A516" s="14"/>
      <c r="B516" s="252"/>
      <c r="C516" s="253"/>
      <c r="D516" s="243" t="s">
        <v>186</v>
      </c>
      <c r="E516" s="254" t="s">
        <v>21</v>
      </c>
      <c r="F516" s="255" t="s">
        <v>772</v>
      </c>
      <c r="G516" s="253"/>
      <c r="H516" s="256">
        <v>7.2000000000000002</v>
      </c>
      <c r="I516" s="257"/>
      <c r="J516" s="253"/>
      <c r="K516" s="253"/>
      <c r="L516" s="258"/>
      <c r="M516" s="259"/>
      <c r="N516" s="260"/>
      <c r="O516" s="260"/>
      <c r="P516" s="260"/>
      <c r="Q516" s="260"/>
      <c r="R516" s="260"/>
      <c r="S516" s="260"/>
      <c r="T516" s="26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2" t="s">
        <v>186</v>
      </c>
      <c r="AU516" s="262" t="s">
        <v>82</v>
      </c>
      <c r="AV516" s="14" t="s">
        <v>82</v>
      </c>
      <c r="AW516" s="14" t="s">
        <v>34</v>
      </c>
      <c r="AX516" s="14" t="s">
        <v>73</v>
      </c>
      <c r="AY516" s="262" t="s">
        <v>177</v>
      </c>
    </row>
    <row r="517" s="14" customFormat="1">
      <c r="A517" s="14"/>
      <c r="B517" s="252"/>
      <c r="C517" s="253"/>
      <c r="D517" s="243" t="s">
        <v>186</v>
      </c>
      <c r="E517" s="254" t="s">
        <v>21</v>
      </c>
      <c r="F517" s="255" t="s">
        <v>773</v>
      </c>
      <c r="G517" s="253"/>
      <c r="H517" s="256">
        <v>1.3999999999999999</v>
      </c>
      <c r="I517" s="257"/>
      <c r="J517" s="253"/>
      <c r="K517" s="253"/>
      <c r="L517" s="258"/>
      <c r="M517" s="259"/>
      <c r="N517" s="260"/>
      <c r="O517" s="260"/>
      <c r="P517" s="260"/>
      <c r="Q517" s="260"/>
      <c r="R517" s="260"/>
      <c r="S517" s="260"/>
      <c r="T517" s="26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2" t="s">
        <v>186</v>
      </c>
      <c r="AU517" s="262" t="s">
        <v>82</v>
      </c>
      <c r="AV517" s="14" t="s">
        <v>82</v>
      </c>
      <c r="AW517" s="14" t="s">
        <v>34</v>
      </c>
      <c r="AX517" s="14" t="s">
        <v>73</v>
      </c>
      <c r="AY517" s="262" t="s">
        <v>177</v>
      </c>
    </row>
    <row r="518" s="14" customFormat="1">
      <c r="A518" s="14"/>
      <c r="B518" s="252"/>
      <c r="C518" s="253"/>
      <c r="D518" s="243" t="s">
        <v>186</v>
      </c>
      <c r="E518" s="254" t="s">
        <v>21</v>
      </c>
      <c r="F518" s="255" t="s">
        <v>774</v>
      </c>
      <c r="G518" s="253"/>
      <c r="H518" s="256">
        <v>1.6200000000000001</v>
      </c>
      <c r="I518" s="257"/>
      <c r="J518" s="253"/>
      <c r="K518" s="253"/>
      <c r="L518" s="258"/>
      <c r="M518" s="259"/>
      <c r="N518" s="260"/>
      <c r="O518" s="260"/>
      <c r="P518" s="260"/>
      <c r="Q518" s="260"/>
      <c r="R518" s="260"/>
      <c r="S518" s="260"/>
      <c r="T518" s="26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2" t="s">
        <v>186</v>
      </c>
      <c r="AU518" s="262" t="s">
        <v>82</v>
      </c>
      <c r="AV518" s="14" t="s">
        <v>82</v>
      </c>
      <c r="AW518" s="14" t="s">
        <v>34</v>
      </c>
      <c r="AX518" s="14" t="s">
        <v>73</v>
      </c>
      <c r="AY518" s="262" t="s">
        <v>177</v>
      </c>
    </row>
    <row r="519" s="14" customFormat="1">
      <c r="A519" s="14"/>
      <c r="B519" s="252"/>
      <c r="C519" s="253"/>
      <c r="D519" s="243" t="s">
        <v>186</v>
      </c>
      <c r="E519" s="254" t="s">
        <v>21</v>
      </c>
      <c r="F519" s="255" t="s">
        <v>775</v>
      </c>
      <c r="G519" s="253"/>
      <c r="H519" s="256">
        <v>1.0800000000000001</v>
      </c>
      <c r="I519" s="257"/>
      <c r="J519" s="253"/>
      <c r="K519" s="253"/>
      <c r="L519" s="258"/>
      <c r="M519" s="259"/>
      <c r="N519" s="260"/>
      <c r="O519" s="260"/>
      <c r="P519" s="260"/>
      <c r="Q519" s="260"/>
      <c r="R519" s="260"/>
      <c r="S519" s="260"/>
      <c r="T519" s="26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2" t="s">
        <v>186</v>
      </c>
      <c r="AU519" s="262" t="s">
        <v>82</v>
      </c>
      <c r="AV519" s="14" t="s">
        <v>82</v>
      </c>
      <c r="AW519" s="14" t="s">
        <v>34</v>
      </c>
      <c r="AX519" s="14" t="s">
        <v>73</v>
      </c>
      <c r="AY519" s="262" t="s">
        <v>177</v>
      </c>
    </row>
    <row r="520" s="13" customFormat="1">
      <c r="A520" s="13"/>
      <c r="B520" s="241"/>
      <c r="C520" s="242"/>
      <c r="D520" s="243" t="s">
        <v>186</v>
      </c>
      <c r="E520" s="244" t="s">
        <v>21</v>
      </c>
      <c r="F520" s="245" t="s">
        <v>776</v>
      </c>
      <c r="G520" s="242"/>
      <c r="H520" s="244" t="s">
        <v>21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1" t="s">
        <v>186</v>
      </c>
      <c r="AU520" s="251" t="s">
        <v>82</v>
      </c>
      <c r="AV520" s="13" t="s">
        <v>80</v>
      </c>
      <c r="AW520" s="13" t="s">
        <v>34</v>
      </c>
      <c r="AX520" s="13" t="s">
        <v>73</v>
      </c>
      <c r="AY520" s="251" t="s">
        <v>177</v>
      </c>
    </row>
    <row r="521" s="14" customFormat="1">
      <c r="A521" s="14"/>
      <c r="B521" s="252"/>
      <c r="C521" s="253"/>
      <c r="D521" s="243" t="s">
        <v>186</v>
      </c>
      <c r="E521" s="254" t="s">
        <v>21</v>
      </c>
      <c r="F521" s="255" t="s">
        <v>482</v>
      </c>
      <c r="G521" s="253"/>
      <c r="H521" s="256">
        <v>0.97499999999999998</v>
      </c>
      <c r="I521" s="257"/>
      <c r="J521" s="253"/>
      <c r="K521" s="253"/>
      <c r="L521" s="258"/>
      <c r="M521" s="259"/>
      <c r="N521" s="260"/>
      <c r="O521" s="260"/>
      <c r="P521" s="260"/>
      <c r="Q521" s="260"/>
      <c r="R521" s="260"/>
      <c r="S521" s="260"/>
      <c r="T521" s="26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2" t="s">
        <v>186</v>
      </c>
      <c r="AU521" s="262" t="s">
        <v>82</v>
      </c>
      <c r="AV521" s="14" t="s">
        <v>82</v>
      </c>
      <c r="AW521" s="14" t="s">
        <v>34</v>
      </c>
      <c r="AX521" s="14" t="s">
        <v>73</v>
      </c>
      <c r="AY521" s="262" t="s">
        <v>177</v>
      </c>
    </row>
    <row r="522" s="14" customFormat="1">
      <c r="A522" s="14"/>
      <c r="B522" s="252"/>
      <c r="C522" s="253"/>
      <c r="D522" s="243" t="s">
        <v>186</v>
      </c>
      <c r="E522" s="254" t="s">
        <v>21</v>
      </c>
      <c r="F522" s="255" t="s">
        <v>476</v>
      </c>
      <c r="G522" s="253"/>
      <c r="H522" s="256">
        <v>0.52100000000000002</v>
      </c>
      <c r="I522" s="257"/>
      <c r="J522" s="253"/>
      <c r="K522" s="253"/>
      <c r="L522" s="258"/>
      <c r="M522" s="259"/>
      <c r="N522" s="260"/>
      <c r="O522" s="260"/>
      <c r="P522" s="260"/>
      <c r="Q522" s="260"/>
      <c r="R522" s="260"/>
      <c r="S522" s="260"/>
      <c r="T522" s="26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2" t="s">
        <v>186</v>
      </c>
      <c r="AU522" s="262" t="s">
        <v>82</v>
      </c>
      <c r="AV522" s="14" t="s">
        <v>82</v>
      </c>
      <c r="AW522" s="14" t="s">
        <v>34</v>
      </c>
      <c r="AX522" s="14" t="s">
        <v>73</v>
      </c>
      <c r="AY522" s="262" t="s">
        <v>177</v>
      </c>
    </row>
    <row r="523" s="13" customFormat="1">
      <c r="A523" s="13"/>
      <c r="B523" s="241"/>
      <c r="C523" s="242"/>
      <c r="D523" s="243" t="s">
        <v>186</v>
      </c>
      <c r="E523" s="244" t="s">
        <v>21</v>
      </c>
      <c r="F523" s="245" t="s">
        <v>777</v>
      </c>
      <c r="G523" s="242"/>
      <c r="H523" s="244" t="s">
        <v>21</v>
      </c>
      <c r="I523" s="246"/>
      <c r="J523" s="242"/>
      <c r="K523" s="242"/>
      <c r="L523" s="247"/>
      <c r="M523" s="248"/>
      <c r="N523" s="249"/>
      <c r="O523" s="249"/>
      <c r="P523" s="249"/>
      <c r="Q523" s="249"/>
      <c r="R523" s="249"/>
      <c r="S523" s="249"/>
      <c r="T523" s="25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1" t="s">
        <v>186</v>
      </c>
      <c r="AU523" s="251" t="s">
        <v>82</v>
      </c>
      <c r="AV523" s="13" t="s">
        <v>80</v>
      </c>
      <c r="AW523" s="13" t="s">
        <v>34</v>
      </c>
      <c r="AX523" s="13" t="s">
        <v>73</v>
      </c>
      <c r="AY523" s="251" t="s">
        <v>177</v>
      </c>
    </row>
    <row r="524" s="14" customFormat="1">
      <c r="A524" s="14"/>
      <c r="B524" s="252"/>
      <c r="C524" s="253"/>
      <c r="D524" s="243" t="s">
        <v>186</v>
      </c>
      <c r="E524" s="254" t="s">
        <v>21</v>
      </c>
      <c r="F524" s="255" t="s">
        <v>778</v>
      </c>
      <c r="G524" s="253"/>
      <c r="H524" s="256">
        <v>86.379999999999995</v>
      </c>
      <c r="I524" s="257"/>
      <c r="J524" s="253"/>
      <c r="K524" s="253"/>
      <c r="L524" s="258"/>
      <c r="M524" s="259"/>
      <c r="N524" s="260"/>
      <c r="O524" s="260"/>
      <c r="P524" s="260"/>
      <c r="Q524" s="260"/>
      <c r="R524" s="260"/>
      <c r="S524" s="260"/>
      <c r="T524" s="26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2" t="s">
        <v>186</v>
      </c>
      <c r="AU524" s="262" t="s">
        <v>82</v>
      </c>
      <c r="AV524" s="14" t="s">
        <v>82</v>
      </c>
      <c r="AW524" s="14" t="s">
        <v>34</v>
      </c>
      <c r="AX524" s="14" t="s">
        <v>73</v>
      </c>
      <c r="AY524" s="262" t="s">
        <v>177</v>
      </c>
    </row>
    <row r="525" s="14" customFormat="1">
      <c r="A525" s="14"/>
      <c r="B525" s="252"/>
      <c r="C525" s="253"/>
      <c r="D525" s="243" t="s">
        <v>186</v>
      </c>
      <c r="E525" s="254" t="s">
        <v>21</v>
      </c>
      <c r="F525" s="255" t="s">
        <v>779</v>
      </c>
      <c r="G525" s="253"/>
      <c r="H525" s="256">
        <v>36.210000000000001</v>
      </c>
      <c r="I525" s="257"/>
      <c r="J525" s="253"/>
      <c r="K525" s="253"/>
      <c r="L525" s="258"/>
      <c r="M525" s="259"/>
      <c r="N525" s="260"/>
      <c r="O525" s="260"/>
      <c r="P525" s="260"/>
      <c r="Q525" s="260"/>
      <c r="R525" s="260"/>
      <c r="S525" s="260"/>
      <c r="T525" s="26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2" t="s">
        <v>186</v>
      </c>
      <c r="AU525" s="262" t="s">
        <v>82</v>
      </c>
      <c r="AV525" s="14" t="s">
        <v>82</v>
      </c>
      <c r="AW525" s="14" t="s">
        <v>34</v>
      </c>
      <c r="AX525" s="14" t="s">
        <v>73</v>
      </c>
      <c r="AY525" s="262" t="s">
        <v>177</v>
      </c>
    </row>
    <row r="526" s="13" customFormat="1">
      <c r="A526" s="13"/>
      <c r="B526" s="241"/>
      <c r="C526" s="242"/>
      <c r="D526" s="243" t="s">
        <v>186</v>
      </c>
      <c r="E526" s="244" t="s">
        <v>21</v>
      </c>
      <c r="F526" s="245" t="s">
        <v>491</v>
      </c>
      <c r="G526" s="242"/>
      <c r="H526" s="244" t="s">
        <v>21</v>
      </c>
      <c r="I526" s="246"/>
      <c r="J526" s="242"/>
      <c r="K526" s="242"/>
      <c r="L526" s="247"/>
      <c r="M526" s="248"/>
      <c r="N526" s="249"/>
      <c r="O526" s="249"/>
      <c r="P526" s="249"/>
      <c r="Q526" s="249"/>
      <c r="R526" s="249"/>
      <c r="S526" s="249"/>
      <c r="T526" s="25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1" t="s">
        <v>186</v>
      </c>
      <c r="AU526" s="251" t="s">
        <v>82</v>
      </c>
      <c r="AV526" s="13" t="s">
        <v>80</v>
      </c>
      <c r="AW526" s="13" t="s">
        <v>34</v>
      </c>
      <c r="AX526" s="13" t="s">
        <v>73</v>
      </c>
      <c r="AY526" s="251" t="s">
        <v>177</v>
      </c>
    </row>
    <row r="527" s="14" customFormat="1">
      <c r="A527" s="14"/>
      <c r="B527" s="252"/>
      <c r="C527" s="253"/>
      <c r="D527" s="243" t="s">
        <v>186</v>
      </c>
      <c r="E527" s="254" t="s">
        <v>21</v>
      </c>
      <c r="F527" s="255" t="s">
        <v>780</v>
      </c>
      <c r="G527" s="253"/>
      <c r="H527" s="256">
        <v>-5.516</v>
      </c>
      <c r="I527" s="257"/>
      <c r="J527" s="253"/>
      <c r="K527" s="253"/>
      <c r="L527" s="258"/>
      <c r="M527" s="259"/>
      <c r="N527" s="260"/>
      <c r="O527" s="260"/>
      <c r="P527" s="260"/>
      <c r="Q527" s="260"/>
      <c r="R527" s="260"/>
      <c r="S527" s="260"/>
      <c r="T527" s="26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2" t="s">
        <v>186</v>
      </c>
      <c r="AU527" s="262" t="s">
        <v>82</v>
      </c>
      <c r="AV527" s="14" t="s">
        <v>82</v>
      </c>
      <c r="AW527" s="14" t="s">
        <v>34</v>
      </c>
      <c r="AX527" s="14" t="s">
        <v>73</v>
      </c>
      <c r="AY527" s="262" t="s">
        <v>177</v>
      </c>
    </row>
    <row r="528" s="14" customFormat="1">
      <c r="A528" s="14"/>
      <c r="B528" s="252"/>
      <c r="C528" s="253"/>
      <c r="D528" s="243" t="s">
        <v>186</v>
      </c>
      <c r="E528" s="254" t="s">
        <v>21</v>
      </c>
      <c r="F528" s="255" t="s">
        <v>781</v>
      </c>
      <c r="G528" s="253"/>
      <c r="H528" s="256">
        <v>-12.608000000000001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2" t="s">
        <v>186</v>
      </c>
      <c r="AU528" s="262" t="s">
        <v>82</v>
      </c>
      <c r="AV528" s="14" t="s">
        <v>82</v>
      </c>
      <c r="AW528" s="14" t="s">
        <v>34</v>
      </c>
      <c r="AX528" s="14" t="s">
        <v>73</v>
      </c>
      <c r="AY528" s="262" t="s">
        <v>177</v>
      </c>
    </row>
    <row r="529" s="13" customFormat="1">
      <c r="A529" s="13"/>
      <c r="B529" s="241"/>
      <c r="C529" s="242"/>
      <c r="D529" s="243" t="s">
        <v>186</v>
      </c>
      <c r="E529" s="244" t="s">
        <v>21</v>
      </c>
      <c r="F529" s="245" t="s">
        <v>782</v>
      </c>
      <c r="G529" s="242"/>
      <c r="H529" s="244" t="s">
        <v>21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1" t="s">
        <v>186</v>
      </c>
      <c r="AU529" s="251" t="s">
        <v>82</v>
      </c>
      <c r="AV529" s="13" t="s">
        <v>80</v>
      </c>
      <c r="AW529" s="13" t="s">
        <v>34</v>
      </c>
      <c r="AX529" s="13" t="s">
        <v>73</v>
      </c>
      <c r="AY529" s="251" t="s">
        <v>177</v>
      </c>
    </row>
    <row r="530" s="14" customFormat="1">
      <c r="A530" s="14"/>
      <c r="B530" s="252"/>
      <c r="C530" s="253"/>
      <c r="D530" s="243" t="s">
        <v>186</v>
      </c>
      <c r="E530" s="254" t="s">
        <v>21</v>
      </c>
      <c r="F530" s="255" t="s">
        <v>499</v>
      </c>
      <c r="G530" s="253"/>
      <c r="H530" s="256">
        <v>3.8100000000000001</v>
      </c>
      <c r="I530" s="257"/>
      <c r="J530" s="253"/>
      <c r="K530" s="253"/>
      <c r="L530" s="258"/>
      <c r="M530" s="259"/>
      <c r="N530" s="260"/>
      <c r="O530" s="260"/>
      <c r="P530" s="260"/>
      <c r="Q530" s="260"/>
      <c r="R530" s="260"/>
      <c r="S530" s="260"/>
      <c r="T530" s="26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2" t="s">
        <v>186</v>
      </c>
      <c r="AU530" s="262" t="s">
        <v>82</v>
      </c>
      <c r="AV530" s="14" t="s">
        <v>82</v>
      </c>
      <c r="AW530" s="14" t="s">
        <v>34</v>
      </c>
      <c r="AX530" s="14" t="s">
        <v>73</v>
      </c>
      <c r="AY530" s="262" t="s">
        <v>177</v>
      </c>
    </row>
    <row r="531" s="13" customFormat="1">
      <c r="A531" s="13"/>
      <c r="B531" s="241"/>
      <c r="C531" s="242"/>
      <c r="D531" s="243" t="s">
        <v>186</v>
      </c>
      <c r="E531" s="244" t="s">
        <v>21</v>
      </c>
      <c r="F531" s="245" t="s">
        <v>783</v>
      </c>
      <c r="G531" s="242"/>
      <c r="H531" s="244" t="s">
        <v>21</v>
      </c>
      <c r="I531" s="246"/>
      <c r="J531" s="242"/>
      <c r="K531" s="242"/>
      <c r="L531" s="247"/>
      <c r="M531" s="248"/>
      <c r="N531" s="249"/>
      <c r="O531" s="249"/>
      <c r="P531" s="249"/>
      <c r="Q531" s="249"/>
      <c r="R531" s="249"/>
      <c r="S531" s="249"/>
      <c r="T531" s="25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1" t="s">
        <v>186</v>
      </c>
      <c r="AU531" s="251" t="s">
        <v>82</v>
      </c>
      <c r="AV531" s="13" t="s">
        <v>80</v>
      </c>
      <c r="AW531" s="13" t="s">
        <v>34</v>
      </c>
      <c r="AX531" s="13" t="s">
        <v>73</v>
      </c>
      <c r="AY531" s="251" t="s">
        <v>177</v>
      </c>
    </row>
    <row r="532" s="14" customFormat="1">
      <c r="A532" s="14"/>
      <c r="B532" s="252"/>
      <c r="C532" s="253"/>
      <c r="D532" s="243" t="s">
        <v>186</v>
      </c>
      <c r="E532" s="254" t="s">
        <v>21</v>
      </c>
      <c r="F532" s="255" t="s">
        <v>784</v>
      </c>
      <c r="G532" s="253"/>
      <c r="H532" s="256">
        <v>-89.802000000000007</v>
      </c>
      <c r="I532" s="257"/>
      <c r="J532" s="253"/>
      <c r="K532" s="253"/>
      <c r="L532" s="258"/>
      <c r="M532" s="259"/>
      <c r="N532" s="260"/>
      <c r="O532" s="260"/>
      <c r="P532" s="260"/>
      <c r="Q532" s="260"/>
      <c r="R532" s="260"/>
      <c r="S532" s="260"/>
      <c r="T532" s="26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2" t="s">
        <v>186</v>
      </c>
      <c r="AU532" s="262" t="s">
        <v>82</v>
      </c>
      <c r="AV532" s="14" t="s">
        <v>82</v>
      </c>
      <c r="AW532" s="14" t="s">
        <v>34</v>
      </c>
      <c r="AX532" s="14" t="s">
        <v>73</v>
      </c>
      <c r="AY532" s="262" t="s">
        <v>177</v>
      </c>
    </row>
    <row r="533" s="15" customFormat="1">
      <c r="A533" s="15"/>
      <c r="B533" s="263"/>
      <c r="C533" s="264"/>
      <c r="D533" s="243" t="s">
        <v>186</v>
      </c>
      <c r="E533" s="265" t="s">
        <v>21</v>
      </c>
      <c r="F533" s="266" t="s">
        <v>190</v>
      </c>
      <c r="G533" s="264"/>
      <c r="H533" s="267">
        <v>305.19499999999988</v>
      </c>
      <c r="I533" s="268"/>
      <c r="J533" s="264"/>
      <c r="K533" s="264"/>
      <c r="L533" s="269"/>
      <c r="M533" s="270"/>
      <c r="N533" s="271"/>
      <c r="O533" s="271"/>
      <c r="P533" s="271"/>
      <c r="Q533" s="271"/>
      <c r="R533" s="271"/>
      <c r="S533" s="271"/>
      <c r="T533" s="272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3" t="s">
        <v>186</v>
      </c>
      <c r="AU533" s="273" t="s">
        <v>82</v>
      </c>
      <c r="AV533" s="15" t="s">
        <v>184</v>
      </c>
      <c r="AW533" s="15" t="s">
        <v>34</v>
      </c>
      <c r="AX533" s="15" t="s">
        <v>80</v>
      </c>
      <c r="AY533" s="273" t="s">
        <v>177</v>
      </c>
    </row>
    <row r="534" s="2" customFormat="1" ht="19.8" customHeight="1">
      <c r="A534" s="40"/>
      <c r="B534" s="41"/>
      <c r="C534" s="228" t="s">
        <v>785</v>
      </c>
      <c r="D534" s="228" t="s">
        <v>179</v>
      </c>
      <c r="E534" s="229" t="s">
        <v>786</v>
      </c>
      <c r="F534" s="230" t="s">
        <v>787</v>
      </c>
      <c r="G534" s="231" t="s">
        <v>788</v>
      </c>
      <c r="H534" s="232">
        <v>20</v>
      </c>
      <c r="I534" s="233"/>
      <c r="J534" s="234">
        <f>ROUND(I534*H534,2)</f>
        <v>0</v>
      </c>
      <c r="K534" s="230" t="s">
        <v>183</v>
      </c>
      <c r="L534" s="46"/>
      <c r="M534" s="235" t="s">
        <v>21</v>
      </c>
      <c r="N534" s="236" t="s">
        <v>44</v>
      </c>
      <c r="O534" s="86"/>
      <c r="P534" s="237">
        <f>O534*H534</f>
        <v>0</v>
      </c>
      <c r="Q534" s="237">
        <v>0.041500000000000002</v>
      </c>
      <c r="R534" s="237">
        <f>Q534*H534</f>
        <v>0.83000000000000007</v>
      </c>
      <c r="S534" s="237">
        <v>0</v>
      </c>
      <c r="T534" s="238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39" t="s">
        <v>184</v>
      </c>
      <c r="AT534" s="239" t="s">
        <v>179</v>
      </c>
      <c r="AU534" s="239" t="s">
        <v>82</v>
      </c>
      <c r="AY534" s="19" t="s">
        <v>177</v>
      </c>
      <c r="BE534" s="240">
        <f>IF(N534="základní",J534,0)</f>
        <v>0</v>
      </c>
      <c r="BF534" s="240">
        <f>IF(N534="snížená",J534,0)</f>
        <v>0</v>
      </c>
      <c r="BG534" s="240">
        <f>IF(N534="zákl. přenesená",J534,0)</f>
        <v>0</v>
      </c>
      <c r="BH534" s="240">
        <f>IF(N534="sníž. přenesená",J534,0)</f>
        <v>0</v>
      </c>
      <c r="BI534" s="240">
        <f>IF(N534="nulová",J534,0)</f>
        <v>0</v>
      </c>
      <c r="BJ534" s="19" t="s">
        <v>80</v>
      </c>
      <c r="BK534" s="240">
        <f>ROUND(I534*H534,2)</f>
        <v>0</v>
      </c>
      <c r="BL534" s="19" t="s">
        <v>184</v>
      </c>
      <c r="BM534" s="239" t="s">
        <v>789</v>
      </c>
    </row>
    <row r="535" s="13" customFormat="1">
      <c r="A535" s="13"/>
      <c r="B535" s="241"/>
      <c r="C535" s="242"/>
      <c r="D535" s="243" t="s">
        <v>186</v>
      </c>
      <c r="E535" s="244" t="s">
        <v>21</v>
      </c>
      <c r="F535" s="245" t="s">
        <v>790</v>
      </c>
      <c r="G535" s="242"/>
      <c r="H535" s="244" t="s">
        <v>21</v>
      </c>
      <c r="I535" s="246"/>
      <c r="J535" s="242"/>
      <c r="K535" s="242"/>
      <c r="L535" s="247"/>
      <c r="M535" s="248"/>
      <c r="N535" s="249"/>
      <c r="O535" s="249"/>
      <c r="P535" s="249"/>
      <c r="Q535" s="249"/>
      <c r="R535" s="249"/>
      <c r="S535" s="249"/>
      <c r="T535" s="25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1" t="s">
        <v>186</v>
      </c>
      <c r="AU535" s="251" t="s">
        <v>82</v>
      </c>
      <c r="AV535" s="13" t="s">
        <v>80</v>
      </c>
      <c r="AW535" s="13" t="s">
        <v>34</v>
      </c>
      <c r="AX535" s="13" t="s">
        <v>73</v>
      </c>
      <c r="AY535" s="251" t="s">
        <v>177</v>
      </c>
    </row>
    <row r="536" s="14" customFormat="1">
      <c r="A536" s="14"/>
      <c r="B536" s="252"/>
      <c r="C536" s="253"/>
      <c r="D536" s="243" t="s">
        <v>186</v>
      </c>
      <c r="E536" s="254" t="s">
        <v>21</v>
      </c>
      <c r="F536" s="255" t="s">
        <v>765</v>
      </c>
      <c r="G536" s="253"/>
      <c r="H536" s="256">
        <v>20</v>
      </c>
      <c r="I536" s="257"/>
      <c r="J536" s="253"/>
      <c r="K536" s="253"/>
      <c r="L536" s="258"/>
      <c r="M536" s="259"/>
      <c r="N536" s="260"/>
      <c r="O536" s="260"/>
      <c r="P536" s="260"/>
      <c r="Q536" s="260"/>
      <c r="R536" s="260"/>
      <c r="S536" s="260"/>
      <c r="T536" s="26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2" t="s">
        <v>186</v>
      </c>
      <c r="AU536" s="262" t="s">
        <v>82</v>
      </c>
      <c r="AV536" s="14" t="s">
        <v>82</v>
      </c>
      <c r="AW536" s="14" t="s">
        <v>34</v>
      </c>
      <c r="AX536" s="14" t="s">
        <v>80</v>
      </c>
      <c r="AY536" s="262" t="s">
        <v>177</v>
      </c>
    </row>
    <row r="537" s="2" customFormat="1" ht="19.8" customHeight="1">
      <c r="A537" s="40"/>
      <c r="B537" s="41"/>
      <c r="C537" s="228" t="s">
        <v>791</v>
      </c>
      <c r="D537" s="228" t="s">
        <v>179</v>
      </c>
      <c r="E537" s="229" t="s">
        <v>792</v>
      </c>
      <c r="F537" s="230" t="s">
        <v>793</v>
      </c>
      <c r="G537" s="231" t="s">
        <v>269</v>
      </c>
      <c r="H537" s="232">
        <v>414.99700000000001</v>
      </c>
      <c r="I537" s="233"/>
      <c r="J537" s="234">
        <f>ROUND(I537*H537,2)</f>
        <v>0</v>
      </c>
      <c r="K537" s="230" t="s">
        <v>183</v>
      </c>
      <c r="L537" s="46"/>
      <c r="M537" s="235" t="s">
        <v>21</v>
      </c>
      <c r="N537" s="236" t="s">
        <v>44</v>
      </c>
      <c r="O537" s="86"/>
      <c r="P537" s="237">
        <f>O537*H537</f>
        <v>0</v>
      </c>
      <c r="Q537" s="237">
        <v>0.0079000000000000008</v>
      </c>
      <c r="R537" s="237">
        <f>Q537*H537</f>
        <v>3.2784763000000003</v>
      </c>
      <c r="S537" s="237">
        <v>0</v>
      </c>
      <c r="T537" s="238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39" t="s">
        <v>184</v>
      </c>
      <c r="AT537" s="239" t="s">
        <v>179</v>
      </c>
      <c r="AU537" s="239" t="s">
        <v>82</v>
      </c>
      <c r="AY537" s="19" t="s">
        <v>177</v>
      </c>
      <c r="BE537" s="240">
        <f>IF(N537="základní",J537,0)</f>
        <v>0</v>
      </c>
      <c r="BF537" s="240">
        <f>IF(N537="snížená",J537,0)</f>
        <v>0</v>
      </c>
      <c r="BG537" s="240">
        <f>IF(N537="zákl. přenesená",J537,0)</f>
        <v>0</v>
      </c>
      <c r="BH537" s="240">
        <f>IF(N537="sníž. přenesená",J537,0)</f>
        <v>0</v>
      </c>
      <c r="BI537" s="240">
        <f>IF(N537="nulová",J537,0)</f>
        <v>0</v>
      </c>
      <c r="BJ537" s="19" t="s">
        <v>80</v>
      </c>
      <c r="BK537" s="240">
        <f>ROUND(I537*H537,2)</f>
        <v>0</v>
      </c>
      <c r="BL537" s="19" t="s">
        <v>184</v>
      </c>
      <c r="BM537" s="239" t="s">
        <v>794</v>
      </c>
    </row>
    <row r="538" s="14" customFormat="1">
      <c r="A538" s="14"/>
      <c r="B538" s="252"/>
      <c r="C538" s="253"/>
      <c r="D538" s="243" t="s">
        <v>186</v>
      </c>
      <c r="E538" s="254" t="s">
        <v>21</v>
      </c>
      <c r="F538" s="255" t="s">
        <v>795</v>
      </c>
      <c r="G538" s="253"/>
      <c r="H538" s="256">
        <v>414.99700000000001</v>
      </c>
      <c r="I538" s="257"/>
      <c r="J538" s="253"/>
      <c r="K538" s="253"/>
      <c r="L538" s="258"/>
      <c r="M538" s="259"/>
      <c r="N538" s="260"/>
      <c r="O538" s="260"/>
      <c r="P538" s="260"/>
      <c r="Q538" s="260"/>
      <c r="R538" s="260"/>
      <c r="S538" s="260"/>
      <c r="T538" s="26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2" t="s">
        <v>186</v>
      </c>
      <c r="AU538" s="262" t="s">
        <v>82</v>
      </c>
      <c r="AV538" s="14" t="s">
        <v>82</v>
      </c>
      <c r="AW538" s="14" t="s">
        <v>34</v>
      </c>
      <c r="AX538" s="14" t="s">
        <v>80</v>
      </c>
      <c r="AY538" s="262" t="s">
        <v>177</v>
      </c>
    </row>
    <row r="539" s="2" customFormat="1" ht="19.8" customHeight="1">
      <c r="A539" s="40"/>
      <c r="B539" s="41"/>
      <c r="C539" s="228" t="s">
        <v>796</v>
      </c>
      <c r="D539" s="228" t="s">
        <v>179</v>
      </c>
      <c r="E539" s="229" t="s">
        <v>797</v>
      </c>
      <c r="F539" s="230" t="s">
        <v>798</v>
      </c>
      <c r="G539" s="231" t="s">
        <v>269</v>
      </c>
      <c r="H539" s="232">
        <v>414.99700000000001</v>
      </c>
      <c r="I539" s="233"/>
      <c r="J539" s="234">
        <f>ROUND(I539*H539,2)</f>
        <v>0</v>
      </c>
      <c r="K539" s="230" t="s">
        <v>183</v>
      </c>
      <c r="L539" s="46"/>
      <c r="M539" s="235" t="s">
        <v>21</v>
      </c>
      <c r="N539" s="236" t="s">
        <v>44</v>
      </c>
      <c r="O539" s="86"/>
      <c r="P539" s="237">
        <f>O539*H539</f>
        <v>0</v>
      </c>
      <c r="Q539" s="237">
        <v>0.00025999999999999998</v>
      </c>
      <c r="R539" s="237">
        <f>Q539*H539</f>
        <v>0.10789921999999999</v>
      </c>
      <c r="S539" s="237">
        <v>0</v>
      </c>
      <c r="T539" s="238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39" t="s">
        <v>184</v>
      </c>
      <c r="AT539" s="239" t="s">
        <v>179</v>
      </c>
      <c r="AU539" s="239" t="s">
        <v>82</v>
      </c>
      <c r="AY539" s="19" t="s">
        <v>177</v>
      </c>
      <c r="BE539" s="240">
        <f>IF(N539="základní",J539,0)</f>
        <v>0</v>
      </c>
      <c r="BF539" s="240">
        <f>IF(N539="snížená",J539,0)</f>
        <v>0</v>
      </c>
      <c r="BG539" s="240">
        <f>IF(N539="zákl. přenesená",J539,0)</f>
        <v>0</v>
      </c>
      <c r="BH539" s="240">
        <f>IF(N539="sníž. přenesená",J539,0)</f>
        <v>0</v>
      </c>
      <c r="BI539" s="240">
        <f>IF(N539="nulová",J539,0)</f>
        <v>0</v>
      </c>
      <c r="BJ539" s="19" t="s">
        <v>80</v>
      </c>
      <c r="BK539" s="240">
        <f>ROUND(I539*H539,2)</f>
        <v>0</v>
      </c>
      <c r="BL539" s="19" t="s">
        <v>184</v>
      </c>
      <c r="BM539" s="239" t="s">
        <v>799</v>
      </c>
    </row>
    <row r="540" s="12" customFormat="1" ht="22.8" customHeight="1">
      <c r="A540" s="12"/>
      <c r="B540" s="212"/>
      <c r="C540" s="213"/>
      <c r="D540" s="214" t="s">
        <v>72</v>
      </c>
      <c r="E540" s="226" t="s">
        <v>583</v>
      </c>
      <c r="F540" s="226" t="s">
        <v>800</v>
      </c>
      <c r="G540" s="213"/>
      <c r="H540" s="213"/>
      <c r="I540" s="216"/>
      <c r="J540" s="227">
        <f>BK540</f>
        <v>0</v>
      </c>
      <c r="K540" s="213"/>
      <c r="L540" s="218"/>
      <c r="M540" s="219"/>
      <c r="N540" s="220"/>
      <c r="O540" s="220"/>
      <c r="P540" s="221">
        <f>SUM(P541:P810)</f>
        <v>0</v>
      </c>
      <c r="Q540" s="220"/>
      <c r="R540" s="221">
        <f>SUM(R541:R810)</f>
        <v>38.244577569999997</v>
      </c>
      <c r="S540" s="220"/>
      <c r="T540" s="222">
        <f>SUM(T541:T810)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23" t="s">
        <v>80</v>
      </c>
      <c r="AT540" s="224" t="s">
        <v>72</v>
      </c>
      <c r="AU540" s="224" t="s">
        <v>80</v>
      </c>
      <c r="AY540" s="223" t="s">
        <v>177</v>
      </c>
      <c r="BK540" s="225">
        <f>SUM(BK541:BK810)</f>
        <v>0</v>
      </c>
    </row>
    <row r="541" s="2" customFormat="1" ht="14.4" customHeight="1">
      <c r="A541" s="40"/>
      <c r="B541" s="41"/>
      <c r="C541" s="228" t="s">
        <v>801</v>
      </c>
      <c r="D541" s="228" t="s">
        <v>179</v>
      </c>
      <c r="E541" s="229" t="s">
        <v>802</v>
      </c>
      <c r="F541" s="230" t="s">
        <v>803</v>
      </c>
      <c r="G541" s="231" t="s">
        <v>293</v>
      </c>
      <c r="H541" s="232">
        <v>19.25</v>
      </c>
      <c r="I541" s="233"/>
      <c r="J541" s="234">
        <f>ROUND(I541*H541,2)</f>
        <v>0</v>
      </c>
      <c r="K541" s="230" t="s">
        <v>183</v>
      </c>
      <c r="L541" s="46"/>
      <c r="M541" s="235" t="s">
        <v>21</v>
      </c>
      <c r="N541" s="236" t="s">
        <v>44</v>
      </c>
      <c r="O541" s="86"/>
      <c r="P541" s="237">
        <f>O541*H541</f>
        <v>0</v>
      </c>
      <c r="Q541" s="237">
        <v>0.020650000000000002</v>
      </c>
      <c r="R541" s="237">
        <f>Q541*H541</f>
        <v>0.39751250000000005</v>
      </c>
      <c r="S541" s="237">
        <v>0</v>
      </c>
      <c r="T541" s="238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39" t="s">
        <v>184</v>
      </c>
      <c r="AT541" s="239" t="s">
        <v>179</v>
      </c>
      <c r="AU541" s="239" t="s">
        <v>82</v>
      </c>
      <c r="AY541" s="19" t="s">
        <v>177</v>
      </c>
      <c r="BE541" s="240">
        <f>IF(N541="základní",J541,0)</f>
        <v>0</v>
      </c>
      <c r="BF541" s="240">
        <f>IF(N541="snížená",J541,0)</f>
        <v>0</v>
      </c>
      <c r="BG541" s="240">
        <f>IF(N541="zákl. přenesená",J541,0)</f>
        <v>0</v>
      </c>
      <c r="BH541" s="240">
        <f>IF(N541="sníž. přenesená",J541,0)</f>
        <v>0</v>
      </c>
      <c r="BI541" s="240">
        <f>IF(N541="nulová",J541,0)</f>
        <v>0</v>
      </c>
      <c r="BJ541" s="19" t="s">
        <v>80</v>
      </c>
      <c r="BK541" s="240">
        <f>ROUND(I541*H541,2)</f>
        <v>0</v>
      </c>
      <c r="BL541" s="19" t="s">
        <v>184</v>
      </c>
      <c r="BM541" s="239" t="s">
        <v>804</v>
      </c>
    </row>
    <row r="542" s="13" customFormat="1">
      <c r="A542" s="13"/>
      <c r="B542" s="241"/>
      <c r="C542" s="242"/>
      <c r="D542" s="243" t="s">
        <v>186</v>
      </c>
      <c r="E542" s="244" t="s">
        <v>21</v>
      </c>
      <c r="F542" s="245" t="s">
        <v>805</v>
      </c>
      <c r="G542" s="242"/>
      <c r="H542" s="244" t="s">
        <v>21</v>
      </c>
      <c r="I542" s="246"/>
      <c r="J542" s="242"/>
      <c r="K542" s="242"/>
      <c r="L542" s="247"/>
      <c r="M542" s="248"/>
      <c r="N542" s="249"/>
      <c r="O542" s="249"/>
      <c r="P542" s="249"/>
      <c r="Q542" s="249"/>
      <c r="R542" s="249"/>
      <c r="S542" s="249"/>
      <c r="T542" s="25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1" t="s">
        <v>186</v>
      </c>
      <c r="AU542" s="251" t="s">
        <v>82</v>
      </c>
      <c r="AV542" s="13" t="s">
        <v>80</v>
      </c>
      <c r="AW542" s="13" t="s">
        <v>34</v>
      </c>
      <c r="AX542" s="13" t="s">
        <v>73</v>
      </c>
      <c r="AY542" s="251" t="s">
        <v>177</v>
      </c>
    </row>
    <row r="543" s="13" customFormat="1">
      <c r="A543" s="13"/>
      <c r="B543" s="241"/>
      <c r="C543" s="242"/>
      <c r="D543" s="243" t="s">
        <v>186</v>
      </c>
      <c r="E543" s="244" t="s">
        <v>21</v>
      </c>
      <c r="F543" s="245" t="s">
        <v>428</v>
      </c>
      <c r="G543" s="242"/>
      <c r="H543" s="244" t="s">
        <v>21</v>
      </c>
      <c r="I543" s="246"/>
      <c r="J543" s="242"/>
      <c r="K543" s="242"/>
      <c r="L543" s="247"/>
      <c r="M543" s="248"/>
      <c r="N543" s="249"/>
      <c r="O543" s="249"/>
      <c r="P543" s="249"/>
      <c r="Q543" s="249"/>
      <c r="R543" s="249"/>
      <c r="S543" s="249"/>
      <c r="T543" s="25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1" t="s">
        <v>186</v>
      </c>
      <c r="AU543" s="251" t="s">
        <v>82</v>
      </c>
      <c r="AV543" s="13" t="s">
        <v>80</v>
      </c>
      <c r="AW543" s="13" t="s">
        <v>34</v>
      </c>
      <c r="AX543" s="13" t="s">
        <v>73</v>
      </c>
      <c r="AY543" s="251" t="s">
        <v>177</v>
      </c>
    </row>
    <row r="544" s="13" customFormat="1">
      <c r="A544" s="13"/>
      <c r="B544" s="241"/>
      <c r="C544" s="242"/>
      <c r="D544" s="243" t="s">
        <v>186</v>
      </c>
      <c r="E544" s="244" t="s">
        <v>21</v>
      </c>
      <c r="F544" s="245" t="s">
        <v>463</v>
      </c>
      <c r="G544" s="242"/>
      <c r="H544" s="244" t="s">
        <v>21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1" t="s">
        <v>186</v>
      </c>
      <c r="AU544" s="251" t="s">
        <v>82</v>
      </c>
      <c r="AV544" s="13" t="s">
        <v>80</v>
      </c>
      <c r="AW544" s="13" t="s">
        <v>34</v>
      </c>
      <c r="AX544" s="13" t="s">
        <v>73</v>
      </c>
      <c r="AY544" s="251" t="s">
        <v>177</v>
      </c>
    </row>
    <row r="545" s="14" customFormat="1">
      <c r="A545" s="14"/>
      <c r="B545" s="252"/>
      <c r="C545" s="253"/>
      <c r="D545" s="243" t="s">
        <v>186</v>
      </c>
      <c r="E545" s="254" t="s">
        <v>21</v>
      </c>
      <c r="F545" s="255" t="s">
        <v>806</v>
      </c>
      <c r="G545" s="253"/>
      <c r="H545" s="256">
        <v>9.5999999999999996</v>
      </c>
      <c r="I545" s="257"/>
      <c r="J545" s="253"/>
      <c r="K545" s="253"/>
      <c r="L545" s="258"/>
      <c r="M545" s="259"/>
      <c r="N545" s="260"/>
      <c r="O545" s="260"/>
      <c r="P545" s="260"/>
      <c r="Q545" s="260"/>
      <c r="R545" s="260"/>
      <c r="S545" s="260"/>
      <c r="T545" s="26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2" t="s">
        <v>186</v>
      </c>
      <c r="AU545" s="262" t="s">
        <v>82</v>
      </c>
      <c r="AV545" s="14" t="s">
        <v>82</v>
      </c>
      <c r="AW545" s="14" t="s">
        <v>34</v>
      </c>
      <c r="AX545" s="14" t="s">
        <v>73</v>
      </c>
      <c r="AY545" s="262" t="s">
        <v>177</v>
      </c>
    </row>
    <row r="546" s="14" customFormat="1">
      <c r="A546" s="14"/>
      <c r="B546" s="252"/>
      <c r="C546" s="253"/>
      <c r="D546" s="243" t="s">
        <v>186</v>
      </c>
      <c r="E546" s="254" t="s">
        <v>21</v>
      </c>
      <c r="F546" s="255" t="s">
        <v>807</v>
      </c>
      <c r="G546" s="253"/>
      <c r="H546" s="256">
        <v>9.6500000000000004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2" t="s">
        <v>186</v>
      </c>
      <c r="AU546" s="262" t="s">
        <v>82</v>
      </c>
      <c r="AV546" s="14" t="s">
        <v>82</v>
      </c>
      <c r="AW546" s="14" t="s">
        <v>34</v>
      </c>
      <c r="AX546" s="14" t="s">
        <v>73</v>
      </c>
      <c r="AY546" s="262" t="s">
        <v>177</v>
      </c>
    </row>
    <row r="547" s="15" customFormat="1">
      <c r="A547" s="15"/>
      <c r="B547" s="263"/>
      <c r="C547" s="264"/>
      <c r="D547" s="243" t="s">
        <v>186</v>
      </c>
      <c r="E547" s="265" t="s">
        <v>21</v>
      </c>
      <c r="F547" s="266" t="s">
        <v>190</v>
      </c>
      <c r="G547" s="264"/>
      <c r="H547" s="267">
        <v>19.25</v>
      </c>
      <c r="I547" s="268"/>
      <c r="J547" s="264"/>
      <c r="K547" s="264"/>
      <c r="L547" s="269"/>
      <c r="M547" s="270"/>
      <c r="N547" s="271"/>
      <c r="O547" s="271"/>
      <c r="P547" s="271"/>
      <c r="Q547" s="271"/>
      <c r="R547" s="271"/>
      <c r="S547" s="271"/>
      <c r="T547" s="27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3" t="s">
        <v>186</v>
      </c>
      <c r="AU547" s="273" t="s">
        <v>82</v>
      </c>
      <c r="AV547" s="15" t="s">
        <v>184</v>
      </c>
      <c r="AW547" s="15" t="s">
        <v>34</v>
      </c>
      <c r="AX547" s="15" t="s">
        <v>80</v>
      </c>
      <c r="AY547" s="273" t="s">
        <v>177</v>
      </c>
    </row>
    <row r="548" s="2" customFormat="1" ht="19.8" customHeight="1">
      <c r="A548" s="40"/>
      <c r="B548" s="41"/>
      <c r="C548" s="228" t="s">
        <v>808</v>
      </c>
      <c r="D548" s="228" t="s">
        <v>179</v>
      </c>
      <c r="E548" s="229" t="s">
        <v>809</v>
      </c>
      <c r="F548" s="230" t="s">
        <v>810</v>
      </c>
      <c r="G548" s="231" t="s">
        <v>269</v>
      </c>
      <c r="H548" s="232">
        <v>255.05699999999999</v>
      </c>
      <c r="I548" s="233"/>
      <c r="J548" s="234">
        <f>ROUND(I548*H548,2)</f>
        <v>0</v>
      </c>
      <c r="K548" s="230" t="s">
        <v>183</v>
      </c>
      <c r="L548" s="46"/>
      <c r="M548" s="235" t="s">
        <v>21</v>
      </c>
      <c r="N548" s="236" t="s">
        <v>44</v>
      </c>
      <c r="O548" s="86"/>
      <c r="P548" s="237">
        <f>O548*H548</f>
        <v>0</v>
      </c>
      <c r="Q548" s="237">
        <v>0</v>
      </c>
      <c r="R548" s="237">
        <f>Q548*H548</f>
        <v>0</v>
      </c>
      <c r="S548" s="237">
        <v>0</v>
      </c>
      <c r="T548" s="238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39" t="s">
        <v>184</v>
      </c>
      <c r="AT548" s="239" t="s">
        <v>179</v>
      </c>
      <c r="AU548" s="239" t="s">
        <v>82</v>
      </c>
      <c r="AY548" s="19" t="s">
        <v>177</v>
      </c>
      <c r="BE548" s="240">
        <f>IF(N548="základní",J548,0)</f>
        <v>0</v>
      </c>
      <c r="BF548" s="240">
        <f>IF(N548="snížená",J548,0)</f>
        <v>0</v>
      </c>
      <c r="BG548" s="240">
        <f>IF(N548="zákl. přenesená",J548,0)</f>
        <v>0</v>
      </c>
      <c r="BH548" s="240">
        <f>IF(N548="sníž. přenesená",J548,0)</f>
        <v>0</v>
      </c>
      <c r="BI548" s="240">
        <f>IF(N548="nulová",J548,0)</f>
        <v>0</v>
      </c>
      <c r="BJ548" s="19" t="s">
        <v>80</v>
      </c>
      <c r="BK548" s="240">
        <f>ROUND(I548*H548,2)</f>
        <v>0</v>
      </c>
      <c r="BL548" s="19" t="s">
        <v>184</v>
      </c>
      <c r="BM548" s="239" t="s">
        <v>811</v>
      </c>
    </row>
    <row r="549" s="13" customFormat="1">
      <c r="A549" s="13"/>
      <c r="B549" s="241"/>
      <c r="C549" s="242"/>
      <c r="D549" s="243" t="s">
        <v>186</v>
      </c>
      <c r="E549" s="244" t="s">
        <v>21</v>
      </c>
      <c r="F549" s="245" t="s">
        <v>812</v>
      </c>
      <c r="G549" s="242"/>
      <c r="H549" s="244" t="s">
        <v>21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1" t="s">
        <v>186</v>
      </c>
      <c r="AU549" s="251" t="s">
        <v>82</v>
      </c>
      <c r="AV549" s="13" t="s">
        <v>80</v>
      </c>
      <c r="AW549" s="13" t="s">
        <v>34</v>
      </c>
      <c r="AX549" s="13" t="s">
        <v>73</v>
      </c>
      <c r="AY549" s="251" t="s">
        <v>177</v>
      </c>
    </row>
    <row r="550" s="14" customFormat="1">
      <c r="A550" s="14"/>
      <c r="B550" s="252"/>
      <c r="C550" s="253"/>
      <c r="D550" s="243" t="s">
        <v>186</v>
      </c>
      <c r="E550" s="254" t="s">
        <v>21</v>
      </c>
      <c r="F550" s="255" t="s">
        <v>813</v>
      </c>
      <c r="G550" s="253"/>
      <c r="H550" s="256">
        <v>3.6000000000000001</v>
      </c>
      <c r="I550" s="257"/>
      <c r="J550" s="253"/>
      <c r="K550" s="253"/>
      <c r="L550" s="258"/>
      <c r="M550" s="259"/>
      <c r="N550" s="260"/>
      <c r="O550" s="260"/>
      <c r="P550" s="260"/>
      <c r="Q550" s="260"/>
      <c r="R550" s="260"/>
      <c r="S550" s="260"/>
      <c r="T550" s="26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2" t="s">
        <v>186</v>
      </c>
      <c r="AU550" s="262" t="s">
        <v>82</v>
      </c>
      <c r="AV550" s="14" t="s">
        <v>82</v>
      </c>
      <c r="AW550" s="14" t="s">
        <v>34</v>
      </c>
      <c r="AX550" s="14" t="s">
        <v>73</v>
      </c>
      <c r="AY550" s="262" t="s">
        <v>177</v>
      </c>
    </row>
    <row r="551" s="14" customFormat="1">
      <c r="A551" s="14"/>
      <c r="B551" s="252"/>
      <c r="C551" s="253"/>
      <c r="D551" s="243" t="s">
        <v>186</v>
      </c>
      <c r="E551" s="254" t="s">
        <v>21</v>
      </c>
      <c r="F551" s="255" t="s">
        <v>814</v>
      </c>
      <c r="G551" s="253"/>
      <c r="H551" s="256">
        <v>12.960000000000001</v>
      </c>
      <c r="I551" s="257"/>
      <c r="J551" s="253"/>
      <c r="K551" s="253"/>
      <c r="L551" s="258"/>
      <c r="M551" s="259"/>
      <c r="N551" s="260"/>
      <c r="O551" s="260"/>
      <c r="P551" s="260"/>
      <c r="Q551" s="260"/>
      <c r="R551" s="260"/>
      <c r="S551" s="260"/>
      <c r="T551" s="26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2" t="s">
        <v>186</v>
      </c>
      <c r="AU551" s="262" t="s">
        <v>82</v>
      </c>
      <c r="AV551" s="14" t="s">
        <v>82</v>
      </c>
      <c r="AW551" s="14" t="s">
        <v>34</v>
      </c>
      <c r="AX551" s="14" t="s">
        <v>73</v>
      </c>
      <c r="AY551" s="262" t="s">
        <v>177</v>
      </c>
    </row>
    <row r="552" s="14" customFormat="1">
      <c r="A552" s="14"/>
      <c r="B552" s="252"/>
      <c r="C552" s="253"/>
      <c r="D552" s="243" t="s">
        <v>186</v>
      </c>
      <c r="E552" s="254" t="s">
        <v>21</v>
      </c>
      <c r="F552" s="255" t="s">
        <v>815</v>
      </c>
      <c r="G552" s="253"/>
      <c r="H552" s="256">
        <v>3.1520000000000001</v>
      </c>
      <c r="I552" s="257"/>
      <c r="J552" s="253"/>
      <c r="K552" s="253"/>
      <c r="L552" s="258"/>
      <c r="M552" s="259"/>
      <c r="N552" s="260"/>
      <c r="O552" s="260"/>
      <c r="P552" s="260"/>
      <c r="Q552" s="260"/>
      <c r="R552" s="260"/>
      <c r="S552" s="260"/>
      <c r="T552" s="26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2" t="s">
        <v>186</v>
      </c>
      <c r="AU552" s="262" t="s">
        <v>82</v>
      </c>
      <c r="AV552" s="14" t="s">
        <v>82</v>
      </c>
      <c r="AW552" s="14" t="s">
        <v>34</v>
      </c>
      <c r="AX552" s="14" t="s">
        <v>73</v>
      </c>
      <c r="AY552" s="262" t="s">
        <v>177</v>
      </c>
    </row>
    <row r="553" s="14" customFormat="1">
      <c r="A553" s="14"/>
      <c r="B553" s="252"/>
      <c r="C553" s="253"/>
      <c r="D553" s="243" t="s">
        <v>186</v>
      </c>
      <c r="E553" s="254" t="s">
        <v>21</v>
      </c>
      <c r="F553" s="255" t="s">
        <v>816</v>
      </c>
      <c r="G553" s="253"/>
      <c r="H553" s="256">
        <v>4.3200000000000003</v>
      </c>
      <c r="I553" s="257"/>
      <c r="J553" s="253"/>
      <c r="K553" s="253"/>
      <c r="L553" s="258"/>
      <c r="M553" s="259"/>
      <c r="N553" s="260"/>
      <c r="O553" s="260"/>
      <c r="P553" s="260"/>
      <c r="Q553" s="260"/>
      <c r="R553" s="260"/>
      <c r="S553" s="260"/>
      <c r="T553" s="26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2" t="s">
        <v>186</v>
      </c>
      <c r="AU553" s="262" t="s">
        <v>82</v>
      </c>
      <c r="AV553" s="14" t="s">
        <v>82</v>
      </c>
      <c r="AW553" s="14" t="s">
        <v>34</v>
      </c>
      <c r="AX553" s="14" t="s">
        <v>73</v>
      </c>
      <c r="AY553" s="262" t="s">
        <v>177</v>
      </c>
    </row>
    <row r="554" s="14" customFormat="1">
      <c r="A554" s="14"/>
      <c r="B554" s="252"/>
      <c r="C554" s="253"/>
      <c r="D554" s="243" t="s">
        <v>186</v>
      </c>
      <c r="E554" s="254" t="s">
        <v>21</v>
      </c>
      <c r="F554" s="255" t="s">
        <v>817</v>
      </c>
      <c r="G554" s="253"/>
      <c r="H554" s="256">
        <v>9</v>
      </c>
      <c r="I554" s="257"/>
      <c r="J554" s="253"/>
      <c r="K554" s="253"/>
      <c r="L554" s="258"/>
      <c r="M554" s="259"/>
      <c r="N554" s="260"/>
      <c r="O554" s="260"/>
      <c r="P554" s="260"/>
      <c r="Q554" s="260"/>
      <c r="R554" s="260"/>
      <c r="S554" s="260"/>
      <c r="T554" s="26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2" t="s">
        <v>186</v>
      </c>
      <c r="AU554" s="262" t="s">
        <v>82</v>
      </c>
      <c r="AV554" s="14" t="s">
        <v>82</v>
      </c>
      <c r="AW554" s="14" t="s">
        <v>34</v>
      </c>
      <c r="AX554" s="14" t="s">
        <v>73</v>
      </c>
      <c r="AY554" s="262" t="s">
        <v>177</v>
      </c>
    </row>
    <row r="555" s="14" customFormat="1">
      <c r="A555" s="14"/>
      <c r="B555" s="252"/>
      <c r="C555" s="253"/>
      <c r="D555" s="243" t="s">
        <v>186</v>
      </c>
      <c r="E555" s="254" t="s">
        <v>21</v>
      </c>
      <c r="F555" s="255" t="s">
        <v>818</v>
      </c>
      <c r="G555" s="253"/>
      <c r="H555" s="256">
        <v>5.1600000000000001</v>
      </c>
      <c r="I555" s="257"/>
      <c r="J555" s="253"/>
      <c r="K555" s="253"/>
      <c r="L555" s="258"/>
      <c r="M555" s="259"/>
      <c r="N555" s="260"/>
      <c r="O555" s="260"/>
      <c r="P555" s="260"/>
      <c r="Q555" s="260"/>
      <c r="R555" s="260"/>
      <c r="S555" s="260"/>
      <c r="T555" s="26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2" t="s">
        <v>186</v>
      </c>
      <c r="AU555" s="262" t="s">
        <v>82</v>
      </c>
      <c r="AV555" s="14" t="s">
        <v>82</v>
      </c>
      <c r="AW555" s="14" t="s">
        <v>34</v>
      </c>
      <c r="AX555" s="14" t="s">
        <v>73</v>
      </c>
      <c r="AY555" s="262" t="s">
        <v>177</v>
      </c>
    </row>
    <row r="556" s="14" customFormat="1">
      <c r="A556" s="14"/>
      <c r="B556" s="252"/>
      <c r="C556" s="253"/>
      <c r="D556" s="243" t="s">
        <v>186</v>
      </c>
      <c r="E556" s="254" t="s">
        <v>21</v>
      </c>
      <c r="F556" s="255" t="s">
        <v>813</v>
      </c>
      <c r="G556" s="253"/>
      <c r="H556" s="256">
        <v>3.6000000000000001</v>
      </c>
      <c r="I556" s="257"/>
      <c r="J556" s="253"/>
      <c r="K556" s="253"/>
      <c r="L556" s="258"/>
      <c r="M556" s="259"/>
      <c r="N556" s="260"/>
      <c r="O556" s="260"/>
      <c r="P556" s="260"/>
      <c r="Q556" s="260"/>
      <c r="R556" s="260"/>
      <c r="S556" s="260"/>
      <c r="T556" s="26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2" t="s">
        <v>186</v>
      </c>
      <c r="AU556" s="262" t="s">
        <v>82</v>
      </c>
      <c r="AV556" s="14" t="s">
        <v>82</v>
      </c>
      <c r="AW556" s="14" t="s">
        <v>34</v>
      </c>
      <c r="AX556" s="14" t="s">
        <v>73</v>
      </c>
      <c r="AY556" s="262" t="s">
        <v>177</v>
      </c>
    </row>
    <row r="557" s="14" customFormat="1">
      <c r="A557" s="14"/>
      <c r="B557" s="252"/>
      <c r="C557" s="253"/>
      <c r="D557" s="243" t="s">
        <v>186</v>
      </c>
      <c r="E557" s="254" t="s">
        <v>21</v>
      </c>
      <c r="F557" s="255" t="s">
        <v>819</v>
      </c>
      <c r="G557" s="253"/>
      <c r="H557" s="256">
        <v>1.4359999999999999</v>
      </c>
      <c r="I557" s="257"/>
      <c r="J557" s="253"/>
      <c r="K557" s="253"/>
      <c r="L557" s="258"/>
      <c r="M557" s="259"/>
      <c r="N557" s="260"/>
      <c r="O557" s="260"/>
      <c r="P557" s="260"/>
      <c r="Q557" s="260"/>
      <c r="R557" s="260"/>
      <c r="S557" s="260"/>
      <c r="T557" s="26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2" t="s">
        <v>186</v>
      </c>
      <c r="AU557" s="262" t="s">
        <v>82</v>
      </c>
      <c r="AV557" s="14" t="s">
        <v>82</v>
      </c>
      <c r="AW557" s="14" t="s">
        <v>34</v>
      </c>
      <c r="AX557" s="14" t="s">
        <v>73</v>
      </c>
      <c r="AY557" s="262" t="s">
        <v>177</v>
      </c>
    </row>
    <row r="558" s="14" customFormat="1">
      <c r="A558" s="14"/>
      <c r="B558" s="252"/>
      <c r="C558" s="253"/>
      <c r="D558" s="243" t="s">
        <v>186</v>
      </c>
      <c r="E558" s="254" t="s">
        <v>21</v>
      </c>
      <c r="F558" s="255" t="s">
        <v>820</v>
      </c>
      <c r="G558" s="253"/>
      <c r="H558" s="256">
        <v>15.225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2" t="s">
        <v>186</v>
      </c>
      <c r="AU558" s="262" t="s">
        <v>82</v>
      </c>
      <c r="AV558" s="14" t="s">
        <v>82</v>
      </c>
      <c r="AW558" s="14" t="s">
        <v>34</v>
      </c>
      <c r="AX558" s="14" t="s">
        <v>73</v>
      </c>
      <c r="AY558" s="262" t="s">
        <v>177</v>
      </c>
    </row>
    <row r="559" s="14" customFormat="1">
      <c r="A559" s="14"/>
      <c r="B559" s="252"/>
      <c r="C559" s="253"/>
      <c r="D559" s="243" t="s">
        <v>186</v>
      </c>
      <c r="E559" s="254" t="s">
        <v>21</v>
      </c>
      <c r="F559" s="255" t="s">
        <v>821</v>
      </c>
      <c r="G559" s="253"/>
      <c r="H559" s="256">
        <v>1.8999999999999999</v>
      </c>
      <c r="I559" s="257"/>
      <c r="J559" s="253"/>
      <c r="K559" s="253"/>
      <c r="L559" s="258"/>
      <c r="M559" s="259"/>
      <c r="N559" s="260"/>
      <c r="O559" s="260"/>
      <c r="P559" s="260"/>
      <c r="Q559" s="260"/>
      <c r="R559" s="260"/>
      <c r="S559" s="260"/>
      <c r="T559" s="26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2" t="s">
        <v>186</v>
      </c>
      <c r="AU559" s="262" t="s">
        <v>82</v>
      </c>
      <c r="AV559" s="14" t="s">
        <v>82</v>
      </c>
      <c r="AW559" s="14" t="s">
        <v>34</v>
      </c>
      <c r="AX559" s="14" t="s">
        <v>73</v>
      </c>
      <c r="AY559" s="262" t="s">
        <v>177</v>
      </c>
    </row>
    <row r="560" s="14" customFormat="1">
      <c r="A560" s="14"/>
      <c r="B560" s="252"/>
      <c r="C560" s="253"/>
      <c r="D560" s="243" t="s">
        <v>186</v>
      </c>
      <c r="E560" s="254" t="s">
        <v>21</v>
      </c>
      <c r="F560" s="255" t="s">
        <v>822</v>
      </c>
      <c r="G560" s="253"/>
      <c r="H560" s="256">
        <v>3.8399999999999999</v>
      </c>
      <c r="I560" s="257"/>
      <c r="J560" s="253"/>
      <c r="K560" s="253"/>
      <c r="L560" s="258"/>
      <c r="M560" s="259"/>
      <c r="N560" s="260"/>
      <c r="O560" s="260"/>
      <c r="P560" s="260"/>
      <c r="Q560" s="260"/>
      <c r="R560" s="260"/>
      <c r="S560" s="260"/>
      <c r="T560" s="26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2" t="s">
        <v>186</v>
      </c>
      <c r="AU560" s="262" t="s">
        <v>82</v>
      </c>
      <c r="AV560" s="14" t="s">
        <v>82</v>
      </c>
      <c r="AW560" s="14" t="s">
        <v>34</v>
      </c>
      <c r="AX560" s="14" t="s">
        <v>73</v>
      </c>
      <c r="AY560" s="262" t="s">
        <v>177</v>
      </c>
    </row>
    <row r="561" s="13" customFormat="1">
      <c r="A561" s="13"/>
      <c r="B561" s="241"/>
      <c r="C561" s="242"/>
      <c r="D561" s="243" t="s">
        <v>186</v>
      </c>
      <c r="E561" s="244" t="s">
        <v>21</v>
      </c>
      <c r="F561" s="245" t="s">
        <v>823</v>
      </c>
      <c r="G561" s="242"/>
      <c r="H561" s="244" t="s">
        <v>21</v>
      </c>
      <c r="I561" s="246"/>
      <c r="J561" s="242"/>
      <c r="K561" s="242"/>
      <c r="L561" s="247"/>
      <c r="M561" s="248"/>
      <c r="N561" s="249"/>
      <c r="O561" s="249"/>
      <c r="P561" s="249"/>
      <c r="Q561" s="249"/>
      <c r="R561" s="249"/>
      <c r="S561" s="249"/>
      <c r="T561" s="25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1" t="s">
        <v>186</v>
      </c>
      <c r="AU561" s="251" t="s">
        <v>82</v>
      </c>
      <c r="AV561" s="13" t="s">
        <v>80</v>
      </c>
      <c r="AW561" s="13" t="s">
        <v>34</v>
      </c>
      <c r="AX561" s="13" t="s">
        <v>73</v>
      </c>
      <c r="AY561" s="251" t="s">
        <v>177</v>
      </c>
    </row>
    <row r="562" s="14" customFormat="1">
      <c r="A562" s="14"/>
      <c r="B562" s="252"/>
      <c r="C562" s="253"/>
      <c r="D562" s="243" t="s">
        <v>186</v>
      </c>
      <c r="E562" s="254" t="s">
        <v>21</v>
      </c>
      <c r="F562" s="255" t="s">
        <v>824</v>
      </c>
      <c r="G562" s="253"/>
      <c r="H562" s="256">
        <v>7</v>
      </c>
      <c r="I562" s="257"/>
      <c r="J562" s="253"/>
      <c r="K562" s="253"/>
      <c r="L562" s="258"/>
      <c r="M562" s="259"/>
      <c r="N562" s="260"/>
      <c r="O562" s="260"/>
      <c r="P562" s="260"/>
      <c r="Q562" s="260"/>
      <c r="R562" s="260"/>
      <c r="S562" s="260"/>
      <c r="T562" s="26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2" t="s">
        <v>186</v>
      </c>
      <c r="AU562" s="262" t="s">
        <v>82</v>
      </c>
      <c r="AV562" s="14" t="s">
        <v>82</v>
      </c>
      <c r="AW562" s="14" t="s">
        <v>34</v>
      </c>
      <c r="AX562" s="14" t="s">
        <v>73</v>
      </c>
      <c r="AY562" s="262" t="s">
        <v>177</v>
      </c>
    </row>
    <row r="563" s="13" customFormat="1">
      <c r="A563" s="13"/>
      <c r="B563" s="241"/>
      <c r="C563" s="242"/>
      <c r="D563" s="243" t="s">
        <v>186</v>
      </c>
      <c r="E563" s="244" t="s">
        <v>21</v>
      </c>
      <c r="F563" s="245" t="s">
        <v>825</v>
      </c>
      <c r="G563" s="242"/>
      <c r="H563" s="244" t="s">
        <v>21</v>
      </c>
      <c r="I563" s="246"/>
      <c r="J563" s="242"/>
      <c r="K563" s="242"/>
      <c r="L563" s="247"/>
      <c r="M563" s="248"/>
      <c r="N563" s="249"/>
      <c r="O563" s="249"/>
      <c r="P563" s="249"/>
      <c r="Q563" s="249"/>
      <c r="R563" s="249"/>
      <c r="S563" s="249"/>
      <c r="T563" s="25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1" t="s">
        <v>186</v>
      </c>
      <c r="AU563" s="251" t="s">
        <v>82</v>
      </c>
      <c r="AV563" s="13" t="s">
        <v>80</v>
      </c>
      <c r="AW563" s="13" t="s">
        <v>34</v>
      </c>
      <c r="AX563" s="13" t="s">
        <v>73</v>
      </c>
      <c r="AY563" s="251" t="s">
        <v>177</v>
      </c>
    </row>
    <row r="564" s="14" customFormat="1">
      <c r="A564" s="14"/>
      <c r="B564" s="252"/>
      <c r="C564" s="253"/>
      <c r="D564" s="243" t="s">
        <v>186</v>
      </c>
      <c r="E564" s="254" t="s">
        <v>21</v>
      </c>
      <c r="F564" s="255" t="s">
        <v>826</v>
      </c>
      <c r="G564" s="253"/>
      <c r="H564" s="256">
        <v>183.864</v>
      </c>
      <c r="I564" s="257"/>
      <c r="J564" s="253"/>
      <c r="K564" s="253"/>
      <c r="L564" s="258"/>
      <c r="M564" s="259"/>
      <c r="N564" s="260"/>
      <c r="O564" s="260"/>
      <c r="P564" s="260"/>
      <c r="Q564" s="260"/>
      <c r="R564" s="260"/>
      <c r="S564" s="260"/>
      <c r="T564" s="26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2" t="s">
        <v>186</v>
      </c>
      <c r="AU564" s="262" t="s">
        <v>82</v>
      </c>
      <c r="AV564" s="14" t="s">
        <v>82</v>
      </c>
      <c r="AW564" s="14" t="s">
        <v>34</v>
      </c>
      <c r="AX564" s="14" t="s">
        <v>73</v>
      </c>
      <c r="AY564" s="262" t="s">
        <v>177</v>
      </c>
    </row>
    <row r="565" s="15" customFormat="1">
      <c r="A565" s="15"/>
      <c r="B565" s="263"/>
      <c r="C565" s="264"/>
      <c r="D565" s="243" t="s">
        <v>186</v>
      </c>
      <c r="E565" s="265" t="s">
        <v>21</v>
      </c>
      <c r="F565" s="266" t="s">
        <v>190</v>
      </c>
      <c r="G565" s="264"/>
      <c r="H565" s="267">
        <v>255.05700000000002</v>
      </c>
      <c r="I565" s="268"/>
      <c r="J565" s="264"/>
      <c r="K565" s="264"/>
      <c r="L565" s="269"/>
      <c r="M565" s="270"/>
      <c r="N565" s="271"/>
      <c r="O565" s="271"/>
      <c r="P565" s="271"/>
      <c r="Q565" s="271"/>
      <c r="R565" s="271"/>
      <c r="S565" s="271"/>
      <c r="T565" s="272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3" t="s">
        <v>186</v>
      </c>
      <c r="AU565" s="273" t="s">
        <v>82</v>
      </c>
      <c r="AV565" s="15" t="s">
        <v>184</v>
      </c>
      <c r="AW565" s="15" t="s">
        <v>34</v>
      </c>
      <c r="AX565" s="15" t="s">
        <v>80</v>
      </c>
      <c r="AY565" s="273" t="s">
        <v>177</v>
      </c>
    </row>
    <row r="566" s="2" customFormat="1" ht="14.4" customHeight="1">
      <c r="A566" s="40"/>
      <c r="B566" s="41"/>
      <c r="C566" s="228" t="s">
        <v>827</v>
      </c>
      <c r="D566" s="228" t="s">
        <v>179</v>
      </c>
      <c r="E566" s="229" t="s">
        <v>828</v>
      </c>
      <c r="F566" s="230" t="s">
        <v>829</v>
      </c>
      <c r="G566" s="231" t="s">
        <v>269</v>
      </c>
      <c r="H566" s="232">
        <v>514.77200000000005</v>
      </c>
      <c r="I566" s="233"/>
      <c r="J566" s="234">
        <f>ROUND(I566*H566,2)</f>
        <v>0</v>
      </c>
      <c r="K566" s="230" t="s">
        <v>183</v>
      </c>
      <c r="L566" s="46"/>
      <c r="M566" s="235" t="s">
        <v>21</v>
      </c>
      <c r="N566" s="236" t="s">
        <v>44</v>
      </c>
      <c r="O566" s="86"/>
      <c r="P566" s="237">
        <f>O566*H566</f>
        <v>0</v>
      </c>
      <c r="Q566" s="237">
        <v>0</v>
      </c>
      <c r="R566" s="237">
        <f>Q566*H566</f>
        <v>0</v>
      </c>
      <c r="S566" s="237">
        <v>0</v>
      </c>
      <c r="T566" s="238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39" t="s">
        <v>184</v>
      </c>
      <c r="AT566" s="239" t="s">
        <v>179</v>
      </c>
      <c r="AU566" s="239" t="s">
        <v>82</v>
      </c>
      <c r="AY566" s="19" t="s">
        <v>177</v>
      </c>
      <c r="BE566" s="240">
        <f>IF(N566="základní",J566,0)</f>
        <v>0</v>
      </c>
      <c r="BF566" s="240">
        <f>IF(N566="snížená",J566,0)</f>
        <v>0</v>
      </c>
      <c r="BG566" s="240">
        <f>IF(N566="zákl. přenesená",J566,0)</f>
        <v>0</v>
      </c>
      <c r="BH566" s="240">
        <f>IF(N566="sníž. přenesená",J566,0)</f>
        <v>0</v>
      </c>
      <c r="BI566" s="240">
        <f>IF(N566="nulová",J566,0)</f>
        <v>0</v>
      </c>
      <c r="BJ566" s="19" t="s">
        <v>80</v>
      </c>
      <c r="BK566" s="240">
        <f>ROUND(I566*H566,2)</f>
        <v>0</v>
      </c>
      <c r="BL566" s="19" t="s">
        <v>184</v>
      </c>
      <c r="BM566" s="239" t="s">
        <v>830</v>
      </c>
    </row>
    <row r="567" s="13" customFormat="1">
      <c r="A567" s="13"/>
      <c r="B567" s="241"/>
      <c r="C567" s="242"/>
      <c r="D567" s="243" t="s">
        <v>186</v>
      </c>
      <c r="E567" s="244" t="s">
        <v>21</v>
      </c>
      <c r="F567" s="245" t="s">
        <v>831</v>
      </c>
      <c r="G567" s="242"/>
      <c r="H567" s="244" t="s">
        <v>21</v>
      </c>
      <c r="I567" s="246"/>
      <c r="J567" s="242"/>
      <c r="K567" s="242"/>
      <c r="L567" s="247"/>
      <c r="M567" s="248"/>
      <c r="N567" s="249"/>
      <c r="O567" s="249"/>
      <c r="P567" s="249"/>
      <c r="Q567" s="249"/>
      <c r="R567" s="249"/>
      <c r="S567" s="249"/>
      <c r="T567" s="25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1" t="s">
        <v>186</v>
      </c>
      <c r="AU567" s="251" t="s">
        <v>82</v>
      </c>
      <c r="AV567" s="13" t="s">
        <v>80</v>
      </c>
      <c r="AW567" s="13" t="s">
        <v>34</v>
      </c>
      <c r="AX567" s="13" t="s">
        <v>73</v>
      </c>
      <c r="AY567" s="251" t="s">
        <v>177</v>
      </c>
    </row>
    <row r="568" s="13" customFormat="1">
      <c r="A568" s="13"/>
      <c r="B568" s="241"/>
      <c r="C568" s="242"/>
      <c r="D568" s="243" t="s">
        <v>186</v>
      </c>
      <c r="E568" s="244" t="s">
        <v>21</v>
      </c>
      <c r="F568" s="245" t="s">
        <v>832</v>
      </c>
      <c r="G568" s="242"/>
      <c r="H568" s="244" t="s">
        <v>21</v>
      </c>
      <c r="I568" s="246"/>
      <c r="J568" s="242"/>
      <c r="K568" s="242"/>
      <c r="L568" s="247"/>
      <c r="M568" s="248"/>
      <c r="N568" s="249"/>
      <c r="O568" s="249"/>
      <c r="P568" s="249"/>
      <c r="Q568" s="249"/>
      <c r="R568" s="249"/>
      <c r="S568" s="249"/>
      <c r="T568" s="25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1" t="s">
        <v>186</v>
      </c>
      <c r="AU568" s="251" t="s">
        <v>82</v>
      </c>
      <c r="AV568" s="13" t="s">
        <v>80</v>
      </c>
      <c r="AW568" s="13" t="s">
        <v>34</v>
      </c>
      <c r="AX568" s="13" t="s">
        <v>73</v>
      </c>
      <c r="AY568" s="251" t="s">
        <v>177</v>
      </c>
    </row>
    <row r="569" s="13" customFormat="1">
      <c r="A569" s="13"/>
      <c r="B569" s="241"/>
      <c r="C569" s="242"/>
      <c r="D569" s="243" t="s">
        <v>186</v>
      </c>
      <c r="E569" s="244" t="s">
        <v>21</v>
      </c>
      <c r="F569" s="245" t="s">
        <v>833</v>
      </c>
      <c r="G569" s="242"/>
      <c r="H569" s="244" t="s">
        <v>21</v>
      </c>
      <c r="I569" s="246"/>
      <c r="J569" s="242"/>
      <c r="K569" s="242"/>
      <c r="L569" s="247"/>
      <c r="M569" s="248"/>
      <c r="N569" s="249"/>
      <c r="O569" s="249"/>
      <c r="P569" s="249"/>
      <c r="Q569" s="249"/>
      <c r="R569" s="249"/>
      <c r="S569" s="249"/>
      <c r="T569" s="25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1" t="s">
        <v>186</v>
      </c>
      <c r="AU569" s="251" t="s">
        <v>82</v>
      </c>
      <c r="AV569" s="13" t="s">
        <v>80</v>
      </c>
      <c r="AW569" s="13" t="s">
        <v>34</v>
      </c>
      <c r="AX569" s="13" t="s">
        <v>73</v>
      </c>
      <c r="AY569" s="251" t="s">
        <v>177</v>
      </c>
    </row>
    <row r="570" s="14" customFormat="1">
      <c r="A570" s="14"/>
      <c r="B570" s="252"/>
      <c r="C570" s="253"/>
      <c r="D570" s="243" t="s">
        <v>186</v>
      </c>
      <c r="E570" s="254" t="s">
        <v>21</v>
      </c>
      <c r="F570" s="255" t="s">
        <v>834</v>
      </c>
      <c r="G570" s="253"/>
      <c r="H570" s="256">
        <v>147</v>
      </c>
      <c r="I570" s="257"/>
      <c r="J570" s="253"/>
      <c r="K570" s="253"/>
      <c r="L570" s="258"/>
      <c r="M570" s="259"/>
      <c r="N570" s="260"/>
      <c r="O570" s="260"/>
      <c r="P570" s="260"/>
      <c r="Q570" s="260"/>
      <c r="R570" s="260"/>
      <c r="S570" s="260"/>
      <c r="T570" s="26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2" t="s">
        <v>186</v>
      </c>
      <c r="AU570" s="262" t="s">
        <v>82</v>
      </c>
      <c r="AV570" s="14" t="s">
        <v>82</v>
      </c>
      <c r="AW570" s="14" t="s">
        <v>34</v>
      </c>
      <c r="AX570" s="14" t="s">
        <v>73</v>
      </c>
      <c r="AY570" s="262" t="s">
        <v>177</v>
      </c>
    </row>
    <row r="571" s="14" customFormat="1">
      <c r="A571" s="14"/>
      <c r="B571" s="252"/>
      <c r="C571" s="253"/>
      <c r="D571" s="243" t="s">
        <v>186</v>
      </c>
      <c r="E571" s="254" t="s">
        <v>21</v>
      </c>
      <c r="F571" s="255" t="s">
        <v>835</v>
      </c>
      <c r="G571" s="253"/>
      <c r="H571" s="256">
        <v>4.8650000000000002</v>
      </c>
      <c r="I571" s="257"/>
      <c r="J571" s="253"/>
      <c r="K571" s="253"/>
      <c r="L571" s="258"/>
      <c r="M571" s="259"/>
      <c r="N571" s="260"/>
      <c r="O571" s="260"/>
      <c r="P571" s="260"/>
      <c r="Q571" s="260"/>
      <c r="R571" s="260"/>
      <c r="S571" s="260"/>
      <c r="T571" s="26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2" t="s">
        <v>186</v>
      </c>
      <c r="AU571" s="262" t="s">
        <v>82</v>
      </c>
      <c r="AV571" s="14" t="s">
        <v>82</v>
      </c>
      <c r="AW571" s="14" t="s">
        <v>34</v>
      </c>
      <c r="AX571" s="14" t="s">
        <v>73</v>
      </c>
      <c r="AY571" s="262" t="s">
        <v>177</v>
      </c>
    </row>
    <row r="572" s="14" customFormat="1">
      <c r="A572" s="14"/>
      <c r="B572" s="252"/>
      <c r="C572" s="253"/>
      <c r="D572" s="243" t="s">
        <v>186</v>
      </c>
      <c r="E572" s="254" t="s">
        <v>21</v>
      </c>
      <c r="F572" s="255" t="s">
        <v>836</v>
      </c>
      <c r="G572" s="253"/>
      <c r="H572" s="256">
        <v>8.5150000000000006</v>
      </c>
      <c r="I572" s="257"/>
      <c r="J572" s="253"/>
      <c r="K572" s="253"/>
      <c r="L572" s="258"/>
      <c r="M572" s="259"/>
      <c r="N572" s="260"/>
      <c r="O572" s="260"/>
      <c r="P572" s="260"/>
      <c r="Q572" s="260"/>
      <c r="R572" s="260"/>
      <c r="S572" s="260"/>
      <c r="T572" s="26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2" t="s">
        <v>186</v>
      </c>
      <c r="AU572" s="262" t="s">
        <v>82</v>
      </c>
      <c r="AV572" s="14" t="s">
        <v>82</v>
      </c>
      <c r="AW572" s="14" t="s">
        <v>34</v>
      </c>
      <c r="AX572" s="14" t="s">
        <v>73</v>
      </c>
      <c r="AY572" s="262" t="s">
        <v>177</v>
      </c>
    </row>
    <row r="573" s="14" customFormat="1">
      <c r="A573" s="14"/>
      <c r="B573" s="252"/>
      <c r="C573" s="253"/>
      <c r="D573" s="243" t="s">
        <v>186</v>
      </c>
      <c r="E573" s="254" t="s">
        <v>21</v>
      </c>
      <c r="F573" s="255" t="s">
        <v>837</v>
      </c>
      <c r="G573" s="253"/>
      <c r="H573" s="256">
        <v>31.460000000000001</v>
      </c>
      <c r="I573" s="257"/>
      <c r="J573" s="253"/>
      <c r="K573" s="253"/>
      <c r="L573" s="258"/>
      <c r="M573" s="259"/>
      <c r="N573" s="260"/>
      <c r="O573" s="260"/>
      <c r="P573" s="260"/>
      <c r="Q573" s="260"/>
      <c r="R573" s="260"/>
      <c r="S573" s="260"/>
      <c r="T573" s="26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2" t="s">
        <v>186</v>
      </c>
      <c r="AU573" s="262" t="s">
        <v>82</v>
      </c>
      <c r="AV573" s="14" t="s">
        <v>82</v>
      </c>
      <c r="AW573" s="14" t="s">
        <v>34</v>
      </c>
      <c r="AX573" s="14" t="s">
        <v>73</v>
      </c>
      <c r="AY573" s="262" t="s">
        <v>177</v>
      </c>
    </row>
    <row r="574" s="14" customFormat="1">
      <c r="A574" s="14"/>
      <c r="B574" s="252"/>
      <c r="C574" s="253"/>
      <c r="D574" s="243" t="s">
        <v>186</v>
      </c>
      <c r="E574" s="254" t="s">
        <v>21</v>
      </c>
      <c r="F574" s="255" t="s">
        <v>838</v>
      </c>
      <c r="G574" s="253"/>
      <c r="H574" s="256">
        <v>11</v>
      </c>
      <c r="I574" s="257"/>
      <c r="J574" s="253"/>
      <c r="K574" s="253"/>
      <c r="L574" s="258"/>
      <c r="M574" s="259"/>
      <c r="N574" s="260"/>
      <c r="O574" s="260"/>
      <c r="P574" s="260"/>
      <c r="Q574" s="260"/>
      <c r="R574" s="260"/>
      <c r="S574" s="260"/>
      <c r="T574" s="26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2" t="s">
        <v>186</v>
      </c>
      <c r="AU574" s="262" t="s">
        <v>82</v>
      </c>
      <c r="AV574" s="14" t="s">
        <v>82</v>
      </c>
      <c r="AW574" s="14" t="s">
        <v>34</v>
      </c>
      <c r="AX574" s="14" t="s">
        <v>73</v>
      </c>
      <c r="AY574" s="262" t="s">
        <v>177</v>
      </c>
    </row>
    <row r="575" s="13" customFormat="1">
      <c r="A575" s="13"/>
      <c r="B575" s="241"/>
      <c r="C575" s="242"/>
      <c r="D575" s="243" t="s">
        <v>186</v>
      </c>
      <c r="E575" s="244" t="s">
        <v>21</v>
      </c>
      <c r="F575" s="245" t="s">
        <v>839</v>
      </c>
      <c r="G575" s="242"/>
      <c r="H575" s="244" t="s">
        <v>21</v>
      </c>
      <c r="I575" s="246"/>
      <c r="J575" s="242"/>
      <c r="K575" s="242"/>
      <c r="L575" s="247"/>
      <c r="M575" s="248"/>
      <c r="N575" s="249"/>
      <c r="O575" s="249"/>
      <c r="P575" s="249"/>
      <c r="Q575" s="249"/>
      <c r="R575" s="249"/>
      <c r="S575" s="249"/>
      <c r="T575" s="25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1" t="s">
        <v>186</v>
      </c>
      <c r="AU575" s="251" t="s">
        <v>82</v>
      </c>
      <c r="AV575" s="13" t="s">
        <v>80</v>
      </c>
      <c r="AW575" s="13" t="s">
        <v>34</v>
      </c>
      <c r="AX575" s="13" t="s">
        <v>73</v>
      </c>
      <c r="AY575" s="251" t="s">
        <v>177</v>
      </c>
    </row>
    <row r="576" s="14" customFormat="1">
      <c r="A576" s="14"/>
      <c r="B576" s="252"/>
      <c r="C576" s="253"/>
      <c r="D576" s="243" t="s">
        <v>186</v>
      </c>
      <c r="E576" s="254" t="s">
        <v>21</v>
      </c>
      <c r="F576" s="255" t="s">
        <v>840</v>
      </c>
      <c r="G576" s="253"/>
      <c r="H576" s="256">
        <v>31.734999999999999</v>
      </c>
      <c r="I576" s="257"/>
      <c r="J576" s="253"/>
      <c r="K576" s="253"/>
      <c r="L576" s="258"/>
      <c r="M576" s="259"/>
      <c r="N576" s="260"/>
      <c r="O576" s="260"/>
      <c r="P576" s="260"/>
      <c r="Q576" s="260"/>
      <c r="R576" s="260"/>
      <c r="S576" s="260"/>
      <c r="T576" s="26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2" t="s">
        <v>186</v>
      </c>
      <c r="AU576" s="262" t="s">
        <v>82</v>
      </c>
      <c r="AV576" s="14" t="s">
        <v>82</v>
      </c>
      <c r="AW576" s="14" t="s">
        <v>34</v>
      </c>
      <c r="AX576" s="14" t="s">
        <v>73</v>
      </c>
      <c r="AY576" s="262" t="s">
        <v>177</v>
      </c>
    </row>
    <row r="577" s="14" customFormat="1">
      <c r="A577" s="14"/>
      <c r="B577" s="252"/>
      <c r="C577" s="253"/>
      <c r="D577" s="243" t="s">
        <v>186</v>
      </c>
      <c r="E577" s="254" t="s">
        <v>21</v>
      </c>
      <c r="F577" s="255" t="s">
        <v>834</v>
      </c>
      <c r="G577" s="253"/>
      <c r="H577" s="256">
        <v>147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2" t="s">
        <v>186</v>
      </c>
      <c r="AU577" s="262" t="s">
        <v>82</v>
      </c>
      <c r="AV577" s="14" t="s">
        <v>82</v>
      </c>
      <c r="AW577" s="14" t="s">
        <v>34</v>
      </c>
      <c r="AX577" s="14" t="s">
        <v>73</v>
      </c>
      <c r="AY577" s="262" t="s">
        <v>177</v>
      </c>
    </row>
    <row r="578" s="14" customFormat="1">
      <c r="A578" s="14"/>
      <c r="B578" s="252"/>
      <c r="C578" s="253"/>
      <c r="D578" s="243" t="s">
        <v>186</v>
      </c>
      <c r="E578" s="254" t="s">
        <v>21</v>
      </c>
      <c r="F578" s="255" t="s">
        <v>836</v>
      </c>
      <c r="G578" s="253"/>
      <c r="H578" s="256">
        <v>8.5150000000000006</v>
      </c>
      <c r="I578" s="257"/>
      <c r="J578" s="253"/>
      <c r="K578" s="253"/>
      <c r="L578" s="258"/>
      <c r="M578" s="259"/>
      <c r="N578" s="260"/>
      <c r="O578" s="260"/>
      <c r="P578" s="260"/>
      <c r="Q578" s="260"/>
      <c r="R578" s="260"/>
      <c r="S578" s="260"/>
      <c r="T578" s="26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2" t="s">
        <v>186</v>
      </c>
      <c r="AU578" s="262" t="s">
        <v>82</v>
      </c>
      <c r="AV578" s="14" t="s">
        <v>82</v>
      </c>
      <c r="AW578" s="14" t="s">
        <v>34</v>
      </c>
      <c r="AX578" s="14" t="s">
        <v>73</v>
      </c>
      <c r="AY578" s="262" t="s">
        <v>177</v>
      </c>
    </row>
    <row r="579" s="14" customFormat="1">
      <c r="A579" s="14"/>
      <c r="B579" s="252"/>
      <c r="C579" s="253"/>
      <c r="D579" s="243" t="s">
        <v>186</v>
      </c>
      <c r="E579" s="254" t="s">
        <v>21</v>
      </c>
      <c r="F579" s="255" t="s">
        <v>835</v>
      </c>
      <c r="G579" s="253"/>
      <c r="H579" s="256">
        <v>4.8650000000000002</v>
      </c>
      <c r="I579" s="257"/>
      <c r="J579" s="253"/>
      <c r="K579" s="253"/>
      <c r="L579" s="258"/>
      <c r="M579" s="259"/>
      <c r="N579" s="260"/>
      <c r="O579" s="260"/>
      <c r="P579" s="260"/>
      <c r="Q579" s="260"/>
      <c r="R579" s="260"/>
      <c r="S579" s="260"/>
      <c r="T579" s="26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2" t="s">
        <v>186</v>
      </c>
      <c r="AU579" s="262" t="s">
        <v>82</v>
      </c>
      <c r="AV579" s="14" t="s">
        <v>82</v>
      </c>
      <c r="AW579" s="14" t="s">
        <v>34</v>
      </c>
      <c r="AX579" s="14" t="s">
        <v>73</v>
      </c>
      <c r="AY579" s="262" t="s">
        <v>177</v>
      </c>
    </row>
    <row r="580" s="14" customFormat="1">
      <c r="A580" s="14"/>
      <c r="B580" s="252"/>
      <c r="C580" s="253"/>
      <c r="D580" s="243" t="s">
        <v>186</v>
      </c>
      <c r="E580" s="254" t="s">
        <v>21</v>
      </c>
      <c r="F580" s="255" t="s">
        <v>838</v>
      </c>
      <c r="G580" s="253"/>
      <c r="H580" s="256">
        <v>11</v>
      </c>
      <c r="I580" s="257"/>
      <c r="J580" s="253"/>
      <c r="K580" s="253"/>
      <c r="L580" s="258"/>
      <c r="M580" s="259"/>
      <c r="N580" s="260"/>
      <c r="O580" s="260"/>
      <c r="P580" s="260"/>
      <c r="Q580" s="260"/>
      <c r="R580" s="260"/>
      <c r="S580" s="260"/>
      <c r="T580" s="26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2" t="s">
        <v>186</v>
      </c>
      <c r="AU580" s="262" t="s">
        <v>82</v>
      </c>
      <c r="AV580" s="14" t="s">
        <v>82</v>
      </c>
      <c r="AW580" s="14" t="s">
        <v>34</v>
      </c>
      <c r="AX580" s="14" t="s">
        <v>73</v>
      </c>
      <c r="AY580" s="262" t="s">
        <v>177</v>
      </c>
    </row>
    <row r="581" s="13" customFormat="1">
      <c r="A581" s="13"/>
      <c r="B581" s="241"/>
      <c r="C581" s="242"/>
      <c r="D581" s="243" t="s">
        <v>186</v>
      </c>
      <c r="E581" s="244" t="s">
        <v>21</v>
      </c>
      <c r="F581" s="245" t="s">
        <v>841</v>
      </c>
      <c r="G581" s="242"/>
      <c r="H581" s="244" t="s">
        <v>21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1" t="s">
        <v>186</v>
      </c>
      <c r="AU581" s="251" t="s">
        <v>82</v>
      </c>
      <c r="AV581" s="13" t="s">
        <v>80</v>
      </c>
      <c r="AW581" s="13" t="s">
        <v>34</v>
      </c>
      <c r="AX581" s="13" t="s">
        <v>73</v>
      </c>
      <c r="AY581" s="251" t="s">
        <v>177</v>
      </c>
    </row>
    <row r="582" s="14" customFormat="1">
      <c r="A582" s="14"/>
      <c r="B582" s="252"/>
      <c r="C582" s="253"/>
      <c r="D582" s="243" t="s">
        <v>186</v>
      </c>
      <c r="E582" s="254" t="s">
        <v>21</v>
      </c>
      <c r="F582" s="255" t="s">
        <v>842</v>
      </c>
      <c r="G582" s="253"/>
      <c r="H582" s="256">
        <v>36.359999999999999</v>
      </c>
      <c r="I582" s="257"/>
      <c r="J582" s="253"/>
      <c r="K582" s="253"/>
      <c r="L582" s="258"/>
      <c r="M582" s="259"/>
      <c r="N582" s="260"/>
      <c r="O582" s="260"/>
      <c r="P582" s="260"/>
      <c r="Q582" s="260"/>
      <c r="R582" s="260"/>
      <c r="S582" s="260"/>
      <c r="T582" s="26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2" t="s">
        <v>186</v>
      </c>
      <c r="AU582" s="262" t="s">
        <v>82</v>
      </c>
      <c r="AV582" s="14" t="s">
        <v>82</v>
      </c>
      <c r="AW582" s="14" t="s">
        <v>34</v>
      </c>
      <c r="AX582" s="14" t="s">
        <v>73</v>
      </c>
      <c r="AY582" s="262" t="s">
        <v>177</v>
      </c>
    </row>
    <row r="583" s="14" customFormat="1">
      <c r="A583" s="14"/>
      <c r="B583" s="252"/>
      <c r="C583" s="253"/>
      <c r="D583" s="243" t="s">
        <v>186</v>
      </c>
      <c r="E583" s="254" t="s">
        <v>21</v>
      </c>
      <c r="F583" s="255" t="s">
        <v>843</v>
      </c>
      <c r="G583" s="253"/>
      <c r="H583" s="256">
        <v>0.59999999999999998</v>
      </c>
      <c r="I583" s="257"/>
      <c r="J583" s="253"/>
      <c r="K583" s="253"/>
      <c r="L583" s="258"/>
      <c r="M583" s="259"/>
      <c r="N583" s="260"/>
      <c r="O583" s="260"/>
      <c r="P583" s="260"/>
      <c r="Q583" s="260"/>
      <c r="R583" s="260"/>
      <c r="S583" s="260"/>
      <c r="T583" s="26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2" t="s">
        <v>186</v>
      </c>
      <c r="AU583" s="262" t="s">
        <v>82</v>
      </c>
      <c r="AV583" s="14" t="s">
        <v>82</v>
      </c>
      <c r="AW583" s="14" t="s">
        <v>34</v>
      </c>
      <c r="AX583" s="14" t="s">
        <v>73</v>
      </c>
      <c r="AY583" s="262" t="s">
        <v>177</v>
      </c>
    </row>
    <row r="584" s="14" customFormat="1">
      <c r="A584" s="14"/>
      <c r="B584" s="252"/>
      <c r="C584" s="253"/>
      <c r="D584" s="243" t="s">
        <v>186</v>
      </c>
      <c r="E584" s="254" t="s">
        <v>21</v>
      </c>
      <c r="F584" s="255" t="s">
        <v>844</v>
      </c>
      <c r="G584" s="253"/>
      <c r="H584" s="256">
        <v>15.329000000000001</v>
      </c>
      <c r="I584" s="257"/>
      <c r="J584" s="253"/>
      <c r="K584" s="253"/>
      <c r="L584" s="258"/>
      <c r="M584" s="259"/>
      <c r="N584" s="260"/>
      <c r="O584" s="260"/>
      <c r="P584" s="260"/>
      <c r="Q584" s="260"/>
      <c r="R584" s="260"/>
      <c r="S584" s="260"/>
      <c r="T584" s="26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2" t="s">
        <v>186</v>
      </c>
      <c r="AU584" s="262" t="s">
        <v>82</v>
      </c>
      <c r="AV584" s="14" t="s">
        <v>82</v>
      </c>
      <c r="AW584" s="14" t="s">
        <v>34</v>
      </c>
      <c r="AX584" s="14" t="s">
        <v>73</v>
      </c>
      <c r="AY584" s="262" t="s">
        <v>177</v>
      </c>
    </row>
    <row r="585" s="14" customFormat="1">
      <c r="A585" s="14"/>
      <c r="B585" s="252"/>
      <c r="C585" s="253"/>
      <c r="D585" s="243" t="s">
        <v>186</v>
      </c>
      <c r="E585" s="254" t="s">
        <v>21</v>
      </c>
      <c r="F585" s="255" t="s">
        <v>845</v>
      </c>
      <c r="G585" s="253"/>
      <c r="H585" s="256">
        <v>5</v>
      </c>
      <c r="I585" s="257"/>
      <c r="J585" s="253"/>
      <c r="K585" s="253"/>
      <c r="L585" s="258"/>
      <c r="M585" s="259"/>
      <c r="N585" s="260"/>
      <c r="O585" s="260"/>
      <c r="P585" s="260"/>
      <c r="Q585" s="260"/>
      <c r="R585" s="260"/>
      <c r="S585" s="260"/>
      <c r="T585" s="26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2" t="s">
        <v>186</v>
      </c>
      <c r="AU585" s="262" t="s">
        <v>82</v>
      </c>
      <c r="AV585" s="14" t="s">
        <v>82</v>
      </c>
      <c r="AW585" s="14" t="s">
        <v>34</v>
      </c>
      <c r="AX585" s="14" t="s">
        <v>73</v>
      </c>
      <c r="AY585" s="262" t="s">
        <v>177</v>
      </c>
    </row>
    <row r="586" s="13" customFormat="1">
      <c r="A586" s="13"/>
      <c r="B586" s="241"/>
      <c r="C586" s="242"/>
      <c r="D586" s="243" t="s">
        <v>186</v>
      </c>
      <c r="E586" s="244" t="s">
        <v>21</v>
      </c>
      <c r="F586" s="245" t="s">
        <v>846</v>
      </c>
      <c r="G586" s="242"/>
      <c r="H586" s="244" t="s">
        <v>21</v>
      </c>
      <c r="I586" s="246"/>
      <c r="J586" s="242"/>
      <c r="K586" s="242"/>
      <c r="L586" s="247"/>
      <c r="M586" s="248"/>
      <c r="N586" s="249"/>
      <c r="O586" s="249"/>
      <c r="P586" s="249"/>
      <c r="Q586" s="249"/>
      <c r="R586" s="249"/>
      <c r="S586" s="249"/>
      <c r="T586" s="25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1" t="s">
        <v>186</v>
      </c>
      <c r="AU586" s="251" t="s">
        <v>82</v>
      </c>
      <c r="AV586" s="13" t="s">
        <v>80</v>
      </c>
      <c r="AW586" s="13" t="s">
        <v>34</v>
      </c>
      <c r="AX586" s="13" t="s">
        <v>73</v>
      </c>
      <c r="AY586" s="251" t="s">
        <v>177</v>
      </c>
    </row>
    <row r="587" s="14" customFormat="1">
      <c r="A587" s="14"/>
      <c r="B587" s="252"/>
      <c r="C587" s="253"/>
      <c r="D587" s="243" t="s">
        <v>186</v>
      </c>
      <c r="E587" s="254" t="s">
        <v>21</v>
      </c>
      <c r="F587" s="255" t="s">
        <v>847</v>
      </c>
      <c r="G587" s="253"/>
      <c r="H587" s="256">
        <v>78.036000000000001</v>
      </c>
      <c r="I587" s="257"/>
      <c r="J587" s="253"/>
      <c r="K587" s="253"/>
      <c r="L587" s="258"/>
      <c r="M587" s="259"/>
      <c r="N587" s="260"/>
      <c r="O587" s="260"/>
      <c r="P587" s="260"/>
      <c r="Q587" s="260"/>
      <c r="R587" s="260"/>
      <c r="S587" s="260"/>
      <c r="T587" s="26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2" t="s">
        <v>186</v>
      </c>
      <c r="AU587" s="262" t="s">
        <v>82</v>
      </c>
      <c r="AV587" s="14" t="s">
        <v>82</v>
      </c>
      <c r="AW587" s="14" t="s">
        <v>34</v>
      </c>
      <c r="AX587" s="14" t="s">
        <v>73</v>
      </c>
      <c r="AY587" s="262" t="s">
        <v>177</v>
      </c>
    </row>
    <row r="588" s="14" customFormat="1">
      <c r="A588" s="14"/>
      <c r="B588" s="252"/>
      <c r="C588" s="253"/>
      <c r="D588" s="243" t="s">
        <v>186</v>
      </c>
      <c r="E588" s="254" t="s">
        <v>21</v>
      </c>
      <c r="F588" s="255" t="s">
        <v>844</v>
      </c>
      <c r="G588" s="253"/>
      <c r="H588" s="256">
        <v>15.329000000000001</v>
      </c>
      <c r="I588" s="257"/>
      <c r="J588" s="253"/>
      <c r="K588" s="253"/>
      <c r="L588" s="258"/>
      <c r="M588" s="259"/>
      <c r="N588" s="260"/>
      <c r="O588" s="260"/>
      <c r="P588" s="260"/>
      <c r="Q588" s="260"/>
      <c r="R588" s="260"/>
      <c r="S588" s="260"/>
      <c r="T588" s="26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2" t="s">
        <v>186</v>
      </c>
      <c r="AU588" s="262" t="s">
        <v>82</v>
      </c>
      <c r="AV588" s="14" t="s">
        <v>82</v>
      </c>
      <c r="AW588" s="14" t="s">
        <v>34</v>
      </c>
      <c r="AX588" s="14" t="s">
        <v>73</v>
      </c>
      <c r="AY588" s="262" t="s">
        <v>177</v>
      </c>
    </row>
    <row r="589" s="14" customFormat="1">
      <c r="A589" s="14"/>
      <c r="B589" s="252"/>
      <c r="C589" s="253"/>
      <c r="D589" s="243" t="s">
        <v>186</v>
      </c>
      <c r="E589" s="254" t="s">
        <v>21</v>
      </c>
      <c r="F589" s="255" t="s">
        <v>848</v>
      </c>
      <c r="G589" s="253"/>
      <c r="H589" s="256">
        <v>4</v>
      </c>
      <c r="I589" s="257"/>
      <c r="J589" s="253"/>
      <c r="K589" s="253"/>
      <c r="L589" s="258"/>
      <c r="M589" s="259"/>
      <c r="N589" s="260"/>
      <c r="O589" s="260"/>
      <c r="P589" s="260"/>
      <c r="Q589" s="260"/>
      <c r="R589" s="260"/>
      <c r="S589" s="260"/>
      <c r="T589" s="26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2" t="s">
        <v>186</v>
      </c>
      <c r="AU589" s="262" t="s">
        <v>82</v>
      </c>
      <c r="AV589" s="14" t="s">
        <v>82</v>
      </c>
      <c r="AW589" s="14" t="s">
        <v>34</v>
      </c>
      <c r="AX589" s="14" t="s">
        <v>73</v>
      </c>
      <c r="AY589" s="262" t="s">
        <v>177</v>
      </c>
    </row>
    <row r="590" s="14" customFormat="1">
      <c r="A590" s="14"/>
      <c r="B590" s="252"/>
      <c r="C590" s="253"/>
      <c r="D590" s="243" t="s">
        <v>186</v>
      </c>
      <c r="E590" s="254" t="s">
        <v>21</v>
      </c>
      <c r="F590" s="255" t="s">
        <v>849</v>
      </c>
      <c r="G590" s="253"/>
      <c r="H590" s="256">
        <v>-15.18</v>
      </c>
      <c r="I590" s="257"/>
      <c r="J590" s="253"/>
      <c r="K590" s="253"/>
      <c r="L590" s="258"/>
      <c r="M590" s="259"/>
      <c r="N590" s="260"/>
      <c r="O590" s="260"/>
      <c r="P590" s="260"/>
      <c r="Q590" s="260"/>
      <c r="R590" s="260"/>
      <c r="S590" s="260"/>
      <c r="T590" s="26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2" t="s">
        <v>186</v>
      </c>
      <c r="AU590" s="262" t="s">
        <v>82</v>
      </c>
      <c r="AV590" s="14" t="s">
        <v>82</v>
      </c>
      <c r="AW590" s="14" t="s">
        <v>34</v>
      </c>
      <c r="AX590" s="14" t="s">
        <v>73</v>
      </c>
      <c r="AY590" s="262" t="s">
        <v>177</v>
      </c>
    </row>
    <row r="591" s="13" customFormat="1">
      <c r="A591" s="13"/>
      <c r="B591" s="241"/>
      <c r="C591" s="242"/>
      <c r="D591" s="243" t="s">
        <v>186</v>
      </c>
      <c r="E591" s="244" t="s">
        <v>21</v>
      </c>
      <c r="F591" s="245" t="s">
        <v>491</v>
      </c>
      <c r="G591" s="242"/>
      <c r="H591" s="244" t="s">
        <v>21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1" t="s">
        <v>186</v>
      </c>
      <c r="AU591" s="251" t="s">
        <v>82</v>
      </c>
      <c r="AV591" s="13" t="s">
        <v>80</v>
      </c>
      <c r="AW591" s="13" t="s">
        <v>34</v>
      </c>
      <c r="AX591" s="13" t="s">
        <v>73</v>
      </c>
      <c r="AY591" s="251" t="s">
        <v>177</v>
      </c>
    </row>
    <row r="592" s="14" customFormat="1">
      <c r="A592" s="14"/>
      <c r="B592" s="252"/>
      <c r="C592" s="253"/>
      <c r="D592" s="243" t="s">
        <v>186</v>
      </c>
      <c r="E592" s="254" t="s">
        <v>21</v>
      </c>
      <c r="F592" s="255" t="s">
        <v>850</v>
      </c>
      <c r="G592" s="253"/>
      <c r="H592" s="256">
        <v>-2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2" t="s">
        <v>186</v>
      </c>
      <c r="AU592" s="262" t="s">
        <v>82</v>
      </c>
      <c r="AV592" s="14" t="s">
        <v>82</v>
      </c>
      <c r="AW592" s="14" t="s">
        <v>34</v>
      </c>
      <c r="AX592" s="14" t="s">
        <v>73</v>
      </c>
      <c r="AY592" s="262" t="s">
        <v>177</v>
      </c>
    </row>
    <row r="593" s="14" customFormat="1">
      <c r="A593" s="14"/>
      <c r="B593" s="252"/>
      <c r="C593" s="253"/>
      <c r="D593" s="243" t="s">
        <v>186</v>
      </c>
      <c r="E593" s="254" t="s">
        <v>21</v>
      </c>
      <c r="F593" s="255" t="s">
        <v>851</v>
      </c>
      <c r="G593" s="253"/>
      <c r="H593" s="256">
        <v>-1.8</v>
      </c>
      <c r="I593" s="257"/>
      <c r="J593" s="253"/>
      <c r="K593" s="253"/>
      <c r="L593" s="258"/>
      <c r="M593" s="259"/>
      <c r="N593" s="260"/>
      <c r="O593" s="260"/>
      <c r="P593" s="260"/>
      <c r="Q593" s="260"/>
      <c r="R593" s="260"/>
      <c r="S593" s="260"/>
      <c r="T593" s="26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2" t="s">
        <v>186</v>
      </c>
      <c r="AU593" s="262" t="s">
        <v>82</v>
      </c>
      <c r="AV593" s="14" t="s">
        <v>82</v>
      </c>
      <c r="AW593" s="14" t="s">
        <v>34</v>
      </c>
      <c r="AX593" s="14" t="s">
        <v>73</v>
      </c>
      <c r="AY593" s="262" t="s">
        <v>177</v>
      </c>
    </row>
    <row r="594" s="14" customFormat="1">
      <c r="A594" s="14"/>
      <c r="B594" s="252"/>
      <c r="C594" s="253"/>
      <c r="D594" s="243" t="s">
        <v>186</v>
      </c>
      <c r="E594" s="254" t="s">
        <v>21</v>
      </c>
      <c r="F594" s="255" t="s">
        <v>766</v>
      </c>
      <c r="G594" s="253"/>
      <c r="H594" s="256">
        <v>-12.960000000000001</v>
      </c>
      <c r="I594" s="257"/>
      <c r="J594" s="253"/>
      <c r="K594" s="253"/>
      <c r="L594" s="258"/>
      <c r="M594" s="259"/>
      <c r="N594" s="260"/>
      <c r="O594" s="260"/>
      <c r="P594" s="260"/>
      <c r="Q594" s="260"/>
      <c r="R594" s="260"/>
      <c r="S594" s="260"/>
      <c r="T594" s="26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2" t="s">
        <v>186</v>
      </c>
      <c r="AU594" s="262" t="s">
        <v>82</v>
      </c>
      <c r="AV594" s="14" t="s">
        <v>82</v>
      </c>
      <c r="AW594" s="14" t="s">
        <v>34</v>
      </c>
      <c r="AX594" s="14" t="s">
        <v>73</v>
      </c>
      <c r="AY594" s="262" t="s">
        <v>177</v>
      </c>
    </row>
    <row r="595" s="14" customFormat="1">
      <c r="A595" s="14"/>
      <c r="B595" s="252"/>
      <c r="C595" s="253"/>
      <c r="D595" s="243" t="s">
        <v>186</v>
      </c>
      <c r="E595" s="254" t="s">
        <v>21</v>
      </c>
      <c r="F595" s="255" t="s">
        <v>852</v>
      </c>
      <c r="G595" s="253"/>
      <c r="H595" s="256">
        <v>-3.1520000000000001</v>
      </c>
      <c r="I595" s="257"/>
      <c r="J595" s="253"/>
      <c r="K595" s="253"/>
      <c r="L595" s="258"/>
      <c r="M595" s="259"/>
      <c r="N595" s="260"/>
      <c r="O595" s="260"/>
      <c r="P595" s="260"/>
      <c r="Q595" s="260"/>
      <c r="R595" s="260"/>
      <c r="S595" s="260"/>
      <c r="T595" s="26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2" t="s">
        <v>186</v>
      </c>
      <c r="AU595" s="262" t="s">
        <v>82</v>
      </c>
      <c r="AV595" s="14" t="s">
        <v>82</v>
      </c>
      <c r="AW595" s="14" t="s">
        <v>34</v>
      </c>
      <c r="AX595" s="14" t="s">
        <v>73</v>
      </c>
      <c r="AY595" s="262" t="s">
        <v>177</v>
      </c>
    </row>
    <row r="596" s="14" customFormat="1">
      <c r="A596" s="14"/>
      <c r="B596" s="252"/>
      <c r="C596" s="253"/>
      <c r="D596" s="243" t="s">
        <v>186</v>
      </c>
      <c r="E596" s="254" t="s">
        <v>21</v>
      </c>
      <c r="F596" s="255" t="s">
        <v>853</v>
      </c>
      <c r="G596" s="253"/>
      <c r="H596" s="256">
        <v>-4.3200000000000003</v>
      </c>
      <c r="I596" s="257"/>
      <c r="J596" s="253"/>
      <c r="K596" s="253"/>
      <c r="L596" s="258"/>
      <c r="M596" s="259"/>
      <c r="N596" s="260"/>
      <c r="O596" s="260"/>
      <c r="P596" s="260"/>
      <c r="Q596" s="260"/>
      <c r="R596" s="260"/>
      <c r="S596" s="260"/>
      <c r="T596" s="26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2" t="s">
        <v>186</v>
      </c>
      <c r="AU596" s="262" t="s">
        <v>82</v>
      </c>
      <c r="AV596" s="14" t="s">
        <v>82</v>
      </c>
      <c r="AW596" s="14" t="s">
        <v>34</v>
      </c>
      <c r="AX596" s="14" t="s">
        <v>73</v>
      </c>
      <c r="AY596" s="262" t="s">
        <v>177</v>
      </c>
    </row>
    <row r="597" s="14" customFormat="1">
      <c r="A597" s="14"/>
      <c r="B597" s="252"/>
      <c r="C597" s="253"/>
      <c r="D597" s="243" t="s">
        <v>186</v>
      </c>
      <c r="E597" s="254" t="s">
        <v>21</v>
      </c>
      <c r="F597" s="255" t="s">
        <v>854</v>
      </c>
      <c r="G597" s="253"/>
      <c r="H597" s="256">
        <v>-9</v>
      </c>
      <c r="I597" s="257"/>
      <c r="J597" s="253"/>
      <c r="K597" s="253"/>
      <c r="L597" s="258"/>
      <c r="M597" s="259"/>
      <c r="N597" s="260"/>
      <c r="O597" s="260"/>
      <c r="P597" s="260"/>
      <c r="Q597" s="260"/>
      <c r="R597" s="260"/>
      <c r="S597" s="260"/>
      <c r="T597" s="26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2" t="s">
        <v>186</v>
      </c>
      <c r="AU597" s="262" t="s">
        <v>82</v>
      </c>
      <c r="AV597" s="14" t="s">
        <v>82</v>
      </c>
      <c r="AW597" s="14" t="s">
        <v>34</v>
      </c>
      <c r="AX597" s="14" t="s">
        <v>73</v>
      </c>
      <c r="AY597" s="262" t="s">
        <v>177</v>
      </c>
    </row>
    <row r="598" s="14" customFormat="1">
      <c r="A598" s="14"/>
      <c r="B598" s="252"/>
      <c r="C598" s="253"/>
      <c r="D598" s="243" t="s">
        <v>186</v>
      </c>
      <c r="E598" s="254" t="s">
        <v>21</v>
      </c>
      <c r="F598" s="255" t="s">
        <v>855</v>
      </c>
      <c r="G598" s="253"/>
      <c r="H598" s="256">
        <v>-5.1600000000000001</v>
      </c>
      <c r="I598" s="257"/>
      <c r="J598" s="253"/>
      <c r="K598" s="253"/>
      <c r="L598" s="258"/>
      <c r="M598" s="259"/>
      <c r="N598" s="260"/>
      <c r="O598" s="260"/>
      <c r="P598" s="260"/>
      <c r="Q598" s="260"/>
      <c r="R598" s="260"/>
      <c r="S598" s="260"/>
      <c r="T598" s="26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2" t="s">
        <v>186</v>
      </c>
      <c r="AU598" s="262" t="s">
        <v>82</v>
      </c>
      <c r="AV598" s="14" t="s">
        <v>82</v>
      </c>
      <c r="AW598" s="14" t="s">
        <v>34</v>
      </c>
      <c r="AX598" s="14" t="s">
        <v>73</v>
      </c>
      <c r="AY598" s="262" t="s">
        <v>177</v>
      </c>
    </row>
    <row r="599" s="14" customFormat="1">
      <c r="A599" s="14"/>
      <c r="B599" s="252"/>
      <c r="C599" s="253"/>
      <c r="D599" s="243" t="s">
        <v>186</v>
      </c>
      <c r="E599" s="254" t="s">
        <v>21</v>
      </c>
      <c r="F599" s="255" t="s">
        <v>850</v>
      </c>
      <c r="G599" s="253"/>
      <c r="H599" s="256">
        <v>-2</v>
      </c>
      <c r="I599" s="257"/>
      <c r="J599" s="253"/>
      <c r="K599" s="253"/>
      <c r="L599" s="258"/>
      <c r="M599" s="259"/>
      <c r="N599" s="260"/>
      <c r="O599" s="260"/>
      <c r="P599" s="260"/>
      <c r="Q599" s="260"/>
      <c r="R599" s="260"/>
      <c r="S599" s="260"/>
      <c r="T599" s="26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2" t="s">
        <v>186</v>
      </c>
      <c r="AU599" s="262" t="s">
        <v>82</v>
      </c>
      <c r="AV599" s="14" t="s">
        <v>82</v>
      </c>
      <c r="AW599" s="14" t="s">
        <v>34</v>
      </c>
      <c r="AX599" s="14" t="s">
        <v>73</v>
      </c>
      <c r="AY599" s="262" t="s">
        <v>177</v>
      </c>
    </row>
    <row r="600" s="14" customFormat="1">
      <c r="A600" s="14"/>
      <c r="B600" s="252"/>
      <c r="C600" s="253"/>
      <c r="D600" s="243" t="s">
        <v>186</v>
      </c>
      <c r="E600" s="254" t="s">
        <v>21</v>
      </c>
      <c r="F600" s="255" t="s">
        <v>851</v>
      </c>
      <c r="G600" s="253"/>
      <c r="H600" s="256">
        <v>-1.8</v>
      </c>
      <c r="I600" s="257"/>
      <c r="J600" s="253"/>
      <c r="K600" s="253"/>
      <c r="L600" s="258"/>
      <c r="M600" s="259"/>
      <c r="N600" s="260"/>
      <c r="O600" s="260"/>
      <c r="P600" s="260"/>
      <c r="Q600" s="260"/>
      <c r="R600" s="260"/>
      <c r="S600" s="260"/>
      <c r="T600" s="26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2" t="s">
        <v>186</v>
      </c>
      <c r="AU600" s="262" t="s">
        <v>82</v>
      </c>
      <c r="AV600" s="14" t="s">
        <v>82</v>
      </c>
      <c r="AW600" s="14" t="s">
        <v>34</v>
      </c>
      <c r="AX600" s="14" t="s">
        <v>73</v>
      </c>
      <c r="AY600" s="262" t="s">
        <v>177</v>
      </c>
    </row>
    <row r="601" s="14" customFormat="1">
      <c r="A601" s="14"/>
      <c r="B601" s="252"/>
      <c r="C601" s="253"/>
      <c r="D601" s="243" t="s">
        <v>186</v>
      </c>
      <c r="E601" s="254" t="s">
        <v>21</v>
      </c>
      <c r="F601" s="255" t="s">
        <v>856</v>
      </c>
      <c r="G601" s="253"/>
      <c r="H601" s="256">
        <v>-1.4359999999999999</v>
      </c>
      <c r="I601" s="257"/>
      <c r="J601" s="253"/>
      <c r="K601" s="253"/>
      <c r="L601" s="258"/>
      <c r="M601" s="259"/>
      <c r="N601" s="260"/>
      <c r="O601" s="260"/>
      <c r="P601" s="260"/>
      <c r="Q601" s="260"/>
      <c r="R601" s="260"/>
      <c r="S601" s="260"/>
      <c r="T601" s="26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2" t="s">
        <v>186</v>
      </c>
      <c r="AU601" s="262" t="s">
        <v>82</v>
      </c>
      <c r="AV601" s="14" t="s">
        <v>82</v>
      </c>
      <c r="AW601" s="14" t="s">
        <v>34</v>
      </c>
      <c r="AX601" s="14" t="s">
        <v>73</v>
      </c>
      <c r="AY601" s="262" t="s">
        <v>177</v>
      </c>
    </row>
    <row r="602" s="14" customFormat="1">
      <c r="A602" s="14"/>
      <c r="B602" s="252"/>
      <c r="C602" s="253"/>
      <c r="D602" s="243" t="s">
        <v>186</v>
      </c>
      <c r="E602" s="254" t="s">
        <v>21</v>
      </c>
      <c r="F602" s="255" t="s">
        <v>857</v>
      </c>
      <c r="G602" s="253"/>
      <c r="H602" s="256">
        <v>-15.225</v>
      </c>
      <c r="I602" s="257"/>
      <c r="J602" s="253"/>
      <c r="K602" s="253"/>
      <c r="L602" s="258"/>
      <c r="M602" s="259"/>
      <c r="N602" s="260"/>
      <c r="O602" s="260"/>
      <c r="P602" s="260"/>
      <c r="Q602" s="260"/>
      <c r="R602" s="260"/>
      <c r="S602" s="260"/>
      <c r="T602" s="26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2" t="s">
        <v>186</v>
      </c>
      <c r="AU602" s="262" t="s">
        <v>82</v>
      </c>
      <c r="AV602" s="14" t="s">
        <v>82</v>
      </c>
      <c r="AW602" s="14" t="s">
        <v>34</v>
      </c>
      <c r="AX602" s="14" t="s">
        <v>73</v>
      </c>
      <c r="AY602" s="262" t="s">
        <v>177</v>
      </c>
    </row>
    <row r="603" s="14" customFormat="1">
      <c r="A603" s="14"/>
      <c r="B603" s="252"/>
      <c r="C603" s="253"/>
      <c r="D603" s="243" t="s">
        <v>186</v>
      </c>
      <c r="E603" s="254" t="s">
        <v>21</v>
      </c>
      <c r="F603" s="255" t="s">
        <v>858</v>
      </c>
      <c r="G603" s="253"/>
      <c r="H603" s="256">
        <v>-1.8999999999999999</v>
      </c>
      <c r="I603" s="257"/>
      <c r="J603" s="253"/>
      <c r="K603" s="253"/>
      <c r="L603" s="258"/>
      <c r="M603" s="259"/>
      <c r="N603" s="260"/>
      <c r="O603" s="260"/>
      <c r="P603" s="260"/>
      <c r="Q603" s="260"/>
      <c r="R603" s="260"/>
      <c r="S603" s="260"/>
      <c r="T603" s="26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2" t="s">
        <v>186</v>
      </c>
      <c r="AU603" s="262" t="s">
        <v>82</v>
      </c>
      <c r="AV603" s="14" t="s">
        <v>82</v>
      </c>
      <c r="AW603" s="14" t="s">
        <v>34</v>
      </c>
      <c r="AX603" s="14" t="s">
        <v>73</v>
      </c>
      <c r="AY603" s="262" t="s">
        <v>177</v>
      </c>
    </row>
    <row r="604" s="14" customFormat="1">
      <c r="A604" s="14"/>
      <c r="B604" s="252"/>
      <c r="C604" s="253"/>
      <c r="D604" s="243" t="s">
        <v>186</v>
      </c>
      <c r="E604" s="254" t="s">
        <v>21</v>
      </c>
      <c r="F604" s="255" t="s">
        <v>859</v>
      </c>
      <c r="G604" s="253"/>
      <c r="H604" s="256">
        <v>-3.8399999999999999</v>
      </c>
      <c r="I604" s="257"/>
      <c r="J604" s="253"/>
      <c r="K604" s="253"/>
      <c r="L604" s="258"/>
      <c r="M604" s="259"/>
      <c r="N604" s="260"/>
      <c r="O604" s="260"/>
      <c r="P604" s="260"/>
      <c r="Q604" s="260"/>
      <c r="R604" s="260"/>
      <c r="S604" s="260"/>
      <c r="T604" s="26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2" t="s">
        <v>186</v>
      </c>
      <c r="AU604" s="262" t="s">
        <v>82</v>
      </c>
      <c r="AV604" s="14" t="s">
        <v>82</v>
      </c>
      <c r="AW604" s="14" t="s">
        <v>34</v>
      </c>
      <c r="AX604" s="14" t="s">
        <v>73</v>
      </c>
      <c r="AY604" s="262" t="s">
        <v>177</v>
      </c>
    </row>
    <row r="605" s="13" customFormat="1">
      <c r="A605" s="13"/>
      <c r="B605" s="241"/>
      <c r="C605" s="242"/>
      <c r="D605" s="243" t="s">
        <v>186</v>
      </c>
      <c r="E605" s="244" t="s">
        <v>21</v>
      </c>
      <c r="F605" s="245" t="s">
        <v>771</v>
      </c>
      <c r="G605" s="242"/>
      <c r="H605" s="244" t="s">
        <v>21</v>
      </c>
      <c r="I605" s="246"/>
      <c r="J605" s="242"/>
      <c r="K605" s="242"/>
      <c r="L605" s="247"/>
      <c r="M605" s="248"/>
      <c r="N605" s="249"/>
      <c r="O605" s="249"/>
      <c r="P605" s="249"/>
      <c r="Q605" s="249"/>
      <c r="R605" s="249"/>
      <c r="S605" s="249"/>
      <c r="T605" s="25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1" t="s">
        <v>186</v>
      </c>
      <c r="AU605" s="251" t="s">
        <v>82</v>
      </c>
      <c r="AV605" s="13" t="s">
        <v>80</v>
      </c>
      <c r="AW605" s="13" t="s">
        <v>34</v>
      </c>
      <c r="AX605" s="13" t="s">
        <v>73</v>
      </c>
      <c r="AY605" s="251" t="s">
        <v>177</v>
      </c>
    </row>
    <row r="606" s="14" customFormat="1">
      <c r="A606" s="14"/>
      <c r="B606" s="252"/>
      <c r="C606" s="253"/>
      <c r="D606" s="243" t="s">
        <v>186</v>
      </c>
      <c r="E606" s="254" t="s">
        <v>21</v>
      </c>
      <c r="F606" s="255" t="s">
        <v>860</v>
      </c>
      <c r="G606" s="253"/>
      <c r="H606" s="256">
        <v>0.59999999999999998</v>
      </c>
      <c r="I606" s="257"/>
      <c r="J606" s="253"/>
      <c r="K606" s="253"/>
      <c r="L606" s="258"/>
      <c r="M606" s="259"/>
      <c r="N606" s="260"/>
      <c r="O606" s="260"/>
      <c r="P606" s="260"/>
      <c r="Q606" s="260"/>
      <c r="R606" s="260"/>
      <c r="S606" s="260"/>
      <c r="T606" s="26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2" t="s">
        <v>186</v>
      </c>
      <c r="AU606" s="262" t="s">
        <v>82</v>
      </c>
      <c r="AV606" s="14" t="s">
        <v>82</v>
      </c>
      <c r="AW606" s="14" t="s">
        <v>34</v>
      </c>
      <c r="AX606" s="14" t="s">
        <v>73</v>
      </c>
      <c r="AY606" s="262" t="s">
        <v>177</v>
      </c>
    </row>
    <row r="607" s="14" customFormat="1">
      <c r="A607" s="14"/>
      <c r="B607" s="252"/>
      <c r="C607" s="253"/>
      <c r="D607" s="243" t="s">
        <v>186</v>
      </c>
      <c r="E607" s="254" t="s">
        <v>21</v>
      </c>
      <c r="F607" s="255" t="s">
        <v>861</v>
      </c>
      <c r="G607" s="253"/>
      <c r="H607" s="256">
        <v>0.56000000000000005</v>
      </c>
      <c r="I607" s="257"/>
      <c r="J607" s="253"/>
      <c r="K607" s="253"/>
      <c r="L607" s="258"/>
      <c r="M607" s="259"/>
      <c r="N607" s="260"/>
      <c r="O607" s="260"/>
      <c r="P607" s="260"/>
      <c r="Q607" s="260"/>
      <c r="R607" s="260"/>
      <c r="S607" s="260"/>
      <c r="T607" s="26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2" t="s">
        <v>186</v>
      </c>
      <c r="AU607" s="262" t="s">
        <v>82</v>
      </c>
      <c r="AV607" s="14" t="s">
        <v>82</v>
      </c>
      <c r="AW607" s="14" t="s">
        <v>34</v>
      </c>
      <c r="AX607" s="14" t="s">
        <v>73</v>
      </c>
      <c r="AY607" s="262" t="s">
        <v>177</v>
      </c>
    </row>
    <row r="608" s="14" customFormat="1">
      <c r="A608" s="14"/>
      <c r="B608" s="252"/>
      <c r="C608" s="253"/>
      <c r="D608" s="243" t="s">
        <v>186</v>
      </c>
      <c r="E608" s="254" t="s">
        <v>21</v>
      </c>
      <c r="F608" s="255" t="s">
        <v>772</v>
      </c>
      <c r="G608" s="253"/>
      <c r="H608" s="256">
        <v>7.2000000000000002</v>
      </c>
      <c r="I608" s="257"/>
      <c r="J608" s="253"/>
      <c r="K608" s="253"/>
      <c r="L608" s="258"/>
      <c r="M608" s="259"/>
      <c r="N608" s="260"/>
      <c r="O608" s="260"/>
      <c r="P608" s="260"/>
      <c r="Q608" s="260"/>
      <c r="R608" s="260"/>
      <c r="S608" s="260"/>
      <c r="T608" s="26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2" t="s">
        <v>186</v>
      </c>
      <c r="AU608" s="262" t="s">
        <v>82</v>
      </c>
      <c r="AV608" s="14" t="s">
        <v>82</v>
      </c>
      <c r="AW608" s="14" t="s">
        <v>34</v>
      </c>
      <c r="AX608" s="14" t="s">
        <v>73</v>
      </c>
      <c r="AY608" s="262" t="s">
        <v>177</v>
      </c>
    </row>
    <row r="609" s="14" customFormat="1">
      <c r="A609" s="14"/>
      <c r="B609" s="252"/>
      <c r="C609" s="253"/>
      <c r="D609" s="243" t="s">
        <v>186</v>
      </c>
      <c r="E609" s="254" t="s">
        <v>21</v>
      </c>
      <c r="F609" s="255" t="s">
        <v>862</v>
      </c>
      <c r="G609" s="253"/>
      <c r="H609" s="256">
        <v>1.5600000000000001</v>
      </c>
      <c r="I609" s="257"/>
      <c r="J609" s="253"/>
      <c r="K609" s="253"/>
      <c r="L609" s="258"/>
      <c r="M609" s="259"/>
      <c r="N609" s="260"/>
      <c r="O609" s="260"/>
      <c r="P609" s="260"/>
      <c r="Q609" s="260"/>
      <c r="R609" s="260"/>
      <c r="S609" s="260"/>
      <c r="T609" s="26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2" t="s">
        <v>186</v>
      </c>
      <c r="AU609" s="262" t="s">
        <v>82</v>
      </c>
      <c r="AV609" s="14" t="s">
        <v>82</v>
      </c>
      <c r="AW609" s="14" t="s">
        <v>34</v>
      </c>
      <c r="AX609" s="14" t="s">
        <v>73</v>
      </c>
      <c r="AY609" s="262" t="s">
        <v>177</v>
      </c>
    </row>
    <row r="610" s="14" customFormat="1">
      <c r="A610" s="14"/>
      <c r="B610" s="252"/>
      <c r="C610" s="253"/>
      <c r="D610" s="243" t="s">
        <v>186</v>
      </c>
      <c r="E610" s="254" t="s">
        <v>21</v>
      </c>
      <c r="F610" s="255" t="s">
        <v>863</v>
      </c>
      <c r="G610" s="253"/>
      <c r="H610" s="256">
        <v>2.3399999999999999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2" t="s">
        <v>186</v>
      </c>
      <c r="AU610" s="262" t="s">
        <v>82</v>
      </c>
      <c r="AV610" s="14" t="s">
        <v>82</v>
      </c>
      <c r="AW610" s="14" t="s">
        <v>34</v>
      </c>
      <c r="AX610" s="14" t="s">
        <v>73</v>
      </c>
      <c r="AY610" s="262" t="s">
        <v>177</v>
      </c>
    </row>
    <row r="611" s="14" customFormat="1">
      <c r="A611" s="14"/>
      <c r="B611" s="252"/>
      <c r="C611" s="253"/>
      <c r="D611" s="243" t="s">
        <v>186</v>
      </c>
      <c r="E611" s="254" t="s">
        <v>21</v>
      </c>
      <c r="F611" s="255" t="s">
        <v>864</v>
      </c>
      <c r="G611" s="253"/>
      <c r="H611" s="256">
        <v>1.2</v>
      </c>
      <c r="I611" s="257"/>
      <c r="J611" s="253"/>
      <c r="K611" s="253"/>
      <c r="L611" s="258"/>
      <c r="M611" s="259"/>
      <c r="N611" s="260"/>
      <c r="O611" s="260"/>
      <c r="P611" s="260"/>
      <c r="Q611" s="260"/>
      <c r="R611" s="260"/>
      <c r="S611" s="260"/>
      <c r="T611" s="26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2" t="s">
        <v>186</v>
      </c>
      <c r="AU611" s="262" t="s">
        <v>82</v>
      </c>
      <c r="AV611" s="14" t="s">
        <v>82</v>
      </c>
      <c r="AW611" s="14" t="s">
        <v>34</v>
      </c>
      <c r="AX611" s="14" t="s">
        <v>73</v>
      </c>
      <c r="AY611" s="262" t="s">
        <v>177</v>
      </c>
    </row>
    <row r="612" s="14" customFormat="1">
      <c r="A612" s="14"/>
      <c r="B612" s="252"/>
      <c r="C612" s="253"/>
      <c r="D612" s="243" t="s">
        <v>186</v>
      </c>
      <c r="E612" s="254" t="s">
        <v>21</v>
      </c>
      <c r="F612" s="255" t="s">
        <v>865</v>
      </c>
      <c r="G612" s="253"/>
      <c r="H612" s="256">
        <v>4.2000000000000002</v>
      </c>
      <c r="I612" s="257"/>
      <c r="J612" s="253"/>
      <c r="K612" s="253"/>
      <c r="L612" s="258"/>
      <c r="M612" s="259"/>
      <c r="N612" s="260"/>
      <c r="O612" s="260"/>
      <c r="P612" s="260"/>
      <c r="Q612" s="260"/>
      <c r="R612" s="260"/>
      <c r="S612" s="260"/>
      <c r="T612" s="26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2" t="s">
        <v>186</v>
      </c>
      <c r="AU612" s="262" t="s">
        <v>82</v>
      </c>
      <c r="AV612" s="14" t="s">
        <v>82</v>
      </c>
      <c r="AW612" s="14" t="s">
        <v>34</v>
      </c>
      <c r="AX612" s="14" t="s">
        <v>73</v>
      </c>
      <c r="AY612" s="262" t="s">
        <v>177</v>
      </c>
    </row>
    <row r="613" s="14" customFormat="1">
      <c r="A613" s="14"/>
      <c r="B613" s="252"/>
      <c r="C613" s="253"/>
      <c r="D613" s="243" t="s">
        <v>186</v>
      </c>
      <c r="E613" s="254" t="s">
        <v>21</v>
      </c>
      <c r="F613" s="255" t="s">
        <v>866</v>
      </c>
      <c r="G613" s="253"/>
      <c r="H613" s="256">
        <v>2.6800000000000002</v>
      </c>
      <c r="I613" s="257"/>
      <c r="J613" s="253"/>
      <c r="K613" s="253"/>
      <c r="L613" s="258"/>
      <c r="M613" s="259"/>
      <c r="N613" s="260"/>
      <c r="O613" s="260"/>
      <c r="P613" s="260"/>
      <c r="Q613" s="260"/>
      <c r="R613" s="260"/>
      <c r="S613" s="260"/>
      <c r="T613" s="26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2" t="s">
        <v>186</v>
      </c>
      <c r="AU613" s="262" t="s">
        <v>82</v>
      </c>
      <c r="AV613" s="14" t="s">
        <v>82</v>
      </c>
      <c r="AW613" s="14" t="s">
        <v>34</v>
      </c>
      <c r="AX613" s="14" t="s">
        <v>73</v>
      </c>
      <c r="AY613" s="262" t="s">
        <v>177</v>
      </c>
    </row>
    <row r="614" s="14" customFormat="1">
      <c r="A614" s="14"/>
      <c r="B614" s="252"/>
      <c r="C614" s="253"/>
      <c r="D614" s="243" t="s">
        <v>186</v>
      </c>
      <c r="E614" s="254" t="s">
        <v>21</v>
      </c>
      <c r="F614" s="255" t="s">
        <v>860</v>
      </c>
      <c r="G614" s="253"/>
      <c r="H614" s="256">
        <v>0.59999999999999998</v>
      </c>
      <c r="I614" s="257"/>
      <c r="J614" s="253"/>
      <c r="K614" s="253"/>
      <c r="L614" s="258"/>
      <c r="M614" s="259"/>
      <c r="N614" s="260"/>
      <c r="O614" s="260"/>
      <c r="P614" s="260"/>
      <c r="Q614" s="260"/>
      <c r="R614" s="260"/>
      <c r="S614" s="260"/>
      <c r="T614" s="26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2" t="s">
        <v>186</v>
      </c>
      <c r="AU614" s="262" t="s">
        <v>82</v>
      </c>
      <c r="AV614" s="14" t="s">
        <v>82</v>
      </c>
      <c r="AW614" s="14" t="s">
        <v>34</v>
      </c>
      <c r="AX614" s="14" t="s">
        <v>73</v>
      </c>
      <c r="AY614" s="262" t="s">
        <v>177</v>
      </c>
    </row>
    <row r="615" s="14" customFormat="1">
      <c r="A615" s="14"/>
      <c r="B615" s="252"/>
      <c r="C615" s="253"/>
      <c r="D615" s="243" t="s">
        <v>186</v>
      </c>
      <c r="E615" s="254" t="s">
        <v>21</v>
      </c>
      <c r="F615" s="255" t="s">
        <v>861</v>
      </c>
      <c r="G615" s="253"/>
      <c r="H615" s="256">
        <v>0.56000000000000005</v>
      </c>
      <c r="I615" s="257"/>
      <c r="J615" s="253"/>
      <c r="K615" s="253"/>
      <c r="L615" s="258"/>
      <c r="M615" s="259"/>
      <c r="N615" s="260"/>
      <c r="O615" s="260"/>
      <c r="P615" s="260"/>
      <c r="Q615" s="260"/>
      <c r="R615" s="260"/>
      <c r="S615" s="260"/>
      <c r="T615" s="26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2" t="s">
        <v>186</v>
      </c>
      <c r="AU615" s="262" t="s">
        <v>82</v>
      </c>
      <c r="AV615" s="14" t="s">
        <v>82</v>
      </c>
      <c r="AW615" s="14" t="s">
        <v>34</v>
      </c>
      <c r="AX615" s="14" t="s">
        <v>73</v>
      </c>
      <c r="AY615" s="262" t="s">
        <v>177</v>
      </c>
    </row>
    <row r="616" s="14" customFormat="1">
      <c r="A616" s="14"/>
      <c r="B616" s="252"/>
      <c r="C616" s="253"/>
      <c r="D616" s="243" t="s">
        <v>186</v>
      </c>
      <c r="E616" s="254" t="s">
        <v>21</v>
      </c>
      <c r="F616" s="255" t="s">
        <v>867</v>
      </c>
      <c r="G616" s="253"/>
      <c r="H616" s="256">
        <v>0.97599999999999998</v>
      </c>
      <c r="I616" s="257"/>
      <c r="J616" s="253"/>
      <c r="K616" s="253"/>
      <c r="L616" s="258"/>
      <c r="M616" s="259"/>
      <c r="N616" s="260"/>
      <c r="O616" s="260"/>
      <c r="P616" s="260"/>
      <c r="Q616" s="260"/>
      <c r="R616" s="260"/>
      <c r="S616" s="260"/>
      <c r="T616" s="26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2" t="s">
        <v>186</v>
      </c>
      <c r="AU616" s="262" t="s">
        <v>82</v>
      </c>
      <c r="AV616" s="14" t="s">
        <v>82</v>
      </c>
      <c r="AW616" s="14" t="s">
        <v>34</v>
      </c>
      <c r="AX616" s="14" t="s">
        <v>73</v>
      </c>
      <c r="AY616" s="262" t="s">
        <v>177</v>
      </c>
    </row>
    <row r="617" s="14" customFormat="1">
      <c r="A617" s="14"/>
      <c r="B617" s="252"/>
      <c r="C617" s="253"/>
      <c r="D617" s="243" t="s">
        <v>186</v>
      </c>
      <c r="E617" s="254" t="s">
        <v>21</v>
      </c>
      <c r="F617" s="255" t="s">
        <v>868</v>
      </c>
      <c r="G617" s="253"/>
      <c r="H617" s="256">
        <v>7.0999999999999996</v>
      </c>
      <c r="I617" s="257"/>
      <c r="J617" s="253"/>
      <c r="K617" s="253"/>
      <c r="L617" s="258"/>
      <c r="M617" s="259"/>
      <c r="N617" s="260"/>
      <c r="O617" s="260"/>
      <c r="P617" s="260"/>
      <c r="Q617" s="260"/>
      <c r="R617" s="260"/>
      <c r="S617" s="260"/>
      <c r="T617" s="26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2" t="s">
        <v>186</v>
      </c>
      <c r="AU617" s="262" t="s">
        <v>82</v>
      </c>
      <c r="AV617" s="14" t="s">
        <v>82</v>
      </c>
      <c r="AW617" s="14" t="s">
        <v>34</v>
      </c>
      <c r="AX617" s="14" t="s">
        <v>73</v>
      </c>
      <c r="AY617" s="262" t="s">
        <v>177</v>
      </c>
    </row>
    <row r="618" s="14" customFormat="1">
      <c r="A618" s="14"/>
      <c r="B618" s="252"/>
      <c r="C618" s="253"/>
      <c r="D618" s="243" t="s">
        <v>186</v>
      </c>
      <c r="E618" s="254" t="s">
        <v>21</v>
      </c>
      <c r="F618" s="255" t="s">
        <v>869</v>
      </c>
      <c r="G618" s="253"/>
      <c r="H618" s="256">
        <v>1.1599999999999999</v>
      </c>
      <c r="I618" s="257"/>
      <c r="J618" s="253"/>
      <c r="K618" s="253"/>
      <c r="L618" s="258"/>
      <c r="M618" s="259"/>
      <c r="N618" s="260"/>
      <c r="O618" s="260"/>
      <c r="P618" s="260"/>
      <c r="Q618" s="260"/>
      <c r="R618" s="260"/>
      <c r="S618" s="260"/>
      <c r="T618" s="26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2" t="s">
        <v>186</v>
      </c>
      <c r="AU618" s="262" t="s">
        <v>82</v>
      </c>
      <c r="AV618" s="14" t="s">
        <v>82</v>
      </c>
      <c r="AW618" s="14" t="s">
        <v>34</v>
      </c>
      <c r="AX618" s="14" t="s">
        <v>73</v>
      </c>
      <c r="AY618" s="262" t="s">
        <v>177</v>
      </c>
    </row>
    <row r="619" s="14" customFormat="1">
      <c r="A619" s="14"/>
      <c r="B619" s="252"/>
      <c r="C619" s="253"/>
      <c r="D619" s="243" t="s">
        <v>186</v>
      </c>
      <c r="E619" s="254" t="s">
        <v>21</v>
      </c>
      <c r="F619" s="255" t="s">
        <v>870</v>
      </c>
      <c r="G619" s="253"/>
      <c r="H619" s="256">
        <v>3.2000000000000002</v>
      </c>
      <c r="I619" s="257"/>
      <c r="J619" s="253"/>
      <c r="K619" s="253"/>
      <c r="L619" s="258"/>
      <c r="M619" s="259"/>
      <c r="N619" s="260"/>
      <c r="O619" s="260"/>
      <c r="P619" s="260"/>
      <c r="Q619" s="260"/>
      <c r="R619" s="260"/>
      <c r="S619" s="260"/>
      <c r="T619" s="26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2" t="s">
        <v>186</v>
      </c>
      <c r="AU619" s="262" t="s">
        <v>82</v>
      </c>
      <c r="AV619" s="14" t="s">
        <v>82</v>
      </c>
      <c r="AW619" s="14" t="s">
        <v>34</v>
      </c>
      <c r="AX619" s="14" t="s">
        <v>73</v>
      </c>
      <c r="AY619" s="262" t="s">
        <v>177</v>
      </c>
    </row>
    <row r="620" s="15" customFormat="1">
      <c r="A620" s="15"/>
      <c r="B620" s="263"/>
      <c r="C620" s="264"/>
      <c r="D620" s="243" t="s">
        <v>186</v>
      </c>
      <c r="E620" s="265" t="s">
        <v>21</v>
      </c>
      <c r="F620" s="266" t="s">
        <v>190</v>
      </c>
      <c r="G620" s="264"/>
      <c r="H620" s="267">
        <v>514.77199999999993</v>
      </c>
      <c r="I620" s="268"/>
      <c r="J620" s="264"/>
      <c r="K620" s="264"/>
      <c r="L620" s="269"/>
      <c r="M620" s="270"/>
      <c r="N620" s="271"/>
      <c r="O620" s="271"/>
      <c r="P620" s="271"/>
      <c r="Q620" s="271"/>
      <c r="R620" s="271"/>
      <c r="S620" s="271"/>
      <c r="T620" s="272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3" t="s">
        <v>186</v>
      </c>
      <c r="AU620" s="273" t="s">
        <v>82</v>
      </c>
      <c r="AV620" s="15" t="s">
        <v>184</v>
      </c>
      <c r="AW620" s="15" t="s">
        <v>34</v>
      </c>
      <c r="AX620" s="15" t="s">
        <v>80</v>
      </c>
      <c r="AY620" s="273" t="s">
        <v>177</v>
      </c>
    </row>
    <row r="621" s="2" customFormat="1" ht="30" customHeight="1">
      <c r="A621" s="40"/>
      <c r="B621" s="41"/>
      <c r="C621" s="228" t="s">
        <v>871</v>
      </c>
      <c r="D621" s="228" t="s">
        <v>179</v>
      </c>
      <c r="E621" s="229" t="s">
        <v>872</v>
      </c>
      <c r="F621" s="230" t="s">
        <v>873</v>
      </c>
      <c r="G621" s="231" t="s">
        <v>269</v>
      </c>
      <c r="H621" s="232">
        <v>71.286000000000001</v>
      </c>
      <c r="I621" s="233"/>
      <c r="J621" s="234">
        <f>ROUND(I621*H621,2)</f>
        <v>0</v>
      </c>
      <c r="K621" s="230" t="s">
        <v>21</v>
      </c>
      <c r="L621" s="46"/>
      <c r="M621" s="235" t="s">
        <v>21</v>
      </c>
      <c r="N621" s="236" t="s">
        <v>44</v>
      </c>
      <c r="O621" s="86"/>
      <c r="P621" s="237">
        <f>O621*H621</f>
        <v>0</v>
      </c>
      <c r="Q621" s="237">
        <v>0.0030400000000000002</v>
      </c>
      <c r="R621" s="237">
        <f>Q621*H621</f>
        <v>0.21670944</v>
      </c>
      <c r="S621" s="237">
        <v>0</v>
      </c>
      <c r="T621" s="238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39" t="s">
        <v>184</v>
      </c>
      <c r="AT621" s="239" t="s">
        <v>179</v>
      </c>
      <c r="AU621" s="239" t="s">
        <v>82</v>
      </c>
      <c r="AY621" s="19" t="s">
        <v>177</v>
      </c>
      <c r="BE621" s="240">
        <f>IF(N621="základní",J621,0)</f>
        <v>0</v>
      </c>
      <c r="BF621" s="240">
        <f>IF(N621="snížená",J621,0)</f>
        <v>0</v>
      </c>
      <c r="BG621" s="240">
        <f>IF(N621="zákl. přenesená",J621,0)</f>
        <v>0</v>
      </c>
      <c r="BH621" s="240">
        <f>IF(N621="sníž. přenesená",J621,0)</f>
        <v>0</v>
      </c>
      <c r="BI621" s="240">
        <f>IF(N621="nulová",J621,0)</f>
        <v>0</v>
      </c>
      <c r="BJ621" s="19" t="s">
        <v>80</v>
      </c>
      <c r="BK621" s="240">
        <f>ROUND(I621*H621,2)</f>
        <v>0</v>
      </c>
      <c r="BL621" s="19" t="s">
        <v>184</v>
      </c>
      <c r="BM621" s="239" t="s">
        <v>874</v>
      </c>
    </row>
    <row r="622" s="13" customFormat="1">
      <c r="A622" s="13"/>
      <c r="B622" s="241"/>
      <c r="C622" s="242"/>
      <c r="D622" s="243" t="s">
        <v>186</v>
      </c>
      <c r="E622" s="244" t="s">
        <v>21</v>
      </c>
      <c r="F622" s="245" t="s">
        <v>875</v>
      </c>
      <c r="G622" s="242"/>
      <c r="H622" s="244" t="s">
        <v>21</v>
      </c>
      <c r="I622" s="246"/>
      <c r="J622" s="242"/>
      <c r="K622" s="242"/>
      <c r="L622" s="247"/>
      <c r="M622" s="248"/>
      <c r="N622" s="249"/>
      <c r="O622" s="249"/>
      <c r="P622" s="249"/>
      <c r="Q622" s="249"/>
      <c r="R622" s="249"/>
      <c r="S622" s="249"/>
      <c r="T622" s="25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1" t="s">
        <v>186</v>
      </c>
      <c r="AU622" s="251" t="s">
        <v>82</v>
      </c>
      <c r="AV622" s="13" t="s">
        <v>80</v>
      </c>
      <c r="AW622" s="13" t="s">
        <v>34</v>
      </c>
      <c r="AX622" s="13" t="s">
        <v>73</v>
      </c>
      <c r="AY622" s="251" t="s">
        <v>177</v>
      </c>
    </row>
    <row r="623" s="13" customFormat="1">
      <c r="A623" s="13"/>
      <c r="B623" s="241"/>
      <c r="C623" s="242"/>
      <c r="D623" s="243" t="s">
        <v>186</v>
      </c>
      <c r="E623" s="244" t="s">
        <v>21</v>
      </c>
      <c r="F623" s="245" t="s">
        <v>876</v>
      </c>
      <c r="G623" s="242"/>
      <c r="H623" s="244" t="s">
        <v>21</v>
      </c>
      <c r="I623" s="246"/>
      <c r="J623" s="242"/>
      <c r="K623" s="242"/>
      <c r="L623" s="247"/>
      <c r="M623" s="248"/>
      <c r="N623" s="249"/>
      <c r="O623" s="249"/>
      <c r="P623" s="249"/>
      <c r="Q623" s="249"/>
      <c r="R623" s="249"/>
      <c r="S623" s="249"/>
      <c r="T623" s="25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1" t="s">
        <v>186</v>
      </c>
      <c r="AU623" s="251" t="s">
        <v>82</v>
      </c>
      <c r="AV623" s="13" t="s">
        <v>80</v>
      </c>
      <c r="AW623" s="13" t="s">
        <v>34</v>
      </c>
      <c r="AX623" s="13" t="s">
        <v>73</v>
      </c>
      <c r="AY623" s="251" t="s">
        <v>177</v>
      </c>
    </row>
    <row r="624" s="13" customFormat="1">
      <c r="A624" s="13"/>
      <c r="B624" s="241"/>
      <c r="C624" s="242"/>
      <c r="D624" s="243" t="s">
        <v>186</v>
      </c>
      <c r="E624" s="244" t="s">
        <v>21</v>
      </c>
      <c r="F624" s="245" t="s">
        <v>877</v>
      </c>
      <c r="G624" s="242"/>
      <c r="H624" s="244" t="s">
        <v>21</v>
      </c>
      <c r="I624" s="246"/>
      <c r="J624" s="242"/>
      <c r="K624" s="242"/>
      <c r="L624" s="247"/>
      <c r="M624" s="248"/>
      <c r="N624" s="249"/>
      <c r="O624" s="249"/>
      <c r="P624" s="249"/>
      <c r="Q624" s="249"/>
      <c r="R624" s="249"/>
      <c r="S624" s="249"/>
      <c r="T624" s="25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1" t="s">
        <v>186</v>
      </c>
      <c r="AU624" s="251" t="s">
        <v>82</v>
      </c>
      <c r="AV624" s="13" t="s">
        <v>80</v>
      </c>
      <c r="AW624" s="13" t="s">
        <v>34</v>
      </c>
      <c r="AX624" s="13" t="s">
        <v>73</v>
      </c>
      <c r="AY624" s="251" t="s">
        <v>177</v>
      </c>
    </row>
    <row r="625" s="13" customFormat="1">
      <c r="A625" s="13"/>
      <c r="B625" s="241"/>
      <c r="C625" s="242"/>
      <c r="D625" s="243" t="s">
        <v>186</v>
      </c>
      <c r="E625" s="244" t="s">
        <v>21</v>
      </c>
      <c r="F625" s="245" t="s">
        <v>833</v>
      </c>
      <c r="G625" s="242"/>
      <c r="H625" s="244" t="s">
        <v>21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1" t="s">
        <v>186</v>
      </c>
      <c r="AU625" s="251" t="s">
        <v>82</v>
      </c>
      <c r="AV625" s="13" t="s">
        <v>80</v>
      </c>
      <c r="AW625" s="13" t="s">
        <v>34</v>
      </c>
      <c r="AX625" s="13" t="s">
        <v>73</v>
      </c>
      <c r="AY625" s="251" t="s">
        <v>177</v>
      </c>
    </row>
    <row r="626" s="14" customFormat="1">
      <c r="A626" s="14"/>
      <c r="B626" s="252"/>
      <c r="C626" s="253"/>
      <c r="D626" s="243" t="s">
        <v>186</v>
      </c>
      <c r="E626" s="254" t="s">
        <v>21</v>
      </c>
      <c r="F626" s="255" t="s">
        <v>878</v>
      </c>
      <c r="G626" s="253"/>
      <c r="H626" s="256">
        <v>24.574000000000002</v>
      </c>
      <c r="I626" s="257"/>
      <c r="J626" s="253"/>
      <c r="K626" s="253"/>
      <c r="L626" s="258"/>
      <c r="M626" s="259"/>
      <c r="N626" s="260"/>
      <c r="O626" s="260"/>
      <c r="P626" s="260"/>
      <c r="Q626" s="260"/>
      <c r="R626" s="260"/>
      <c r="S626" s="260"/>
      <c r="T626" s="26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2" t="s">
        <v>186</v>
      </c>
      <c r="AU626" s="262" t="s">
        <v>82</v>
      </c>
      <c r="AV626" s="14" t="s">
        <v>82</v>
      </c>
      <c r="AW626" s="14" t="s">
        <v>34</v>
      </c>
      <c r="AX626" s="14" t="s">
        <v>73</v>
      </c>
      <c r="AY626" s="262" t="s">
        <v>177</v>
      </c>
    </row>
    <row r="627" s="14" customFormat="1">
      <c r="A627" s="14"/>
      <c r="B627" s="252"/>
      <c r="C627" s="253"/>
      <c r="D627" s="243" t="s">
        <v>186</v>
      </c>
      <c r="E627" s="254" t="s">
        <v>21</v>
      </c>
      <c r="F627" s="255" t="s">
        <v>879</v>
      </c>
      <c r="G627" s="253"/>
      <c r="H627" s="256">
        <v>1.5</v>
      </c>
      <c r="I627" s="257"/>
      <c r="J627" s="253"/>
      <c r="K627" s="253"/>
      <c r="L627" s="258"/>
      <c r="M627" s="259"/>
      <c r="N627" s="260"/>
      <c r="O627" s="260"/>
      <c r="P627" s="260"/>
      <c r="Q627" s="260"/>
      <c r="R627" s="260"/>
      <c r="S627" s="260"/>
      <c r="T627" s="26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2" t="s">
        <v>186</v>
      </c>
      <c r="AU627" s="262" t="s">
        <v>82</v>
      </c>
      <c r="AV627" s="14" t="s">
        <v>82</v>
      </c>
      <c r="AW627" s="14" t="s">
        <v>34</v>
      </c>
      <c r="AX627" s="14" t="s">
        <v>73</v>
      </c>
      <c r="AY627" s="262" t="s">
        <v>177</v>
      </c>
    </row>
    <row r="628" s="13" customFormat="1">
      <c r="A628" s="13"/>
      <c r="B628" s="241"/>
      <c r="C628" s="242"/>
      <c r="D628" s="243" t="s">
        <v>186</v>
      </c>
      <c r="E628" s="244" t="s">
        <v>21</v>
      </c>
      <c r="F628" s="245" t="s">
        <v>839</v>
      </c>
      <c r="G628" s="242"/>
      <c r="H628" s="244" t="s">
        <v>21</v>
      </c>
      <c r="I628" s="246"/>
      <c r="J628" s="242"/>
      <c r="K628" s="242"/>
      <c r="L628" s="247"/>
      <c r="M628" s="248"/>
      <c r="N628" s="249"/>
      <c r="O628" s="249"/>
      <c r="P628" s="249"/>
      <c r="Q628" s="249"/>
      <c r="R628" s="249"/>
      <c r="S628" s="249"/>
      <c r="T628" s="25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1" t="s">
        <v>186</v>
      </c>
      <c r="AU628" s="251" t="s">
        <v>82</v>
      </c>
      <c r="AV628" s="13" t="s">
        <v>80</v>
      </c>
      <c r="AW628" s="13" t="s">
        <v>34</v>
      </c>
      <c r="AX628" s="13" t="s">
        <v>73</v>
      </c>
      <c r="AY628" s="251" t="s">
        <v>177</v>
      </c>
    </row>
    <row r="629" s="14" customFormat="1">
      <c r="A629" s="14"/>
      <c r="B629" s="252"/>
      <c r="C629" s="253"/>
      <c r="D629" s="243" t="s">
        <v>186</v>
      </c>
      <c r="E629" s="254" t="s">
        <v>21</v>
      </c>
      <c r="F629" s="255" t="s">
        <v>880</v>
      </c>
      <c r="G629" s="253"/>
      <c r="H629" s="256">
        <v>22.154</v>
      </c>
      <c r="I629" s="257"/>
      <c r="J629" s="253"/>
      <c r="K629" s="253"/>
      <c r="L629" s="258"/>
      <c r="M629" s="259"/>
      <c r="N629" s="260"/>
      <c r="O629" s="260"/>
      <c r="P629" s="260"/>
      <c r="Q629" s="260"/>
      <c r="R629" s="260"/>
      <c r="S629" s="260"/>
      <c r="T629" s="26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2" t="s">
        <v>186</v>
      </c>
      <c r="AU629" s="262" t="s">
        <v>82</v>
      </c>
      <c r="AV629" s="14" t="s">
        <v>82</v>
      </c>
      <c r="AW629" s="14" t="s">
        <v>34</v>
      </c>
      <c r="AX629" s="14" t="s">
        <v>73</v>
      </c>
      <c r="AY629" s="262" t="s">
        <v>177</v>
      </c>
    </row>
    <row r="630" s="14" customFormat="1">
      <c r="A630" s="14"/>
      <c r="B630" s="252"/>
      <c r="C630" s="253"/>
      <c r="D630" s="243" t="s">
        <v>186</v>
      </c>
      <c r="E630" s="254" t="s">
        <v>21</v>
      </c>
      <c r="F630" s="255" t="s">
        <v>879</v>
      </c>
      <c r="G630" s="253"/>
      <c r="H630" s="256">
        <v>1.5</v>
      </c>
      <c r="I630" s="257"/>
      <c r="J630" s="253"/>
      <c r="K630" s="253"/>
      <c r="L630" s="258"/>
      <c r="M630" s="259"/>
      <c r="N630" s="260"/>
      <c r="O630" s="260"/>
      <c r="P630" s="260"/>
      <c r="Q630" s="260"/>
      <c r="R630" s="260"/>
      <c r="S630" s="260"/>
      <c r="T630" s="26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2" t="s">
        <v>186</v>
      </c>
      <c r="AU630" s="262" t="s">
        <v>82</v>
      </c>
      <c r="AV630" s="14" t="s">
        <v>82</v>
      </c>
      <c r="AW630" s="14" t="s">
        <v>34</v>
      </c>
      <c r="AX630" s="14" t="s">
        <v>73</v>
      </c>
      <c r="AY630" s="262" t="s">
        <v>177</v>
      </c>
    </row>
    <row r="631" s="13" customFormat="1">
      <c r="A631" s="13"/>
      <c r="B631" s="241"/>
      <c r="C631" s="242"/>
      <c r="D631" s="243" t="s">
        <v>186</v>
      </c>
      <c r="E631" s="244" t="s">
        <v>21</v>
      </c>
      <c r="F631" s="245" t="s">
        <v>841</v>
      </c>
      <c r="G631" s="242"/>
      <c r="H631" s="244" t="s">
        <v>21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1" t="s">
        <v>186</v>
      </c>
      <c r="AU631" s="251" t="s">
        <v>82</v>
      </c>
      <c r="AV631" s="13" t="s">
        <v>80</v>
      </c>
      <c r="AW631" s="13" t="s">
        <v>34</v>
      </c>
      <c r="AX631" s="13" t="s">
        <v>73</v>
      </c>
      <c r="AY631" s="251" t="s">
        <v>177</v>
      </c>
    </row>
    <row r="632" s="14" customFormat="1">
      <c r="A632" s="14"/>
      <c r="B632" s="252"/>
      <c r="C632" s="253"/>
      <c r="D632" s="243" t="s">
        <v>186</v>
      </c>
      <c r="E632" s="254" t="s">
        <v>21</v>
      </c>
      <c r="F632" s="255" t="s">
        <v>881</v>
      </c>
      <c r="G632" s="253"/>
      <c r="H632" s="256">
        <v>10.218999999999999</v>
      </c>
      <c r="I632" s="257"/>
      <c r="J632" s="253"/>
      <c r="K632" s="253"/>
      <c r="L632" s="258"/>
      <c r="M632" s="259"/>
      <c r="N632" s="260"/>
      <c r="O632" s="260"/>
      <c r="P632" s="260"/>
      <c r="Q632" s="260"/>
      <c r="R632" s="260"/>
      <c r="S632" s="260"/>
      <c r="T632" s="26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2" t="s">
        <v>186</v>
      </c>
      <c r="AU632" s="262" t="s">
        <v>82</v>
      </c>
      <c r="AV632" s="14" t="s">
        <v>82</v>
      </c>
      <c r="AW632" s="14" t="s">
        <v>34</v>
      </c>
      <c r="AX632" s="14" t="s">
        <v>73</v>
      </c>
      <c r="AY632" s="262" t="s">
        <v>177</v>
      </c>
    </row>
    <row r="633" s="14" customFormat="1">
      <c r="A633" s="14"/>
      <c r="B633" s="252"/>
      <c r="C633" s="253"/>
      <c r="D633" s="243" t="s">
        <v>186</v>
      </c>
      <c r="E633" s="254" t="s">
        <v>21</v>
      </c>
      <c r="F633" s="255" t="s">
        <v>882</v>
      </c>
      <c r="G633" s="253"/>
      <c r="H633" s="256">
        <v>1</v>
      </c>
      <c r="I633" s="257"/>
      <c r="J633" s="253"/>
      <c r="K633" s="253"/>
      <c r="L633" s="258"/>
      <c r="M633" s="259"/>
      <c r="N633" s="260"/>
      <c r="O633" s="260"/>
      <c r="P633" s="260"/>
      <c r="Q633" s="260"/>
      <c r="R633" s="260"/>
      <c r="S633" s="260"/>
      <c r="T633" s="26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2" t="s">
        <v>186</v>
      </c>
      <c r="AU633" s="262" t="s">
        <v>82</v>
      </c>
      <c r="AV633" s="14" t="s">
        <v>82</v>
      </c>
      <c r="AW633" s="14" t="s">
        <v>34</v>
      </c>
      <c r="AX633" s="14" t="s">
        <v>73</v>
      </c>
      <c r="AY633" s="262" t="s">
        <v>177</v>
      </c>
    </row>
    <row r="634" s="13" customFormat="1">
      <c r="A634" s="13"/>
      <c r="B634" s="241"/>
      <c r="C634" s="242"/>
      <c r="D634" s="243" t="s">
        <v>186</v>
      </c>
      <c r="E634" s="244" t="s">
        <v>21</v>
      </c>
      <c r="F634" s="245" t="s">
        <v>846</v>
      </c>
      <c r="G634" s="242"/>
      <c r="H634" s="244" t="s">
        <v>21</v>
      </c>
      <c r="I634" s="246"/>
      <c r="J634" s="242"/>
      <c r="K634" s="242"/>
      <c r="L634" s="247"/>
      <c r="M634" s="248"/>
      <c r="N634" s="249"/>
      <c r="O634" s="249"/>
      <c r="P634" s="249"/>
      <c r="Q634" s="249"/>
      <c r="R634" s="249"/>
      <c r="S634" s="249"/>
      <c r="T634" s="25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1" t="s">
        <v>186</v>
      </c>
      <c r="AU634" s="251" t="s">
        <v>82</v>
      </c>
      <c r="AV634" s="13" t="s">
        <v>80</v>
      </c>
      <c r="AW634" s="13" t="s">
        <v>34</v>
      </c>
      <c r="AX634" s="13" t="s">
        <v>73</v>
      </c>
      <c r="AY634" s="251" t="s">
        <v>177</v>
      </c>
    </row>
    <row r="635" s="14" customFormat="1">
      <c r="A635" s="14"/>
      <c r="B635" s="252"/>
      <c r="C635" s="253"/>
      <c r="D635" s="243" t="s">
        <v>186</v>
      </c>
      <c r="E635" s="254" t="s">
        <v>21</v>
      </c>
      <c r="F635" s="255" t="s">
        <v>883</v>
      </c>
      <c r="G635" s="253"/>
      <c r="H635" s="256">
        <v>9.3390000000000004</v>
      </c>
      <c r="I635" s="257"/>
      <c r="J635" s="253"/>
      <c r="K635" s="253"/>
      <c r="L635" s="258"/>
      <c r="M635" s="259"/>
      <c r="N635" s="260"/>
      <c r="O635" s="260"/>
      <c r="P635" s="260"/>
      <c r="Q635" s="260"/>
      <c r="R635" s="260"/>
      <c r="S635" s="260"/>
      <c r="T635" s="26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2" t="s">
        <v>186</v>
      </c>
      <c r="AU635" s="262" t="s">
        <v>82</v>
      </c>
      <c r="AV635" s="14" t="s">
        <v>82</v>
      </c>
      <c r="AW635" s="14" t="s">
        <v>34</v>
      </c>
      <c r="AX635" s="14" t="s">
        <v>73</v>
      </c>
      <c r="AY635" s="262" t="s">
        <v>177</v>
      </c>
    </row>
    <row r="636" s="14" customFormat="1">
      <c r="A636" s="14"/>
      <c r="B636" s="252"/>
      <c r="C636" s="253"/>
      <c r="D636" s="243" t="s">
        <v>186</v>
      </c>
      <c r="E636" s="254" t="s">
        <v>21</v>
      </c>
      <c r="F636" s="255" t="s">
        <v>882</v>
      </c>
      <c r="G636" s="253"/>
      <c r="H636" s="256">
        <v>1</v>
      </c>
      <c r="I636" s="257"/>
      <c r="J636" s="253"/>
      <c r="K636" s="253"/>
      <c r="L636" s="258"/>
      <c r="M636" s="259"/>
      <c r="N636" s="260"/>
      <c r="O636" s="260"/>
      <c r="P636" s="260"/>
      <c r="Q636" s="260"/>
      <c r="R636" s="260"/>
      <c r="S636" s="260"/>
      <c r="T636" s="26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2" t="s">
        <v>186</v>
      </c>
      <c r="AU636" s="262" t="s">
        <v>82</v>
      </c>
      <c r="AV636" s="14" t="s">
        <v>82</v>
      </c>
      <c r="AW636" s="14" t="s">
        <v>34</v>
      </c>
      <c r="AX636" s="14" t="s">
        <v>73</v>
      </c>
      <c r="AY636" s="262" t="s">
        <v>177</v>
      </c>
    </row>
    <row r="637" s="15" customFormat="1">
      <c r="A637" s="15"/>
      <c r="B637" s="263"/>
      <c r="C637" s="264"/>
      <c r="D637" s="243" t="s">
        <v>186</v>
      </c>
      <c r="E637" s="265" t="s">
        <v>21</v>
      </c>
      <c r="F637" s="266" t="s">
        <v>190</v>
      </c>
      <c r="G637" s="264"/>
      <c r="H637" s="267">
        <v>71.286000000000001</v>
      </c>
      <c r="I637" s="268"/>
      <c r="J637" s="264"/>
      <c r="K637" s="264"/>
      <c r="L637" s="269"/>
      <c r="M637" s="270"/>
      <c r="N637" s="271"/>
      <c r="O637" s="271"/>
      <c r="P637" s="271"/>
      <c r="Q637" s="271"/>
      <c r="R637" s="271"/>
      <c r="S637" s="271"/>
      <c r="T637" s="272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3" t="s">
        <v>186</v>
      </c>
      <c r="AU637" s="273" t="s">
        <v>82</v>
      </c>
      <c r="AV637" s="15" t="s">
        <v>184</v>
      </c>
      <c r="AW637" s="15" t="s">
        <v>34</v>
      </c>
      <c r="AX637" s="15" t="s">
        <v>80</v>
      </c>
      <c r="AY637" s="273" t="s">
        <v>177</v>
      </c>
    </row>
    <row r="638" s="2" customFormat="1" ht="14.4" customHeight="1">
      <c r="A638" s="40"/>
      <c r="B638" s="41"/>
      <c r="C638" s="274" t="s">
        <v>884</v>
      </c>
      <c r="D638" s="274" t="s">
        <v>191</v>
      </c>
      <c r="E638" s="275" t="s">
        <v>885</v>
      </c>
      <c r="F638" s="276" t="s">
        <v>886</v>
      </c>
      <c r="G638" s="277" t="s">
        <v>269</v>
      </c>
      <c r="H638" s="278">
        <v>89.108000000000004</v>
      </c>
      <c r="I638" s="279"/>
      <c r="J638" s="280">
        <f>ROUND(I638*H638,2)</f>
        <v>0</v>
      </c>
      <c r="K638" s="276" t="s">
        <v>21</v>
      </c>
      <c r="L638" s="281"/>
      <c r="M638" s="282" t="s">
        <v>21</v>
      </c>
      <c r="N638" s="283" t="s">
        <v>44</v>
      </c>
      <c r="O638" s="86"/>
      <c r="P638" s="237">
        <f>O638*H638</f>
        <v>0</v>
      </c>
      <c r="Q638" s="237">
        <v>0.0146</v>
      </c>
      <c r="R638" s="237">
        <f>Q638*H638</f>
        <v>1.3009768000000002</v>
      </c>
      <c r="S638" s="237">
        <v>0</v>
      </c>
      <c r="T638" s="238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39" t="s">
        <v>195</v>
      </c>
      <c r="AT638" s="239" t="s">
        <v>191</v>
      </c>
      <c r="AU638" s="239" t="s">
        <v>82</v>
      </c>
      <c r="AY638" s="19" t="s">
        <v>177</v>
      </c>
      <c r="BE638" s="240">
        <f>IF(N638="základní",J638,0)</f>
        <v>0</v>
      </c>
      <c r="BF638" s="240">
        <f>IF(N638="snížená",J638,0)</f>
        <v>0</v>
      </c>
      <c r="BG638" s="240">
        <f>IF(N638="zákl. přenesená",J638,0)</f>
        <v>0</v>
      </c>
      <c r="BH638" s="240">
        <f>IF(N638="sníž. přenesená",J638,0)</f>
        <v>0</v>
      </c>
      <c r="BI638" s="240">
        <f>IF(N638="nulová",J638,0)</f>
        <v>0</v>
      </c>
      <c r="BJ638" s="19" t="s">
        <v>80</v>
      </c>
      <c r="BK638" s="240">
        <f>ROUND(I638*H638,2)</f>
        <v>0</v>
      </c>
      <c r="BL638" s="19" t="s">
        <v>184</v>
      </c>
      <c r="BM638" s="239" t="s">
        <v>887</v>
      </c>
    </row>
    <row r="639" s="14" customFormat="1">
      <c r="A639" s="14"/>
      <c r="B639" s="252"/>
      <c r="C639" s="253"/>
      <c r="D639" s="243" t="s">
        <v>186</v>
      </c>
      <c r="E639" s="254" t="s">
        <v>21</v>
      </c>
      <c r="F639" s="255" t="s">
        <v>888</v>
      </c>
      <c r="G639" s="253"/>
      <c r="H639" s="256">
        <v>89.108000000000004</v>
      </c>
      <c r="I639" s="257"/>
      <c r="J639" s="253"/>
      <c r="K639" s="253"/>
      <c r="L639" s="258"/>
      <c r="M639" s="259"/>
      <c r="N639" s="260"/>
      <c r="O639" s="260"/>
      <c r="P639" s="260"/>
      <c r="Q639" s="260"/>
      <c r="R639" s="260"/>
      <c r="S639" s="260"/>
      <c r="T639" s="26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2" t="s">
        <v>186</v>
      </c>
      <c r="AU639" s="262" t="s">
        <v>82</v>
      </c>
      <c r="AV639" s="14" t="s">
        <v>82</v>
      </c>
      <c r="AW639" s="14" t="s">
        <v>34</v>
      </c>
      <c r="AX639" s="14" t="s">
        <v>80</v>
      </c>
      <c r="AY639" s="262" t="s">
        <v>177</v>
      </c>
    </row>
    <row r="640" s="2" customFormat="1" ht="19.8" customHeight="1">
      <c r="A640" s="40"/>
      <c r="B640" s="41"/>
      <c r="C640" s="228" t="s">
        <v>889</v>
      </c>
      <c r="D640" s="228" t="s">
        <v>179</v>
      </c>
      <c r="E640" s="229" t="s">
        <v>890</v>
      </c>
      <c r="F640" s="230" t="s">
        <v>891</v>
      </c>
      <c r="G640" s="231" t="s">
        <v>269</v>
      </c>
      <c r="H640" s="232">
        <v>59.579999999999998</v>
      </c>
      <c r="I640" s="233"/>
      <c r="J640" s="234">
        <f>ROUND(I640*H640,2)</f>
        <v>0</v>
      </c>
      <c r="K640" s="230" t="s">
        <v>183</v>
      </c>
      <c r="L640" s="46"/>
      <c r="M640" s="235" t="s">
        <v>21</v>
      </c>
      <c r="N640" s="236" t="s">
        <v>44</v>
      </c>
      <c r="O640" s="86"/>
      <c r="P640" s="237">
        <f>O640*H640</f>
        <v>0</v>
      </c>
      <c r="Q640" s="237">
        <v>0.020480000000000002</v>
      </c>
      <c r="R640" s="237">
        <f>Q640*H640</f>
        <v>1.2201984000000001</v>
      </c>
      <c r="S640" s="237">
        <v>0</v>
      </c>
      <c r="T640" s="238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39" t="s">
        <v>184</v>
      </c>
      <c r="AT640" s="239" t="s">
        <v>179</v>
      </c>
      <c r="AU640" s="239" t="s">
        <v>82</v>
      </c>
      <c r="AY640" s="19" t="s">
        <v>177</v>
      </c>
      <c r="BE640" s="240">
        <f>IF(N640="základní",J640,0)</f>
        <v>0</v>
      </c>
      <c r="BF640" s="240">
        <f>IF(N640="snížená",J640,0)</f>
        <v>0</v>
      </c>
      <c r="BG640" s="240">
        <f>IF(N640="zákl. přenesená",J640,0)</f>
        <v>0</v>
      </c>
      <c r="BH640" s="240">
        <f>IF(N640="sníž. přenesená",J640,0)</f>
        <v>0</v>
      </c>
      <c r="BI640" s="240">
        <f>IF(N640="nulová",J640,0)</f>
        <v>0</v>
      </c>
      <c r="BJ640" s="19" t="s">
        <v>80</v>
      </c>
      <c r="BK640" s="240">
        <f>ROUND(I640*H640,2)</f>
        <v>0</v>
      </c>
      <c r="BL640" s="19" t="s">
        <v>184</v>
      </c>
      <c r="BM640" s="239" t="s">
        <v>892</v>
      </c>
    </row>
    <row r="641" s="13" customFormat="1">
      <c r="A641" s="13"/>
      <c r="B641" s="241"/>
      <c r="C641" s="242"/>
      <c r="D641" s="243" t="s">
        <v>186</v>
      </c>
      <c r="E641" s="244" t="s">
        <v>21</v>
      </c>
      <c r="F641" s="245" t="s">
        <v>893</v>
      </c>
      <c r="G641" s="242"/>
      <c r="H641" s="244" t="s">
        <v>21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1" t="s">
        <v>186</v>
      </c>
      <c r="AU641" s="251" t="s">
        <v>82</v>
      </c>
      <c r="AV641" s="13" t="s">
        <v>80</v>
      </c>
      <c r="AW641" s="13" t="s">
        <v>34</v>
      </c>
      <c r="AX641" s="13" t="s">
        <v>73</v>
      </c>
      <c r="AY641" s="251" t="s">
        <v>177</v>
      </c>
    </row>
    <row r="642" s="14" customFormat="1">
      <c r="A642" s="14"/>
      <c r="B642" s="252"/>
      <c r="C642" s="253"/>
      <c r="D642" s="243" t="s">
        <v>186</v>
      </c>
      <c r="E642" s="254" t="s">
        <v>21</v>
      </c>
      <c r="F642" s="255" t="s">
        <v>894</v>
      </c>
      <c r="G642" s="253"/>
      <c r="H642" s="256">
        <v>14.08</v>
      </c>
      <c r="I642" s="257"/>
      <c r="J642" s="253"/>
      <c r="K642" s="253"/>
      <c r="L642" s="258"/>
      <c r="M642" s="259"/>
      <c r="N642" s="260"/>
      <c r="O642" s="260"/>
      <c r="P642" s="260"/>
      <c r="Q642" s="260"/>
      <c r="R642" s="260"/>
      <c r="S642" s="260"/>
      <c r="T642" s="26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2" t="s">
        <v>186</v>
      </c>
      <c r="AU642" s="262" t="s">
        <v>82</v>
      </c>
      <c r="AV642" s="14" t="s">
        <v>82</v>
      </c>
      <c r="AW642" s="14" t="s">
        <v>34</v>
      </c>
      <c r="AX642" s="14" t="s">
        <v>73</v>
      </c>
      <c r="AY642" s="262" t="s">
        <v>177</v>
      </c>
    </row>
    <row r="643" s="14" customFormat="1">
      <c r="A643" s="14"/>
      <c r="B643" s="252"/>
      <c r="C643" s="253"/>
      <c r="D643" s="243" t="s">
        <v>186</v>
      </c>
      <c r="E643" s="254" t="s">
        <v>21</v>
      </c>
      <c r="F643" s="255" t="s">
        <v>895</v>
      </c>
      <c r="G643" s="253"/>
      <c r="H643" s="256">
        <v>45.5</v>
      </c>
      <c r="I643" s="257"/>
      <c r="J643" s="253"/>
      <c r="K643" s="253"/>
      <c r="L643" s="258"/>
      <c r="M643" s="259"/>
      <c r="N643" s="260"/>
      <c r="O643" s="260"/>
      <c r="P643" s="260"/>
      <c r="Q643" s="260"/>
      <c r="R643" s="260"/>
      <c r="S643" s="260"/>
      <c r="T643" s="26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2" t="s">
        <v>186</v>
      </c>
      <c r="AU643" s="262" t="s">
        <v>82</v>
      </c>
      <c r="AV643" s="14" t="s">
        <v>82</v>
      </c>
      <c r="AW643" s="14" t="s">
        <v>34</v>
      </c>
      <c r="AX643" s="14" t="s">
        <v>73</v>
      </c>
      <c r="AY643" s="262" t="s">
        <v>177</v>
      </c>
    </row>
    <row r="644" s="15" customFormat="1">
      <c r="A644" s="15"/>
      <c r="B644" s="263"/>
      <c r="C644" s="264"/>
      <c r="D644" s="243" t="s">
        <v>186</v>
      </c>
      <c r="E644" s="265" t="s">
        <v>21</v>
      </c>
      <c r="F644" s="266" t="s">
        <v>190</v>
      </c>
      <c r="G644" s="264"/>
      <c r="H644" s="267">
        <v>59.579999999999998</v>
      </c>
      <c r="I644" s="268"/>
      <c r="J644" s="264"/>
      <c r="K644" s="264"/>
      <c r="L644" s="269"/>
      <c r="M644" s="270"/>
      <c r="N644" s="271"/>
      <c r="O644" s="271"/>
      <c r="P644" s="271"/>
      <c r="Q644" s="271"/>
      <c r="R644" s="271"/>
      <c r="S644" s="271"/>
      <c r="T644" s="27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3" t="s">
        <v>186</v>
      </c>
      <c r="AU644" s="273" t="s">
        <v>82</v>
      </c>
      <c r="AV644" s="15" t="s">
        <v>184</v>
      </c>
      <c r="AW644" s="15" t="s">
        <v>34</v>
      </c>
      <c r="AX644" s="15" t="s">
        <v>80</v>
      </c>
      <c r="AY644" s="273" t="s">
        <v>177</v>
      </c>
    </row>
    <row r="645" s="2" customFormat="1" ht="19.8" customHeight="1">
      <c r="A645" s="40"/>
      <c r="B645" s="41"/>
      <c r="C645" s="228" t="s">
        <v>896</v>
      </c>
      <c r="D645" s="228" t="s">
        <v>179</v>
      </c>
      <c r="E645" s="229" t="s">
        <v>897</v>
      </c>
      <c r="F645" s="230" t="s">
        <v>898</v>
      </c>
      <c r="G645" s="231" t="s">
        <v>269</v>
      </c>
      <c r="H645" s="232">
        <v>59.579999999999998</v>
      </c>
      <c r="I645" s="233"/>
      <c r="J645" s="234">
        <f>ROUND(I645*H645,2)</f>
        <v>0</v>
      </c>
      <c r="K645" s="230" t="s">
        <v>183</v>
      </c>
      <c r="L645" s="46"/>
      <c r="M645" s="235" t="s">
        <v>21</v>
      </c>
      <c r="N645" s="236" t="s">
        <v>44</v>
      </c>
      <c r="O645" s="86"/>
      <c r="P645" s="237">
        <f>O645*H645</f>
        <v>0</v>
      </c>
      <c r="Q645" s="237">
        <v>0.00025999999999999998</v>
      </c>
      <c r="R645" s="237">
        <f>Q645*H645</f>
        <v>0.015490799999999999</v>
      </c>
      <c r="S645" s="237">
        <v>0</v>
      </c>
      <c r="T645" s="238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39" t="s">
        <v>184</v>
      </c>
      <c r="AT645" s="239" t="s">
        <v>179</v>
      </c>
      <c r="AU645" s="239" t="s">
        <v>82</v>
      </c>
      <c r="AY645" s="19" t="s">
        <v>177</v>
      </c>
      <c r="BE645" s="240">
        <f>IF(N645="základní",J645,0)</f>
        <v>0</v>
      </c>
      <c r="BF645" s="240">
        <f>IF(N645="snížená",J645,0)</f>
        <v>0</v>
      </c>
      <c r="BG645" s="240">
        <f>IF(N645="zákl. přenesená",J645,0)</f>
        <v>0</v>
      </c>
      <c r="BH645" s="240">
        <f>IF(N645="sníž. přenesená",J645,0)</f>
        <v>0</v>
      </c>
      <c r="BI645" s="240">
        <f>IF(N645="nulová",J645,0)</f>
        <v>0</v>
      </c>
      <c r="BJ645" s="19" t="s">
        <v>80</v>
      </c>
      <c r="BK645" s="240">
        <f>ROUND(I645*H645,2)</f>
        <v>0</v>
      </c>
      <c r="BL645" s="19" t="s">
        <v>184</v>
      </c>
      <c r="BM645" s="239" t="s">
        <v>899</v>
      </c>
    </row>
    <row r="646" s="2" customFormat="1" ht="19.8" customHeight="1">
      <c r="A646" s="40"/>
      <c r="B646" s="41"/>
      <c r="C646" s="228" t="s">
        <v>900</v>
      </c>
      <c r="D646" s="228" t="s">
        <v>179</v>
      </c>
      <c r="E646" s="229" t="s">
        <v>901</v>
      </c>
      <c r="F646" s="230" t="s">
        <v>902</v>
      </c>
      <c r="G646" s="231" t="s">
        <v>269</v>
      </c>
      <c r="H646" s="232">
        <v>505.166</v>
      </c>
      <c r="I646" s="233"/>
      <c r="J646" s="234">
        <f>ROUND(I646*H646,2)</f>
        <v>0</v>
      </c>
      <c r="K646" s="230" t="s">
        <v>21</v>
      </c>
      <c r="L646" s="46"/>
      <c r="M646" s="235" t="s">
        <v>21</v>
      </c>
      <c r="N646" s="236" t="s">
        <v>44</v>
      </c>
      <c r="O646" s="86"/>
      <c r="P646" s="237">
        <f>O646*H646</f>
        <v>0</v>
      </c>
      <c r="Q646" s="237">
        <v>0.0064999999999999997</v>
      </c>
      <c r="R646" s="237">
        <f>Q646*H646</f>
        <v>3.283579</v>
      </c>
      <c r="S646" s="237">
        <v>0</v>
      </c>
      <c r="T646" s="238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39" t="s">
        <v>184</v>
      </c>
      <c r="AT646" s="239" t="s">
        <v>179</v>
      </c>
      <c r="AU646" s="239" t="s">
        <v>82</v>
      </c>
      <c r="AY646" s="19" t="s">
        <v>177</v>
      </c>
      <c r="BE646" s="240">
        <f>IF(N646="základní",J646,0)</f>
        <v>0</v>
      </c>
      <c r="BF646" s="240">
        <f>IF(N646="snížená",J646,0)</f>
        <v>0</v>
      </c>
      <c r="BG646" s="240">
        <f>IF(N646="zákl. přenesená",J646,0)</f>
        <v>0</v>
      </c>
      <c r="BH646" s="240">
        <f>IF(N646="sníž. přenesená",J646,0)</f>
        <v>0</v>
      </c>
      <c r="BI646" s="240">
        <f>IF(N646="nulová",J646,0)</f>
        <v>0</v>
      </c>
      <c r="BJ646" s="19" t="s">
        <v>80</v>
      </c>
      <c r="BK646" s="240">
        <f>ROUND(I646*H646,2)</f>
        <v>0</v>
      </c>
      <c r="BL646" s="19" t="s">
        <v>184</v>
      </c>
      <c r="BM646" s="239" t="s">
        <v>903</v>
      </c>
    </row>
    <row r="647" s="13" customFormat="1">
      <c r="A647" s="13"/>
      <c r="B647" s="241"/>
      <c r="C647" s="242"/>
      <c r="D647" s="243" t="s">
        <v>186</v>
      </c>
      <c r="E647" s="244" t="s">
        <v>21</v>
      </c>
      <c r="F647" s="245" t="s">
        <v>904</v>
      </c>
      <c r="G647" s="242"/>
      <c r="H647" s="244" t="s">
        <v>21</v>
      </c>
      <c r="I647" s="246"/>
      <c r="J647" s="242"/>
      <c r="K647" s="242"/>
      <c r="L647" s="247"/>
      <c r="M647" s="248"/>
      <c r="N647" s="249"/>
      <c r="O647" s="249"/>
      <c r="P647" s="249"/>
      <c r="Q647" s="249"/>
      <c r="R647" s="249"/>
      <c r="S647" s="249"/>
      <c r="T647" s="25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1" t="s">
        <v>186</v>
      </c>
      <c r="AU647" s="251" t="s">
        <v>82</v>
      </c>
      <c r="AV647" s="13" t="s">
        <v>80</v>
      </c>
      <c r="AW647" s="13" t="s">
        <v>34</v>
      </c>
      <c r="AX647" s="13" t="s">
        <v>73</v>
      </c>
      <c r="AY647" s="251" t="s">
        <v>177</v>
      </c>
    </row>
    <row r="648" s="13" customFormat="1">
      <c r="A648" s="13"/>
      <c r="B648" s="241"/>
      <c r="C648" s="242"/>
      <c r="D648" s="243" t="s">
        <v>186</v>
      </c>
      <c r="E648" s="244" t="s">
        <v>21</v>
      </c>
      <c r="F648" s="245" t="s">
        <v>905</v>
      </c>
      <c r="G648" s="242"/>
      <c r="H648" s="244" t="s">
        <v>21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1" t="s">
        <v>186</v>
      </c>
      <c r="AU648" s="251" t="s">
        <v>82</v>
      </c>
      <c r="AV648" s="13" t="s">
        <v>80</v>
      </c>
      <c r="AW648" s="13" t="s">
        <v>34</v>
      </c>
      <c r="AX648" s="13" t="s">
        <v>73</v>
      </c>
      <c r="AY648" s="251" t="s">
        <v>177</v>
      </c>
    </row>
    <row r="649" s="13" customFormat="1">
      <c r="A649" s="13"/>
      <c r="B649" s="241"/>
      <c r="C649" s="242"/>
      <c r="D649" s="243" t="s">
        <v>186</v>
      </c>
      <c r="E649" s="244" t="s">
        <v>21</v>
      </c>
      <c r="F649" s="245" t="s">
        <v>906</v>
      </c>
      <c r="G649" s="242"/>
      <c r="H649" s="244" t="s">
        <v>21</v>
      </c>
      <c r="I649" s="246"/>
      <c r="J649" s="242"/>
      <c r="K649" s="242"/>
      <c r="L649" s="247"/>
      <c r="M649" s="248"/>
      <c r="N649" s="249"/>
      <c r="O649" s="249"/>
      <c r="P649" s="249"/>
      <c r="Q649" s="249"/>
      <c r="R649" s="249"/>
      <c r="S649" s="249"/>
      <c r="T649" s="25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1" t="s">
        <v>186</v>
      </c>
      <c r="AU649" s="251" t="s">
        <v>82</v>
      </c>
      <c r="AV649" s="13" t="s">
        <v>80</v>
      </c>
      <c r="AW649" s="13" t="s">
        <v>34</v>
      </c>
      <c r="AX649" s="13" t="s">
        <v>73</v>
      </c>
      <c r="AY649" s="251" t="s">
        <v>177</v>
      </c>
    </row>
    <row r="650" s="13" customFormat="1">
      <c r="A650" s="13"/>
      <c r="B650" s="241"/>
      <c r="C650" s="242"/>
      <c r="D650" s="243" t="s">
        <v>186</v>
      </c>
      <c r="E650" s="244" t="s">
        <v>21</v>
      </c>
      <c r="F650" s="245" t="s">
        <v>907</v>
      </c>
      <c r="G650" s="242"/>
      <c r="H650" s="244" t="s">
        <v>21</v>
      </c>
      <c r="I650" s="246"/>
      <c r="J650" s="242"/>
      <c r="K650" s="242"/>
      <c r="L650" s="247"/>
      <c r="M650" s="248"/>
      <c r="N650" s="249"/>
      <c r="O650" s="249"/>
      <c r="P650" s="249"/>
      <c r="Q650" s="249"/>
      <c r="R650" s="249"/>
      <c r="S650" s="249"/>
      <c r="T650" s="25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1" t="s">
        <v>186</v>
      </c>
      <c r="AU650" s="251" t="s">
        <v>82</v>
      </c>
      <c r="AV650" s="13" t="s">
        <v>80</v>
      </c>
      <c r="AW650" s="13" t="s">
        <v>34</v>
      </c>
      <c r="AX650" s="13" t="s">
        <v>73</v>
      </c>
      <c r="AY650" s="251" t="s">
        <v>177</v>
      </c>
    </row>
    <row r="651" s="13" customFormat="1">
      <c r="A651" s="13"/>
      <c r="B651" s="241"/>
      <c r="C651" s="242"/>
      <c r="D651" s="243" t="s">
        <v>186</v>
      </c>
      <c r="E651" s="244" t="s">
        <v>21</v>
      </c>
      <c r="F651" s="245" t="s">
        <v>833</v>
      </c>
      <c r="G651" s="242"/>
      <c r="H651" s="244" t="s">
        <v>21</v>
      </c>
      <c r="I651" s="246"/>
      <c r="J651" s="242"/>
      <c r="K651" s="242"/>
      <c r="L651" s="247"/>
      <c r="M651" s="248"/>
      <c r="N651" s="249"/>
      <c r="O651" s="249"/>
      <c r="P651" s="249"/>
      <c r="Q651" s="249"/>
      <c r="R651" s="249"/>
      <c r="S651" s="249"/>
      <c r="T651" s="25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1" t="s">
        <v>186</v>
      </c>
      <c r="AU651" s="251" t="s">
        <v>82</v>
      </c>
      <c r="AV651" s="13" t="s">
        <v>80</v>
      </c>
      <c r="AW651" s="13" t="s">
        <v>34</v>
      </c>
      <c r="AX651" s="13" t="s">
        <v>73</v>
      </c>
      <c r="AY651" s="251" t="s">
        <v>177</v>
      </c>
    </row>
    <row r="652" s="14" customFormat="1">
      <c r="A652" s="14"/>
      <c r="B652" s="252"/>
      <c r="C652" s="253"/>
      <c r="D652" s="243" t="s">
        <v>186</v>
      </c>
      <c r="E652" s="254" t="s">
        <v>21</v>
      </c>
      <c r="F652" s="255" t="s">
        <v>834</v>
      </c>
      <c r="G652" s="253"/>
      <c r="H652" s="256">
        <v>147</v>
      </c>
      <c r="I652" s="257"/>
      <c r="J652" s="253"/>
      <c r="K652" s="253"/>
      <c r="L652" s="258"/>
      <c r="M652" s="259"/>
      <c r="N652" s="260"/>
      <c r="O652" s="260"/>
      <c r="P652" s="260"/>
      <c r="Q652" s="260"/>
      <c r="R652" s="260"/>
      <c r="S652" s="260"/>
      <c r="T652" s="26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2" t="s">
        <v>186</v>
      </c>
      <c r="AU652" s="262" t="s">
        <v>82</v>
      </c>
      <c r="AV652" s="14" t="s">
        <v>82</v>
      </c>
      <c r="AW652" s="14" t="s">
        <v>34</v>
      </c>
      <c r="AX652" s="14" t="s">
        <v>73</v>
      </c>
      <c r="AY652" s="262" t="s">
        <v>177</v>
      </c>
    </row>
    <row r="653" s="14" customFormat="1">
      <c r="A653" s="14"/>
      <c r="B653" s="252"/>
      <c r="C653" s="253"/>
      <c r="D653" s="243" t="s">
        <v>186</v>
      </c>
      <c r="E653" s="254" t="s">
        <v>21</v>
      </c>
      <c r="F653" s="255" t="s">
        <v>835</v>
      </c>
      <c r="G653" s="253"/>
      <c r="H653" s="256">
        <v>4.8650000000000002</v>
      </c>
      <c r="I653" s="257"/>
      <c r="J653" s="253"/>
      <c r="K653" s="253"/>
      <c r="L653" s="258"/>
      <c r="M653" s="259"/>
      <c r="N653" s="260"/>
      <c r="O653" s="260"/>
      <c r="P653" s="260"/>
      <c r="Q653" s="260"/>
      <c r="R653" s="260"/>
      <c r="S653" s="260"/>
      <c r="T653" s="26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2" t="s">
        <v>186</v>
      </c>
      <c r="AU653" s="262" t="s">
        <v>82</v>
      </c>
      <c r="AV653" s="14" t="s">
        <v>82</v>
      </c>
      <c r="AW653" s="14" t="s">
        <v>34</v>
      </c>
      <c r="AX653" s="14" t="s">
        <v>73</v>
      </c>
      <c r="AY653" s="262" t="s">
        <v>177</v>
      </c>
    </row>
    <row r="654" s="14" customFormat="1">
      <c r="A654" s="14"/>
      <c r="B654" s="252"/>
      <c r="C654" s="253"/>
      <c r="D654" s="243" t="s">
        <v>186</v>
      </c>
      <c r="E654" s="254" t="s">
        <v>21</v>
      </c>
      <c r="F654" s="255" t="s">
        <v>836</v>
      </c>
      <c r="G654" s="253"/>
      <c r="H654" s="256">
        <v>8.5150000000000006</v>
      </c>
      <c r="I654" s="257"/>
      <c r="J654" s="253"/>
      <c r="K654" s="253"/>
      <c r="L654" s="258"/>
      <c r="M654" s="259"/>
      <c r="N654" s="260"/>
      <c r="O654" s="260"/>
      <c r="P654" s="260"/>
      <c r="Q654" s="260"/>
      <c r="R654" s="260"/>
      <c r="S654" s="260"/>
      <c r="T654" s="26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2" t="s">
        <v>186</v>
      </c>
      <c r="AU654" s="262" t="s">
        <v>82</v>
      </c>
      <c r="AV654" s="14" t="s">
        <v>82</v>
      </c>
      <c r="AW654" s="14" t="s">
        <v>34</v>
      </c>
      <c r="AX654" s="14" t="s">
        <v>73</v>
      </c>
      <c r="AY654" s="262" t="s">
        <v>177</v>
      </c>
    </row>
    <row r="655" s="14" customFormat="1">
      <c r="A655" s="14"/>
      <c r="B655" s="252"/>
      <c r="C655" s="253"/>
      <c r="D655" s="243" t="s">
        <v>186</v>
      </c>
      <c r="E655" s="254" t="s">
        <v>21</v>
      </c>
      <c r="F655" s="255" t="s">
        <v>837</v>
      </c>
      <c r="G655" s="253"/>
      <c r="H655" s="256">
        <v>31.460000000000001</v>
      </c>
      <c r="I655" s="257"/>
      <c r="J655" s="253"/>
      <c r="K655" s="253"/>
      <c r="L655" s="258"/>
      <c r="M655" s="259"/>
      <c r="N655" s="260"/>
      <c r="O655" s="260"/>
      <c r="P655" s="260"/>
      <c r="Q655" s="260"/>
      <c r="R655" s="260"/>
      <c r="S655" s="260"/>
      <c r="T655" s="26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2" t="s">
        <v>186</v>
      </c>
      <c r="AU655" s="262" t="s">
        <v>82</v>
      </c>
      <c r="AV655" s="14" t="s">
        <v>82</v>
      </c>
      <c r="AW655" s="14" t="s">
        <v>34</v>
      </c>
      <c r="AX655" s="14" t="s">
        <v>73</v>
      </c>
      <c r="AY655" s="262" t="s">
        <v>177</v>
      </c>
    </row>
    <row r="656" s="14" customFormat="1">
      <c r="A656" s="14"/>
      <c r="B656" s="252"/>
      <c r="C656" s="253"/>
      <c r="D656" s="243" t="s">
        <v>186</v>
      </c>
      <c r="E656" s="254" t="s">
        <v>21</v>
      </c>
      <c r="F656" s="255" t="s">
        <v>838</v>
      </c>
      <c r="G656" s="253"/>
      <c r="H656" s="256">
        <v>11</v>
      </c>
      <c r="I656" s="257"/>
      <c r="J656" s="253"/>
      <c r="K656" s="253"/>
      <c r="L656" s="258"/>
      <c r="M656" s="259"/>
      <c r="N656" s="260"/>
      <c r="O656" s="260"/>
      <c r="P656" s="260"/>
      <c r="Q656" s="260"/>
      <c r="R656" s="260"/>
      <c r="S656" s="260"/>
      <c r="T656" s="26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2" t="s">
        <v>186</v>
      </c>
      <c r="AU656" s="262" t="s">
        <v>82</v>
      </c>
      <c r="AV656" s="14" t="s">
        <v>82</v>
      </c>
      <c r="AW656" s="14" t="s">
        <v>34</v>
      </c>
      <c r="AX656" s="14" t="s">
        <v>73</v>
      </c>
      <c r="AY656" s="262" t="s">
        <v>177</v>
      </c>
    </row>
    <row r="657" s="13" customFormat="1">
      <c r="A657" s="13"/>
      <c r="B657" s="241"/>
      <c r="C657" s="242"/>
      <c r="D657" s="243" t="s">
        <v>186</v>
      </c>
      <c r="E657" s="244" t="s">
        <v>21</v>
      </c>
      <c r="F657" s="245" t="s">
        <v>839</v>
      </c>
      <c r="G657" s="242"/>
      <c r="H657" s="244" t="s">
        <v>21</v>
      </c>
      <c r="I657" s="246"/>
      <c r="J657" s="242"/>
      <c r="K657" s="242"/>
      <c r="L657" s="247"/>
      <c r="M657" s="248"/>
      <c r="N657" s="249"/>
      <c r="O657" s="249"/>
      <c r="P657" s="249"/>
      <c r="Q657" s="249"/>
      <c r="R657" s="249"/>
      <c r="S657" s="249"/>
      <c r="T657" s="25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1" t="s">
        <v>186</v>
      </c>
      <c r="AU657" s="251" t="s">
        <v>82</v>
      </c>
      <c r="AV657" s="13" t="s">
        <v>80</v>
      </c>
      <c r="AW657" s="13" t="s">
        <v>34</v>
      </c>
      <c r="AX657" s="13" t="s">
        <v>73</v>
      </c>
      <c r="AY657" s="251" t="s">
        <v>177</v>
      </c>
    </row>
    <row r="658" s="14" customFormat="1">
      <c r="A658" s="14"/>
      <c r="B658" s="252"/>
      <c r="C658" s="253"/>
      <c r="D658" s="243" t="s">
        <v>186</v>
      </c>
      <c r="E658" s="254" t="s">
        <v>21</v>
      </c>
      <c r="F658" s="255" t="s">
        <v>840</v>
      </c>
      <c r="G658" s="253"/>
      <c r="H658" s="256">
        <v>31.734999999999999</v>
      </c>
      <c r="I658" s="257"/>
      <c r="J658" s="253"/>
      <c r="K658" s="253"/>
      <c r="L658" s="258"/>
      <c r="M658" s="259"/>
      <c r="N658" s="260"/>
      <c r="O658" s="260"/>
      <c r="P658" s="260"/>
      <c r="Q658" s="260"/>
      <c r="R658" s="260"/>
      <c r="S658" s="260"/>
      <c r="T658" s="26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2" t="s">
        <v>186</v>
      </c>
      <c r="AU658" s="262" t="s">
        <v>82</v>
      </c>
      <c r="AV658" s="14" t="s">
        <v>82</v>
      </c>
      <c r="AW658" s="14" t="s">
        <v>34</v>
      </c>
      <c r="AX658" s="14" t="s">
        <v>73</v>
      </c>
      <c r="AY658" s="262" t="s">
        <v>177</v>
      </c>
    </row>
    <row r="659" s="14" customFormat="1">
      <c r="A659" s="14"/>
      <c r="B659" s="252"/>
      <c r="C659" s="253"/>
      <c r="D659" s="243" t="s">
        <v>186</v>
      </c>
      <c r="E659" s="254" t="s">
        <v>21</v>
      </c>
      <c r="F659" s="255" t="s">
        <v>834</v>
      </c>
      <c r="G659" s="253"/>
      <c r="H659" s="256">
        <v>147</v>
      </c>
      <c r="I659" s="257"/>
      <c r="J659" s="253"/>
      <c r="K659" s="253"/>
      <c r="L659" s="258"/>
      <c r="M659" s="259"/>
      <c r="N659" s="260"/>
      <c r="O659" s="260"/>
      <c r="P659" s="260"/>
      <c r="Q659" s="260"/>
      <c r="R659" s="260"/>
      <c r="S659" s="260"/>
      <c r="T659" s="26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2" t="s">
        <v>186</v>
      </c>
      <c r="AU659" s="262" t="s">
        <v>82</v>
      </c>
      <c r="AV659" s="14" t="s">
        <v>82</v>
      </c>
      <c r="AW659" s="14" t="s">
        <v>34</v>
      </c>
      <c r="AX659" s="14" t="s">
        <v>73</v>
      </c>
      <c r="AY659" s="262" t="s">
        <v>177</v>
      </c>
    </row>
    <row r="660" s="14" customFormat="1">
      <c r="A660" s="14"/>
      <c r="B660" s="252"/>
      <c r="C660" s="253"/>
      <c r="D660" s="243" t="s">
        <v>186</v>
      </c>
      <c r="E660" s="254" t="s">
        <v>21</v>
      </c>
      <c r="F660" s="255" t="s">
        <v>836</v>
      </c>
      <c r="G660" s="253"/>
      <c r="H660" s="256">
        <v>8.5150000000000006</v>
      </c>
      <c r="I660" s="257"/>
      <c r="J660" s="253"/>
      <c r="K660" s="253"/>
      <c r="L660" s="258"/>
      <c r="M660" s="259"/>
      <c r="N660" s="260"/>
      <c r="O660" s="260"/>
      <c r="P660" s="260"/>
      <c r="Q660" s="260"/>
      <c r="R660" s="260"/>
      <c r="S660" s="260"/>
      <c r="T660" s="26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2" t="s">
        <v>186</v>
      </c>
      <c r="AU660" s="262" t="s">
        <v>82</v>
      </c>
      <c r="AV660" s="14" t="s">
        <v>82</v>
      </c>
      <c r="AW660" s="14" t="s">
        <v>34</v>
      </c>
      <c r="AX660" s="14" t="s">
        <v>73</v>
      </c>
      <c r="AY660" s="262" t="s">
        <v>177</v>
      </c>
    </row>
    <row r="661" s="14" customFormat="1">
      <c r="A661" s="14"/>
      <c r="B661" s="252"/>
      <c r="C661" s="253"/>
      <c r="D661" s="243" t="s">
        <v>186</v>
      </c>
      <c r="E661" s="254" t="s">
        <v>21</v>
      </c>
      <c r="F661" s="255" t="s">
        <v>835</v>
      </c>
      <c r="G661" s="253"/>
      <c r="H661" s="256">
        <v>4.8650000000000002</v>
      </c>
      <c r="I661" s="257"/>
      <c r="J661" s="253"/>
      <c r="K661" s="253"/>
      <c r="L661" s="258"/>
      <c r="M661" s="259"/>
      <c r="N661" s="260"/>
      <c r="O661" s="260"/>
      <c r="P661" s="260"/>
      <c r="Q661" s="260"/>
      <c r="R661" s="260"/>
      <c r="S661" s="260"/>
      <c r="T661" s="26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2" t="s">
        <v>186</v>
      </c>
      <c r="AU661" s="262" t="s">
        <v>82</v>
      </c>
      <c r="AV661" s="14" t="s">
        <v>82</v>
      </c>
      <c r="AW661" s="14" t="s">
        <v>34</v>
      </c>
      <c r="AX661" s="14" t="s">
        <v>73</v>
      </c>
      <c r="AY661" s="262" t="s">
        <v>177</v>
      </c>
    </row>
    <row r="662" s="14" customFormat="1">
      <c r="A662" s="14"/>
      <c r="B662" s="252"/>
      <c r="C662" s="253"/>
      <c r="D662" s="243" t="s">
        <v>186</v>
      </c>
      <c r="E662" s="254" t="s">
        <v>21</v>
      </c>
      <c r="F662" s="255" t="s">
        <v>838</v>
      </c>
      <c r="G662" s="253"/>
      <c r="H662" s="256">
        <v>11</v>
      </c>
      <c r="I662" s="257"/>
      <c r="J662" s="253"/>
      <c r="K662" s="253"/>
      <c r="L662" s="258"/>
      <c r="M662" s="259"/>
      <c r="N662" s="260"/>
      <c r="O662" s="260"/>
      <c r="P662" s="260"/>
      <c r="Q662" s="260"/>
      <c r="R662" s="260"/>
      <c r="S662" s="260"/>
      <c r="T662" s="26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2" t="s">
        <v>186</v>
      </c>
      <c r="AU662" s="262" t="s">
        <v>82</v>
      </c>
      <c r="AV662" s="14" t="s">
        <v>82</v>
      </c>
      <c r="AW662" s="14" t="s">
        <v>34</v>
      </c>
      <c r="AX662" s="14" t="s">
        <v>73</v>
      </c>
      <c r="AY662" s="262" t="s">
        <v>177</v>
      </c>
    </row>
    <row r="663" s="13" customFormat="1">
      <c r="A663" s="13"/>
      <c r="B663" s="241"/>
      <c r="C663" s="242"/>
      <c r="D663" s="243" t="s">
        <v>186</v>
      </c>
      <c r="E663" s="244" t="s">
        <v>21</v>
      </c>
      <c r="F663" s="245" t="s">
        <v>841</v>
      </c>
      <c r="G663" s="242"/>
      <c r="H663" s="244" t="s">
        <v>21</v>
      </c>
      <c r="I663" s="246"/>
      <c r="J663" s="242"/>
      <c r="K663" s="242"/>
      <c r="L663" s="247"/>
      <c r="M663" s="248"/>
      <c r="N663" s="249"/>
      <c r="O663" s="249"/>
      <c r="P663" s="249"/>
      <c r="Q663" s="249"/>
      <c r="R663" s="249"/>
      <c r="S663" s="249"/>
      <c r="T663" s="25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1" t="s">
        <v>186</v>
      </c>
      <c r="AU663" s="251" t="s">
        <v>82</v>
      </c>
      <c r="AV663" s="13" t="s">
        <v>80</v>
      </c>
      <c r="AW663" s="13" t="s">
        <v>34</v>
      </c>
      <c r="AX663" s="13" t="s">
        <v>73</v>
      </c>
      <c r="AY663" s="251" t="s">
        <v>177</v>
      </c>
    </row>
    <row r="664" s="14" customFormat="1">
      <c r="A664" s="14"/>
      <c r="B664" s="252"/>
      <c r="C664" s="253"/>
      <c r="D664" s="243" t="s">
        <v>186</v>
      </c>
      <c r="E664" s="254" t="s">
        <v>21</v>
      </c>
      <c r="F664" s="255" t="s">
        <v>842</v>
      </c>
      <c r="G664" s="253"/>
      <c r="H664" s="256">
        <v>36.359999999999999</v>
      </c>
      <c r="I664" s="257"/>
      <c r="J664" s="253"/>
      <c r="K664" s="253"/>
      <c r="L664" s="258"/>
      <c r="M664" s="259"/>
      <c r="N664" s="260"/>
      <c r="O664" s="260"/>
      <c r="P664" s="260"/>
      <c r="Q664" s="260"/>
      <c r="R664" s="260"/>
      <c r="S664" s="260"/>
      <c r="T664" s="26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2" t="s">
        <v>186</v>
      </c>
      <c r="AU664" s="262" t="s">
        <v>82</v>
      </c>
      <c r="AV664" s="14" t="s">
        <v>82</v>
      </c>
      <c r="AW664" s="14" t="s">
        <v>34</v>
      </c>
      <c r="AX664" s="14" t="s">
        <v>73</v>
      </c>
      <c r="AY664" s="262" t="s">
        <v>177</v>
      </c>
    </row>
    <row r="665" s="14" customFormat="1">
      <c r="A665" s="14"/>
      <c r="B665" s="252"/>
      <c r="C665" s="253"/>
      <c r="D665" s="243" t="s">
        <v>186</v>
      </c>
      <c r="E665" s="254" t="s">
        <v>21</v>
      </c>
      <c r="F665" s="255" t="s">
        <v>843</v>
      </c>
      <c r="G665" s="253"/>
      <c r="H665" s="256">
        <v>0.59999999999999998</v>
      </c>
      <c r="I665" s="257"/>
      <c r="J665" s="253"/>
      <c r="K665" s="253"/>
      <c r="L665" s="258"/>
      <c r="M665" s="259"/>
      <c r="N665" s="260"/>
      <c r="O665" s="260"/>
      <c r="P665" s="260"/>
      <c r="Q665" s="260"/>
      <c r="R665" s="260"/>
      <c r="S665" s="260"/>
      <c r="T665" s="26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2" t="s">
        <v>186</v>
      </c>
      <c r="AU665" s="262" t="s">
        <v>82</v>
      </c>
      <c r="AV665" s="14" t="s">
        <v>82</v>
      </c>
      <c r="AW665" s="14" t="s">
        <v>34</v>
      </c>
      <c r="AX665" s="14" t="s">
        <v>73</v>
      </c>
      <c r="AY665" s="262" t="s">
        <v>177</v>
      </c>
    </row>
    <row r="666" s="14" customFormat="1">
      <c r="A666" s="14"/>
      <c r="B666" s="252"/>
      <c r="C666" s="253"/>
      <c r="D666" s="243" t="s">
        <v>186</v>
      </c>
      <c r="E666" s="254" t="s">
        <v>21</v>
      </c>
      <c r="F666" s="255" t="s">
        <v>844</v>
      </c>
      <c r="G666" s="253"/>
      <c r="H666" s="256">
        <v>15.329000000000001</v>
      </c>
      <c r="I666" s="257"/>
      <c r="J666" s="253"/>
      <c r="K666" s="253"/>
      <c r="L666" s="258"/>
      <c r="M666" s="259"/>
      <c r="N666" s="260"/>
      <c r="O666" s="260"/>
      <c r="P666" s="260"/>
      <c r="Q666" s="260"/>
      <c r="R666" s="260"/>
      <c r="S666" s="260"/>
      <c r="T666" s="26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2" t="s">
        <v>186</v>
      </c>
      <c r="AU666" s="262" t="s">
        <v>82</v>
      </c>
      <c r="AV666" s="14" t="s">
        <v>82</v>
      </c>
      <c r="AW666" s="14" t="s">
        <v>34</v>
      </c>
      <c r="AX666" s="14" t="s">
        <v>73</v>
      </c>
      <c r="AY666" s="262" t="s">
        <v>177</v>
      </c>
    </row>
    <row r="667" s="14" customFormat="1">
      <c r="A667" s="14"/>
      <c r="B667" s="252"/>
      <c r="C667" s="253"/>
      <c r="D667" s="243" t="s">
        <v>186</v>
      </c>
      <c r="E667" s="254" t="s">
        <v>21</v>
      </c>
      <c r="F667" s="255" t="s">
        <v>845</v>
      </c>
      <c r="G667" s="253"/>
      <c r="H667" s="256">
        <v>5</v>
      </c>
      <c r="I667" s="257"/>
      <c r="J667" s="253"/>
      <c r="K667" s="253"/>
      <c r="L667" s="258"/>
      <c r="M667" s="259"/>
      <c r="N667" s="260"/>
      <c r="O667" s="260"/>
      <c r="P667" s="260"/>
      <c r="Q667" s="260"/>
      <c r="R667" s="260"/>
      <c r="S667" s="260"/>
      <c r="T667" s="26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2" t="s">
        <v>186</v>
      </c>
      <c r="AU667" s="262" t="s">
        <v>82</v>
      </c>
      <c r="AV667" s="14" t="s">
        <v>82</v>
      </c>
      <c r="AW667" s="14" t="s">
        <v>34</v>
      </c>
      <c r="AX667" s="14" t="s">
        <v>73</v>
      </c>
      <c r="AY667" s="262" t="s">
        <v>177</v>
      </c>
    </row>
    <row r="668" s="13" customFormat="1">
      <c r="A668" s="13"/>
      <c r="B668" s="241"/>
      <c r="C668" s="242"/>
      <c r="D668" s="243" t="s">
        <v>186</v>
      </c>
      <c r="E668" s="244" t="s">
        <v>21</v>
      </c>
      <c r="F668" s="245" t="s">
        <v>846</v>
      </c>
      <c r="G668" s="242"/>
      <c r="H668" s="244" t="s">
        <v>21</v>
      </c>
      <c r="I668" s="246"/>
      <c r="J668" s="242"/>
      <c r="K668" s="242"/>
      <c r="L668" s="247"/>
      <c r="M668" s="248"/>
      <c r="N668" s="249"/>
      <c r="O668" s="249"/>
      <c r="P668" s="249"/>
      <c r="Q668" s="249"/>
      <c r="R668" s="249"/>
      <c r="S668" s="249"/>
      <c r="T668" s="25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1" t="s">
        <v>186</v>
      </c>
      <c r="AU668" s="251" t="s">
        <v>82</v>
      </c>
      <c r="AV668" s="13" t="s">
        <v>80</v>
      </c>
      <c r="AW668" s="13" t="s">
        <v>34</v>
      </c>
      <c r="AX668" s="13" t="s">
        <v>73</v>
      </c>
      <c r="AY668" s="251" t="s">
        <v>177</v>
      </c>
    </row>
    <row r="669" s="14" customFormat="1">
      <c r="A669" s="14"/>
      <c r="B669" s="252"/>
      <c r="C669" s="253"/>
      <c r="D669" s="243" t="s">
        <v>186</v>
      </c>
      <c r="E669" s="254" t="s">
        <v>21</v>
      </c>
      <c r="F669" s="255" t="s">
        <v>847</v>
      </c>
      <c r="G669" s="253"/>
      <c r="H669" s="256">
        <v>78.036000000000001</v>
      </c>
      <c r="I669" s="257"/>
      <c r="J669" s="253"/>
      <c r="K669" s="253"/>
      <c r="L669" s="258"/>
      <c r="M669" s="259"/>
      <c r="N669" s="260"/>
      <c r="O669" s="260"/>
      <c r="P669" s="260"/>
      <c r="Q669" s="260"/>
      <c r="R669" s="260"/>
      <c r="S669" s="260"/>
      <c r="T669" s="26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2" t="s">
        <v>186</v>
      </c>
      <c r="AU669" s="262" t="s">
        <v>82</v>
      </c>
      <c r="AV669" s="14" t="s">
        <v>82</v>
      </c>
      <c r="AW669" s="14" t="s">
        <v>34</v>
      </c>
      <c r="AX669" s="14" t="s">
        <v>73</v>
      </c>
      <c r="AY669" s="262" t="s">
        <v>177</v>
      </c>
    </row>
    <row r="670" s="14" customFormat="1">
      <c r="A670" s="14"/>
      <c r="B670" s="252"/>
      <c r="C670" s="253"/>
      <c r="D670" s="243" t="s">
        <v>186</v>
      </c>
      <c r="E670" s="254" t="s">
        <v>21</v>
      </c>
      <c r="F670" s="255" t="s">
        <v>844</v>
      </c>
      <c r="G670" s="253"/>
      <c r="H670" s="256">
        <v>15.329000000000001</v>
      </c>
      <c r="I670" s="257"/>
      <c r="J670" s="253"/>
      <c r="K670" s="253"/>
      <c r="L670" s="258"/>
      <c r="M670" s="259"/>
      <c r="N670" s="260"/>
      <c r="O670" s="260"/>
      <c r="P670" s="260"/>
      <c r="Q670" s="260"/>
      <c r="R670" s="260"/>
      <c r="S670" s="260"/>
      <c r="T670" s="26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2" t="s">
        <v>186</v>
      </c>
      <c r="AU670" s="262" t="s">
        <v>82</v>
      </c>
      <c r="AV670" s="14" t="s">
        <v>82</v>
      </c>
      <c r="AW670" s="14" t="s">
        <v>34</v>
      </c>
      <c r="AX670" s="14" t="s">
        <v>73</v>
      </c>
      <c r="AY670" s="262" t="s">
        <v>177</v>
      </c>
    </row>
    <row r="671" s="14" customFormat="1">
      <c r="A671" s="14"/>
      <c r="B671" s="252"/>
      <c r="C671" s="253"/>
      <c r="D671" s="243" t="s">
        <v>186</v>
      </c>
      <c r="E671" s="254" t="s">
        <v>21</v>
      </c>
      <c r="F671" s="255" t="s">
        <v>848</v>
      </c>
      <c r="G671" s="253"/>
      <c r="H671" s="256">
        <v>4</v>
      </c>
      <c r="I671" s="257"/>
      <c r="J671" s="253"/>
      <c r="K671" s="253"/>
      <c r="L671" s="258"/>
      <c r="M671" s="259"/>
      <c r="N671" s="260"/>
      <c r="O671" s="260"/>
      <c r="P671" s="260"/>
      <c r="Q671" s="260"/>
      <c r="R671" s="260"/>
      <c r="S671" s="260"/>
      <c r="T671" s="26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2" t="s">
        <v>186</v>
      </c>
      <c r="AU671" s="262" t="s">
        <v>82</v>
      </c>
      <c r="AV671" s="14" t="s">
        <v>82</v>
      </c>
      <c r="AW671" s="14" t="s">
        <v>34</v>
      </c>
      <c r="AX671" s="14" t="s">
        <v>73</v>
      </c>
      <c r="AY671" s="262" t="s">
        <v>177</v>
      </c>
    </row>
    <row r="672" s="14" customFormat="1">
      <c r="A672" s="14"/>
      <c r="B672" s="252"/>
      <c r="C672" s="253"/>
      <c r="D672" s="243" t="s">
        <v>186</v>
      </c>
      <c r="E672" s="254" t="s">
        <v>21</v>
      </c>
      <c r="F672" s="255" t="s">
        <v>908</v>
      </c>
      <c r="G672" s="253"/>
      <c r="H672" s="256">
        <v>-14.08</v>
      </c>
      <c r="I672" s="257"/>
      <c r="J672" s="253"/>
      <c r="K672" s="253"/>
      <c r="L672" s="258"/>
      <c r="M672" s="259"/>
      <c r="N672" s="260"/>
      <c r="O672" s="260"/>
      <c r="P672" s="260"/>
      <c r="Q672" s="260"/>
      <c r="R672" s="260"/>
      <c r="S672" s="260"/>
      <c r="T672" s="26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2" t="s">
        <v>186</v>
      </c>
      <c r="AU672" s="262" t="s">
        <v>82</v>
      </c>
      <c r="AV672" s="14" t="s">
        <v>82</v>
      </c>
      <c r="AW672" s="14" t="s">
        <v>34</v>
      </c>
      <c r="AX672" s="14" t="s">
        <v>73</v>
      </c>
      <c r="AY672" s="262" t="s">
        <v>177</v>
      </c>
    </row>
    <row r="673" s="13" customFormat="1">
      <c r="A673" s="13"/>
      <c r="B673" s="241"/>
      <c r="C673" s="242"/>
      <c r="D673" s="243" t="s">
        <v>186</v>
      </c>
      <c r="E673" s="244" t="s">
        <v>21</v>
      </c>
      <c r="F673" s="245" t="s">
        <v>491</v>
      </c>
      <c r="G673" s="242"/>
      <c r="H673" s="244" t="s">
        <v>21</v>
      </c>
      <c r="I673" s="246"/>
      <c r="J673" s="242"/>
      <c r="K673" s="242"/>
      <c r="L673" s="247"/>
      <c r="M673" s="248"/>
      <c r="N673" s="249"/>
      <c r="O673" s="249"/>
      <c r="P673" s="249"/>
      <c r="Q673" s="249"/>
      <c r="R673" s="249"/>
      <c r="S673" s="249"/>
      <c r="T673" s="25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1" t="s">
        <v>186</v>
      </c>
      <c r="AU673" s="251" t="s">
        <v>82</v>
      </c>
      <c r="AV673" s="13" t="s">
        <v>80</v>
      </c>
      <c r="AW673" s="13" t="s">
        <v>34</v>
      </c>
      <c r="AX673" s="13" t="s">
        <v>73</v>
      </c>
      <c r="AY673" s="251" t="s">
        <v>177</v>
      </c>
    </row>
    <row r="674" s="14" customFormat="1">
      <c r="A674" s="14"/>
      <c r="B674" s="252"/>
      <c r="C674" s="253"/>
      <c r="D674" s="243" t="s">
        <v>186</v>
      </c>
      <c r="E674" s="254" t="s">
        <v>21</v>
      </c>
      <c r="F674" s="255" t="s">
        <v>850</v>
      </c>
      <c r="G674" s="253"/>
      <c r="H674" s="256">
        <v>-2</v>
      </c>
      <c r="I674" s="257"/>
      <c r="J674" s="253"/>
      <c r="K674" s="253"/>
      <c r="L674" s="258"/>
      <c r="M674" s="259"/>
      <c r="N674" s="260"/>
      <c r="O674" s="260"/>
      <c r="P674" s="260"/>
      <c r="Q674" s="260"/>
      <c r="R674" s="260"/>
      <c r="S674" s="260"/>
      <c r="T674" s="26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2" t="s">
        <v>186</v>
      </c>
      <c r="AU674" s="262" t="s">
        <v>82</v>
      </c>
      <c r="AV674" s="14" t="s">
        <v>82</v>
      </c>
      <c r="AW674" s="14" t="s">
        <v>34</v>
      </c>
      <c r="AX674" s="14" t="s">
        <v>73</v>
      </c>
      <c r="AY674" s="262" t="s">
        <v>177</v>
      </c>
    </row>
    <row r="675" s="14" customFormat="1">
      <c r="A675" s="14"/>
      <c r="B675" s="252"/>
      <c r="C675" s="253"/>
      <c r="D675" s="243" t="s">
        <v>186</v>
      </c>
      <c r="E675" s="254" t="s">
        <v>21</v>
      </c>
      <c r="F675" s="255" t="s">
        <v>851</v>
      </c>
      <c r="G675" s="253"/>
      <c r="H675" s="256">
        <v>-1.8</v>
      </c>
      <c r="I675" s="257"/>
      <c r="J675" s="253"/>
      <c r="K675" s="253"/>
      <c r="L675" s="258"/>
      <c r="M675" s="259"/>
      <c r="N675" s="260"/>
      <c r="O675" s="260"/>
      <c r="P675" s="260"/>
      <c r="Q675" s="260"/>
      <c r="R675" s="260"/>
      <c r="S675" s="260"/>
      <c r="T675" s="26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2" t="s">
        <v>186</v>
      </c>
      <c r="AU675" s="262" t="s">
        <v>82</v>
      </c>
      <c r="AV675" s="14" t="s">
        <v>82</v>
      </c>
      <c r="AW675" s="14" t="s">
        <v>34</v>
      </c>
      <c r="AX675" s="14" t="s">
        <v>73</v>
      </c>
      <c r="AY675" s="262" t="s">
        <v>177</v>
      </c>
    </row>
    <row r="676" s="14" customFormat="1">
      <c r="A676" s="14"/>
      <c r="B676" s="252"/>
      <c r="C676" s="253"/>
      <c r="D676" s="243" t="s">
        <v>186</v>
      </c>
      <c r="E676" s="254" t="s">
        <v>21</v>
      </c>
      <c r="F676" s="255" t="s">
        <v>766</v>
      </c>
      <c r="G676" s="253"/>
      <c r="H676" s="256">
        <v>-12.960000000000001</v>
      </c>
      <c r="I676" s="257"/>
      <c r="J676" s="253"/>
      <c r="K676" s="253"/>
      <c r="L676" s="258"/>
      <c r="M676" s="259"/>
      <c r="N676" s="260"/>
      <c r="O676" s="260"/>
      <c r="P676" s="260"/>
      <c r="Q676" s="260"/>
      <c r="R676" s="260"/>
      <c r="S676" s="260"/>
      <c r="T676" s="26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2" t="s">
        <v>186</v>
      </c>
      <c r="AU676" s="262" t="s">
        <v>82</v>
      </c>
      <c r="AV676" s="14" t="s">
        <v>82</v>
      </c>
      <c r="AW676" s="14" t="s">
        <v>34</v>
      </c>
      <c r="AX676" s="14" t="s">
        <v>73</v>
      </c>
      <c r="AY676" s="262" t="s">
        <v>177</v>
      </c>
    </row>
    <row r="677" s="14" customFormat="1">
      <c r="A677" s="14"/>
      <c r="B677" s="252"/>
      <c r="C677" s="253"/>
      <c r="D677" s="243" t="s">
        <v>186</v>
      </c>
      <c r="E677" s="254" t="s">
        <v>21</v>
      </c>
      <c r="F677" s="255" t="s">
        <v>852</v>
      </c>
      <c r="G677" s="253"/>
      <c r="H677" s="256">
        <v>-3.1520000000000001</v>
      </c>
      <c r="I677" s="257"/>
      <c r="J677" s="253"/>
      <c r="K677" s="253"/>
      <c r="L677" s="258"/>
      <c r="M677" s="259"/>
      <c r="N677" s="260"/>
      <c r="O677" s="260"/>
      <c r="P677" s="260"/>
      <c r="Q677" s="260"/>
      <c r="R677" s="260"/>
      <c r="S677" s="260"/>
      <c r="T677" s="26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2" t="s">
        <v>186</v>
      </c>
      <c r="AU677" s="262" t="s">
        <v>82</v>
      </c>
      <c r="AV677" s="14" t="s">
        <v>82</v>
      </c>
      <c r="AW677" s="14" t="s">
        <v>34</v>
      </c>
      <c r="AX677" s="14" t="s">
        <v>73</v>
      </c>
      <c r="AY677" s="262" t="s">
        <v>177</v>
      </c>
    </row>
    <row r="678" s="14" customFormat="1">
      <c r="A678" s="14"/>
      <c r="B678" s="252"/>
      <c r="C678" s="253"/>
      <c r="D678" s="243" t="s">
        <v>186</v>
      </c>
      <c r="E678" s="254" t="s">
        <v>21</v>
      </c>
      <c r="F678" s="255" t="s">
        <v>853</v>
      </c>
      <c r="G678" s="253"/>
      <c r="H678" s="256">
        <v>-4.3200000000000003</v>
      </c>
      <c r="I678" s="257"/>
      <c r="J678" s="253"/>
      <c r="K678" s="253"/>
      <c r="L678" s="258"/>
      <c r="M678" s="259"/>
      <c r="N678" s="260"/>
      <c r="O678" s="260"/>
      <c r="P678" s="260"/>
      <c r="Q678" s="260"/>
      <c r="R678" s="260"/>
      <c r="S678" s="260"/>
      <c r="T678" s="26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2" t="s">
        <v>186</v>
      </c>
      <c r="AU678" s="262" t="s">
        <v>82</v>
      </c>
      <c r="AV678" s="14" t="s">
        <v>82</v>
      </c>
      <c r="AW678" s="14" t="s">
        <v>34</v>
      </c>
      <c r="AX678" s="14" t="s">
        <v>73</v>
      </c>
      <c r="AY678" s="262" t="s">
        <v>177</v>
      </c>
    </row>
    <row r="679" s="14" customFormat="1">
      <c r="A679" s="14"/>
      <c r="B679" s="252"/>
      <c r="C679" s="253"/>
      <c r="D679" s="243" t="s">
        <v>186</v>
      </c>
      <c r="E679" s="254" t="s">
        <v>21</v>
      </c>
      <c r="F679" s="255" t="s">
        <v>854</v>
      </c>
      <c r="G679" s="253"/>
      <c r="H679" s="256">
        <v>-9</v>
      </c>
      <c r="I679" s="257"/>
      <c r="J679" s="253"/>
      <c r="K679" s="253"/>
      <c r="L679" s="258"/>
      <c r="M679" s="259"/>
      <c r="N679" s="260"/>
      <c r="O679" s="260"/>
      <c r="P679" s="260"/>
      <c r="Q679" s="260"/>
      <c r="R679" s="260"/>
      <c r="S679" s="260"/>
      <c r="T679" s="26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2" t="s">
        <v>186</v>
      </c>
      <c r="AU679" s="262" t="s">
        <v>82</v>
      </c>
      <c r="AV679" s="14" t="s">
        <v>82</v>
      </c>
      <c r="AW679" s="14" t="s">
        <v>34</v>
      </c>
      <c r="AX679" s="14" t="s">
        <v>73</v>
      </c>
      <c r="AY679" s="262" t="s">
        <v>177</v>
      </c>
    </row>
    <row r="680" s="14" customFormat="1">
      <c r="A680" s="14"/>
      <c r="B680" s="252"/>
      <c r="C680" s="253"/>
      <c r="D680" s="243" t="s">
        <v>186</v>
      </c>
      <c r="E680" s="254" t="s">
        <v>21</v>
      </c>
      <c r="F680" s="255" t="s">
        <v>855</v>
      </c>
      <c r="G680" s="253"/>
      <c r="H680" s="256">
        <v>-5.1600000000000001</v>
      </c>
      <c r="I680" s="257"/>
      <c r="J680" s="253"/>
      <c r="K680" s="253"/>
      <c r="L680" s="258"/>
      <c r="M680" s="259"/>
      <c r="N680" s="260"/>
      <c r="O680" s="260"/>
      <c r="P680" s="260"/>
      <c r="Q680" s="260"/>
      <c r="R680" s="260"/>
      <c r="S680" s="260"/>
      <c r="T680" s="26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2" t="s">
        <v>186</v>
      </c>
      <c r="AU680" s="262" t="s">
        <v>82</v>
      </c>
      <c r="AV680" s="14" t="s">
        <v>82</v>
      </c>
      <c r="AW680" s="14" t="s">
        <v>34</v>
      </c>
      <c r="AX680" s="14" t="s">
        <v>73</v>
      </c>
      <c r="AY680" s="262" t="s">
        <v>177</v>
      </c>
    </row>
    <row r="681" s="14" customFormat="1">
      <c r="A681" s="14"/>
      <c r="B681" s="252"/>
      <c r="C681" s="253"/>
      <c r="D681" s="243" t="s">
        <v>186</v>
      </c>
      <c r="E681" s="254" t="s">
        <v>21</v>
      </c>
      <c r="F681" s="255" t="s">
        <v>850</v>
      </c>
      <c r="G681" s="253"/>
      <c r="H681" s="256">
        <v>-2</v>
      </c>
      <c r="I681" s="257"/>
      <c r="J681" s="253"/>
      <c r="K681" s="253"/>
      <c r="L681" s="258"/>
      <c r="M681" s="259"/>
      <c r="N681" s="260"/>
      <c r="O681" s="260"/>
      <c r="P681" s="260"/>
      <c r="Q681" s="260"/>
      <c r="R681" s="260"/>
      <c r="S681" s="260"/>
      <c r="T681" s="26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2" t="s">
        <v>186</v>
      </c>
      <c r="AU681" s="262" t="s">
        <v>82</v>
      </c>
      <c r="AV681" s="14" t="s">
        <v>82</v>
      </c>
      <c r="AW681" s="14" t="s">
        <v>34</v>
      </c>
      <c r="AX681" s="14" t="s">
        <v>73</v>
      </c>
      <c r="AY681" s="262" t="s">
        <v>177</v>
      </c>
    </row>
    <row r="682" s="14" customFormat="1">
      <c r="A682" s="14"/>
      <c r="B682" s="252"/>
      <c r="C682" s="253"/>
      <c r="D682" s="243" t="s">
        <v>186</v>
      </c>
      <c r="E682" s="254" t="s">
        <v>21</v>
      </c>
      <c r="F682" s="255" t="s">
        <v>851</v>
      </c>
      <c r="G682" s="253"/>
      <c r="H682" s="256">
        <v>-1.8</v>
      </c>
      <c r="I682" s="257"/>
      <c r="J682" s="253"/>
      <c r="K682" s="253"/>
      <c r="L682" s="258"/>
      <c r="M682" s="259"/>
      <c r="N682" s="260"/>
      <c r="O682" s="260"/>
      <c r="P682" s="260"/>
      <c r="Q682" s="260"/>
      <c r="R682" s="260"/>
      <c r="S682" s="260"/>
      <c r="T682" s="26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2" t="s">
        <v>186</v>
      </c>
      <c r="AU682" s="262" t="s">
        <v>82</v>
      </c>
      <c r="AV682" s="14" t="s">
        <v>82</v>
      </c>
      <c r="AW682" s="14" t="s">
        <v>34</v>
      </c>
      <c r="AX682" s="14" t="s">
        <v>73</v>
      </c>
      <c r="AY682" s="262" t="s">
        <v>177</v>
      </c>
    </row>
    <row r="683" s="14" customFormat="1">
      <c r="A683" s="14"/>
      <c r="B683" s="252"/>
      <c r="C683" s="253"/>
      <c r="D683" s="243" t="s">
        <v>186</v>
      </c>
      <c r="E683" s="254" t="s">
        <v>21</v>
      </c>
      <c r="F683" s="255" t="s">
        <v>856</v>
      </c>
      <c r="G683" s="253"/>
      <c r="H683" s="256">
        <v>-1.4359999999999999</v>
      </c>
      <c r="I683" s="257"/>
      <c r="J683" s="253"/>
      <c r="K683" s="253"/>
      <c r="L683" s="258"/>
      <c r="M683" s="259"/>
      <c r="N683" s="260"/>
      <c r="O683" s="260"/>
      <c r="P683" s="260"/>
      <c r="Q683" s="260"/>
      <c r="R683" s="260"/>
      <c r="S683" s="260"/>
      <c r="T683" s="26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2" t="s">
        <v>186</v>
      </c>
      <c r="AU683" s="262" t="s">
        <v>82</v>
      </c>
      <c r="AV683" s="14" t="s">
        <v>82</v>
      </c>
      <c r="AW683" s="14" t="s">
        <v>34</v>
      </c>
      <c r="AX683" s="14" t="s">
        <v>73</v>
      </c>
      <c r="AY683" s="262" t="s">
        <v>177</v>
      </c>
    </row>
    <row r="684" s="14" customFormat="1">
      <c r="A684" s="14"/>
      <c r="B684" s="252"/>
      <c r="C684" s="253"/>
      <c r="D684" s="243" t="s">
        <v>186</v>
      </c>
      <c r="E684" s="254" t="s">
        <v>21</v>
      </c>
      <c r="F684" s="255" t="s">
        <v>857</v>
      </c>
      <c r="G684" s="253"/>
      <c r="H684" s="256">
        <v>-15.225</v>
      </c>
      <c r="I684" s="257"/>
      <c r="J684" s="253"/>
      <c r="K684" s="253"/>
      <c r="L684" s="258"/>
      <c r="M684" s="259"/>
      <c r="N684" s="260"/>
      <c r="O684" s="260"/>
      <c r="P684" s="260"/>
      <c r="Q684" s="260"/>
      <c r="R684" s="260"/>
      <c r="S684" s="260"/>
      <c r="T684" s="26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2" t="s">
        <v>186</v>
      </c>
      <c r="AU684" s="262" t="s">
        <v>82</v>
      </c>
      <c r="AV684" s="14" t="s">
        <v>82</v>
      </c>
      <c r="AW684" s="14" t="s">
        <v>34</v>
      </c>
      <c r="AX684" s="14" t="s">
        <v>73</v>
      </c>
      <c r="AY684" s="262" t="s">
        <v>177</v>
      </c>
    </row>
    <row r="685" s="14" customFormat="1">
      <c r="A685" s="14"/>
      <c r="B685" s="252"/>
      <c r="C685" s="253"/>
      <c r="D685" s="243" t="s">
        <v>186</v>
      </c>
      <c r="E685" s="254" t="s">
        <v>21</v>
      </c>
      <c r="F685" s="255" t="s">
        <v>858</v>
      </c>
      <c r="G685" s="253"/>
      <c r="H685" s="256">
        <v>-1.8999999999999999</v>
      </c>
      <c r="I685" s="257"/>
      <c r="J685" s="253"/>
      <c r="K685" s="253"/>
      <c r="L685" s="258"/>
      <c r="M685" s="259"/>
      <c r="N685" s="260"/>
      <c r="O685" s="260"/>
      <c r="P685" s="260"/>
      <c r="Q685" s="260"/>
      <c r="R685" s="260"/>
      <c r="S685" s="260"/>
      <c r="T685" s="26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2" t="s">
        <v>186</v>
      </c>
      <c r="AU685" s="262" t="s">
        <v>82</v>
      </c>
      <c r="AV685" s="14" t="s">
        <v>82</v>
      </c>
      <c r="AW685" s="14" t="s">
        <v>34</v>
      </c>
      <c r="AX685" s="14" t="s">
        <v>73</v>
      </c>
      <c r="AY685" s="262" t="s">
        <v>177</v>
      </c>
    </row>
    <row r="686" s="14" customFormat="1">
      <c r="A686" s="14"/>
      <c r="B686" s="252"/>
      <c r="C686" s="253"/>
      <c r="D686" s="243" t="s">
        <v>186</v>
      </c>
      <c r="E686" s="254" t="s">
        <v>21</v>
      </c>
      <c r="F686" s="255" t="s">
        <v>859</v>
      </c>
      <c r="G686" s="253"/>
      <c r="H686" s="256">
        <v>-3.8399999999999999</v>
      </c>
      <c r="I686" s="257"/>
      <c r="J686" s="253"/>
      <c r="K686" s="253"/>
      <c r="L686" s="258"/>
      <c r="M686" s="259"/>
      <c r="N686" s="260"/>
      <c r="O686" s="260"/>
      <c r="P686" s="260"/>
      <c r="Q686" s="260"/>
      <c r="R686" s="260"/>
      <c r="S686" s="260"/>
      <c r="T686" s="26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2" t="s">
        <v>186</v>
      </c>
      <c r="AU686" s="262" t="s">
        <v>82</v>
      </c>
      <c r="AV686" s="14" t="s">
        <v>82</v>
      </c>
      <c r="AW686" s="14" t="s">
        <v>34</v>
      </c>
      <c r="AX686" s="14" t="s">
        <v>73</v>
      </c>
      <c r="AY686" s="262" t="s">
        <v>177</v>
      </c>
    </row>
    <row r="687" s="13" customFormat="1">
      <c r="A687" s="13"/>
      <c r="B687" s="241"/>
      <c r="C687" s="242"/>
      <c r="D687" s="243" t="s">
        <v>186</v>
      </c>
      <c r="E687" s="244" t="s">
        <v>21</v>
      </c>
      <c r="F687" s="245" t="s">
        <v>771</v>
      </c>
      <c r="G687" s="242"/>
      <c r="H687" s="244" t="s">
        <v>21</v>
      </c>
      <c r="I687" s="246"/>
      <c r="J687" s="242"/>
      <c r="K687" s="242"/>
      <c r="L687" s="247"/>
      <c r="M687" s="248"/>
      <c r="N687" s="249"/>
      <c r="O687" s="249"/>
      <c r="P687" s="249"/>
      <c r="Q687" s="249"/>
      <c r="R687" s="249"/>
      <c r="S687" s="249"/>
      <c r="T687" s="25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1" t="s">
        <v>186</v>
      </c>
      <c r="AU687" s="251" t="s">
        <v>82</v>
      </c>
      <c r="AV687" s="13" t="s">
        <v>80</v>
      </c>
      <c r="AW687" s="13" t="s">
        <v>34</v>
      </c>
      <c r="AX687" s="13" t="s">
        <v>73</v>
      </c>
      <c r="AY687" s="251" t="s">
        <v>177</v>
      </c>
    </row>
    <row r="688" s="14" customFormat="1">
      <c r="A688" s="14"/>
      <c r="B688" s="252"/>
      <c r="C688" s="253"/>
      <c r="D688" s="243" t="s">
        <v>186</v>
      </c>
      <c r="E688" s="254" t="s">
        <v>21</v>
      </c>
      <c r="F688" s="255" t="s">
        <v>860</v>
      </c>
      <c r="G688" s="253"/>
      <c r="H688" s="256">
        <v>0.59999999999999998</v>
      </c>
      <c r="I688" s="257"/>
      <c r="J688" s="253"/>
      <c r="K688" s="253"/>
      <c r="L688" s="258"/>
      <c r="M688" s="259"/>
      <c r="N688" s="260"/>
      <c r="O688" s="260"/>
      <c r="P688" s="260"/>
      <c r="Q688" s="260"/>
      <c r="R688" s="260"/>
      <c r="S688" s="260"/>
      <c r="T688" s="26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62" t="s">
        <v>186</v>
      </c>
      <c r="AU688" s="262" t="s">
        <v>82</v>
      </c>
      <c r="AV688" s="14" t="s">
        <v>82</v>
      </c>
      <c r="AW688" s="14" t="s">
        <v>34</v>
      </c>
      <c r="AX688" s="14" t="s">
        <v>73</v>
      </c>
      <c r="AY688" s="262" t="s">
        <v>177</v>
      </c>
    </row>
    <row r="689" s="14" customFormat="1">
      <c r="A689" s="14"/>
      <c r="B689" s="252"/>
      <c r="C689" s="253"/>
      <c r="D689" s="243" t="s">
        <v>186</v>
      </c>
      <c r="E689" s="254" t="s">
        <v>21</v>
      </c>
      <c r="F689" s="255" t="s">
        <v>861</v>
      </c>
      <c r="G689" s="253"/>
      <c r="H689" s="256">
        <v>0.56000000000000005</v>
      </c>
      <c r="I689" s="257"/>
      <c r="J689" s="253"/>
      <c r="K689" s="253"/>
      <c r="L689" s="258"/>
      <c r="M689" s="259"/>
      <c r="N689" s="260"/>
      <c r="O689" s="260"/>
      <c r="P689" s="260"/>
      <c r="Q689" s="260"/>
      <c r="R689" s="260"/>
      <c r="S689" s="260"/>
      <c r="T689" s="26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2" t="s">
        <v>186</v>
      </c>
      <c r="AU689" s="262" t="s">
        <v>82</v>
      </c>
      <c r="AV689" s="14" t="s">
        <v>82</v>
      </c>
      <c r="AW689" s="14" t="s">
        <v>34</v>
      </c>
      <c r="AX689" s="14" t="s">
        <v>73</v>
      </c>
      <c r="AY689" s="262" t="s">
        <v>177</v>
      </c>
    </row>
    <row r="690" s="14" customFormat="1">
      <c r="A690" s="14"/>
      <c r="B690" s="252"/>
      <c r="C690" s="253"/>
      <c r="D690" s="243" t="s">
        <v>186</v>
      </c>
      <c r="E690" s="254" t="s">
        <v>21</v>
      </c>
      <c r="F690" s="255" t="s">
        <v>772</v>
      </c>
      <c r="G690" s="253"/>
      <c r="H690" s="256">
        <v>7.2000000000000002</v>
      </c>
      <c r="I690" s="257"/>
      <c r="J690" s="253"/>
      <c r="K690" s="253"/>
      <c r="L690" s="258"/>
      <c r="M690" s="259"/>
      <c r="N690" s="260"/>
      <c r="O690" s="260"/>
      <c r="P690" s="260"/>
      <c r="Q690" s="260"/>
      <c r="R690" s="260"/>
      <c r="S690" s="260"/>
      <c r="T690" s="26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2" t="s">
        <v>186</v>
      </c>
      <c r="AU690" s="262" t="s">
        <v>82</v>
      </c>
      <c r="AV690" s="14" t="s">
        <v>82</v>
      </c>
      <c r="AW690" s="14" t="s">
        <v>34</v>
      </c>
      <c r="AX690" s="14" t="s">
        <v>73</v>
      </c>
      <c r="AY690" s="262" t="s">
        <v>177</v>
      </c>
    </row>
    <row r="691" s="14" customFormat="1">
      <c r="A691" s="14"/>
      <c r="B691" s="252"/>
      <c r="C691" s="253"/>
      <c r="D691" s="243" t="s">
        <v>186</v>
      </c>
      <c r="E691" s="254" t="s">
        <v>21</v>
      </c>
      <c r="F691" s="255" t="s">
        <v>862</v>
      </c>
      <c r="G691" s="253"/>
      <c r="H691" s="256">
        <v>1.5600000000000001</v>
      </c>
      <c r="I691" s="257"/>
      <c r="J691" s="253"/>
      <c r="K691" s="253"/>
      <c r="L691" s="258"/>
      <c r="M691" s="259"/>
      <c r="N691" s="260"/>
      <c r="O691" s="260"/>
      <c r="P691" s="260"/>
      <c r="Q691" s="260"/>
      <c r="R691" s="260"/>
      <c r="S691" s="260"/>
      <c r="T691" s="26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2" t="s">
        <v>186</v>
      </c>
      <c r="AU691" s="262" t="s">
        <v>82</v>
      </c>
      <c r="AV691" s="14" t="s">
        <v>82</v>
      </c>
      <c r="AW691" s="14" t="s">
        <v>34</v>
      </c>
      <c r="AX691" s="14" t="s">
        <v>73</v>
      </c>
      <c r="AY691" s="262" t="s">
        <v>177</v>
      </c>
    </row>
    <row r="692" s="14" customFormat="1">
      <c r="A692" s="14"/>
      <c r="B692" s="252"/>
      <c r="C692" s="253"/>
      <c r="D692" s="243" t="s">
        <v>186</v>
      </c>
      <c r="E692" s="254" t="s">
        <v>21</v>
      </c>
      <c r="F692" s="255" t="s">
        <v>863</v>
      </c>
      <c r="G692" s="253"/>
      <c r="H692" s="256">
        <v>2.3399999999999999</v>
      </c>
      <c r="I692" s="257"/>
      <c r="J692" s="253"/>
      <c r="K692" s="253"/>
      <c r="L692" s="258"/>
      <c r="M692" s="259"/>
      <c r="N692" s="260"/>
      <c r="O692" s="260"/>
      <c r="P692" s="260"/>
      <c r="Q692" s="260"/>
      <c r="R692" s="260"/>
      <c r="S692" s="260"/>
      <c r="T692" s="26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2" t="s">
        <v>186</v>
      </c>
      <c r="AU692" s="262" t="s">
        <v>82</v>
      </c>
      <c r="AV692" s="14" t="s">
        <v>82</v>
      </c>
      <c r="AW692" s="14" t="s">
        <v>34</v>
      </c>
      <c r="AX692" s="14" t="s">
        <v>73</v>
      </c>
      <c r="AY692" s="262" t="s">
        <v>177</v>
      </c>
    </row>
    <row r="693" s="14" customFormat="1">
      <c r="A693" s="14"/>
      <c r="B693" s="252"/>
      <c r="C693" s="253"/>
      <c r="D693" s="243" t="s">
        <v>186</v>
      </c>
      <c r="E693" s="254" t="s">
        <v>21</v>
      </c>
      <c r="F693" s="255" t="s">
        <v>864</v>
      </c>
      <c r="G693" s="253"/>
      <c r="H693" s="256">
        <v>1.2</v>
      </c>
      <c r="I693" s="257"/>
      <c r="J693" s="253"/>
      <c r="K693" s="253"/>
      <c r="L693" s="258"/>
      <c r="M693" s="259"/>
      <c r="N693" s="260"/>
      <c r="O693" s="260"/>
      <c r="P693" s="260"/>
      <c r="Q693" s="260"/>
      <c r="R693" s="260"/>
      <c r="S693" s="260"/>
      <c r="T693" s="26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2" t="s">
        <v>186</v>
      </c>
      <c r="AU693" s="262" t="s">
        <v>82</v>
      </c>
      <c r="AV693" s="14" t="s">
        <v>82</v>
      </c>
      <c r="AW693" s="14" t="s">
        <v>34</v>
      </c>
      <c r="AX693" s="14" t="s">
        <v>73</v>
      </c>
      <c r="AY693" s="262" t="s">
        <v>177</v>
      </c>
    </row>
    <row r="694" s="14" customFormat="1">
      <c r="A694" s="14"/>
      <c r="B694" s="252"/>
      <c r="C694" s="253"/>
      <c r="D694" s="243" t="s">
        <v>186</v>
      </c>
      <c r="E694" s="254" t="s">
        <v>21</v>
      </c>
      <c r="F694" s="255" t="s">
        <v>865</v>
      </c>
      <c r="G694" s="253"/>
      <c r="H694" s="256">
        <v>4.2000000000000002</v>
      </c>
      <c r="I694" s="257"/>
      <c r="J694" s="253"/>
      <c r="K694" s="253"/>
      <c r="L694" s="258"/>
      <c r="M694" s="259"/>
      <c r="N694" s="260"/>
      <c r="O694" s="260"/>
      <c r="P694" s="260"/>
      <c r="Q694" s="260"/>
      <c r="R694" s="260"/>
      <c r="S694" s="260"/>
      <c r="T694" s="26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2" t="s">
        <v>186</v>
      </c>
      <c r="AU694" s="262" t="s">
        <v>82</v>
      </c>
      <c r="AV694" s="14" t="s">
        <v>82</v>
      </c>
      <c r="AW694" s="14" t="s">
        <v>34</v>
      </c>
      <c r="AX694" s="14" t="s">
        <v>73</v>
      </c>
      <c r="AY694" s="262" t="s">
        <v>177</v>
      </c>
    </row>
    <row r="695" s="14" customFormat="1">
      <c r="A695" s="14"/>
      <c r="B695" s="252"/>
      <c r="C695" s="253"/>
      <c r="D695" s="243" t="s">
        <v>186</v>
      </c>
      <c r="E695" s="254" t="s">
        <v>21</v>
      </c>
      <c r="F695" s="255" t="s">
        <v>866</v>
      </c>
      <c r="G695" s="253"/>
      <c r="H695" s="256">
        <v>2.6800000000000002</v>
      </c>
      <c r="I695" s="257"/>
      <c r="J695" s="253"/>
      <c r="K695" s="253"/>
      <c r="L695" s="258"/>
      <c r="M695" s="259"/>
      <c r="N695" s="260"/>
      <c r="O695" s="260"/>
      <c r="P695" s="260"/>
      <c r="Q695" s="260"/>
      <c r="R695" s="260"/>
      <c r="S695" s="260"/>
      <c r="T695" s="26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2" t="s">
        <v>186</v>
      </c>
      <c r="AU695" s="262" t="s">
        <v>82</v>
      </c>
      <c r="AV695" s="14" t="s">
        <v>82</v>
      </c>
      <c r="AW695" s="14" t="s">
        <v>34</v>
      </c>
      <c r="AX695" s="14" t="s">
        <v>73</v>
      </c>
      <c r="AY695" s="262" t="s">
        <v>177</v>
      </c>
    </row>
    <row r="696" s="14" customFormat="1">
      <c r="A696" s="14"/>
      <c r="B696" s="252"/>
      <c r="C696" s="253"/>
      <c r="D696" s="243" t="s">
        <v>186</v>
      </c>
      <c r="E696" s="254" t="s">
        <v>21</v>
      </c>
      <c r="F696" s="255" t="s">
        <v>860</v>
      </c>
      <c r="G696" s="253"/>
      <c r="H696" s="256">
        <v>0.59999999999999998</v>
      </c>
      <c r="I696" s="257"/>
      <c r="J696" s="253"/>
      <c r="K696" s="253"/>
      <c r="L696" s="258"/>
      <c r="M696" s="259"/>
      <c r="N696" s="260"/>
      <c r="O696" s="260"/>
      <c r="P696" s="260"/>
      <c r="Q696" s="260"/>
      <c r="R696" s="260"/>
      <c r="S696" s="260"/>
      <c r="T696" s="26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2" t="s">
        <v>186</v>
      </c>
      <c r="AU696" s="262" t="s">
        <v>82</v>
      </c>
      <c r="AV696" s="14" t="s">
        <v>82</v>
      </c>
      <c r="AW696" s="14" t="s">
        <v>34</v>
      </c>
      <c r="AX696" s="14" t="s">
        <v>73</v>
      </c>
      <c r="AY696" s="262" t="s">
        <v>177</v>
      </c>
    </row>
    <row r="697" s="14" customFormat="1">
      <c r="A697" s="14"/>
      <c r="B697" s="252"/>
      <c r="C697" s="253"/>
      <c r="D697" s="243" t="s">
        <v>186</v>
      </c>
      <c r="E697" s="254" t="s">
        <v>21</v>
      </c>
      <c r="F697" s="255" t="s">
        <v>861</v>
      </c>
      <c r="G697" s="253"/>
      <c r="H697" s="256">
        <v>0.56000000000000005</v>
      </c>
      <c r="I697" s="257"/>
      <c r="J697" s="253"/>
      <c r="K697" s="253"/>
      <c r="L697" s="258"/>
      <c r="M697" s="259"/>
      <c r="N697" s="260"/>
      <c r="O697" s="260"/>
      <c r="P697" s="260"/>
      <c r="Q697" s="260"/>
      <c r="R697" s="260"/>
      <c r="S697" s="260"/>
      <c r="T697" s="26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2" t="s">
        <v>186</v>
      </c>
      <c r="AU697" s="262" t="s">
        <v>82</v>
      </c>
      <c r="AV697" s="14" t="s">
        <v>82</v>
      </c>
      <c r="AW697" s="14" t="s">
        <v>34</v>
      </c>
      <c r="AX697" s="14" t="s">
        <v>73</v>
      </c>
      <c r="AY697" s="262" t="s">
        <v>177</v>
      </c>
    </row>
    <row r="698" s="14" customFormat="1">
      <c r="A698" s="14"/>
      <c r="B698" s="252"/>
      <c r="C698" s="253"/>
      <c r="D698" s="243" t="s">
        <v>186</v>
      </c>
      <c r="E698" s="254" t="s">
        <v>21</v>
      </c>
      <c r="F698" s="255" t="s">
        <v>867</v>
      </c>
      <c r="G698" s="253"/>
      <c r="H698" s="256">
        <v>0.97599999999999998</v>
      </c>
      <c r="I698" s="257"/>
      <c r="J698" s="253"/>
      <c r="K698" s="253"/>
      <c r="L698" s="258"/>
      <c r="M698" s="259"/>
      <c r="N698" s="260"/>
      <c r="O698" s="260"/>
      <c r="P698" s="260"/>
      <c r="Q698" s="260"/>
      <c r="R698" s="260"/>
      <c r="S698" s="260"/>
      <c r="T698" s="26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2" t="s">
        <v>186</v>
      </c>
      <c r="AU698" s="262" t="s">
        <v>82</v>
      </c>
      <c r="AV698" s="14" t="s">
        <v>82</v>
      </c>
      <c r="AW698" s="14" t="s">
        <v>34</v>
      </c>
      <c r="AX698" s="14" t="s">
        <v>73</v>
      </c>
      <c r="AY698" s="262" t="s">
        <v>177</v>
      </c>
    </row>
    <row r="699" s="14" customFormat="1">
      <c r="A699" s="14"/>
      <c r="B699" s="252"/>
      <c r="C699" s="253"/>
      <c r="D699" s="243" t="s">
        <v>186</v>
      </c>
      <c r="E699" s="254" t="s">
        <v>21</v>
      </c>
      <c r="F699" s="255" t="s">
        <v>868</v>
      </c>
      <c r="G699" s="253"/>
      <c r="H699" s="256">
        <v>7.0999999999999996</v>
      </c>
      <c r="I699" s="257"/>
      <c r="J699" s="253"/>
      <c r="K699" s="253"/>
      <c r="L699" s="258"/>
      <c r="M699" s="259"/>
      <c r="N699" s="260"/>
      <c r="O699" s="260"/>
      <c r="P699" s="260"/>
      <c r="Q699" s="260"/>
      <c r="R699" s="260"/>
      <c r="S699" s="260"/>
      <c r="T699" s="26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2" t="s">
        <v>186</v>
      </c>
      <c r="AU699" s="262" t="s">
        <v>82</v>
      </c>
      <c r="AV699" s="14" t="s">
        <v>82</v>
      </c>
      <c r="AW699" s="14" t="s">
        <v>34</v>
      </c>
      <c r="AX699" s="14" t="s">
        <v>73</v>
      </c>
      <c r="AY699" s="262" t="s">
        <v>177</v>
      </c>
    </row>
    <row r="700" s="14" customFormat="1">
      <c r="A700" s="14"/>
      <c r="B700" s="252"/>
      <c r="C700" s="253"/>
      <c r="D700" s="243" t="s">
        <v>186</v>
      </c>
      <c r="E700" s="254" t="s">
        <v>21</v>
      </c>
      <c r="F700" s="255" t="s">
        <v>869</v>
      </c>
      <c r="G700" s="253"/>
      <c r="H700" s="256">
        <v>1.1599999999999999</v>
      </c>
      <c r="I700" s="257"/>
      <c r="J700" s="253"/>
      <c r="K700" s="253"/>
      <c r="L700" s="258"/>
      <c r="M700" s="259"/>
      <c r="N700" s="260"/>
      <c r="O700" s="260"/>
      <c r="P700" s="260"/>
      <c r="Q700" s="260"/>
      <c r="R700" s="260"/>
      <c r="S700" s="260"/>
      <c r="T700" s="26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2" t="s">
        <v>186</v>
      </c>
      <c r="AU700" s="262" t="s">
        <v>82</v>
      </c>
      <c r="AV700" s="14" t="s">
        <v>82</v>
      </c>
      <c r="AW700" s="14" t="s">
        <v>34</v>
      </c>
      <c r="AX700" s="14" t="s">
        <v>73</v>
      </c>
      <c r="AY700" s="262" t="s">
        <v>177</v>
      </c>
    </row>
    <row r="701" s="14" customFormat="1">
      <c r="A701" s="14"/>
      <c r="B701" s="252"/>
      <c r="C701" s="253"/>
      <c r="D701" s="243" t="s">
        <v>186</v>
      </c>
      <c r="E701" s="254" t="s">
        <v>21</v>
      </c>
      <c r="F701" s="255" t="s">
        <v>870</v>
      </c>
      <c r="G701" s="253"/>
      <c r="H701" s="256">
        <v>3.2000000000000002</v>
      </c>
      <c r="I701" s="257"/>
      <c r="J701" s="253"/>
      <c r="K701" s="253"/>
      <c r="L701" s="258"/>
      <c r="M701" s="259"/>
      <c r="N701" s="260"/>
      <c r="O701" s="260"/>
      <c r="P701" s="260"/>
      <c r="Q701" s="260"/>
      <c r="R701" s="260"/>
      <c r="S701" s="260"/>
      <c r="T701" s="26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2" t="s">
        <v>186</v>
      </c>
      <c r="AU701" s="262" t="s">
        <v>82</v>
      </c>
      <c r="AV701" s="14" t="s">
        <v>82</v>
      </c>
      <c r="AW701" s="14" t="s">
        <v>34</v>
      </c>
      <c r="AX701" s="14" t="s">
        <v>73</v>
      </c>
      <c r="AY701" s="262" t="s">
        <v>177</v>
      </c>
    </row>
    <row r="702" s="16" customFormat="1">
      <c r="A702" s="16"/>
      <c r="B702" s="284"/>
      <c r="C702" s="285"/>
      <c r="D702" s="243" t="s">
        <v>186</v>
      </c>
      <c r="E702" s="286" t="s">
        <v>21</v>
      </c>
      <c r="F702" s="287" t="s">
        <v>909</v>
      </c>
      <c r="G702" s="285"/>
      <c r="H702" s="288">
        <v>515.87199999999984</v>
      </c>
      <c r="I702" s="289"/>
      <c r="J702" s="285"/>
      <c r="K702" s="285"/>
      <c r="L702" s="290"/>
      <c r="M702" s="291"/>
      <c r="N702" s="292"/>
      <c r="O702" s="292"/>
      <c r="P702" s="292"/>
      <c r="Q702" s="292"/>
      <c r="R702" s="292"/>
      <c r="S702" s="292"/>
      <c r="T702" s="293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94" t="s">
        <v>186</v>
      </c>
      <c r="AU702" s="294" t="s">
        <v>82</v>
      </c>
      <c r="AV702" s="16" t="s">
        <v>199</v>
      </c>
      <c r="AW702" s="16" t="s">
        <v>34</v>
      </c>
      <c r="AX702" s="16" t="s">
        <v>73</v>
      </c>
      <c r="AY702" s="294" t="s">
        <v>177</v>
      </c>
    </row>
    <row r="703" s="13" customFormat="1">
      <c r="A703" s="13"/>
      <c r="B703" s="241"/>
      <c r="C703" s="242"/>
      <c r="D703" s="243" t="s">
        <v>186</v>
      </c>
      <c r="E703" s="244" t="s">
        <v>21</v>
      </c>
      <c r="F703" s="245" t="s">
        <v>910</v>
      </c>
      <c r="G703" s="242"/>
      <c r="H703" s="244" t="s">
        <v>21</v>
      </c>
      <c r="I703" s="246"/>
      <c r="J703" s="242"/>
      <c r="K703" s="242"/>
      <c r="L703" s="247"/>
      <c r="M703" s="248"/>
      <c r="N703" s="249"/>
      <c r="O703" s="249"/>
      <c r="P703" s="249"/>
      <c r="Q703" s="249"/>
      <c r="R703" s="249"/>
      <c r="S703" s="249"/>
      <c r="T703" s="25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1" t="s">
        <v>186</v>
      </c>
      <c r="AU703" s="251" t="s">
        <v>82</v>
      </c>
      <c r="AV703" s="13" t="s">
        <v>80</v>
      </c>
      <c r="AW703" s="13" t="s">
        <v>34</v>
      </c>
      <c r="AX703" s="13" t="s">
        <v>73</v>
      </c>
      <c r="AY703" s="251" t="s">
        <v>177</v>
      </c>
    </row>
    <row r="704" s="14" customFormat="1">
      <c r="A704" s="14"/>
      <c r="B704" s="252"/>
      <c r="C704" s="253"/>
      <c r="D704" s="243" t="s">
        <v>186</v>
      </c>
      <c r="E704" s="254" t="s">
        <v>21</v>
      </c>
      <c r="F704" s="255" t="s">
        <v>911</v>
      </c>
      <c r="G704" s="253"/>
      <c r="H704" s="256">
        <v>59.579999999999998</v>
      </c>
      <c r="I704" s="257"/>
      <c r="J704" s="253"/>
      <c r="K704" s="253"/>
      <c r="L704" s="258"/>
      <c r="M704" s="259"/>
      <c r="N704" s="260"/>
      <c r="O704" s="260"/>
      <c r="P704" s="260"/>
      <c r="Q704" s="260"/>
      <c r="R704" s="260"/>
      <c r="S704" s="260"/>
      <c r="T704" s="26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2" t="s">
        <v>186</v>
      </c>
      <c r="AU704" s="262" t="s">
        <v>82</v>
      </c>
      <c r="AV704" s="14" t="s">
        <v>82</v>
      </c>
      <c r="AW704" s="14" t="s">
        <v>34</v>
      </c>
      <c r="AX704" s="14" t="s">
        <v>73</v>
      </c>
      <c r="AY704" s="262" t="s">
        <v>177</v>
      </c>
    </row>
    <row r="705" s="16" customFormat="1">
      <c r="A705" s="16"/>
      <c r="B705" s="284"/>
      <c r="C705" s="285"/>
      <c r="D705" s="243" t="s">
        <v>186</v>
      </c>
      <c r="E705" s="286" t="s">
        <v>21</v>
      </c>
      <c r="F705" s="287" t="s">
        <v>909</v>
      </c>
      <c r="G705" s="285"/>
      <c r="H705" s="288">
        <v>59.579999999999998</v>
      </c>
      <c r="I705" s="289"/>
      <c r="J705" s="285"/>
      <c r="K705" s="285"/>
      <c r="L705" s="290"/>
      <c r="M705" s="291"/>
      <c r="N705" s="292"/>
      <c r="O705" s="292"/>
      <c r="P705" s="292"/>
      <c r="Q705" s="292"/>
      <c r="R705" s="292"/>
      <c r="S705" s="292"/>
      <c r="T705" s="293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94" t="s">
        <v>186</v>
      </c>
      <c r="AU705" s="294" t="s">
        <v>82</v>
      </c>
      <c r="AV705" s="16" t="s">
        <v>199</v>
      </c>
      <c r="AW705" s="16" t="s">
        <v>34</v>
      </c>
      <c r="AX705" s="16" t="s">
        <v>73</v>
      </c>
      <c r="AY705" s="294" t="s">
        <v>177</v>
      </c>
    </row>
    <row r="706" s="13" customFormat="1">
      <c r="A706" s="13"/>
      <c r="B706" s="241"/>
      <c r="C706" s="242"/>
      <c r="D706" s="243" t="s">
        <v>186</v>
      </c>
      <c r="E706" s="244" t="s">
        <v>21</v>
      </c>
      <c r="F706" s="245" t="s">
        <v>912</v>
      </c>
      <c r="G706" s="242"/>
      <c r="H706" s="244" t="s">
        <v>21</v>
      </c>
      <c r="I706" s="246"/>
      <c r="J706" s="242"/>
      <c r="K706" s="242"/>
      <c r="L706" s="247"/>
      <c r="M706" s="248"/>
      <c r="N706" s="249"/>
      <c r="O706" s="249"/>
      <c r="P706" s="249"/>
      <c r="Q706" s="249"/>
      <c r="R706" s="249"/>
      <c r="S706" s="249"/>
      <c r="T706" s="25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1" t="s">
        <v>186</v>
      </c>
      <c r="AU706" s="251" t="s">
        <v>82</v>
      </c>
      <c r="AV706" s="13" t="s">
        <v>80</v>
      </c>
      <c r="AW706" s="13" t="s">
        <v>34</v>
      </c>
      <c r="AX706" s="13" t="s">
        <v>73</v>
      </c>
      <c r="AY706" s="251" t="s">
        <v>177</v>
      </c>
    </row>
    <row r="707" s="14" customFormat="1">
      <c r="A707" s="14"/>
      <c r="B707" s="252"/>
      <c r="C707" s="253"/>
      <c r="D707" s="243" t="s">
        <v>186</v>
      </c>
      <c r="E707" s="254" t="s">
        <v>21</v>
      </c>
      <c r="F707" s="255" t="s">
        <v>913</v>
      </c>
      <c r="G707" s="253"/>
      <c r="H707" s="256">
        <v>-70.286000000000001</v>
      </c>
      <c r="I707" s="257"/>
      <c r="J707" s="253"/>
      <c r="K707" s="253"/>
      <c r="L707" s="258"/>
      <c r="M707" s="259"/>
      <c r="N707" s="260"/>
      <c r="O707" s="260"/>
      <c r="P707" s="260"/>
      <c r="Q707" s="260"/>
      <c r="R707" s="260"/>
      <c r="S707" s="260"/>
      <c r="T707" s="26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2" t="s">
        <v>186</v>
      </c>
      <c r="AU707" s="262" t="s">
        <v>82</v>
      </c>
      <c r="AV707" s="14" t="s">
        <v>82</v>
      </c>
      <c r="AW707" s="14" t="s">
        <v>34</v>
      </c>
      <c r="AX707" s="14" t="s">
        <v>73</v>
      </c>
      <c r="AY707" s="262" t="s">
        <v>177</v>
      </c>
    </row>
    <row r="708" s="15" customFormat="1">
      <c r="A708" s="15"/>
      <c r="B708" s="263"/>
      <c r="C708" s="264"/>
      <c r="D708" s="243" t="s">
        <v>186</v>
      </c>
      <c r="E708" s="265" t="s">
        <v>21</v>
      </c>
      <c r="F708" s="266" t="s">
        <v>190</v>
      </c>
      <c r="G708" s="264"/>
      <c r="H708" s="267">
        <v>505.16599999999988</v>
      </c>
      <c r="I708" s="268"/>
      <c r="J708" s="264"/>
      <c r="K708" s="264"/>
      <c r="L708" s="269"/>
      <c r="M708" s="270"/>
      <c r="N708" s="271"/>
      <c r="O708" s="271"/>
      <c r="P708" s="271"/>
      <c r="Q708" s="271"/>
      <c r="R708" s="271"/>
      <c r="S708" s="271"/>
      <c r="T708" s="272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3" t="s">
        <v>186</v>
      </c>
      <c r="AU708" s="273" t="s">
        <v>82</v>
      </c>
      <c r="AV708" s="15" t="s">
        <v>184</v>
      </c>
      <c r="AW708" s="15" t="s">
        <v>34</v>
      </c>
      <c r="AX708" s="15" t="s">
        <v>80</v>
      </c>
      <c r="AY708" s="273" t="s">
        <v>177</v>
      </c>
    </row>
    <row r="709" s="2" customFormat="1" ht="19.8" customHeight="1">
      <c r="A709" s="40"/>
      <c r="B709" s="41"/>
      <c r="C709" s="228" t="s">
        <v>914</v>
      </c>
      <c r="D709" s="228" t="s">
        <v>179</v>
      </c>
      <c r="E709" s="229" t="s">
        <v>915</v>
      </c>
      <c r="F709" s="230" t="s">
        <v>916</v>
      </c>
      <c r="G709" s="231" t="s">
        <v>269</v>
      </c>
      <c r="H709" s="232">
        <v>505.166</v>
      </c>
      <c r="I709" s="233"/>
      <c r="J709" s="234">
        <f>ROUND(I709*H709,2)</f>
        <v>0</v>
      </c>
      <c r="K709" s="230" t="s">
        <v>21</v>
      </c>
      <c r="L709" s="46"/>
      <c r="M709" s="235" t="s">
        <v>21</v>
      </c>
      <c r="N709" s="236" t="s">
        <v>44</v>
      </c>
      <c r="O709" s="86"/>
      <c r="P709" s="237">
        <f>O709*H709</f>
        <v>0</v>
      </c>
      <c r="Q709" s="237">
        <v>0.03798</v>
      </c>
      <c r="R709" s="237">
        <f>Q709*H709</f>
        <v>19.186204679999999</v>
      </c>
      <c r="S709" s="237">
        <v>0</v>
      </c>
      <c r="T709" s="238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39" t="s">
        <v>184</v>
      </c>
      <c r="AT709" s="239" t="s">
        <v>179</v>
      </c>
      <c r="AU709" s="239" t="s">
        <v>82</v>
      </c>
      <c r="AY709" s="19" t="s">
        <v>177</v>
      </c>
      <c r="BE709" s="240">
        <f>IF(N709="základní",J709,0)</f>
        <v>0</v>
      </c>
      <c r="BF709" s="240">
        <f>IF(N709="snížená",J709,0)</f>
        <v>0</v>
      </c>
      <c r="BG709" s="240">
        <f>IF(N709="zákl. přenesená",J709,0)</f>
        <v>0</v>
      </c>
      <c r="BH709" s="240">
        <f>IF(N709="sníž. přenesená",J709,0)</f>
        <v>0</v>
      </c>
      <c r="BI709" s="240">
        <f>IF(N709="nulová",J709,0)</f>
        <v>0</v>
      </c>
      <c r="BJ709" s="19" t="s">
        <v>80</v>
      </c>
      <c r="BK709" s="240">
        <f>ROUND(I709*H709,2)</f>
        <v>0</v>
      </c>
      <c r="BL709" s="19" t="s">
        <v>184</v>
      </c>
      <c r="BM709" s="239" t="s">
        <v>917</v>
      </c>
    </row>
    <row r="710" s="2" customFormat="1" ht="19.8" customHeight="1">
      <c r="A710" s="40"/>
      <c r="B710" s="41"/>
      <c r="C710" s="228" t="s">
        <v>918</v>
      </c>
      <c r="D710" s="228" t="s">
        <v>179</v>
      </c>
      <c r="E710" s="229" t="s">
        <v>919</v>
      </c>
      <c r="F710" s="230" t="s">
        <v>920</v>
      </c>
      <c r="G710" s="231" t="s">
        <v>269</v>
      </c>
      <c r="H710" s="232">
        <v>505.166</v>
      </c>
      <c r="I710" s="233"/>
      <c r="J710" s="234">
        <f>ROUND(I710*H710,2)</f>
        <v>0</v>
      </c>
      <c r="K710" s="230" t="s">
        <v>21</v>
      </c>
      <c r="L710" s="46"/>
      <c r="M710" s="235" t="s">
        <v>21</v>
      </c>
      <c r="N710" s="236" t="s">
        <v>44</v>
      </c>
      <c r="O710" s="86"/>
      <c r="P710" s="237">
        <f>O710*H710</f>
        <v>0</v>
      </c>
      <c r="Q710" s="237">
        <v>0.0079000000000000008</v>
      </c>
      <c r="R710" s="237">
        <f>Q710*H710</f>
        <v>3.9908114000000006</v>
      </c>
      <c r="S710" s="237">
        <v>0</v>
      </c>
      <c r="T710" s="238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39" t="s">
        <v>184</v>
      </c>
      <c r="AT710" s="239" t="s">
        <v>179</v>
      </c>
      <c r="AU710" s="239" t="s">
        <v>82</v>
      </c>
      <c r="AY710" s="19" t="s">
        <v>177</v>
      </c>
      <c r="BE710" s="240">
        <f>IF(N710="základní",J710,0)</f>
        <v>0</v>
      </c>
      <c r="BF710" s="240">
        <f>IF(N710="snížená",J710,0)</f>
        <v>0</v>
      </c>
      <c r="BG710" s="240">
        <f>IF(N710="zákl. přenesená",J710,0)</f>
        <v>0</v>
      </c>
      <c r="BH710" s="240">
        <f>IF(N710="sníž. přenesená",J710,0)</f>
        <v>0</v>
      </c>
      <c r="BI710" s="240">
        <f>IF(N710="nulová",J710,0)</f>
        <v>0</v>
      </c>
      <c r="BJ710" s="19" t="s">
        <v>80</v>
      </c>
      <c r="BK710" s="240">
        <f>ROUND(I710*H710,2)</f>
        <v>0</v>
      </c>
      <c r="BL710" s="19" t="s">
        <v>184</v>
      </c>
      <c r="BM710" s="239" t="s">
        <v>921</v>
      </c>
    </row>
    <row r="711" s="2" customFormat="1" ht="19.8" customHeight="1">
      <c r="A711" s="40"/>
      <c r="B711" s="41"/>
      <c r="C711" s="228" t="s">
        <v>922</v>
      </c>
      <c r="D711" s="228" t="s">
        <v>179</v>
      </c>
      <c r="E711" s="229" t="s">
        <v>923</v>
      </c>
      <c r="F711" s="230" t="s">
        <v>924</v>
      </c>
      <c r="G711" s="231" t="s">
        <v>269</v>
      </c>
      <c r="H711" s="232">
        <v>1010.332</v>
      </c>
      <c r="I711" s="233"/>
      <c r="J711" s="234">
        <f>ROUND(I711*H711,2)</f>
        <v>0</v>
      </c>
      <c r="K711" s="230" t="s">
        <v>183</v>
      </c>
      <c r="L711" s="46"/>
      <c r="M711" s="235" t="s">
        <v>21</v>
      </c>
      <c r="N711" s="236" t="s">
        <v>44</v>
      </c>
      <c r="O711" s="86"/>
      <c r="P711" s="237">
        <f>O711*H711</f>
        <v>0</v>
      </c>
      <c r="Q711" s="237">
        <v>0.00011</v>
      </c>
      <c r="R711" s="237">
        <f>Q711*H711</f>
        <v>0.11113652</v>
      </c>
      <c r="S711" s="237">
        <v>0</v>
      </c>
      <c r="T711" s="238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39" t="s">
        <v>184</v>
      </c>
      <c r="AT711" s="239" t="s">
        <v>179</v>
      </c>
      <c r="AU711" s="239" t="s">
        <v>82</v>
      </c>
      <c r="AY711" s="19" t="s">
        <v>177</v>
      </c>
      <c r="BE711" s="240">
        <f>IF(N711="základní",J711,0)</f>
        <v>0</v>
      </c>
      <c r="BF711" s="240">
        <f>IF(N711="snížená",J711,0)</f>
        <v>0</v>
      </c>
      <c r="BG711" s="240">
        <f>IF(N711="zákl. přenesená",J711,0)</f>
        <v>0</v>
      </c>
      <c r="BH711" s="240">
        <f>IF(N711="sníž. přenesená",J711,0)</f>
        <v>0</v>
      </c>
      <c r="BI711" s="240">
        <f>IF(N711="nulová",J711,0)</f>
        <v>0</v>
      </c>
      <c r="BJ711" s="19" t="s">
        <v>80</v>
      </c>
      <c r="BK711" s="240">
        <f>ROUND(I711*H711,2)</f>
        <v>0</v>
      </c>
      <c r="BL711" s="19" t="s">
        <v>184</v>
      </c>
      <c r="BM711" s="239" t="s">
        <v>925</v>
      </c>
    </row>
    <row r="712" s="14" customFormat="1">
      <c r="A712" s="14"/>
      <c r="B712" s="252"/>
      <c r="C712" s="253"/>
      <c r="D712" s="243" t="s">
        <v>186</v>
      </c>
      <c r="E712" s="254" t="s">
        <v>21</v>
      </c>
      <c r="F712" s="255" t="s">
        <v>926</v>
      </c>
      <c r="G712" s="253"/>
      <c r="H712" s="256">
        <v>1010.332</v>
      </c>
      <c r="I712" s="257"/>
      <c r="J712" s="253"/>
      <c r="K712" s="253"/>
      <c r="L712" s="258"/>
      <c r="M712" s="259"/>
      <c r="N712" s="260"/>
      <c r="O712" s="260"/>
      <c r="P712" s="260"/>
      <c r="Q712" s="260"/>
      <c r="R712" s="260"/>
      <c r="S712" s="260"/>
      <c r="T712" s="261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2" t="s">
        <v>186</v>
      </c>
      <c r="AU712" s="262" t="s">
        <v>82</v>
      </c>
      <c r="AV712" s="14" t="s">
        <v>82</v>
      </c>
      <c r="AW712" s="14" t="s">
        <v>34</v>
      </c>
      <c r="AX712" s="14" t="s">
        <v>80</v>
      </c>
      <c r="AY712" s="262" t="s">
        <v>177</v>
      </c>
    </row>
    <row r="713" s="2" customFormat="1" ht="19.8" customHeight="1">
      <c r="A713" s="40"/>
      <c r="B713" s="41"/>
      <c r="C713" s="228" t="s">
        <v>927</v>
      </c>
      <c r="D713" s="228" t="s">
        <v>179</v>
      </c>
      <c r="E713" s="229" t="s">
        <v>928</v>
      </c>
      <c r="F713" s="230" t="s">
        <v>929</v>
      </c>
      <c r="G713" s="231" t="s">
        <v>269</v>
      </c>
      <c r="H713" s="232">
        <v>505.166</v>
      </c>
      <c r="I713" s="233"/>
      <c r="J713" s="234">
        <f>ROUND(I713*H713,2)</f>
        <v>0</v>
      </c>
      <c r="K713" s="230" t="s">
        <v>21</v>
      </c>
      <c r="L713" s="46"/>
      <c r="M713" s="235" t="s">
        <v>21</v>
      </c>
      <c r="N713" s="236" t="s">
        <v>44</v>
      </c>
      <c r="O713" s="86"/>
      <c r="P713" s="237">
        <f>O713*H713</f>
        <v>0</v>
      </c>
      <c r="Q713" s="237">
        <v>0.0043800000000000002</v>
      </c>
      <c r="R713" s="237">
        <f>Q713*H713</f>
        <v>2.2126270800000003</v>
      </c>
      <c r="S713" s="237">
        <v>0</v>
      </c>
      <c r="T713" s="238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39" t="s">
        <v>184</v>
      </c>
      <c r="AT713" s="239" t="s">
        <v>179</v>
      </c>
      <c r="AU713" s="239" t="s">
        <v>82</v>
      </c>
      <c r="AY713" s="19" t="s">
        <v>177</v>
      </c>
      <c r="BE713" s="240">
        <f>IF(N713="základní",J713,0)</f>
        <v>0</v>
      </c>
      <c r="BF713" s="240">
        <f>IF(N713="snížená",J713,0)</f>
        <v>0</v>
      </c>
      <c r="BG713" s="240">
        <f>IF(N713="zákl. přenesená",J713,0)</f>
        <v>0</v>
      </c>
      <c r="BH713" s="240">
        <f>IF(N713="sníž. přenesená",J713,0)</f>
        <v>0</v>
      </c>
      <c r="BI713" s="240">
        <f>IF(N713="nulová",J713,0)</f>
        <v>0</v>
      </c>
      <c r="BJ713" s="19" t="s">
        <v>80</v>
      </c>
      <c r="BK713" s="240">
        <f>ROUND(I713*H713,2)</f>
        <v>0</v>
      </c>
      <c r="BL713" s="19" t="s">
        <v>184</v>
      </c>
      <c r="BM713" s="239" t="s">
        <v>930</v>
      </c>
    </row>
    <row r="714" s="13" customFormat="1">
      <c r="A714" s="13"/>
      <c r="B714" s="241"/>
      <c r="C714" s="242"/>
      <c r="D714" s="243" t="s">
        <v>186</v>
      </c>
      <c r="E714" s="244" t="s">
        <v>21</v>
      </c>
      <c r="F714" s="245" t="s">
        <v>931</v>
      </c>
      <c r="G714" s="242"/>
      <c r="H714" s="244" t="s">
        <v>21</v>
      </c>
      <c r="I714" s="246"/>
      <c r="J714" s="242"/>
      <c r="K714" s="242"/>
      <c r="L714" s="247"/>
      <c r="M714" s="248"/>
      <c r="N714" s="249"/>
      <c r="O714" s="249"/>
      <c r="P714" s="249"/>
      <c r="Q714" s="249"/>
      <c r="R714" s="249"/>
      <c r="S714" s="249"/>
      <c r="T714" s="25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1" t="s">
        <v>186</v>
      </c>
      <c r="AU714" s="251" t="s">
        <v>82</v>
      </c>
      <c r="AV714" s="13" t="s">
        <v>80</v>
      </c>
      <c r="AW714" s="13" t="s">
        <v>34</v>
      </c>
      <c r="AX714" s="13" t="s">
        <v>73</v>
      </c>
      <c r="AY714" s="251" t="s">
        <v>177</v>
      </c>
    </row>
    <row r="715" s="14" customFormat="1">
      <c r="A715" s="14"/>
      <c r="B715" s="252"/>
      <c r="C715" s="253"/>
      <c r="D715" s="243" t="s">
        <v>186</v>
      </c>
      <c r="E715" s="254" t="s">
        <v>21</v>
      </c>
      <c r="F715" s="255" t="s">
        <v>932</v>
      </c>
      <c r="G715" s="253"/>
      <c r="H715" s="256">
        <v>505.166</v>
      </c>
      <c r="I715" s="257"/>
      <c r="J715" s="253"/>
      <c r="K715" s="253"/>
      <c r="L715" s="258"/>
      <c r="M715" s="259"/>
      <c r="N715" s="260"/>
      <c r="O715" s="260"/>
      <c r="P715" s="260"/>
      <c r="Q715" s="260"/>
      <c r="R715" s="260"/>
      <c r="S715" s="260"/>
      <c r="T715" s="26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2" t="s">
        <v>186</v>
      </c>
      <c r="AU715" s="262" t="s">
        <v>82</v>
      </c>
      <c r="AV715" s="14" t="s">
        <v>82</v>
      </c>
      <c r="AW715" s="14" t="s">
        <v>34</v>
      </c>
      <c r="AX715" s="14" t="s">
        <v>80</v>
      </c>
      <c r="AY715" s="262" t="s">
        <v>177</v>
      </c>
    </row>
    <row r="716" s="2" customFormat="1" ht="19.8" customHeight="1">
      <c r="A716" s="40"/>
      <c r="B716" s="41"/>
      <c r="C716" s="228" t="s">
        <v>933</v>
      </c>
      <c r="D716" s="228" t="s">
        <v>179</v>
      </c>
      <c r="E716" s="229" t="s">
        <v>934</v>
      </c>
      <c r="F716" s="230" t="s">
        <v>935</v>
      </c>
      <c r="G716" s="231" t="s">
        <v>269</v>
      </c>
      <c r="H716" s="232">
        <v>183.864</v>
      </c>
      <c r="I716" s="233"/>
      <c r="J716" s="234">
        <f>ROUND(I716*H716,2)</f>
        <v>0</v>
      </c>
      <c r="K716" s="230" t="s">
        <v>183</v>
      </c>
      <c r="L716" s="46"/>
      <c r="M716" s="235" t="s">
        <v>21</v>
      </c>
      <c r="N716" s="236" t="s">
        <v>44</v>
      </c>
      <c r="O716" s="86"/>
      <c r="P716" s="237">
        <f>O716*H716</f>
        <v>0</v>
      </c>
      <c r="Q716" s="237">
        <v>0.0050000000000000001</v>
      </c>
      <c r="R716" s="237">
        <f>Q716*H716</f>
        <v>0.91932000000000003</v>
      </c>
      <c r="S716" s="237">
        <v>0</v>
      </c>
      <c r="T716" s="238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39" t="s">
        <v>184</v>
      </c>
      <c r="AT716" s="239" t="s">
        <v>179</v>
      </c>
      <c r="AU716" s="239" t="s">
        <v>82</v>
      </c>
      <c r="AY716" s="19" t="s">
        <v>177</v>
      </c>
      <c r="BE716" s="240">
        <f>IF(N716="základní",J716,0)</f>
        <v>0</v>
      </c>
      <c r="BF716" s="240">
        <f>IF(N716="snížená",J716,0)</f>
        <v>0</v>
      </c>
      <c r="BG716" s="240">
        <f>IF(N716="zákl. přenesená",J716,0)</f>
        <v>0</v>
      </c>
      <c r="BH716" s="240">
        <f>IF(N716="sníž. přenesená",J716,0)</f>
        <v>0</v>
      </c>
      <c r="BI716" s="240">
        <f>IF(N716="nulová",J716,0)</f>
        <v>0</v>
      </c>
      <c r="BJ716" s="19" t="s">
        <v>80</v>
      </c>
      <c r="BK716" s="240">
        <f>ROUND(I716*H716,2)</f>
        <v>0</v>
      </c>
      <c r="BL716" s="19" t="s">
        <v>184</v>
      </c>
      <c r="BM716" s="239" t="s">
        <v>936</v>
      </c>
    </row>
    <row r="717" s="13" customFormat="1">
      <c r="A717" s="13"/>
      <c r="B717" s="241"/>
      <c r="C717" s="242"/>
      <c r="D717" s="243" t="s">
        <v>186</v>
      </c>
      <c r="E717" s="244" t="s">
        <v>21</v>
      </c>
      <c r="F717" s="245" t="s">
        <v>937</v>
      </c>
      <c r="G717" s="242"/>
      <c r="H717" s="244" t="s">
        <v>21</v>
      </c>
      <c r="I717" s="246"/>
      <c r="J717" s="242"/>
      <c r="K717" s="242"/>
      <c r="L717" s="247"/>
      <c r="M717" s="248"/>
      <c r="N717" s="249"/>
      <c r="O717" s="249"/>
      <c r="P717" s="249"/>
      <c r="Q717" s="249"/>
      <c r="R717" s="249"/>
      <c r="S717" s="249"/>
      <c r="T717" s="25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1" t="s">
        <v>186</v>
      </c>
      <c r="AU717" s="251" t="s">
        <v>82</v>
      </c>
      <c r="AV717" s="13" t="s">
        <v>80</v>
      </c>
      <c r="AW717" s="13" t="s">
        <v>34</v>
      </c>
      <c r="AX717" s="13" t="s">
        <v>73</v>
      </c>
      <c r="AY717" s="251" t="s">
        <v>177</v>
      </c>
    </row>
    <row r="718" s="13" customFormat="1">
      <c r="A718" s="13"/>
      <c r="B718" s="241"/>
      <c r="C718" s="242"/>
      <c r="D718" s="243" t="s">
        <v>186</v>
      </c>
      <c r="E718" s="244" t="s">
        <v>21</v>
      </c>
      <c r="F718" s="245" t="s">
        <v>906</v>
      </c>
      <c r="G718" s="242"/>
      <c r="H718" s="244" t="s">
        <v>21</v>
      </c>
      <c r="I718" s="246"/>
      <c r="J718" s="242"/>
      <c r="K718" s="242"/>
      <c r="L718" s="247"/>
      <c r="M718" s="248"/>
      <c r="N718" s="249"/>
      <c r="O718" s="249"/>
      <c r="P718" s="249"/>
      <c r="Q718" s="249"/>
      <c r="R718" s="249"/>
      <c r="S718" s="249"/>
      <c r="T718" s="25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1" t="s">
        <v>186</v>
      </c>
      <c r="AU718" s="251" t="s">
        <v>82</v>
      </c>
      <c r="AV718" s="13" t="s">
        <v>80</v>
      </c>
      <c r="AW718" s="13" t="s">
        <v>34</v>
      </c>
      <c r="AX718" s="13" t="s">
        <v>73</v>
      </c>
      <c r="AY718" s="251" t="s">
        <v>177</v>
      </c>
    </row>
    <row r="719" s="13" customFormat="1">
      <c r="A719" s="13"/>
      <c r="B719" s="241"/>
      <c r="C719" s="242"/>
      <c r="D719" s="243" t="s">
        <v>186</v>
      </c>
      <c r="E719" s="244" t="s">
        <v>21</v>
      </c>
      <c r="F719" s="245" t="s">
        <v>833</v>
      </c>
      <c r="G719" s="242"/>
      <c r="H719" s="244" t="s">
        <v>21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1" t="s">
        <v>186</v>
      </c>
      <c r="AU719" s="251" t="s">
        <v>82</v>
      </c>
      <c r="AV719" s="13" t="s">
        <v>80</v>
      </c>
      <c r="AW719" s="13" t="s">
        <v>34</v>
      </c>
      <c r="AX719" s="13" t="s">
        <v>73</v>
      </c>
      <c r="AY719" s="251" t="s">
        <v>177</v>
      </c>
    </row>
    <row r="720" s="14" customFormat="1">
      <c r="A720" s="14"/>
      <c r="B720" s="252"/>
      <c r="C720" s="253"/>
      <c r="D720" s="243" t="s">
        <v>186</v>
      </c>
      <c r="E720" s="254" t="s">
        <v>21</v>
      </c>
      <c r="F720" s="255" t="s">
        <v>938</v>
      </c>
      <c r="G720" s="253"/>
      <c r="H720" s="256">
        <v>9.4900000000000002</v>
      </c>
      <c r="I720" s="257"/>
      <c r="J720" s="253"/>
      <c r="K720" s="253"/>
      <c r="L720" s="258"/>
      <c r="M720" s="259"/>
      <c r="N720" s="260"/>
      <c r="O720" s="260"/>
      <c r="P720" s="260"/>
      <c r="Q720" s="260"/>
      <c r="R720" s="260"/>
      <c r="S720" s="260"/>
      <c r="T720" s="26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2" t="s">
        <v>186</v>
      </c>
      <c r="AU720" s="262" t="s">
        <v>82</v>
      </c>
      <c r="AV720" s="14" t="s">
        <v>82</v>
      </c>
      <c r="AW720" s="14" t="s">
        <v>34</v>
      </c>
      <c r="AX720" s="14" t="s">
        <v>73</v>
      </c>
      <c r="AY720" s="262" t="s">
        <v>177</v>
      </c>
    </row>
    <row r="721" s="14" customFormat="1">
      <c r="A721" s="14"/>
      <c r="B721" s="252"/>
      <c r="C721" s="253"/>
      <c r="D721" s="243" t="s">
        <v>186</v>
      </c>
      <c r="E721" s="254" t="s">
        <v>21</v>
      </c>
      <c r="F721" s="255" t="s">
        <v>939</v>
      </c>
      <c r="G721" s="253"/>
      <c r="H721" s="256">
        <v>10.4</v>
      </c>
      <c r="I721" s="257"/>
      <c r="J721" s="253"/>
      <c r="K721" s="253"/>
      <c r="L721" s="258"/>
      <c r="M721" s="259"/>
      <c r="N721" s="260"/>
      <c r="O721" s="260"/>
      <c r="P721" s="260"/>
      <c r="Q721" s="260"/>
      <c r="R721" s="260"/>
      <c r="S721" s="260"/>
      <c r="T721" s="26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2" t="s">
        <v>186</v>
      </c>
      <c r="AU721" s="262" t="s">
        <v>82</v>
      </c>
      <c r="AV721" s="14" t="s">
        <v>82</v>
      </c>
      <c r="AW721" s="14" t="s">
        <v>34</v>
      </c>
      <c r="AX721" s="14" t="s">
        <v>73</v>
      </c>
      <c r="AY721" s="262" t="s">
        <v>177</v>
      </c>
    </row>
    <row r="722" s="14" customFormat="1">
      <c r="A722" s="14"/>
      <c r="B722" s="252"/>
      <c r="C722" s="253"/>
      <c r="D722" s="243" t="s">
        <v>186</v>
      </c>
      <c r="E722" s="254" t="s">
        <v>21</v>
      </c>
      <c r="F722" s="255" t="s">
        <v>940</v>
      </c>
      <c r="G722" s="253"/>
      <c r="H722" s="256">
        <v>4.5499999999999998</v>
      </c>
      <c r="I722" s="257"/>
      <c r="J722" s="253"/>
      <c r="K722" s="253"/>
      <c r="L722" s="258"/>
      <c r="M722" s="259"/>
      <c r="N722" s="260"/>
      <c r="O722" s="260"/>
      <c r="P722" s="260"/>
      <c r="Q722" s="260"/>
      <c r="R722" s="260"/>
      <c r="S722" s="260"/>
      <c r="T722" s="26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2" t="s">
        <v>186</v>
      </c>
      <c r="AU722" s="262" t="s">
        <v>82</v>
      </c>
      <c r="AV722" s="14" t="s">
        <v>82</v>
      </c>
      <c r="AW722" s="14" t="s">
        <v>34</v>
      </c>
      <c r="AX722" s="14" t="s">
        <v>73</v>
      </c>
      <c r="AY722" s="262" t="s">
        <v>177</v>
      </c>
    </row>
    <row r="723" s="14" customFormat="1">
      <c r="A723" s="14"/>
      <c r="B723" s="252"/>
      <c r="C723" s="253"/>
      <c r="D723" s="243" t="s">
        <v>186</v>
      </c>
      <c r="E723" s="254" t="s">
        <v>21</v>
      </c>
      <c r="F723" s="255" t="s">
        <v>941</v>
      </c>
      <c r="G723" s="253"/>
      <c r="H723" s="256">
        <v>4</v>
      </c>
      <c r="I723" s="257"/>
      <c r="J723" s="253"/>
      <c r="K723" s="253"/>
      <c r="L723" s="258"/>
      <c r="M723" s="259"/>
      <c r="N723" s="260"/>
      <c r="O723" s="260"/>
      <c r="P723" s="260"/>
      <c r="Q723" s="260"/>
      <c r="R723" s="260"/>
      <c r="S723" s="260"/>
      <c r="T723" s="26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2" t="s">
        <v>186</v>
      </c>
      <c r="AU723" s="262" t="s">
        <v>82</v>
      </c>
      <c r="AV723" s="14" t="s">
        <v>82</v>
      </c>
      <c r="AW723" s="14" t="s">
        <v>34</v>
      </c>
      <c r="AX723" s="14" t="s">
        <v>73</v>
      </c>
      <c r="AY723" s="262" t="s">
        <v>177</v>
      </c>
    </row>
    <row r="724" s="14" customFormat="1">
      <c r="A724" s="14"/>
      <c r="B724" s="252"/>
      <c r="C724" s="253"/>
      <c r="D724" s="243" t="s">
        <v>186</v>
      </c>
      <c r="E724" s="254" t="s">
        <v>21</v>
      </c>
      <c r="F724" s="255" t="s">
        <v>942</v>
      </c>
      <c r="G724" s="253"/>
      <c r="H724" s="256">
        <v>9.1159999999999997</v>
      </c>
      <c r="I724" s="257"/>
      <c r="J724" s="253"/>
      <c r="K724" s="253"/>
      <c r="L724" s="258"/>
      <c r="M724" s="259"/>
      <c r="N724" s="260"/>
      <c r="O724" s="260"/>
      <c r="P724" s="260"/>
      <c r="Q724" s="260"/>
      <c r="R724" s="260"/>
      <c r="S724" s="260"/>
      <c r="T724" s="26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2" t="s">
        <v>186</v>
      </c>
      <c r="AU724" s="262" t="s">
        <v>82</v>
      </c>
      <c r="AV724" s="14" t="s">
        <v>82</v>
      </c>
      <c r="AW724" s="14" t="s">
        <v>34</v>
      </c>
      <c r="AX724" s="14" t="s">
        <v>73</v>
      </c>
      <c r="AY724" s="262" t="s">
        <v>177</v>
      </c>
    </row>
    <row r="725" s="14" customFormat="1">
      <c r="A725" s="14"/>
      <c r="B725" s="252"/>
      <c r="C725" s="253"/>
      <c r="D725" s="243" t="s">
        <v>186</v>
      </c>
      <c r="E725" s="254" t="s">
        <v>21</v>
      </c>
      <c r="F725" s="255" t="s">
        <v>943</v>
      </c>
      <c r="G725" s="253"/>
      <c r="H725" s="256">
        <v>2</v>
      </c>
      <c r="I725" s="257"/>
      <c r="J725" s="253"/>
      <c r="K725" s="253"/>
      <c r="L725" s="258"/>
      <c r="M725" s="259"/>
      <c r="N725" s="260"/>
      <c r="O725" s="260"/>
      <c r="P725" s="260"/>
      <c r="Q725" s="260"/>
      <c r="R725" s="260"/>
      <c r="S725" s="260"/>
      <c r="T725" s="26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2" t="s">
        <v>186</v>
      </c>
      <c r="AU725" s="262" t="s">
        <v>82</v>
      </c>
      <c r="AV725" s="14" t="s">
        <v>82</v>
      </c>
      <c r="AW725" s="14" t="s">
        <v>34</v>
      </c>
      <c r="AX725" s="14" t="s">
        <v>73</v>
      </c>
      <c r="AY725" s="262" t="s">
        <v>177</v>
      </c>
    </row>
    <row r="726" s="13" customFormat="1">
      <c r="A726" s="13"/>
      <c r="B726" s="241"/>
      <c r="C726" s="242"/>
      <c r="D726" s="243" t="s">
        <v>186</v>
      </c>
      <c r="E726" s="244" t="s">
        <v>21</v>
      </c>
      <c r="F726" s="245" t="s">
        <v>839</v>
      </c>
      <c r="G726" s="242"/>
      <c r="H726" s="244" t="s">
        <v>21</v>
      </c>
      <c r="I726" s="246"/>
      <c r="J726" s="242"/>
      <c r="K726" s="242"/>
      <c r="L726" s="247"/>
      <c r="M726" s="248"/>
      <c r="N726" s="249"/>
      <c r="O726" s="249"/>
      <c r="P726" s="249"/>
      <c r="Q726" s="249"/>
      <c r="R726" s="249"/>
      <c r="S726" s="249"/>
      <c r="T726" s="25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1" t="s">
        <v>186</v>
      </c>
      <c r="AU726" s="251" t="s">
        <v>82</v>
      </c>
      <c r="AV726" s="13" t="s">
        <v>80</v>
      </c>
      <c r="AW726" s="13" t="s">
        <v>34</v>
      </c>
      <c r="AX726" s="13" t="s">
        <v>73</v>
      </c>
      <c r="AY726" s="251" t="s">
        <v>177</v>
      </c>
    </row>
    <row r="727" s="14" customFormat="1">
      <c r="A727" s="14"/>
      <c r="B727" s="252"/>
      <c r="C727" s="253"/>
      <c r="D727" s="243" t="s">
        <v>186</v>
      </c>
      <c r="E727" s="254" t="s">
        <v>21</v>
      </c>
      <c r="F727" s="255" t="s">
        <v>938</v>
      </c>
      <c r="G727" s="253"/>
      <c r="H727" s="256">
        <v>9.4900000000000002</v>
      </c>
      <c r="I727" s="257"/>
      <c r="J727" s="253"/>
      <c r="K727" s="253"/>
      <c r="L727" s="258"/>
      <c r="M727" s="259"/>
      <c r="N727" s="260"/>
      <c r="O727" s="260"/>
      <c r="P727" s="260"/>
      <c r="Q727" s="260"/>
      <c r="R727" s="260"/>
      <c r="S727" s="260"/>
      <c r="T727" s="26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2" t="s">
        <v>186</v>
      </c>
      <c r="AU727" s="262" t="s">
        <v>82</v>
      </c>
      <c r="AV727" s="14" t="s">
        <v>82</v>
      </c>
      <c r="AW727" s="14" t="s">
        <v>34</v>
      </c>
      <c r="AX727" s="14" t="s">
        <v>73</v>
      </c>
      <c r="AY727" s="262" t="s">
        <v>177</v>
      </c>
    </row>
    <row r="728" s="14" customFormat="1">
      <c r="A728" s="14"/>
      <c r="B728" s="252"/>
      <c r="C728" s="253"/>
      <c r="D728" s="243" t="s">
        <v>186</v>
      </c>
      <c r="E728" s="254" t="s">
        <v>21</v>
      </c>
      <c r="F728" s="255" t="s">
        <v>939</v>
      </c>
      <c r="G728" s="253"/>
      <c r="H728" s="256">
        <v>10.4</v>
      </c>
      <c r="I728" s="257"/>
      <c r="J728" s="253"/>
      <c r="K728" s="253"/>
      <c r="L728" s="258"/>
      <c r="M728" s="259"/>
      <c r="N728" s="260"/>
      <c r="O728" s="260"/>
      <c r="P728" s="260"/>
      <c r="Q728" s="260"/>
      <c r="R728" s="260"/>
      <c r="S728" s="260"/>
      <c r="T728" s="26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2" t="s">
        <v>186</v>
      </c>
      <c r="AU728" s="262" t="s">
        <v>82</v>
      </c>
      <c r="AV728" s="14" t="s">
        <v>82</v>
      </c>
      <c r="AW728" s="14" t="s">
        <v>34</v>
      </c>
      <c r="AX728" s="14" t="s">
        <v>73</v>
      </c>
      <c r="AY728" s="262" t="s">
        <v>177</v>
      </c>
    </row>
    <row r="729" s="14" customFormat="1">
      <c r="A729" s="14"/>
      <c r="B729" s="252"/>
      <c r="C729" s="253"/>
      <c r="D729" s="243" t="s">
        <v>186</v>
      </c>
      <c r="E729" s="254" t="s">
        <v>21</v>
      </c>
      <c r="F729" s="255" t="s">
        <v>940</v>
      </c>
      <c r="G729" s="253"/>
      <c r="H729" s="256">
        <v>4.5499999999999998</v>
      </c>
      <c r="I729" s="257"/>
      <c r="J729" s="253"/>
      <c r="K729" s="253"/>
      <c r="L729" s="258"/>
      <c r="M729" s="259"/>
      <c r="N729" s="260"/>
      <c r="O729" s="260"/>
      <c r="P729" s="260"/>
      <c r="Q729" s="260"/>
      <c r="R729" s="260"/>
      <c r="S729" s="260"/>
      <c r="T729" s="26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2" t="s">
        <v>186</v>
      </c>
      <c r="AU729" s="262" t="s">
        <v>82</v>
      </c>
      <c r="AV729" s="14" t="s">
        <v>82</v>
      </c>
      <c r="AW729" s="14" t="s">
        <v>34</v>
      </c>
      <c r="AX729" s="14" t="s">
        <v>73</v>
      </c>
      <c r="AY729" s="262" t="s">
        <v>177</v>
      </c>
    </row>
    <row r="730" s="14" customFormat="1">
      <c r="A730" s="14"/>
      <c r="B730" s="252"/>
      <c r="C730" s="253"/>
      <c r="D730" s="243" t="s">
        <v>186</v>
      </c>
      <c r="E730" s="254" t="s">
        <v>21</v>
      </c>
      <c r="F730" s="255" t="s">
        <v>941</v>
      </c>
      <c r="G730" s="253"/>
      <c r="H730" s="256">
        <v>4</v>
      </c>
      <c r="I730" s="257"/>
      <c r="J730" s="253"/>
      <c r="K730" s="253"/>
      <c r="L730" s="258"/>
      <c r="M730" s="259"/>
      <c r="N730" s="260"/>
      <c r="O730" s="260"/>
      <c r="P730" s="260"/>
      <c r="Q730" s="260"/>
      <c r="R730" s="260"/>
      <c r="S730" s="260"/>
      <c r="T730" s="26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2" t="s">
        <v>186</v>
      </c>
      <c r="AU730" s="262" t="s">
        <v>82</v>
      </c>
      <c r="AV730" s="14" t="s">
        <v>82</v>
      </c>
      <c r="AW730" s="14" t="s">
        <v>34</v>
      </c>
      <c r="AX730" s="14" t="s">
        <v>73</v>
      </c>
      <c r="AY730" s="262" t="s">
        <v>177</v>
      </c>
    </row>
    <row r="731" s="14" customFormat="1">
      <c r="A731" s="14"/>
      <c r="B731" s="252"/>
      <c r="C731" s="253"/>
      <c r="D731" s="243" t="s">
        <v>186</v>
      </c>
      <c r="E731" s="254" t="s">
        <v>21</v>
      </c>
      <c r="F731" s="255" t="s">
        <v>942</v>
      </c>
      <c r="G731" s="253"/>
      <c r="H731" s="256">
        <v>9.1159999999999997</v>
      </c>
      <c r="I731" s="257"/>
      <c r="J731" s="253"/>
      <c r="K731" s="253"/>
      <c r="L731" s="258"/>
      <c r="M731" s="259"/>
      <c r="N731" s="260"/>
      <c r="O731" s="260"/>
      <c r="P731" s="260"/>
      <c r="Q731" s="260"/>
      <c r="R731" s="260"/>
      <c r="S731" s="260"/>
      <c r="T731" s="26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2" t="s">
        <v>186</v>
      </c>
      <c r="AU731" s="262" t="s">
        <v>82</v>
      </c>
      <c r="AV731" s="14" t="s">
        <v>82</v>
      </c>
      <c r="AW731" s="14" t="s">
        <v>34</v>
      </c>
      <c r="AX731" s="14" t="s">
        <v>73</v>
      </c>
      <c r="AY731" s="262" t="s">
        <v>177</v>
      </c>
    </row>
    <row r="732" s="14" customFormat="1">
      <c r="A732" s="14"/>
      <c r="B732" s="252"/>
      <c r="C732" s="253"/>
      <c r="D732" s="243" t="s">
        <v>186</v>
      </c>
      <c r="E732" s="254" t="s">
        <v>21</v>
      </c>
      <c r="F732" s="255" t="s">
        <v>943</v>
      </c>
      <c r="G732" s="253"/>
      <c r="H732" s="256">
        <v>2</v>
      </c>
      <c r="I732" s="257"/>
      <c r="J732" s="253"/>
      <c r="K732" s="253"/>
      <c r="L732" s="258"/>
      <c r="M732" s="259"/>
      <c r="N732" s="260"/>
      <c r="O732" s="260"/>
      <c r="P732" s="260"/>
      <c r="Q732" s="260"/>
      <c r="R732" s="260"/>
      <c r="S732" s="260"/>
      <c r="T732" s="26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2" t="s">
        <v>186</v>
      </c>
      <c r="AU732" s="262" t="s">
        <v>82</v>
      </c>
      <c r="AV732" s="14" t="s">
        <v>82</v>
      </c>
      <c r="AW732" s="14" t="s">
        <v>34</v>
      </c>
      <c r="AX732" s="14" t="s">
        <v>73</v>
      </c>
      <c r="AY732" s="262" t="s">
        <v>177</v>
      </c>
    </row>
    <row r="733" s="13" customFormat="1">
      <c r="A733" s="13"/>
      <c r="B733" s="241"/>
      <c r="C733" s="242"/>
      <c r="D733" s="243" t="s">
        <v>186</v>
      </c>
      <c r="E733" s="244" t="s">
        <v>21</v>
      </c>
      <c r="F733" s="245" t="s">
        <v>841</v>
      </c>
      <c r="G733" s="242"/>
      <c r="H733" s="244" t="s">
        <v>21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1" t="s">
        <v>186</v>
      </c>
      <c r="AU733" s="251" t="s">
        <v>82</v>
      </c>
      <c r="AV733" s="13" t="s">
        <v>80</v>
      </c>
      <c r="AW733" s="13" t="s">
        <v>34</v>
      </c>
      <c r="AX733" s="13" t="s">
        <v>73</v>
      </c>
      <c r="AY733" s="251" t="s">
        <v>177</v>
      </c>
    </row>
    <row r="734" s="14" customFormat="1">
      <c r="A734" s="14"/>
      <c r="B734" s="252"/>
      <c r="C734" s="253"/>
      <c r="D734" s="243" t="s">
        <v>186</v>
      </c>
      <c r="E734" s="254" t="s">
        <v>21</v>
      </c>
      <c r="F734" s="255" t="s">
        <v>940</v>
      </c>
      <c r="G734" s="253"/>
      <c r="H734" s="256">
        <v>4.5499999999999998</v>
      </c>
      <c r="I734" s="257"/>
      <c r="J734" s="253"/>
      <c r="K734" s="253"/>
      <c r="L734" s="258"/>
      <c r="M734" s="259"/>
      <c r="N734" s="260"/>
      <c r="O734" s="260"/>
      <c r="P734" s="260"/>
      <c r="Q734" s="260"/>
      <c r="R734" s="260"/>
      <c r="S734" s="260"/>
      <c r="T734" s="26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2" t="s">
        <v>186</v>
      </c>
      <c r="AU734" s="262" t="s">
        <v>82</v>
      </c>
      <c r="AV734" s="14" t="s">
        <v>82</v>
      </c>
      <c r="AW734" s="14" t="s">
        <v>34</v>
      </c>
      <c r="AX734" s="14" t="s">
        <v>73</v>
      </c>
      <c r="AY734" s="262" t="s">
        <v>177</v>
      </c>
    </row>
    <row r="735" s="14" customFormat="1">
      <c r="A735" s="14"/>
      <c r="B735" s="252"/>
      <c r="C735" s="253"/>
      <c r="D735" s="243" t="s">
        <v>186</v>
      </c>
      <c r="E735" s="254" t="s">
        <v>21</v>
      </c>
      <c r="F735" s="255" t="s">
        <v>944</v>
      </c>
      <c r="G735" s="253"/>
      <c r="H735" s="256">
        <v>7.1500000000000004</v>
      </c>
      <c r="I735" s="257"/>
      <c r="J735" s="253"/>
      <c r="K735" s="253"/>
      <c r="L735" s="258"/>
      <c r="M735" s="259"/>
      <c r="N735" s="260"/>
      <c r="O735" s="260"/>
      <c r="P735" s="260"/>
      <c r="Q735" s="260"/>
      <c r="R735" s="260"/>
      <c r="S735" s="260"/>
      <c r="T735" s="26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2" t="s">
        <v>186</v>
      </c>
      <c r="AU735" s="262" t="s">
        <v>82</v>
      </c>
      <c r="AV735" s="14" t="s">
        <v>82</v>
      </c>
      <c r="AW735" s="14" t="s">
        <v>34</v>
      </c>
      <c r="AX735" s="14" t="s">
        <v>73</v>
      </c>
      <c r="AY735" s="262" t="s">
        <v>177</v>
      </c>
    </row>
    <row r="736" s="14" customFormat="1">
      <c r="A736" s="14"/>
      <c r="B736" s="252"/>
      <c r="C736" s="253"/>
      <c r="D736" s="243" t="s">
        <v>186</v>
      </c>
      <c r="E736" s="254" t="s">
        <v>21</v>
      </c>
      <c r="F736" s="255" t="s">
        <v>945</v>
      </c>
      <c r="G736" s="253"/>
      <c r="H736" s="256">
        <v>1.2</v>
      </c>
      <c r="I736" s="257"/>
      <c r="J736" s="253"/>
      <c r="K736" s="253"/>
      <c r="L736" s="258"/>
      <c r="M736" s="259"/>
      <c r="N736" s="260"/>
      <c r="O736" s="260"/>
      <c r="P736" s="260"/>
      <c r="Q736" s="260"/>
      <c r="R736" s="260"/>
      <c r="S736" s="260"/>
      <c r="T736" s="26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2" t="s">
        <v>186</v>
      </c>
      <c r="AU736" s="262" t="s">
        <v>82</v>
      </c>
      <c r="AV736" s="14" t="s">
        <v>82</v>
      </c>
      <c r="AW736" s="14" t="s">
        <v>34</v>
      </c>
      <c r="AX736" s="14" t="s">
        <v>73</v>
      </c>
      <c r="AY736" s="262" t="s">
        <v>177</v>
      </c>
    </row>
    <row r="737" s="13" customFormat="1">
      <c r="A737" s="13"/>
      <c r="B737" s="241"/>
      <c r="C737" s="242"/>
      <c r="D737" s="243" t="s">
        <v>186</v>
      </c>
      <c r="E737" s="244" t="s">
        <v>21</v>
      </c>
      <c r="F737" s="245" t="s">
        <v>846</v>
      </c>
      <c r="G737" s="242"/>
      <c r="H737" s="244" t="s">
        <v>21</v>
      </c>
      <c r="I737" s="246"/>
      <c r="J737" s="242"/>
      <c r="K737" s="242"/>
      <c r="L737" s="247"/>
      <c r="M737" s="248"/>
      <c r="N737" s="249"/>
      <c r="O737" s="249"/>
      <c r="P737" s="249"/>
      <c r="Q737" s="249"/>
      <c r="R737" s="249"/>
      <c r="S737" s="249"/>
      <c r="T737" s="25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1" t="s">
        <v>186</v>
      </c>
      <c r="AU737" s="251" t="s">
        <v>82</v>
      </c>
      <c r="AV737" s="13" t="s">
        <v>80</v>
      </c>
      <c r="AW737" s="13" t="s">
        <v>34</v>
      </c>
      <c r="AX737" s="13" t="s">
        <v>73</v>
      </c>
      <c r="AY737" s="251" t="s">
        <v>177</v>
      </c>
    </row>
    <row r="738" s="14" customFormat="1">
      <c r="A738" s="14"/>
      <c r="B738" s="252"/>
      <c r="C738" s="253"/>
      <c r="D738" s="243" t="s">
        <v>186</v>
      </c>
      <c r="E738" s="254" t="s">
        <v>21</v>
      </c>
      <c r="F738" s="255" t="s">
        <v>946</v>
      </c>
      <c r="G738" s="253"/>
      <c r="H738" s="256">
        <v>9.0999999999999996</v>
      </c>
      <c r="I738" s="257"/>
      <c r="J738" s="253"/>
      <c r="K738" s="253"/>
      <c r="L738" s="258"/>
      <c r="M738" s="259"/>
      <c r="N738" s="260"/>
      <c r="O738" s="260"/>
      <c r="P738" s="260"/>
      <c r="Q738" s="260"/>
      <c r="R738" s="260"/>
      <c r="S738" s="260"/>
      <c r="T738" s="26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2" t="s">
        <v>186</v>
      </c>
      <c r="AU738" s="262" t="s">
        <v>82</v>
      </c>
      <c r="AV738" s="14" t="s">
        <v>82</v>
      </c>
      <c r="AW738" s="14" t="s">
        <v>34</v>
      </c>
      <c r="AX738" s="14" t="s">
        <v>73</v>
      </c>
      <c r="AY738" s="262" t="s">
        <v>177</v>
      </c>
    </row>
    <row r="739" s="14" customFormat="1">
      <c r="A739" s="14"/>
      <c r="B739" s="252"/>
      <c r="C739" s="253"/>
      <c r="D739" s="243" t="s">
        <v>186</v>
      </c>
      <c r="E739" s="254" t="s">
        <v>21</v>
      </c>
      <c r="F739" s="255" t="s">
        <v>944</v>
      </c>
      <c r="G739" s="253"/>
      <c r="H739" s="256">
        <v>7.1500000000000004</v>
      </c>
      <c r="I739" s="257"/>
      <c r="J739" s="253"/>
      <c r="K739" s="253"/>
      <c r="L739" s="258"/>
      <c r="M739" s="259"/>
      <c r="N739" s="260"/>
      <c r="O739" s="260"/>
      <c r="P739" s="260"/>
      <c r="Q739" s="260"/>
      <c r="R739" s="260"/>
      <c r="S739" s="260"/>
      <c r="T739" s="26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2" t="s">
        <v>186</v>
      </c>
      <c r="AU739" s="262" t="s">
        <v>82</v>
      </c>
      <c r="AV739" s="14" t="s">
        <v>82</v>
      </c>
      <c r="AW739" s="14" t="s">
        <v>34</v>
      </c>
      <c r="AX739" s="14" t="s">
        <v>73</v>
      </c>
      <c r="AY739" s="262" t="s">
        <v>177</v>
      </c>
    </row>
    <row r="740" s="14" customFormat="1">
      <c r="A740" s="14"/>
      <c r="B740" s="252"/>
      <c r="C740" s="253"/>
      <c r="D740" s="243" t="s">
        <v>186</v>
      </c>
      <c r="E740" s="254" t="s">
        <v>21</v>
      </c>
      <c r="F740" s="255" t="s">
        <v>947</v>
      </c>
      <c r="G740" s="253"/>
      <c r="H740" s="256">
        <v>3.1160000000000001</v>
      </c>
      <c r="I740" s="257"/>
      <c r="J740" s="253"/>
      <c r="K740" s="253"/>
      <c r="L740" s="258"/>
      <c r="M740" s="259"/>
      <c r="N740" s="260"/>
      <c r="O740" s="260"/>
      <c r="P740" s="260"/>
      <c r="Q740" s="260"/>
      <c r="R740" s="260"/>
      <c r="S740" s="260"/>
      <c r="T740" s="26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2" t="s">
        <v>186</v>
      </c>
      <c r="AU740" s="262" t="s">
        <v>82</v>
      </c>
      <c r="AV740" s="14" t="s">
        <v>82</v>
      </c>
      <c r="AW740" s="14" t="s">
        <v>34</v>
      </c>
      <c r="AX740" s="14" t="s">
        <v>73</v>
      </c>
      <c r="AY740" s="262" t="s">
        <v>177</v>
      </c>
    </row>
    <row r="741" s="14" customFormat="1">
      <c r="A741" s="14"/>
      <c r="B741" s="252"/>
      <c r="C741" s="253"/>
      <c r="D741" s="243" t="s">
        <v>186</v>
      </c>
      <c r="E741" s="254" t="s">
        <v>21</v>
      </c>
      <c r="F741" s="255" t="s">
        <v>945</v>
      </c>
      <c r="G741" s="253"/>
      <c r="H741" s="256">
        <v>1.2</v>
      </c>
      <c r="I741" s="257"/>
      <c r="J741" s="253"/>
      <c r="K741" s="253"/>
      <c r="L741" s="258"/>
      <c r="M741" s="259"/>
      <c r="N741" s="260"/>
      <c r="O741" s="260"/>
      <c r="P741" s="260"/>
      <c r="Q741" s="260"/>
      <c r="R741" s="260"/>
      <c r="S741" s="260"/>
      <c r="T741" s="26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2" t="s">
        <v>186</v>
      </c>
      <c r="AU741" s="262" t="s">
        <v>82</v>
      </c>
      <c r="AV741" s="14" t="s">
        <v>82</v>
      </c>
      <c r="AW741" s="14" t="s">
        <v>34</v>
      </c>
      <c r="AX741" s="14" t="s">
        <v>73</v>
      </c>
      <c r="AY741" s="262" t="s">
        <v>177</v>
      </c>
    </row>
    <row r="742" s="16" customFormat="1">
      <c r="A742" s="16"/>
      <c r="B742" s="284"/>
      <c r="C742" s="285"/>
      <c r="D742" s="243" t="s">
        <v>186</v>
      </c>
      <c r="E742" s="286" t="s">
        <v>21</v>
      </c>
      <c r="F742" s="287" t="s">
        <v>909</v>
      </c>
      <c r="G742" s="285"/>
      <c r="H742" s="288">
        <v>112.578</v>
      </c>
      <c r="I742" s="289"/>
      <c r="J742" s="285"/>
      <c r="K742" s="285"/>
      <c r="L742" s="290"/>
      <c r="M742" s="291"/>
      <c r="N742" s="292"/>
      <c r="O742" s="292"/>
      <c r="P742" s="292"/>
      <c r="Q742" s="292"/>
      <c r="R742" s="292"/>
      <c r="S742" s="292"/>
      <c r="T742" s="293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94" t="s">
        <v>186</v>
      </c>
      <c r="AU742" s="294" t="s">
        <v>82</v>
      </c>
      <c r="AV742" s="16" t="s">
        <v>199</v>
      </c>
      <c r="AW742" s="16" t="s">
        <v>34</v>
      </c>
      <c r="AX742" s="16" t="s">
        <v>73</v>
      </c>
      <c r="AY742" s="294" t="s">
        <v>177</v>
      </c>
    </row>
    <row r="743" s="13" customFormat="1">
      <c r="A743" s="13"/>
      <c r="B743" s="241"/>
      <c r="C743" s="242"/>
      <c r="D743" s="243" t="s">
        <v>186</v>
      </c>
      <c r="E743" s="244" t="s">
        <v>21</v>
      </c>
      <c r="F743" s="245" t="s">
        <v>948</v>
      </c>
      <c r="G743" s="242"/>
      <c r="H743" s="244" t="s">
        <v>21</v>
      </c>
      <c r="I743" s="246"/>
      <c r="J743" s="242"/>
      <c r="K743" s="242"/>
      <c r="L743" s="247"/>
      <c r="M743" s="248"/>
      <c r="N743" s="249"/>
      <c r="O743" s="249"/>
      <c r="P743" s="249"/>
      <c r="Q743" s="249"/>
      <c r="R743" s="249"/>
      <c r="S743" s="249"/>
      <c r="T743" s="25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1" t="s">
        <v>186</v>
      </c>
      <c r="AU743" s="251" t="s">
        <v>82</v>
      </c>
      <c r="AV743" s="13" t="s">
        <v>80</v>
      </c>
      <c r="AW743" s="13" t="s">
        <v>34</v>
      </c>
      <c r="AX743" s="13" t="s">
        <v>73</v>
      </c>
      <c r="AY743" s="251" t="s">
        <v>177</v>
      </c>
    </row>
    <row r="744" s="14" customFormat="1">
      <c r="A744" s="14"/>
      <c r="B744" s="252"/>
      <c r="C744" s="253"/>
      <c r="D744" s="243" t="s">
        <v>186</v>
      </c>
      <c r="E744" s="254" t="s">
        <v>21</v>
      </c>
      <c r="F744" s="255" t="s">
        <v>949</v>
      </c>
      <c r="G744" s="253"/>
      <c r="H744" s="256">
        <v>71.286000000000001</v>
      </c>
      <c r="I744" s="257"/>
      <c r="J744" s="253"/>
      <c r="K744" s="253"/>
      <c r="L744" s="258"/>
      <c r="M744" s="259"/>
      <c r="N744" s="260"/>
      <c r="O744" s="260"/>
      <c r="P744" s="260"/>
      <c r="Q744" s="260"/>
      <c r="R744" s="260"/>
      <c r="S744" s="260"/>
      <c r="T744" s="26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2" t="s">
        <v>186</v>
      </c>
      <c r="AU744" s="262" t="s">
        <v>82</v>
      </c>
      <c r="AV744" s="14" t="s">
        <v>82</v>
      </c>
      <c r="AW744" s="14" t="s">
        <v>34</v>
      </c>
      <c r="AX744" s="14" t="s">
        <v>73</v>
      </c>
      <c r="AY744" s="262" t="s">
        <v>177</v>
      </c>
    </row>
    <row r="745" s="15" customFormat="1">
      <c r="A745" s="15"/>
      <c r="B745" s="263"/>
      <c r="C745" s="264"/>
      <c r="D745" s="243" t="s">
        <v>186</v>
      </c>
      <c r="E745" s="265" t="s">
        <v>21</v>
      </c>
      <c r="F745" s="266" t="s">
        <v>190</v>
      </c>
      <c r="G745" s="264"/>
      <c r="H745" s="267">
        <v>183.864</v>
      </c>
      <c r="I745" s="268"/>
      <c r="J745" s="264"/>
      <c r="K745" s="264"/>
      <c r="L745" s="269"/>
      <c r="M745" s="270"/>
      <c r="N745" s="271"/>
      <c r="O745" s="271"/>
      <c r="P745" s="271"/>
      <c r="Q745" s="271"/>
      <c r="R745" s="271"/>
      <c r="S745" s="271"/>
      <c r="T745" s="272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3" t="s">
        <v>186</v>
      </c>
      <c r="AU745" s="273" t="s">
        <v>82</v>
      </c>
      <c r="AV745" s="15" t="s">
        <v>184</v>
      </c>
      <c r="AW745" s="15" t="s">
        <v>34</v>
      </c>
      <c r="AX745" s="15" t="s">
        <v>80</v>
      </c>
      <c r="AY745" s="273" t="s">
        <v>177</v>
      </c>
    </row>
    <row r="746" s="2" customFormat="1" ht="14.4" customHeight="1">
      <c r="A746" s="40"/>
      <c r="B746" s="41"/>
      <c r="C746" s="274" t="s">
        <v>950</v>
      </c>
      <c r="D746" s="274" t="s">
        <v>191</v>
      </c>
      <c r="E746" s="275" t="s">
        <v>951</v>
      </c>
      <c r="F746" s="276" t="s">
        <v>952</v>
      </c>
      <c r="G746" s="277" t="s">
        <v>269</v>
      </c>
      <c r="H746" s="278">
        <v>229.83000000000001</v>
      </c>
      <c r="I746" s="279"/>
      <c r="J746" s="280">
        <f>ROUND(I746*H746,2)</f>
        <v>0</v>
      </c>
      <c r="K746" s="276" t="s">
        <v>21</v>
      </c>
      <c r="L746" s="281"/>
      <c r="M746" s="282" t="s">
        <v>21</v>
      </c>
      <c r="N746" s="283" t="s">
        <v>44</v>
      </c>
      <c r="O746" s="86"/>
      <c r="P746" s="237">
        <f>O746*H746</f>
        <v>0</v>
      </c>
      <c r="Q746" s="237">
        <v>0.017000000000000001</v>
      </c>
      <c r="R746" s="237">
        <f>Q746*H746</f>
        <v>3.9071100000000003</v>
      </c>
      <c r="S746" s="237">
        <v>0</v>
      </c>
      <c r="T746" s="238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39" t="s">
        <v>195</v>
      </c>
      <c r="AT746" s="239" t="s">
        <v>191</v>
      </c>
      <c r="AU746" s="239" t="s">
        <v>82</v>
      </c>
      <c r="AY746" s="19" t="s">
        <v>177</v>
      </c>
      <c r="BE746" s="240">
        <f>IF(N746="základní",J746,0)</f>
        <v>0</v>
      </c>
      <c r="BF746" s="240">
        <f>IF(N746="snížená",J746,0)</f>
        <v>0</v>
      </c>
      <c r="BG746" s="240">
        <f>IF(N746="zákl. přenesená",J746,0)</f>
        <v>0</v>
      </c>
      <c r="BH746" s="240">
        <f>IF(N746="sníž. přenesená",J746,0)</f>
        <v>0</v>
      </c>
      <c r="BI746" s="240">
        <f>IF(N746="nulová",J746,0)</f>
        <v>0</v>
      </c>
      <c r="BJ746" s="19" t="s">
        <v>80</v>
      </c>
      <c r="BK746" s="240">
        <f>ROUND(I746*H746,2)</f>
        <v>0</v>
      </c>
      <c r="BL746" s="19" t="s">
        <v>184</v>
      </c>
      <c r="BM746" s="239" t="s">
        <v>953</v>
      </c>
    </row>
    <row r="747" s="14" customFormat="1">
      <c r="A747" s="14"/>
      <c r="B747" s="252"/>
      <c r="C747" s="253"/>
      <c r="D747" s="243" t="s">
        <v>186</v>
      </c>
      <c r="E747" s="254" t="s">
        <v>21</v>
      </c>
      <c r="F747" s="255" t="s">
        <v>954</v>
      </c>
      <c r="G747" s="253"/>
      <c r="H747" s="256">
        <v>229.83000000000001</v>
      </c>
      <c r="I747" s="257"/>
      <c r="J747" s="253"/>
      <c r="K747" s="253"/>
      <c r="L747" s="258"/>
      <c r="M747" s="259"/>
      <c r="N747" s="260"/>
      <c r="O747" s="260"/>
      <c r="P747" s="260"/>
      <c r="Q747" s="260"/>
      <c r="R747" s="260"/>
      <c r="S747" s="260"/>
      <c r="T747" s="26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2" t="s">
        <v>186</v>
      </c>
      <c r="AU747" s="262" t="s">
        <v>82</v>
      </c>
      <c r="AV747" s="14" t="s">
        <v>82</v>
      </c>
      <c r="AW747" s="14" t="s">
        <v>34</v>
      </c>
      <c r="AX747" s="14" t="s">
        <v>80</v>
      </c>
      <c r="AY747" s="262" t="s">
        <v>177</v>
      </c>
    </row>
    <row r="748" s="2" customFormat="1" ht="19.8" customHeight="1">
      <c r="A748" s="40"/>
      <c r="B748" s="41"/>
      <c r="C748" s="228" t="s">
        <v>955</v>
      </c>
      <c r="D748" s="228" t="s">
        <v>179</v>
      </c>
      <c r="E748" s="229" t="s">
        <v>956</v>
      </c>
      <c r="F748" s="230" t="s">
        <v>957</v>
      </c>
      <c r="G748" s="231" t="s">
        <v>269</v>
      </c>
      <c r="H748" s="232">
        <v>112.578</v>
      </c>
      <c r="I748" s="233"/>
      <c r="J748" s="234">
        <f>ROUND(I748*H748,2)</f>
        <v>0</v>
      </c>
      <c r="K748" s="230" t="s">
        <v>21</v>
      </c>
      <c r="L748" s="46"/>
      <c r="M748" s="235" t="s">
        <v>21</v>
      </c>
      <c r="N748" s="236" t="s">
        <v>44</v>
      </c>
      <c r="O748" s="86"/>
      <c r="P748" s="237">
        <f>O748*H748</f>
        <v>0</v>
      </c>
      <c r="Q748" s="237">
        <v>0</v>
      </c>
      <c r="R748" s="237">
        <f>Q748*H748</f>
        <v>0</v>
      </c>
      <c r="S748" s="237">
        <v>0</v>
      </c>
      <c r="T748" s="238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39" t="s">
        <v>290</v>
      </c>
      <c r="AT748" s="239" t="s">
        <v>179</v>
      </c>
      <c r="AU748" s="239" t="s">
        <v>82</v>
      </c>
      <c r="AY748" s="19" t="s">
        <v>177</v>
      </c>
      <c r="BE748" s="240">
        <f>IF(N748="základní",J748,0)</f>
        <v>0</v>
      </c>
      <c r="BF748" s="240">
        <f>IF(N748="snížená",J748,0)</f>
        <v>0</v>
      </c>
      <c r="BG748" s="240">
        <f>IF(N748="zákl. přenesená",J748,0)</f>
        <v>0</v>
      </c>
      <c r="BH748" s="240">
        <f>IF(N748="sníž. přenesená",J748,0)</f>
        <v>0</v>
      </c>
      <c r="BI748" s="240">
        <f>IF(N748="nulová",J748,0)</f>
        <v>0</v>
      </c>
      <c r="BJ748" s="19" t="s">
        <v>80</v>
      </c>
      <c r="BK748" s="240">
        <f>ROUND(I748*H748,2)</f>
        <v>0</v>
      </c>
      <c r="BL748" s="19" t="s">
        <v>290</v>
      </c>
      <c r="BM748" s="239" t="s">
        <v>958</v>
      </c>
    </row>
    <row r="749" s="13" customFormat="1">
      <c r="A749" s="13"/>
      <c r="B749" s="241"/>
      <c r="C749" s="242"/>
      <c r="D749" s="243" t="s">
        <v>186</v>
      </c>
      <c r="E749" s="244" t="s">
        <v>21</v>
      </c>
      <c r="F749" s="245" t="s">
        <v>959</v>
      </c>
      <c r="G749" s="242"/>
      <c r="H749" s="244" t="s">
        <v>21</v>
      </c>
      <c r="I749" s="246"/>
      <c r="J749" s="242"/>
      <c r="K749" s="242"/>
      <c r="L749" s="247"/>
      <c r="M749" s="248"/>
      <c r="N749" s="249"/>
      <c r="O749" s="249"/>
      <c r="P749" s="249"/>
      <c r="Q749" s="249"/>
      <c r="R749" s="249"/>
      <c r="S749" s="249"/>
      <c r="T749" s="25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1" t="s">
        <v>186</v>
      </c>
      <c r="AU749" s="251" t="s">
        <v>82</v>
      </c>
      <c r="AV749" s="13" t="s">
        <v>80</v>
      </c>
      <c r="AW749" s="13" t="s">
        <v>34</v>
      </c>
      <c r="AX749" s="13" t="s">
        <v>73</v>
      </c>
      <c r="AY749" s="251" t="s">
        <v>177</v>
      </c>
    </row>
    <row r="750" s="14" customFormat="1">
      <c r="A750" s="14"/>
      <c r="B750" s="252"/>
      <c r="C750" s="253"/>
      <c r="D750" s="243" t="s">
        <v>186</v>
      </c>
      <c r="E750" s="254" t="s">
        <v>21</v>
      </c>
      <c r="F750" s="255" t="s">
        <v>960</v>
      </c>
      <c r="G750" s="253"/>
      <c r="H750" s="256">
        <v>112.578</v>
      </c>
      <c r="I750" s="257"/>
      <c r="J750" s="253"/>
      <c r="K750" s="253"/>
      <c r="L750" s="258"/>
      <c r="M750" s="259"/>
      <c r="N750" s="260"/>
      <c r="O750" s="260"/>
      <c r="P750" s="260"/>
      <c r="Q750" s="260"/>
      <c r="R750" s="260"/>
      <c r="S750" s="260"/>
      <c r="T750" s="26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2" t="s">
        <v>186</v>
      </c>
      <c r="AU750" s="262" t="s">
        <v>82</v>
      </c>
      <c r="AV750" s="14" t="s">
        <v>82</v>
      </c>
      <c r="AW750" s="14" t="s">
        <v>34</v>
      </c>
      <c r="AX750" s="14" t="s">
        <v>80</v>
      </c>
      <c r="AY750" s="262" t="s">
        <v>177</v>
      </c>
    </row>
    <row r="751" s="2" customFormat="1" ht="19.8" customHeight="1">
      <c r="A751" s="40"/>
      <c r="B751" s="41"/>
      <c r="C751" s="228" t="s">
        <v>961</v>
      </c>
      <c r="D751" s="228" t="s">
        <v>179</v>
      </c>
      <c r="E751" s="229" t="s">
        <v>962</v>
      </c>
      <c r="F751" s="230" t="s">
        <v>963</v>
      </c>
      <c r="G751" s="231" t="s">
        <v>269</v>
      </c>
      <c r="H751" s="232">
        <v>183.864</v>
      </c>
      <c r="I751" s="233"/>
      <c r="J751" s="234">
        <f>ROUND(I751*H751,2)</f>
        <v>0</v>
      </c>
      <c r="K751" s="230" t="s">
        <v>21</v>
      </c>
      <c r="L751" s="46"/>
      <c r="M751" s="235" t="s">
        <v>21</v>
      </c>
      <c r="N751" s="236" t="s">
        <v>44</v>
      </c>
      <c r="O751" s="86"/>
      <c r="P751" s="237">
        <f>O751*H751</f>
        <v>0</v>
      </c>
      <c r="Q751" s="237">
        <v>0.0012099999999999999</v>
      </c>
      <c r="R751" s="237">
        <f>Q751*H751</f>
        <v>0.22247544</v>
      </c>
      <c r="S751" s="237">
        <v>0</v>
      </c>
      <c r="T751" s="238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39" t="s">
        <v>290</v>
      </c>
      <c r="AT751" s="239" t="s">
        <v>179</v>
      </c>
      <c r="AU751" s="239" t="s">
        <v>82</v>
      </c>
      <c r="AY751" s="19" t="s">
        <v>177</v>
      </c>
      <c r="BE751" s="240">
        <f>IF(N751="základní",J751,0)</f>
        <v>0</v>
      </c>
      <c r="BF751" s="240">
        <f>IF(N751="snížená",J751,0)</f>
        <v>0</v>
      </c>
      <c r="BG751" s="240">
        <f>IF(N751="zákl. přenesená",J751,0)</f>
        <v>0</v>
      </c>
      <c r="BH751" s="240">
        <f>IF(N751="sníž. přenesená",J751,0)</f>
        <v>0</v>
      </c>
      <c r="BI751" s="240">
        <f>IF(N751="nulová",J751,0)</f>
        <v>0</v>
      </c>
      <c r="BJ751" s="19" t="s">
        <v>80</v>
      </c>
      <c r="BK751" s="240">
        <f>ROUND(I751*H751,2)</f>
        <v>0</v>
      </c>
      <c r="BL751" s="19" t="s">
        <v>290</v>
      </c>
      <c r="BM751" s="239" t="s">
        <v>964</v>
      </c>
    </row>
    <row r="752" s="2" customFormat="1" ht="19.8" customHeight="1">
      <c r="A752" s="40"/>
      <c r="B752" s="41"/>
      <c r="C752" s="228" t="s">
        <v>965</v>
      </c>
      <c r="D752" s="228" t="s">
        <v>179</v>
      </c>
      <c r="E752" s="229" t="s">
        <v>966</v>
      </c>
      <c r="F752" s="230" t="s">
        <v>967</v>
      </c>
      <c r="G752" s="231" t="s">
        <v>269</v>
      </c>
      <c r="H752" s="232">
        <v>183.864</v>
      </c>
      <c r="I752" s="233"/>
      <c r="J752" s="234">
        <f>ROUND(I752*H752,2)</f>
        <v>0</v>
      </c>
      <c r="K752" s="230" t="s">
        <v>183</v>
      </c>
      <c r="L752" s="46"/>
      <c r="M752" s="235" t="s">
        <v>21</v>
      </c>
      <c r="N752" s="236" t="s">
        <v>44</v>
      </c>
      <c r="O752" s="86"/>
      <c r="P752" s="237">
        <f>O752*H752</f>
        <v>0</v>
      </c>
      <c r="Q752" s="237">
        <v>0.00072000000000000005</v>
      </c>
      <c r="R752" s="237">
        <f>Q752*H752</f>
        <v>0.13238208000000001</v>
      </c>
      <c r="S752" s="237">
        <v>0</v>
      </c>
      <c r="T752" s="238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39" t="s">
        <v>290</v>
      </c>
      <c r="AT752" s="239" t="s">
        <v>179</v>
      </c>
      <c r="AU752" s="239" t="s">
        <v>82</v>
      </c>
      <c r="AY752" s="19" t="s">
        <v>177</v>
      </c>
      <c r="BE752" s="240">
        <f>IF(N752="základní",J752,0)</f>
        <v>0</v>
      </c>
      <c r="BF752" s="240">
        <f>IF(N752="snížená",J752,0)</f>
        <v>0</v>
      </c>
      <c r="BG752" s="240">
        <f>IF(N752="zákl. přenesená",J752,0)</f>
        <v>0</v>
      </c>
      <c r="BH752" s="240">
        <f>IF(N752="sníž. přenesená",J752,0)</f>
        <v>0</v>
      </c>
      <c r="BI752" s="240">
        <f>IF(N752="nulová",J752,0)</f>
        <v>0</v>
      </c>
      <c r="BJ752" s="19" t="s">
        <v>80</v>
      </c>
      <c r="BK752" s="240">
        <f>ROUND(I752*H752,2)</f>
        <v>0</v>
      </c>
      <c r="BL752" s="19" t="s">
        <v>290</v>
      </c>
      <c r="BM752" s="239" t="s">
        <v>968</v>
      </c>
    </row>
    <row r="753" s="2" customFormat="1" ht="30" customHeight="1">
      <c r="A753" s="40"/>
      <c r="B753" s="41"/>
      <c r="C753" s="228" t="s">
        <v>969</v>
      </c>
      <c r="D753" s="228" t="s">
        <v>179</v>
      </c>
      <c r="E753" s="229" t="s">
        <v>970</v>
      </c>
      <c r="F753" s="230" t="s">
        <v>971</v>
      </c>
      <c r="G753" s="231" t="s">
        <v>269</v>
      </c>
      <c r="H753" s="232">
        <v>392.58800000000002</v>
      </c>
      <c r="I753" s="233"/>
      <c r="J753" s="234">
        <f>ROUND(I753*H753,2)</f>
        <v>0</v>
      </c>
      <c r="K753" s="230" t="s">
        <v>21</v>
      </c>
      <c r="L753" s="46"/>
      <c r="M753" s="235" t="s">
        <v>21</v>
      </c>
      <c r="N753" s="236" t="s">
        <v>44</v>
      </c>
      <c r="O753" s="86"/>
      <c r="P753" s="237">
        <f>O753*H753</f>
        <v>0</v>
      </c>
      <c r="Q753" s="237">
        <v>0.00072000000000000005</v>
      </c>
      <c r="R753" s="237">
        <f>Q753*H753</f>
        <v>0.28266336000000003</v>
      </c>
      <c r="S753" s="237">
        <v>0</v>
      </c>
      <c r="T753" s="238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39" t="s">
        <v>184</v>
      </c>
      <c r="AT753" s="239" t="s">
        <v>179</v>
      </c>
      <c r="AU753" s="239" t="s">
        <v>82</v>
      </c>
      <c r="AY753" s="19" t="s">
        <v>177</v>
      </c>
      <c r="BE753" s="240">
        <f>IF(N753="základní",J753,0)</f>
        <v>0</v>
      </c>
      <c r="BF753" s="240">
        <f>IF(N753="snížená",J753,0)</f>
        <v>0</v>
      </c>
      <c r="BG753" s="240">
        <f>IF(N753="zákl. přenesená",J753,0)</f>
        <v>0</v>
      </c>
      <c r="BH753" s="240">
        <f>IF(N753="sníž. přenesená",J753,0)</f>
        <v>0</v>
      </c>
      <c r="BI753" s="240">
        <f>IF(N753="nulová",J753,0)</f>
        <v>0</v>
      </c>
      <c r="BJ753" s="19" t="s">
        <v>80</v>
      </c>
      <c r="BK753" s="240">
        <f>ROUND(I753*H753,2)</f>
        <v>0</v>
      </c>
      <c r="BL753" s="19" t="s">
        <v>184</v>
      </c>
      <c r="BM753" s="239" t="s">
        <v>972</v>
      </c>
    </row>
    <row r="754" s="13" customFormat="1">
      <c r="A754" s="13"/>
      <c r="B754" s="241"/>
      <c r="C754" s="242"/>
      <c r="D754" s="243" t="s">
        <v>186</v>
      </c>
      <c r="E754" s="244" t="s">
        <v>21</v>
      </c>
      <c r="F754" s="245" t="s">
        <v>973</v>
      </c>
      <c r="G754" s="242"/>
      <c r="H754" s="244" t="s">
        <v>21</v>
      </c>
      <c r="I754" s="246"/>
      <c r="J754" s="242"/>
      <c r="K754" s="242"/>
      <c r="L754" s="247"/>
      <c r="M754" s="248"/>
      <c r="N754" s="249"/>
      <c r="O754" s="249"/>
      <c r="P754" s="249"/>
      <c r="Q754" s="249"/>
      <c r="R754" s="249"/>
      <c r="S754" s="249"/>
      <c r="T754" s="25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1" t="s">
        <v>186</v>
      </c>
      <c r="AU754" s="251" t="s">
        <v>82</v>
      </c>
      <c r="AV754" s="13" t="s">
        <v>80</v>
      </c>
      <c r="AW754" s="13" t="s">
        <v>34</v>
      </c>
      <c r="AX754" s="13" t="s">
        <v>73</v>
      </c>
      <c r="AY754" s="251" t="s">
        <v>177</v>
      </c>
    </row>
    <row r="755" s="14" customFormat="1">
      <c r="A755" s="14"/>
      <c r="B755" s="252"/>
      <c r="C755" s="253"/>
      <c r="D755" s="243" t="s">
        <v>186</v>
      </c>
      <c r="E755" s="254" t="s">
        <v>21</v>
      </c>
      <c r="F755" s="255" t="s">
        <v>932</v>
      </c>
      <c r="G755" s="253"/>
      <c r="H755" s="256">
        <v>505.166</v>
      </c>
      <c r="I755" s="257"/>
      <c r="J755" s="253"/>
      <c r="K755" s="253"/>
      <c r="L755" s="258"/>
      <c r="M755" s="259"/>
      <c r="N755" s="260"/>
      <c r="O755" s="260"/>
      <c r="P755" s="260"/>
      <c r="Q755" s="260"/>
      <c r="R755" s="260"/>
      <c r="S755" s="260"/>
      <c r="T755" s="26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2" t="s">
        <v>186</v>
      </c>
      <c r="AU755" s="262" t="s">
        <v>82</v>
      </c>
      <c r="AV755" s="14" t="s">
        <v>82</v>
      </c>
      <c r="AW755" s="14" t="s">
        <v>34</v>
      </c>
      <c r="AX755" s="14" t="s">
        <v>73</v>
      </c>
      <c r="AY755" s="262" t="s">
        <v>177</v>
      </c>
    </row>
    <row r="756" s="13" customFormat="1">
      <c r="A756" s="13"/>
      <c r="B756" s="241"/>
      <c r="C756" s="242"/>
      <c r="D756" s="243" t="s">
        <v>186</v>
      </c>
      <c r="E756" s="244" t="s">
        <v>21</v>
      </c>
      <c r="F756" s="245" t="s">
        <v>974</v>
      </c>
      <c r="G756" s="242"/>
      <c r="H756" s="244" t="s">
        <v>21</v>
      </c>
      <c r="I756" s="246"/>
      <c r="J756" s="242"/>
      <c r="K756" s="242"/>
      <c r="L756" s="247"/>
      <c r="M756" s="248"/>
      <c r="N756" s="249"/>
      <c r="O756" s="249"/>
      <c r="P756" s="249"/>
      <c r="Q756" s="249"/>
      <c r="R756" s="249"/>
      <c r="S756" s="249"/>
      <c r="T756" s="25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1" t="s">
        <v>186</v>
      </c>
      <c r="AU756" s="251" t="s">
        <v>82</v>
      </c>
      <c r="AV756" s="13" t="s">
        <v>80</v>
      </c>
      <c r="AW756" s="13" t="s">
        <v>34</v>
      </c>
      <c r="AX756" s="13" t="s">
        <v>73</v>
      </c>
      <c r="AY756" s="251" t="s">
        <v>177</v>
      </c>
    </row>
    <row r="757" s="14" customFormat="1">
      <c r="A757" s="14"/>
      <c r="B757" s="252"/>
      <c r="C757" s="253"/>
      <c r="D757" s="243" t="s">
        <v>186</v>
      </c>
      <c r="E757" s="254" t="s">
        <v>21</v>
      </c>
      <c r="F757" s="255" t="s">
        <v>975</v>
      </c>
      <c r="G757" s="253"/>
      <c r="H757" s="256">
        <v>-112.578</v>
      </c>
      <c r="I757" s="257"/>
      <c r="J757" s="253"/>
      <c r="K757" s="253"/>
      <c r="L757" s="258"/>
      <c r="M757" s="259"/>
      <c r="N757" s="260"/>
      <c r="O757" s="260"/>
      <c r="P757" s="260"/>
      <c r="Q757" s="260"/>
      <c r="R757" s="260"/>
      <c r="S757" s="260"/>
      <c r="T757" s="26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2" t="s">
        <v>186</v>
      </c>
      <c r="AU757" s="262" t="s">
        <v>82</v>
      </c>
      <c r="AV757" s="14" t="s">
        <v>82</v>
      </c>
      <c r="AW757" s="14" t="s">
        <v>34</v>
      </c>
      <c r="AX757" s="14" t="s">
        <v>73</v>
      </c>
      <c r="AY757" s="262" t="s">
        <v>177</v>
      </c>
    </row>
    <row r="758" s="15" customFormat="1">
      <c r="A758" s="15"/>
      <c r="B758" s="263"/>
      <c r="C758" s="264"/>
      <c r="D758" s="243" t="s">
        <v>186</v>
      </c>
      <c r="E758" s="265" t="s">
        <v>21</v>
      </c>
      <c r="F758" s="266" t="s">
        <v>190</v>
      </c>
      <c r="G758" s="264"/>
      <c r="H758" s="267">
        <v>392.58799999999997</v>
      </c>
      <c r="I758" s="268"/>
      <c r="J758" s="264"/>
      <c r="K758" s="264"/>
      <c r="L758" s="269"/>
      <c r="M758" s="270"/>
      <c r="N758" s="271"/>
      <c r="O758" s="271"/>
      <c r="P758" s="271"/>
      <c r="Q758" s="271"/>
      <c r="R758" s="271"/>
      <c r="S758" s="271"/>
      <c r="T758" s="272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3" t="s">
        <v>186</v>
      </c>
      <c r="AU758" s="273" t="s">
        <v>82</v>
      </c>
      <c r="AV758" s="15" t="s">
        <v>184</v>
      </c>
      <c r="AW758" s="15" t="s">
        <v>34</v>
      </c>
      <c r="AX758" s="15" t="s">
        <v>80</v>
      </c>
      <c r="AY758" s="273" t="s">
        <v>177</v>
      </c>
    </row>
    <row r="759" s="2" customFormat="1" ht="30" customHeight="1">
      <c r="A759" s="40"/>
      <c r="B759" s="41"/>
      <c r="C759" s="228" t="s">
        <v>976</v>
      </c>
      <c r="D759" s="228" t="s">
        <v>179</v>
      </c>
      <c r="E759" s="229" t="s">
        <v>977</v>
      </c>
      <c r="F759" s="230" t="s">
        <v>978</v>
      </c>
      <c r="G759" s="231" t="s">
        <v>269</v>
      </c>
      <c r="H759" s="232">
        <v>392.58800000000002</v>
      </c>
      <c r="I759" s="233"/>
      <c r="J759" s="234">
        <f>ROUND(I759*H759,2)</f>
        <v>0</v>
      </c>
      <c r="K759" s="230" t="s">
        <v>21</v>
      </c>
      <c r="L759" s="46"/>
      <c r="M759" s="235" t="s">
        <v>21</v>
      </c>
      <c r="N759" s="236" t="s">
        <v>44</v>
      </c>
      <c r="O759" s="86"/>
      <c r="P759" s="237">
        <f>O759*H759</f>
        <v>0</v>
      </c>
      <c r="Q759" s="237">
        <v>5.0000000000000002E-05</v>
      </c>
      <c r="R759" s="237">
        <f>Q759*H759</f>
        <v>0.019629400000000002</v>
      </c>
      <c r="S759" s="237">
        <v>0</v>
      </c>
      <c r="T759" s="238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39" t="s">
        <v>184</v>
      </c>
      <c r="AT759" s="239" t="s">
        <v>179</v>
      </c>
      <c r="AU759" s="239" t="s">
        <v>82</v>
      </c>
      <c r="AY759" s="19" t="s">
        <v>177</v>
      </c>
      <c r="BE759" s="240">
        <f>IF(N759="základní",J759,0)</f>
        <v>0</v>
      </c>
      <c r="BF759" s="240">
        <f>IF(N759="snížená",J759,0)</f>
        <v>0</v>
      </c>
      <c r="BG759" s="240">
        <f>IF(N759="zákl. přenesená",J759,0)</f>
        <v>0</v>
      </c>
      <c r="BH759" s="240">
        <f>IF(N759="sníž. přenesená",J759,0)</f>
        <v>0</v>
      </c>
      <c r="BI759" s="240">
        <f>IF(N759="nulová",J759,0)</f>
        <v>0</v>
      </c>
      <c r="BJ759" s="19" t="s">
        <v>80</v>
      </c>
      <c r="BK759" s="240">
        <f>ROUND(I759*H759,2)</f>
        <v>0</v>
      </c>
      <c r="BL759" s="19" t="s">
        <v>184</v>
      </c>
      <c r="BM759" s="239" t="s">
        <v>979</v>
      </c>
    </row>
    <row r="760" s="2" customFormat="1" ht="19.8" customHeight="1">
      <c r="A760" s="40"/>
      <c r="B760" s="41"/>
      <c r="C760" s="228" t="s">
        <v>980</v>
      </c>
      <c r="D760" s="228" t="s">
        <v>179</v>
      </c>
      <c r="E760" s="229" t="s">
        <v>981</v>
      </c>
      <c r="F760" s="230" t="s">
        <v>982</v>
      </c>
      <c r="G760" s="231" t="s">
        <v>293</v>
      </c>
      <c r="H760" s="232">
        <v>105.5</v>
      </c>
      <c r="I760" s="233"/>
      <c r="J760" s="234">
        <f>ROUND(I760*H760,2)</f>
        <v>0</v>
      </c>
      <c r="K760" s="230" t="s">
        <v>183</v>
      </c>
      <c r="L760" s="46"/>
      <c r="M760" s="235" t="s">
        <v>21</v>
      </c>
      <c r="N760" s="236" t="s">
        <v>44</v>
      </c>
      <c r="O760" s="86"/>
      <c r="P760" s="237">
        <f>O760*H760</f>
        <v>0</v>
      </c>
      <c r="Q760" s="237">
        <v>0.00025000000000000001</v>
      </c>
      <c r="R760" s="237">
        <f>Q760*H760</f>
        <v>0.026374999999999999</v>
      </c>
      <c r="S760" s="237">
        <v>0</v>
      </c>
      <c r="T760" s="238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39" t="s">
        <v>184</v>
      </c>
      <c r="AT760" s="239" t="s">
        <v>179</v>
      </c>
      <c r="AU760" s="239" t="s">
        <v>82</v>
      </c>
      <c r="AY760" s="19" t="s">
        <v>177</v>
      </c>
      <c r="BE760" s="240">
        <f>IF(N760="základní",J760,0)</f>
        <v>0</v>
      </c>
      <c r="BF760" s="240">
        <f>IF(N760="snížená",J760,0)</f>
        <v>0</v>
      </c>
      <c r="BG760" s="240">
        <f>IF(N760="zákl. přenesená",J760,0)</f>
        <v>0</v>
      </c>
      <c r="BH760" s="240">
        <f>IF(N760="sníž. přenesená",J760,0)</f>
        <v>0</v>
      </c>
      <c r="BI760" s="240">
        <f>IF(N760="nulová",J760,0)</f>
        <v>0</v>
      </c>
      <c r="BJ760" s="19" t="s">
        <v>80</v>
      </c>
      <c r="BK760" s="240">
        <f>ROUND(I760*H760,2)</f>
        <v>0</v>
      </c>
      <c r="BL760" s="19" t="s">
        <v>184</v>
      </c>
      <c r="BM760" s="239" t="s">
        <v>983</v>
      </c>
    </row>
    <row r="761" s="13" customFormat="1">
      <c r="A761" s="13"/>
      <c r="B761" s="241"/>
      <c r="C761" s="242"/>
      <c r="D761" s="243" t="s">
        <v>186</v>
      </c>
      <c r="E761" s="244" t="s">
        <v>21</v>
      </c>
      <c r="F761" s="245" t="s">
        <v>984</v>
      </c>
      <c r="G761" s="242"/>
      <c r="H761" s="244" t="s">
        <v>21</v>
      </c>
      <c r="I761" s="246"/>
      <c r="J761" s="242"/>
      <c r="K761" s="242"/>
      <c r="L761" s="247"/>
      <c r="M761" s="248"/>
      <c r="N761" s="249"/>
      <c r="O761" s="249"/>
      <c r="P761" s="249"/>
      <c r="Q761" s="249"/>
      <c r="R761" s="249"/>
      <c r="S761" s="249"/>
      <c r="T761" s="25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1" t="s">
        <v>186</v>
      </c>
      <c r="AU761" s="251" t="s">
        <v>82</v>
      </c>
      <c r="AV761" s="13" t="s">
        <v>80</v>
      </c>
      <c r="AW761" s="13" t="s">
        <v>34</v>
      </c>
      <c r="AX761" s="13" t="s">
        <v>73</v>
      </c>
      <c r="AY761" s="251" t="s">
        <v>177</v>
      </c>
    </row>
    <row r="762" s="13" customFormat="1">
      <c r="A762" s="13"/>
      <c r="B762" s="241"/>
      <c r="C762" s="242"/>
      <c r="D762" s="243" t="s">
        <v>186</v>
      </c>
      <c r="E762" s="244" t="s">
        <v>21</v>
      </c>
      <c r="F762" s="245" t="s">
        <v>985</v>
      </c>
      <c r="G762" s="242"/>
      <c r="H762" s="244" t="s">
        <v>21</v>
      </c>
      <c r="I762" s="246"/>
      <c r="J762" s="242"/>
      <c r="K762" s="242"/>
      <c r="L762" s="247"/>
      <c r="M762" s="248"/>
      <c r="N762" s="249"/>
      <c r="O762" s="249"/>
      <c r="P762" s="249"/>
      <c r="Q762" s="249"/>
      <c r="R762" s="249"/>
      <c r="S762" s="249"/>
      <c r="T762" s="25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1" t="s">
        <v>186</v>
      </c>
      <c r="AU762" s="251" t="s">
        <v>82</v>
      </c>
      <c r="AV762" s="13" t="s">
        <v>80</v>
      </c>
      <c r="AW762" s="13" t="s">
        <v>34</v>
      </c>
      <c r="AX762" s="13" t="s">
        <v>73</v>
      </c>
      <c r="AY762" s="251" t="s">
        <v>177</v>
      </c>
    </row>
    <row r="763" s="13" customFormat="1">
      <c r="A763" s="13"/>
      <c r="B763" s="241"/>
      <c r="C763" s="242"/>
      <c r="D763" s="243" t="s">
        <v>186</v>
      </c>
      <c r="E763" s="244" t="s">
        <v>21</v>
      </c>
      <c r="F763" s="245" t="s">
        <v>986</v>
      </c>
      <c r="G763" s="242"/>
      <c r="H763" s="244" t="s">
        <v>21</v>
      </c>
      <c r="I763" s="246"/>
      <c r="J763" s="242"/>
      <c r="K763" s="242"/>
      <c r="L763" s="247"/>
      <c r="M763" s="248"/>
      <c r="N763" s="249"/>
      <c r="O763" s="249"/>
      <c r="P763" s="249"/>
      <c r="Q763" s="249"/>
      <c r="R763" s="249"/>
      <c r="S763" s="249"/>
      <c r="T763" s="25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1" t="s">
        <v>186</v>
      </c>
      <c r="AU763" s="251" t="s">
        <v>82</v>
      </c>
      <c r="AV763" s="13" t="s">
        <v>80</v>
      </c>
      <c r="AW763" s="13" t="s">
        <v>34</v>
      </c>
      <c r="AX763" s="13" t="s">
        <v>73</v>
      </c>
      <c r="AY763" s="251" t="s">
        <v>177</v>
      </c>
    </row>
    <row r="764" s="14" customFormat="1">
      <c r="A764" s="14"/>
      <c r="B764" s="252"/>
      <c r="C764" s="253"/>
      <c r="D764" s="243" t="s">
        <v>186</v>
      </c>
      <c r="E764" s="254" t="s">
        <v>21</v>
      </c>
      <c r="F764" s="255" t="s">
        <v>987</v>
      </c>
      <c r="G764" s="253"/>
      <c r="H764" s="256">
        <v>105.5</v>
      </c>
      <c r="I764" s="257"/>
      <c r="J764" s="253"/>
      <c r="K764" s="253"/>
      <c r="L764" s="258"/>
      <c r="M764" s="259"/>
      <c r="N764" s="260"/>
      <c r="O764" s="260"/>
      <c r="P764" s="260"/>
      <c r="Q764" s="260"/>
      <c r="R764" s="260"/>
      <c r="S764" s="260"/>
      <c r="T764" s="261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2" t="s">
        <v>186</v>
      </c>
      <c r="AU764" s="262" t="s">
        <v>82</v>
      </c>
      <c r="AV764" s="14" t="s">
        <v>82</v>
      </c>
      <c r="AW764" s="14" t="s">
        <v>34</v>
      </c>
      <c r="AX764" s="14" t="s">
        <v>80</v>
      </c>
      <c r="AY764" s="262" t="s">
        <v>177</v>
      </c>
    </row>
    <row r="765" s="2" customFormat="1" ht="19.8" customHeight="1">
      <c r="A765" s="40"/>
      <c r="B765" s="41"/>
      <c r="C765" s="274" t="s">
        <v>988</v>
      </c>
      <c r="D765" s="274" t="s">
        <v>191</v>
      </c>
      <c r="E765" s="275" t="s">
        <v>989</v>
      </c>
      <c r="F765" s="276" t="s">
        <v>990</v>
      </c>
      <c r="G765" s="277" t="s">
        <v>293</v>
      </c>
      <c r="H765" s="278">
        <v>116.05</v>
      </c>
      <c r="I765" s="279"/>
      <c r="J765" s="280">
        <f>ROUND(I765*H765,2)</f>
        <v>0</v>
      </c>
      <c r="K765" s="276" t="s">
        <v>21</v>
      </c>
      <c r="L765" s="281"/>
      <c r="M765" s="282" t="s">
        <v>21</v>
      </c>
      <c r="N765" s="283" t="s">
        <v>44</v>
      </c>
      <c r="O765" s="86"/>
      <c r="P765" s="237">
        <f>O765*H765</f>
        <v>0</v>
      </c>
      <c r="Q765" s="237">
        <v>0.0014</v>
      </c>
      <c r="R765" s="237">
        <f>Q765*H765</f>
        <v>0.16247</v>
      </c>
      <c r="S765" s="237">
        <v>0</v>
      </c>
      <c r="T765" s="238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39" t="s">
        <v>195</v>
      </c>
      <c r="AT765" s="239" t="s">
        <v>191</v>
      </c>
      <c r="AU765" s="239" t="s">
        <v>82</v>
      </c>
      <c r="AY765" s="19" t="s">
        <v>177</v>
      </c>
      <c r="BE765" s="240">
        <f>IF(N765="základní",J765,0)</f>
        <v>0</v>
      </c>
      <c r="BF765" s="240">
        <f>IF(N765="snížená",J765,0)</f>
        <v>0</v>
      </c>
      <c r="BG765" s="240">
        <f>IF(N765="zákl. přenesená",J765,0)</f>
        <v>0</v>
      </c>
      <c r="BH765" s="240">
        <f>IF(N765="sníž. přenesená",J765,0)</f>
        <v>0</v>
      </c>
      <c r="BI765" s="240">
        <f>IF(N765="nulová",J765,0)</f>
        <v>0</v>
      </c>
      <c r="BJ765" s="19" t="s">
        <v>80</v>
      </c>
      <c r="BK765" s="240">
        <f>ROUND(I765*H765,2)</f>
        <v>0</v>
      </c>
      <c r="BL765" s="19" t="s">
        <v>184</v>
      </c>
      <c r="BM765" s="239" t="s">
        <v>991</v>
      </c>
    </row>
    <row r="766" s="14" customFormat="1">
      <c r="A766" s="14"/>
      <c r="B766" s="252"/>
      <c r="C766" s="253"/>
      <c r="D766" s="243" t="s">
        <v>186</v>
      </c>
      <c r="E766" s="254" t="s">
        <v>21</v>
      </c>
      <c r="F766" s="255" t="s">
        <v>992</v>
      </c>
      <c r="G766" s="253"/>
      <c r="H766" s="256">
        <v>116.05</v>
      </c>
      <c r="I766" s="257"/>
      <c r="J766" s="253"/>
      <c r="K766" s="253"/>
      <c r="L766" s="258"/>
      <c r="M766" s="259"/>
      <c r="N766" s="260"/>
      <c r="O766" s="260"/>
      <c r="P766" s="260"/>
      <c r="Q766" s="260"/>
      <c r="R766" s="260"/>
      <c r="S766" s="260"/>
      <c r="T766" s="26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2" t="s">
        <v>186</v>
      </c>
      <c r="AU766" s="262" t="s">
        <v>82</v>
      </c>
      <c r="AV766" s="14" t="s">
        <v>82</v>
      </c>
      <c r="AW766" s="14" t="s">
        <v>34</v>
      </c>
      <c r="AX766" s="14" t="s">
        <v>80</v>
      </c>
      <c r="AY766" s="262" t="s">
        <v>177</v>
      </c>
    </row>
    <row r="767" s="2" customFormat="1" ht="14.4" customHeight="1">
      <c r="A767" s="40"/>
      <c r="B767" s="41"/>
      <c r="C767" s="274" t="s">
        <v>993</v>
      </c>
      <c r="D767" s="274" t="s">
        <v>191</v>
      </c>
      <c r="E767" s="275" t="s">
        <v>994</v>
      </c>
      <c r="F767" s="276" t="s">
        <v>995</v>
      </c>
      <c r="G767" s="277" t="s">
        <v>996</v>
      </c>
      <c r="H767" s="278">
        <v>52.75</v>
      </c>
      <c r="I767" s="279"/>
      <c r="J767" s="280">
        <f>ROUND(I767*H767,2)</f>
        <v>0</v>
      </c>
      <c r="K767" s="276" t="s">
        <v>183</v>
      </c>
      <c r="L767" s="281"/>
      <c r="M767" s="282" t="s">
        <v>21</v>
      </c>
      <c r="N767" s="283" t="s">
        <v>44</v>
      </c>
      <c r="O767" s="86"/>
      <c r="P767" s="237">
        <f>O767*H767</f>
        <v>0</v>
      </c>
      <c r="Q767" s="237">
        <v>0.00020000000000000001</v>
      </c>
      <c r="R767" s="237">
        <f>Q767*H767</f>
        <v>0.01055</v>
      </c>
      <c r="S767" s="237">
        <v>0</v>
      </c>
      <c r="T767" s="238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39" t="s">
        <v>195</v>
      </c>
      <c r="AT767" s="239" t="s">
        <v>191</v>
      </c>
      <c r="AU767" s="239" t="s">
        <v>82</v>
      </c>
      <c r="AY767" s="19" t="s">
        <v>177</v>
      </c>
      <c r="BE767" s="240">
        <f>IF(N767="základní",J767,0)</f>
        <v>0</v>
      </c>
      <c r="BF767" s="240">
        <f>IF(N767="snížená",J767,0)</f>
        <v>0</v>
      </c>
      <c r="BG767" s="240">
        <f>IF(N767="zákl. přenesená",J767,0)</f>
        <v>0</v>
      </c>
      <c r="BH767" s="240">
        <f>IF(N767="sníž. přenesená",J767,0)</f>
        <v>0</v>
      </c>
      <c r="BI767" s="240">
        <f>IF(N767="nulová",J767,0)</f>
        <v>0</v>
      </c>
      <c r="BJ767" s="19" t="s">
        <v>80</v>
      </c>
      <c r="BK767" s="240">
        <f>ROUND(I767*H767,2)</f>
        <v>0</v>
      </c>
      <c r="BL767" s="19" t="s">
        <v>184</v>
      </c>
      <c r="BM767" s="239" t="s">
        <v>997</v>
      </c>
    </row>
    <row r="768" s="14" customFormat="1">
      <c r="A768" s="14"/>
      <c r="B768" s="252"/>
      <c r="C768" s="253"/>
      <c r="D768" s="243" t="s">
        <v>186</v>
      </c>
      <c r="E768" s="254" t="s">
        <v>21</v>
      </c>
      <c r="F768" s="255" t="s">
        <v>998</v>
      </c>
      <c r="G768" s="253"/>
      <c r="H768" s="256">
        <v>105.5</v>
      </c>
      <c r="I768" s="257"/>
      <c r="J768" s="253"/>
      <c r="K768" s="253"/>
      <c r="L768" s="258"/>
      <c r="M768" s="259"/>
      <c r="N768" s="260"/>
      <c r="O768" s="260"/>
      <c r="P768" s="260"/>
      <c r="Q768" s="260"/>
      <c r="R768" s="260"/>
      <c r="S768" s="260"/>
      <c r="T768" s="26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2" t="s">
        <v>186</v>
      </c>
      <c r="AU768" s="262" t="s">
        <v>82</v>
      </c>
      <c r="AV768" s="14" t="s">
        <v>82</v>
      </c>
      <c r="AW768" s="14" t="s">
        <v>34</v>
      </c>
      <c r="AX768" s="14" t="s">
        <v>73</v>
      </c>
      <c r="AY768" s="262" t="s">
        <v>177</v>
      </c>
    </row>
    <row r="769" s="14" customFormat="1">
      <c r="A769" s="14"/>
      <c r="B769" s="252"/>
      <c r="C769" s="253"/>
      <c r="D769" s="243" t="s">
        <v>186</v>
      </c>
      <c r="E769" s="254" t="s">
        <v>21</v>
      </c>
      <c r="F769" s="255" t="s">
        <v>999</v>
      </c>
      <c r="G769" s="253"/>
      <c r="H769" s="256">
        <v>52.75</v>
      </c>
      <c r="I769" s="257"/>
      <c r="J769" s="253"/>
      <c r="K769" s="253"/>
      <c r="L769" s="258"/>
      <c r="M769" s="259"/>
      <c r="N769" s="260"/>
      <c r="O769" s="260"/>
      <c r="P769" s="260"/>
      <c r="Q769" s="260"/>
      <c r="R769" s="260"/>
      <c r="S769" s="260"/>
      <c r="T769" s="26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2" t="s">
        <v>186</v>
      </c>
      <c r="AU769" s="262" t="s">
        <v>82</v>
      </c>
      <c r="AV769" s="14" t="s">
        <v>82</v>
      </c>
      <c r="AW769" s="14" t="s">
        <v>34</v>
      </c>
      <c r="AX769" s="14" t="s">
        <v>80</v>
      </c>
      <c r="AY769" s="262" t="s">
        <v>177</v>
      </c>
    </row>
    <row r="770" s="2" customFormat="1" ht="19.8" customHeight="1">
      <c r="A770" s="40"/>
      <c r="B770" s="41"/>
      <c r="C770" s="228" t="s">
        <v>1000</v>
      </c>
      <c r="D770" s="228" t="s">
        <v>179</v>
      </c>
      <c r="E770" s="229" t="s">
        <v>1001</v>
      </c>
      <c r="F770" s="230" t="s">
        <v>1002</v>
      </c>
      <c r="G770" s="231" t="s">
        <v>293</v>
      </c>
      <c r="H770" s="232">
        <v>25.699999999999999</v>
      </c>
      <c r="I770" s="233"/>
      <c r="J770" s="234">
        <f>ROUND(I770*H770,2)</f>
        <v>0</v>
      </c>
      <c r="K770" s="230" t="s">
        <v>183</v>
      </c>
      <c r="L770" s="46"/>
      <c r="M770" s="235" t="s">
        <v>21</v>
      </c>
      <c r="N770" s="236" t="s">
        <v>44</v>
      </c>
      <c r="O770" s="86"/>
      <c r="P770" s="237">
        <f>O770*H770</f>
        <v>0</v>
      </c>
      <c r="Q770" s="237">
        <v>0.00029999999999999997</v>
      </c>
      <c r="R770" s="237">
        <f>Q770*H770</f>
        <v>0.007709999999999999</v>
      </c>
      <c r="S770" s="237">
        <v>0</v>
      </c>
      <c r="T770" s="238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39" t="s">
        <v>184</v>
      </c>
      <c r="AT770" s="239" t="s">
        <v>179</v>
      </c>
      <c r="AU770" s="239" t="s">
        <v>82</v>
      </c>
      <c r="AY770" s="19" t="s">
        <v>177</v>
      </c>
      <c r="BE770" s="240">
        <f>IF(N770="základní",J770,0)</f>
        <v>0</v>
      </c>
      <c r="BF770" s="240">
        <f>IF(N770="snížená",J770,0)</f>
        <v>0</v>
      </c>
      <c r="BG770" s="240">
        <f>IF(N770="zákl. přenesená",J770,0)</f>
        <v>0</v>
      </c>
      <c r="BH770" s="240">
        <f>IF(N770="sníž. přenesená",J770,0)</f>
        <v>0</v>
      </c>
      <c r="BI770" s="240">
        <f>IF(N770="nulová",J770,0)</f>
        <v>0</v>
      </c>
      <c r="BJ770" s="19" t="s">
        <v>80</v>
      </c>
      <c r="BK770" s="240">
        <f>ROUND(I770*H770,2)</f>
        <v>0</v>
      </c>
      <c r="BL770" s="19" t="s">
        <v>184</v>
      </c>
      <c r="BM770" s="239" t="s">
        <v>1003</v>
      </c>
    </row>
    <row r="771" s="13" customFormat="1">
      <c r="A771" s="13"/>
      <c r="B771" s="241"/>
      <c r="C771" s="242"/>
      <c r="D771" s="243" t="s">
        <v>186</v>
      </c>
      <c r="E771" s="244" t="s">
        <v>21</v>
      </c>
      <c r="F771" s="245" t="s">
        <v>1004</v>
      </c>
      <c r="G771" s="242"/>
      <c r="H771" s="244" t="s">
        <v>21</v>
      </c>
      <c r="I771" s="246"/>
      <c r="J771" s="242"/>
      <c r="K771" s="242"/>
      <c r="L771" s="247"/>
      <c r="M771" s="248"/>
      <c r="N771" s="249"/>
      <c r="O771" s="249"/>
      <c r="P771" s="249"/>
      <c r="Q771" s="249"/>
      <c r="R771" s="249"/>
      <c r="S771" s="249"/>
      <c r="T771" s="250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1" t="s">
        <v>186</v>
      </c>
      <c r="AU771" s="251" t="s">
        <v>82</v>
      </c>
      <c r="AV771" s="13" t="s">
        <v>80</v>
      </c>
      <c r="AW771" s="13" t="s">
        <v>34</v>
      </c>
      <c r="AX771" s="13" t="s">
        <v>73</v>
      </c>
      <c r="AY771" s="251" t="s">
        <v>177</v>
      </c>
    </row>
    <row r="772" s="13" customFormat="1">
      <c r="A772" s="13"/>
      <c r="B772" s="241"/>
      <c r="C772" s="242"/>
      <c r="D772" s="243" t="s">
        <v>186</v>
      </c>
      <c r="E772" s="244" t="s">
        <v>21</v>
      </c>
      <c r="F772" s="245" t="s">
        <v>985</v>
      </c>
      <c r="G772" s="242"/>
      <c r="H772" s="244" t="s">
        <v>21</v>
      </c>
      <c r="I772" s="246"/>
      <c r="J772" s="242"/>
      <c r="K772" s="242"/>
      <c r="L772" s="247"/>
      <c r="M772" s="248"/>
      <c r="N772" s="249"/>
      <c r="O772" s="249"/>
      <c r="P772" s="249"/>
      <c r="Q772" s="249"/>
      <c r="R772" s="249"/>
      <c r="S772" s="249"/>
      <c r="T772" s="25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1" t="s">
        <v>186</v>
      </c>
      <c r="AU772" s="251" t="s">
        <v>82</v>
      </c>
      <c r="AV772" s="13" t="s">
        <v>80</v>
      </c>
      <c r="AW772" s="13" t="s">
        <v>34</v>
      </c>
      <c r="AX772" s="13" t="s">
        <v>73</v>
      </c>
      <c r="AY772" s="251" t="s">
        <v>177</v>
      </c>
    </row>
    <row r="773" s="13" customFormat="1">
      <c r="A773" s="13"/>
      <c r="B773" s="241"/>
      <c r="C773" s="242"/>
      <c r="D773" s="243" t="s">
        <v>186</v>
      </c>
      <c r="E773" s="244" t="s">
        <v>21</v>
      </c>
      <c r="F773" s="245" t="s">
        <v>1005</v>
      </c>
      <c r="G773" s="242"/>
      <c r="H773" s="244" t="s">
        <v>21</v>
      </c>
      <c r="I773" s="246"/>
      <c r="J773" s="242"/>
      <c r="K773" s="242"/>
      <c r="L773" s="247"/>
      <c r="M773" s="248"/>
      <c r="N773" s="249"/>
      <c r="O773" s="249"/>
      <c r="P773" s="249"/>
      <c r="Q773" s="249"/>
      <c r="R773" s="249"/>
      <c r="S773" s="249"/>
      <c r="T773" s="25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1" t="s">
        <v>186</v>
      </c>
      <c r="AU773" s="251" t="s">
        <v>82</v>
      </c>
      <c r="AV773" s="13" t="s">
        <v>80</v>
      </c>
      <c r="AW773" s="13" t="s">
        <v>34</v>
      </c>
      <c r="AX773" s="13" t="s">
        <v>73</v>
      </c>
      <c r="AY773" s="251" t="s">
        <v>177</v>
      </c>
    </row>
    <row r="774" s="14" customFormat="1">
      <c r="A774" s="14"/>
      <c r="B774" s="252"/>
      <c r="C774" s="253"/>
      <c r="D774" s="243" t="s">
        <v>186</v>
      </c>
      <c r="E774" s="254" t="s">
        <v>21</v>
      </c>
      <c r="F774" s="255" t="s">
        <v>1006</v>
      </c>
      <c r="G774" s="253"/>
      <c r="H774" s="256">
        <v>25.699999999999999</v>
      </c>
      <c r="I774" s="257"/>
      <c r="J774" s="253"/>
      <c r="K774" s="253"/>
      <c r="L774" s="258"/>
      <c r="M774" s="259"/>
      <c r="N774" s="260"/>
      <c r="O774" s="260"/>
      <c r="P774" s="260"/>
      <c r="Q774" s="260"/>
      <c r="R774" s="260"/>
      <c r="S774" s="260"/>
      <c r="T774" s="26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2" t="s">
        <v>186</v>
      </c>
      <c r="AU774" s="262" t="s">
        <v>82</v>
      </c>
      <c r="AV774" s="14" t="s">
        <v>82</v>
      </c>
      <c r="AW774" s="14" t="s">
        <v>34</v>
      </c>
      <c r="AX774" s="14" t="s">
        <v>80</v>
      </c>
      <c r="AY774" s="262" t="s">
        <v>177</v>
      </c>
    </row>
    <row r="775" s="2" customFormat="1" ht="19.8" customHeight="1">
      <c r="A775" s="40"/>
      <c r="B775" s="41"/>
      <c r="C775" s="274" t="s">
        <v>1007</v>
      </c>
      <c r="D775" s="274" t="s">
        <v>191</v>
      </c>
      <c r="E775" s="275" t="s">
        <v>1008</v>
      </c>
      <c r="F775" s="276" t="s">
        <v>1009</v>
      </c>
      <c r="G775" s="277" t="s">
        <v>293</v>
      </c>
      <c r="H775" s="278">
        <v>28.27</v>
      </c>
      <c r="I775" s="279"/>
      <c r="J775" s="280">
        <f>ROUND(I775*H775,2)</f>
        <v>0</v>
      </c>
      <c r="K775" s="276" t="s">
        <v>21</v>
      </c>
      <c r="L775" s="281"/>
      <c r="M775" s="282" t="s">
        <v>21</v>
      </c>
      <c r="N775" s="283" t="s">
        <v>44</v>
      </c>
      <c r="O775" s="86"/>
      <c r="P775" s="237">
        <f>O775*H775</f>
        <v>0</v>
      </c>
      <c r="Q775" s="237">
        <v>0.0060000000000000001</v>
      </c>
      <c r="R775" s="237">
        <f>Q775*H775</f>
        <v>0.16961999999999999</v>
      </c>
      <c r="S775" s="237">
        <v>0</v>
      </c>
      <c r="T775" s="238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39" t="s">
        <v>195</v>
      </c>
      <c r="AT775" s="239" t="s">
        <v>191</v>
      </c>
      <c r="AU775" s="239" t="s">
        <v>82</v>
      </c>
      <c r="AY775" s="19" t="s">
        <v>177</v>
      </c>
      <c r="BE775" s="240">
        <f>IF(N775="základní",J775,0)</f>
        <v>0</v>
      </c>
      <c r="BF775" s="240">
        <f>IF(N775="snížená",J775,0)</f>
        <v>0</v>
      </c>
      <c r="BG775" s="240">
        <f>IF(N775="zákl. přenesená",J775,0)</f>
        <v>0</v>
      </c>
      <c r="BH775" s="240">
        <f>IF(N775="sníž. přenesená",J775,0)</f>
        <v>0</v>
      </c>
      <c r="BI775" s="240">
        <f>IF(N775="nulová",J775,0)</f>
        <v>0</v>
      </c>
      <c r="BJ775" s="19" t="s">
        <v>80</v>
      </c>
      <c r="BK775" s="240">
        <f>ROUND(I775*H775,2)</f>
        <v>0</v>
      </c>
      <c r="BL775" s="19" t="s">
        <v>184</v>
      </c>
      <c r="BM775" s="239" t="s">
        <v>1010</v>
      </c>
    </row>
    <row r="776" s="14" customFormat="1">
      <c r="A776" s="14"/>
      <c r="B776" s="252"/>
      <c r="C776" s="253"/>
      <c r="D776" s="243" t="s">
        <v>186</v>
      </c>
      <c r="E776" s="254" t="s">
        <v>21</v>
      </c>
      <c r="F776" s="255" t="s">
        <v>1011</v>
      </c>
      <c r="G776" s="253"/>
      <c r="H776" s="256">
        <v>28.27</v>
      </c>
      <c r="I776" s="257"/>
      <c r="J776" s="253"/>
      <c r="K776" s="253"/>
      <c r="L776" s="258"/>
      <c r="M776" s="259"/>
      <c r="N776" s="260"/>
      <c r="O776" s="260"/>
      <c r="P776" s="260"/>
      <c r="Q776" s="260"/>
      <c r="R776" s="260"/>
      <c r="S776" s="260"/>
      <c r="T776" s="261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2" t="s">
        <v>186</v>
      </c>
      <c r="AU776" s="262" t="s">
        <v>82</v>
      </c>
      <c r="AV776" s="14" t="s">
        <v>82</v>
      </c>
      <c r="AW776" s="14" t="s">
        <v>34</v>
      </c>
      <c r="AX776" s="14" t="s">
        <v>80</v>
      </c>
      <c r="AY776" s="262" t="s">
        <v>177</v>
      </c>
    </row>
    <row r="777" s="2" customFormat="1" ht="14.4" customHeight="1">
      <c r="A777" s="40"/>
      <c r="B777" s="41"/>
      <c r="C777" s="274" t="s">
        <v>1012</v>
      </c>
      <c r="D777" s="274" t="s">
        <v>191</v>
      </c>
      <c r="E777" s="275" t="s">
        <v>994</v>
      </c>
      <c r="F777" s="276" t="s">
        <v>995</v>
      </c>
      <c r="G777" s="277" t="s">
        <v>996</v>
      </c>
      <c r="H777" s="278">
        <v>12.85</v>
      </c>
      <c r="I777" s="279"/>
      <c r="J777" s="280">
        <f>ROUND(I777*H777,2)</f>
        <v>0</v>
      </c>
      <c r="K777" s="276" t="s">
        <v>183</v>
      </c>
      <c r="L777" s="281"/>
      <c r="M777" s="282" t="s">
        <v>21</v>
      </c>
      <c r="N777" s="283" t="s">
        <v>44</v>
      </c>
      <c r="O777" s="86"/>
      <c r="P777" s="237">
        <f>O777*H777</f>
        <v>0</v>
      </c>
      <c r="Q777" s="237">
        <v>0.00020000000000000001</v>
      </c>
      <c r="R777" s="237">
        <f>Q777*H777</f>
        <v>0.0025700000000000002</v>
      </c>
      <c r="S777" s="237">
        <v>0</v>
      </c>
      <c r="T777" s="238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39" t="s">
        <v>195</v>
      </c>
      <c r="AT777" s="239" t="s">
        <v>191</v>
      </c>
      <c r="AU777" s="239" t="s">
        <v>82</v>
      </c>
      <c r="AY777" s="19" t="s">
        <v>177</v>
      </c>
      <c r="BE777" s="240">
        <f>IF(N777="základní",J777,0)</f>
        <v>0</v>
      </c>
      <c r="BF777" s="240">
        <f>IF(N777="snížená",J777,0)</f>
        <v>0</v>
      </c>
      <c r="BG777" s="240">
        <f>IF(N777="zákl. přenesená",J777,0)</f>
        <v>0</v>
      </c>
      <c r="BH777" s="240">
        <f>IF(N777="sníž. přenesená",J777,0)</f>
        <v>0</v>
      </c>
      <c r="BI777" s="240">
        <f>IF(N777="nulová",J777,0)</f>
        <v>0</v>
      </c>
      <c r="BJ777" s="19" t="s">
        <v>80</v>
      </c>
      <c r="BK777" s="240">
        <f>ROUND(I777*H777,2)</f>
        <v>0</v>
      </c>
      <c r="BL777" s="19" t="s">
        <v>184</v>
      </c>
      <c r="BM777" s="239" t="s">
        <v>1013</v>
      </c>
    </row>
    <row r="778" s="14" customFormat="1">
      <c r="A778" s="14"/>
      <c r="B778" s="252"/>
      <c r="C778" s="253"/>
      <c r="D778" s="243" t="s">
        <v>186</v>
      </c>
      <c r="E778" s="254" t="s">
        <v>21</v>
      </c>
      <c r="F778" s="255" t="s">
        <v>1014</v>
      </c>
      <c r="G778" s="253"/>
      <c r="H778" s="256">
        <v>25.699999999999999</v>
      </c>
      <c r="I778" s="257"/>
      <c r="J778" s="253"/>
      <c r="K778" s="253"/>
      <c r="L778" s="258"/>
      <c r="M778" s="259"/>
      <c r="N778" s="260"/>
      <c r="O778" s="260"/>
      <c r="P778" s="260"/>
      <c r="Q778" s="260"/>
      <c r="R778" s="260"/>
      <c r="S778" s="260"/>
      <c r="T778" s="261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2" t="s">
        <v>186</v>
      </c>
      <c r="AU778" s="262" t="s">
        <v>82</v>
      </c>
      <c r="AV778" s="14" t="s">
        <v>82</v>
      </c>
      <c r="AW778" s="14" t="s">
        <v>34</v>
      </c>
      <c r="AX778" s="14" t="s">
        <v>73</v>
      </c>
      <c r="AY778" s="262" t="s">
        <v>177</v>
      </c>
    </row>
    <row r="779" s="14" customFormat="1">
      <c r="A779" s="14"/>
      <c r="B779" s="252"/>
      <c r="C779" s="253"/>
      <c r="D779" s="243" t="s">
        <v>186</v>
      </c>
      <c r="E779" s="254" t="s">
        <v>21</v>
      </c>
      <c r="F779" s="255" t="s">
        <v>1015</v>
      </c>
      <c r="G779" s="253"/>
      <c r="H779" s="256">
        <v>12.85</v>
      </c>
      <c r="I779" s="257"/>
      <c r="J779" s="253"/>
      <c r="K779" s="253"/>
      <c r="L779" s="258"/>
      <c r="M779" s="259"/>
      <c r="N779" s="260"/>
      <c r="O779" s="260"/>
      <c r="P779" s="260"/>
      <c r="Q779" s="260"/>
      <c r="R779" s="260"/>
      <c r="S779" s="260"/>
      <c r="T779" s="26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2" t="s">
        <v>186</v>
      </c>
      <c r="AU779" s="262" t="s">
        <v>82</v>
      </c>
      <c r="AV779" s="14" t="s">
        <v>82</v>
      </c>
      <c r="AW779" s="14" t="s">
        <v>34</v>
      </c>
      <c r="AX779" s="14" t="s">
        <v>80</v>
      </c>
      <c r="AY779" s="262" t="s">
        <v>177</v>
      </c>
    </row>
    <row r="780" s="2" customFormat="1" ht="19.8" customHeight="1">
      <c r="A780" s="40"/>
      <c r="B780" s="41"/>
      <c r="C780" s="228" t="s">
        <v>1016</v>
      </c>
      <c r="D780" s="228" t="s">
        <v>179</v>
      </c>
      <c r="E780" s="229" t="s">
        <v>1017</v>
      </c>
      <c r="F780" s="230" t="s">
        <v>1018</v>
      </c>
      <c r="G780" s="231" t="s">
        <v>269</v>
      </c>
      <c r="H780" s="232">
        <v>26.105</v>
      </c>
      <c r="I780" s="233"/>
      <c r="J780" s="234">
        <f>ROUND(I780*H780,2)</f>
        <v>0</v>
      </c>
      <c r="K780" s="230" t="s">
        <v>183</v>
      </c>
      <c r="L780" s="46"/>
      <c r="M780" s="235" t="s">
        <v>21</v>
      </c>
      <c r="N780" s="236" t="s">
        <v>44</v>
      </c>
      <c r="O780" s="86"/>
      <c r="P780" s="237">
        <f>O780*H780</f>
        <v>0</v>
      </c>
      <c r="Q780" s="237">
        <v>0.0010100000000000001</v>
      </c>
      <c r="R780" s="237">
        <f>Q780*H780</f>
        <v>0.026366050000000002</v>
      </c>
      <c r="S780" s="237">
        <v>0</v>
      </c>
      <c r="T780" s="238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39" t="s">
        <v>290</v>
      </c>
      <c r="AT780" s="239" t="s">
        <v>179</v>
      </c>
      <c r="AU780" s="239" t="s">
        <v>82</v>
      </c>
      <c r="AY780" s="19" t="s">
        <v>177</v>
      </c>
      <c r="BE780" s="240">
        <f>IF(N780="základní",J780,0)</f>
        <v>0</v>
      </c>
      <c r="BF780" s="240">
        <f>IF(N780="snížená",J780,0)</f>
        <v>0</v>
      </c>
      <c r="BG780" s="240">
        <f>IF(N780="zákl. přenesená",J780,0)</f>
        <v>0</v>
      </c>
      <c r="BH780" s="240">
        <f>IF(N780="sníž. přenesená",J780,0)</f>
        <v>0</v>
      </c>
      <c r="BI780" s="240">
        <f>IF(N780="nulová",J780,0)</f>
        <v>0</v>
      </c>
      <c r="BJ780" s="19" t="s">
        <v>80</v>
      </c>
      <c r="BK780" s="240">
        <f>ROUND(I780*H780,2)</f>
        <v>0</v>
      </c>
      <c r="BL780" s="19" t="s">
        <v>290</v>
      </c>
      <c r="BM780" s="239" t="s">
        <v>1019</v>
      </c>
    </row>
    <row r="781" s="13" customFormat="1">
      <c r="A781" s="13"/>
      <c r="B781" s="241"/>
      <c r="C781" s="242"/>
      <c r="D781" s="243" t="s">
        <v>186</v>
      </c>
      <c r="E781" s="244" t="s">
        <v>21</v>
      </c>
      <c r="F781" s="245" t="s">
        <v>1020</v>
      </c>
      <c r="G781" s="242"/>
      <c r="H781" s="244" t="s">
        <v>21</v>
      </c>
      <c r="I781" s="246"/>
      <c r="J781" s="242"/>
      <c r="K781" s="242"/>
      <c r="L781" s="247"/>
      <c r="M781" s="248"/>
      <c r="N781" s="249"/>
      <c r="O781" s="249"/>
      <c r="P781" s="249"/>
      <c r="Q781" s="249"/>
      <c r="R781" s="249"/>
      <c r="S781" s="249"/>
      <c r="T781" s="25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1" t="s">
        <v>186</v>
      </c>
      <c r="AU781" s="251" t="s">
        <v>82</v>
      </c>
      <c r="AV781" s="13" t="s">
        <v>80</v>
      </c>
      <c r="AW781" s="13" t="s">
        <v>34</v>
      </c>
      <c r="AX781" s="13" t="s">
        <v>73</v>
      </c>
      <c r="AY781" s="251" t="s">
        <v>177</v>
      </c>
    </row>
    <row r="782" s="14" customFormat="1">
      <c r="A782" s="14"/>
      <c r="B782" s="252"/>
      <c r="C782" s="253"/>
      <c r="D782" s="243" t="s">
        <v>186</v>
      </c>
      <c r="E782" s="254" t="s">
        <v>21</v>
      </c>
      <c r="F782" s="255" t="s">
        <v>1021</v>
      </c>
      <c r="G782" s="253"/>
      <c r="H782" s="256">
        <v>15.824999999999999</v>
      </c>
      <c r="I782" s="257"/>
      <c r="J782" s="253"/>
      <c r="K782" s="253"/>
      <c r="L782" s="258"/>
      <c r="M782" s="259"/>
      <c r="N782" s="260"/>
      <c r="O782" s="260"/>
      <c r="P782" s="260"/>
      <c r="Q782" s="260"/>
      <c r="R782" s="260"/>
      <c r="S782" s="260"/>
      <c r="T782" s="26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2" t="s">
        <v>186</v>
      </c>
      <c r="AU782" s="262" t="s">
        <v>82</v>
      </c>
      <c r="AV782" s="14" t="s">
        <v>82</v>
      </c>
      <c r="AW782" s="14" t="s">
        <v>34</v>
      </c>
      <c r="AX782" s="14" t="s">
        <v>73</v>
      </c>
      <c r="AY782" s="262" t="s">
        <v>177</v>
      </c>
    </row>
    <row r="783" s="14" customFormat="1">
      <c r="A783" s="14"/>
      <c r="B783" s="252"/>
      <c r="C783" s="253"/>
      <c r="D783" s="243" t="s">
        <v>186</v>
      </c>
      <c r="E783" s="254" t="s">
        <v>21</v>
      </c>
      <c r="F783" s="255" t="s">
        <v>1022</v>
      </c>
      <c r="G783" s="253"/>
      <c r="H783" s="256">
        <v>10.279999999999999</v>
      </c>
      <c r="I783" s="257"/>
      <c r="J783" s="253"/>
      <c r="K783" s="253"/>
      <c r="L783" s="258"/>
      <c r="M783" s="259"/>
      <c r="N783" s="260"/>
      <c r="O783" s="260"/>
      <c r="P783" s="260"/>
      <c r="Q783" s="260"/>
      <c r="R783" s="260"/>
      <c r="S783" s="260"/>
      <c r="T783" s="26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2" t="s">
        <v>186</v>
      </c>
      <c r="AU783" s="262" t="s">
        <v>82</v>
      </c>
      <c r="AV783" s="14" t="s">
        <v>82</v>
      </c>
      <c r="AW783" s="14" t="s">
        <v>34</v>
      </c>
      <c r="AX783" s="14" t="s">
        <v>73</v>
      </c>
      <c r="AY783" s="262" t="s">
        <v>177</v>
      </c>
    </row>
    <row r="784" s="15" customFormat="1">
      <c r="A784" s="15"/>
      <c r="B784" s="263"/>
      <c r="C784" s="264"/>
      <c r="D784" s="243" t="s">
        <v>186</v>
      </c>
      <c r="E784" s="265" t="s">
        <v>21</v>
      </c>
      <c r="F784" s="266" t="s">
        <v>190</v>
      </c>
      <c r="G784" s="264"/>
      <c r="H784" s="267">
        <v>26.104999999999997</v>
      </c>
      <c r="I784" s="268"/>
      <c r="J784" s="264"/>
      <c r="K784" s="264"/>
      <c r="L784" s="269"/>
      <c r="M784" s="270"/>
      <c r="N784" s="271"/>
      <c r="O784" s="271"/>
      <c r="P784" s="271"/>
      <c r="Q784" s="271"/>
      <c r="R784" s="271"/>
      <c r="S784" s="271"/>
      <c r="T784" s="272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3" t="s">
        <v>186</v>
      </c>
      <c r="AU784" s="273" t="s">
        <v>82</v>
      </c>
      <c r="AV784" s="15" t="s">
        <v>184</v>
      </c>
      <c r="AW784" s="15" t="s">
        <v>34</v>
      </c>
      <c r="AX784" s="15" t="s">
        <v>80</v>
      </c>
      <c r="AY784" s="273" t="s">
        <v>177</v>
      </c>
    </row>
    <row r="785" s="2" customFormat="1" ht="30" customHeight="1">
      <c r="A785" s="40"/>
      <c r="B785" s="41"/>
      <c r="C785" s="228" t="s">
        <v>1023</v>
      </c>
      <c r="D785" s="228" t="s">
        <v>179</v>
      </c>
      <c r="E785" s="229" t="s">
        <v>1024</v>
      </c>
      <c r="F785" s="230" t="s">
        <v>1025</v>
      </c>
      <c r="G785" s="231" t="s">
        <v>269</v>
      </c>
      <c r="H785" s="232">
        <v>26.105</v>
      </c>
      <c r="I785" s="233"/>
      <c r="J785" s="234">
        <f>ROUND(I785*H785,2)</f>
        <v>0</v>
      </c>
      <c r="K785" s="230" t="s">
        <v>183</v>
      </c>
      <c r="L785" s="46"/>
      <c r="M785" s="235" t="s">
        <v>21</v>
      </c>
      <c r="N785" s="236" t="s">
        <v>44</v>
      </c>
      <c r="O785" s="86"/>
      <c r="P785" s="237">
        <f>O785*H785</f>
        <v>0</v>
      </c>
      <c r="Q785" s="237">
        <v>6.0000000000000002E-05</v>
      </c>
      <c r="R785" s="237">
        <f>Q785*H785</f>
        <v>0.0015663000000000001</v>
      </c>
      <c r="S785" s="237">
        <v>0</v>
      </c>
      <c r="T785" s="238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39" t="s">
        <v>290</v>
      </c>
      <c r="AT785" s="239" t="s">
        <v>179</v>
      </c>
      <c r="AU785" s="239" t="s">
        <v>82</v>
      </c>
      <c r="AY785" s="19" t="s">
        <v>177</v>
      </c>
      <c r="BE785" s="240">
        <f>IF(N785="základní",J785,0)</f>
        <v>0</v>
      </c>
      <c r="BF785" s="240">
        <f>IF(N785="snížená",J785,0)</f>
        <v>0</v>
      </c>
      <c r="BG785" s="240">
        <f>IF(N785="zákl. přenesená",J785,0)</f>
        <v>0</v>
      </c>
      <c r="BH785" s="240">
        <f>IF(N785="sníž. přenesená",J785,0)</f>
        <v>0</v>
      </c>
      <c r="BI785" s="240">
        <f>IF(N785="nulová",J785,0)</f>
        <v>0</v>
      </c>
      <c r="BJ785" s="19" t="s">
        <v>80</v>
      </c>
      <c r="BK785" s="240">
        <f>ROUND(I785*H785,2)</f>
        <v>0</v>
      </c>
      <c r="BL785" s="19" t="s">
        <v>290</v>
      </c>
      <c r="BM785" s="239" t="s">
        <v>1026</v>
      </c>
    </row>
    <row r="786" s="2" customFormat="1" ht="19.8" customHeight="1">
      <c r="A786" s="40"/>
      <c r="B786" s="41"/>
      <c r="C786" s="228" t="s">
        <v>1027</v>
      </c>
      <c r="D786" s="228" t="s">
        <v>179</v>
      </c>
      <c r="E786" s="229" t="s">
        <v>1028</v>
      </c>
      <c r="F786" s="230" t="s">
        <v>1029</v>
      </c>
      <c r="G786" s="231" t="s">
        <v>269</v>
      </c>
      <c r="H786" s="232">
        <v>26.105</v>
      </c>
      <c r="I786" s="233"/>
      <c r="J786" s="234">
        <f>ROUND(I786*H786,2)</f>
        <v>0</v>
      </c>
      <c r="K786" s="230" t="s">
        <v>183</v>
      </c>
      <c r="L786" s="46"/>
      <c r="M786" s="235" t="s">
        <v>21</v>
      </c>
      <c r="N786" s="236" t="s">
        <v>44</v>
      </c>
      <c r="O786" s="86"/>
      <c r="P786" s="237">
        <f>O786*H786</f>
        <v>0</v>
      </c>
      <c r="Q786" s="237">
        <v>0</v>
      </c>
      <c r="R786" s="237">
        <f>Q786*H786</f>
        <v>0</v>
      </c>
      <c r="S786" s="237">
        <v>0</v>
      </c>
      <c r="T786" s="238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39" t="s">
        <v>184</v>
      </c>
      <c r="AT786" s="239" t="s">
        <v>179</v>
      </c>
      <c r="AU786" s="239" t="s">
        <v>82</v>
      </c>
      <c r="AY786" s="19" t="s">
        <v>177</v>
      </c>
      <c r="BE786" s="240">
        <f>IF(N786="základní",J786,0)</f>
        <v>0</v>
      </c>
      <c r="BF786" s="240">
        <f>IF(N786="snížená",J786,0)</f>
        <v>0</v>
      </c>
      <c r="BG786" s="240">
        <f>IF(N786="zákl. přenesená",J786,0)</f>
        <v>0</v>
      </c>
      <c r="BH786" s="240">
        <f>IF(N786="sníž. přenesená",J786,0)</f>
        <v>0</v>
      </c>
      <c r="BI786" s="240">
        <f>IF(N786="nulová",J786,0)</f>
        <v>0</v>
      </c>
      <c r="BJ786" s="19" t="s">
        <v>80</v>
      </c>
      <c r="BK786" s="240">
        <f>ROUND(I786*H786,2)</f>
        <v>0</v>
      </c>
      <c r="BL786" s="19" t="s">
        <v>184</v>
      </c>
      <c r="BM786" s="239" t="s">
        <v>1030</v>
      </c>
    </row>
    <row r="787" s="2" customFormat="1" ht="19.8" customHeight="1">
      <c r="A787" s="40"/>
      <c r="B787" s="41"/>
      <c r="C787" s="228" t="s">
        <v>1031</v>
      </c>
      <c r="D787" s="228" t="s">
        <v>179</v>
      </c>
      <c r="E787" s="229" t="s">
        <v>1032</v>
      </c>
      <c r="F787" s="230" t="s">
        <v>1033</v>
      </c>
      <c r="G787" s="231" t="s">
        <v>269</v>
      </c>
      <c r="H787" s="232">
        <v>505.166</v>
      </c>
      <c r="I787" s="233"/>
      <c r="J787" s="234">
        <f>ROUND(I787*H787,2)</f>
        <v>0</v>
      </c>
      <c r="K787" s="230" t="s">
        <v>183</v>
      </c>
      <c r="L787" s="46"/>
      <c r="M787" s="235" t="s">
        <v>21</v>
      </c>
      <c r="N787" s="236" t="s">
        <v>44</v>
      </c>
      <c r="O787" s="86"/>
      <c r="P787" s="237">
        <f>O787*H787</f>
        <v>0</v>
      </c>
      <c r="Q787" s="237">
        <v>2.0000000000000002E-05</v>
      </c>
      <c r="R787" s="237">
        <f>Q787*H787</f>
        <v>0.010103320000000001</v>
      </c>
      <c r="S787" s="237">
        <v>0</v>
      </c>
      <c r="T787" s="238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39" t="s">
        <v>184</v>
      </c>
      <c r="AT787" s="239" t="s">
        <v>179</v>
      </c>
      <c r="AU787" s="239" t="s">
        <v>82</v>
      </c>
      <c r="AY787" s="19" t="s">
        <v>177</v>
      </c>
      <c r="BE787" s="240">
        <f>IF(N787="základní",J787,0)</f>
        <v>0</v>
      </c>
      <c r="BF787" s="240">
        <f>IF(N787="snížená",J787,0)</f>
        <v>0</v>
      </c>
      <c r="BG787" s="240">
        <f>IF(N787="zákl. přenesená",J787,0)</f>
        <v>0</v>
      </c>
      <c r="BH787" s="240">
        <f>IF(N787="sníž. přenesená",J787,0)</f>
        <v>0</v>
      </c>
      <c r="BI787" s="240">
        <f>IF(N787="nulová",J787,0)</f>
        <v>0</v>
      </c>
      <c r="BJ787" s="19" t="s">
        <v>80</v>
      </c>
      <c r="BK787" s="240">
        <f>ROUND(I787*H787,2)</f>
        <v>0</v>
      </c>
      <c r="BL787" s="19" t="s">
        <v>184</v>
      </c>
      <c r="BM787" s="239" t="s">
        <v>1034</v>
      </c>
    </row>
    <row r="788" s="14" customFormat="1">
      <c r="A788" s="14"/>
      <c r="B788" s="252"/>
      <c r="C788" s="253"/>
      <c r="D788" s="243" t="s">
        <v>186</v>
      </c>
      <c r="E788" s="254" t="s">
        <v>21</v>
      </c>
      <c r="F788" s="255" t="s">
        <v>932</v>
      </c>
      <c r="G788" s="253"/>
      <c r="H788" s="256">
        <v>505.166</v>
      </c>
      <c r="I788" s="257"/>
      <c r="J788" s="253"/>
      <c r="K788" s="253"/>
      <c r="L788" s="258"/>
      <c r="M788" s="259"/>
      <c r="N788" s="260"/>
      <c r="O788" s="260"/>
      <c r="P788" s="260"/>
      <c r="Q788" s="260"/>
      <c r="R788" s="260"/>
      <c r="S788" s="260"/>
      <c r="T788" s="261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2" t="s">
        <v>186</v>
      </c>
      <c r="AU788" s="262" t="s">
        <v>82</v>
      </c>
      <c r="AV788" s="14" t="s">
        <v>82</v>
      </c>
      <c r="AW788" s="14" t="s">
        <v>34</v>
      </c>
      <c r="AX788" s="14" t="s">
        <v>80</v>
      </c>
      <c r="AY788" s="262" t="s">
        <v>177</v>
      </c>
    </row>
    <row r="789" s="2" customFormat="1" ht="14.4" customHeight="1">
      <c r="A789" s="40"/>
      <c r="B789" s="41"/>
      <c r="C789" s="228" t="s">
        <v>1035</v>
      </c>
      <c r="D789" s="228" t="s">
        <v>179</v>
      </c>
      <c r="E789" s="229" t="s">
        <v>1036</v>
      </c>
      <c r="F789" s="230" t="s">
        <v>1037</v>
      </c>
      <c r="G789" s="231" t="s">
        <v>293</v>
      </c>
      <c r="H789" s="232">
        <v>182.19999999999999</v>
      </c>
      <c r="I789" s="233"/>
      <c r="J789" s="234">
        <f>ROUND(I789*H789,2)</f>
        <v>0</v>
      </c>
      <c r="K789" s="230" t="s">
        <v>183</v>
      </c>
      <c r="L789" s="46"/>
      <c r="M789" s="235" t="s">
        <v>21</v>
      </c>
      <c r="N789" s="236" t="s">
        <v>44</v>
      </c>
      <c r="O789" s="86"/>
      <c r="P789" s="237">
        <f>O789*H789</f>
        <v>0</v>
      </c>
      <c r="Q789" s="237">
        <v>0.0015</v>
      </c>
      <c r="R789" s="237">
        <f>Q789*H789</f>
        <v>0.27329999999999999</v>
      </c>
      <c r="S789" s="237">
        <v>0</v>
      </c>
      <c r="T789" s="238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39" t="s">
        <v>184</v>
      </c>
      <c r="AT789" s="239" t="s">
        <v>179</v>
      </c>
      <c r="AU789" s="239" t="s">
        <v>82</v>
      </c>
      <c r="AY789" s="19" t="s">
        <v>177</v>
      </c>
      <c r="BE789" s="240">
        <f>IF(N789="základní",J789,0)</f>
        <v>0</v>
      </c>
      <c r="BF789" s="240">
        <f>IF(N789="snížená",J789,0)</f>
        <v>0</v>
      </c>
      <c r="BG789" s="240">
        <f>IF(N789="zákl. přenesená",J789,0)</f>
        <v>0</v>
      </c>
      <c r="BH789" s="240">
        <f>IF(N789="sníž. přenesená",J789,0)</f>
        <v>0</v>
      </c>
      <c r="BI789" s="240">
        <f>IF(N789="nulová",J789,0)</f>
        <v>0</v>
      </c>
      <c r="BJ789" s="19" t="s">
        <v>80</v>
      </c>
      <c r="BK789" s="240">
        <f>ROUND(I789*H789,2)</f>
        <v>0</v>
      </c>
      <c r="BL789" s="19" t="s">
        <v>184</v>
      </c>
      <c r="BM789" s="239" t="s">
        <v>1038</v>
      </c>
    </row>
    <row r="790" s="13" customFormat="1">
      <c r="A790" s="13"/>
      <c r="B790" s="241"/>
      <c r="C790" s="242"/>
      <c r="D790" s="243" t="s">
        <v>186</v>
      </c>
      <c r="E790" s="244" t="s">
        <v>21</v>
      </c>
      <c r="F790" s="245" t="s">
        <v>1039</v>
      </c>
      <c r="G790" s="242"/>
      <c r="H790" s="244" t="s">
        <v>21</v>
      </c>
      <c r="I790" s="246"/>
      <c r="J790" s="242"/>
      <c r="K790" s="242"/>
      <c r="L790" s="247"/>
      <c r="M790" s="248"/>
      <c r="N790" s="249"/>
      <c r="O790" s="249"/>
      <c r="P790" s="249"/>
      <c r="Q790" s="249"/>
      <c r="R790" s="249"/>
      <c r="S790" s="249"/>
      <c r="T790" s="25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1" t="s">
        <v>186</v>
      </c>
      <c r="AU790" s="251" t="s">
        <v>82</v>
      </c>
      <c r="AV790" s="13" t="s">
        <v>80</v>
      </c>
      <c r="AW790" s="13" t="s">
        <v>34</v>
      </c>
      <c r="AX790" s="13" t="s">
        <v>73</v>
      </c>
      <c r="AY790" s="251" t="s">
        <v>177</v>
      </c>
    </row>
    <row r="791" s="14" customFormat="1">
      <c r="A791" s="14"/>
      <c r="B791" s="252"/>
      <c r="C791" s="253"/>
      <c r="D791" s="243" t="s">
        <v>186</v>
      </c>
      <c r="E791" s="254" t="s">
        <v>21</v>
      </c>
      <c r="F791" s="255" t="s">
        <v>1040</v>
      </c>
      <c r="G791" s="253"/>
      <c r="H791" s="256">
        <v>11.199999999999999</v>
      </c>
      <c r="I791" s="257"/>
      <c r="J791" s="253"/>
      <c r="K791" s="253"/>
      <c r="L791" s="258"/>
      <c r="M791" s="259"/>
      <c r="N791" s="260"/>
      <c r="O791" s="260"/>
      <c r="P791" s="260"/>
      <c r="Q791" s="260"/>
      <c r="R791" s="260"/>
      <c r="S791" s="260"/>
      <c r="T791" s="261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2" t="s">
        <v>186</v>
      </c>
      <c r="AU791" s="262" t="s">
        <v>82</v>
      </c>
      <c r="AV791" s="14" t="s">
        <v>82</v>
      </c>
      <c r="AW791" s="14" t="s">
        <v>34</v>
      </c>
      <c r="AX791" s="14" t="s">
        <v>73</v>
      </c>
      <c r="AY791" s="262" t="s">
        <v>177</v>
      </c>
    </row>
    <row r="792" s="14" customFormat="1">
      <c r="A792" s="14"/>
      <c r="B792" s="252"/>
      <c r="C792" s="253"/>
      <c r="D792" s="243" t="s">
        <v>186</v>
      </c>
      <c r="E792" s="254" t="s">
        <v>21</v>
      </c>
      <c r="F792" s="255" t="s">
        <v>1041</v>
      </c>
      <c r="G792" s="253"/>
      <c r="H792" s="256">
        <v>36</v>
      </c>
      <c r="I792" s="257"/>
      <c r="J792" s="253"/>
      <c r="K792" s="253"/>
      <c r="L792" s="258"/>
      <c r="M792" s="259"/>
      <c r="N792" s="260"/>
      <c r="O792" s="260"/>
      <c r="P792" s="260"/>
      <c r="Q792" s="260"/>
      <c r="R792" s="260"/>
      <c r="S792" s="260"/>
      <c r="T792" s="26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2" t="s">
        <v>186</v>
      </c>
      <c r="AU792" s="262" t="s">
        <v>82</v>
      </c>
      <c r="AV792" s="14" t="s">
        <v>82</v>
      </c>
      <c r="AW792" s="14" t="s">
        <v>34</v>
      </c>
      <c r="AX792" s="14" t="s">
        <v>73</v>
      </c>
      <c r="AY792" s="262" t="s">
        <v>177</v>
      </c>
    </row>
    <row r="793" s="14" customFormat="1">
      <c r="A793" s="14"/>
      <c r="B793" s="252"/>
      <c r="C793" s="253"/>
      <c r="D793" s="243" t="s">
        <v>186</v>
      </c>
      <c r="E793" s="254" t="s">
        <v>21</v>
      </c>
      <c r="F793" s="255" t="s">
        <v>1042</v>
      </c>
      <c r="G793" s="253"/>
      <c r="H793" s="256">
        <v>14.220000000000001</v>
      </c>
      <c r="I793" s="257"/>
      <c r="J793" s="253"/>
      <c r="K793" s="253"/>
      <c r="L793" s="258"/>
      <c r="M793" s="259"/>
      <c r="N793" s="260"/>
      <c r="O793" s="260"/>
      <c r="P793" s="260"/>
      <c r="Q793" s="260"/>
      <c r="R793" s="260"/>
      <c r="S793" s="260"/>
      <c r="T793" s="261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2" t="s">
        <v>186</v>
      </c>
      <c r="AU793" s="262" t="s">
        <v>82</v>
      </c>
      <c r="AV793" s="14" t="s">
        <v>82</v>
      </c>
      <c r="AW793" s="14" t="s">
        <v>34</v>
      </c>
      <c r="AX793" s="14" t="s">
        <v>73</v>
      </c>
      <c r="AY793" s="262" t="s">
        <v>177</v>
      </c>
    </row>
    <row r="794" s="14" customFormat="1">
      <c r="A794" s="14"/>
      <c r="B794" s="252"/>
      <c r="C794" s="253"/>
      <c r="D794" s="243" t="s">
        <v>186</v>
      </c>
      <c r="E794" s="254" t="s">
        <v>21</v>
      </c>
      <c r="F794" s="255" t="s">
        <v>1043</v>
      </c>
      <c r="G794" s="253"/>
      <c r="H794" s="256">
        <v>6</v>
      </c>
      <c r="I794" s="257"/>
      <c r="J794" s="253"/>
      <c r="K794" s="253"/>
      <c r="L794" s="258"/>
      <c r="M794" s="259"/>
      <c r="N794" s="260"/>
      <c r="O794" s="260"/>
      <c r="P794" s="260"/>
      <c r="Q794" s="260"/>
      <c r="R794" s="260"/>
      <c r="S794" s="260"/>
      <c r="T794" s="261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2" t="s">
        <v>186</v>
      </c>
      <c r="AU794" s="262" t="s">
        <v>82</v>
      </c>
      <c r="AV794" s="14" t="s">
        <v>82</v>
      </c>
      <c r="AW794" s="14" t="s">
        <v>34</v>
      </c>
      <c r="AX794" s="14" t="s">
        <v>73</v>
      </c>
      <c r="AY794" s="262" t="s">
        <v>177</v>
      </c>
    </row>
    <row r="795" s="14" customFormat="1">
      <c r="A795" s="14"/>
      <c r="B795" s="252"/>
      <c r="C795" s="253"/>
      <c r="D795" s="243" t="s">
        <v>186</v>
      </c>
      <c r="E795" s="254" t="s">
        <v>21</v>
      </c>
      <c r="F795" s="255" t="s">
        <v>1044</v>
      </c>
      <c r="G795" s="253"/>
      <c r="H795" s="256">
        <v>21</v>
      </c>
      <c r="I795" s="257"/>
      <c r="J795" s="253"/>
      <c r="K795" s="253"/>
      <c r="L795" s="258"/>
      <c r="M795" s="259"/>
      <c r="N795" s="260"/>
      <c r="O795" s="260"/>
      <c r="P795" s="260"/>
      <c r="Q795" s="260"/>
      <c r="R795" s="260"/>
      <c r="S795" s="260"/>
      <c r="T795" s="26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2" t="s">
        <v>186</v>
      </c>
      <c r="AU795" s="262" t="s">
        <v>82</v>
      </c>
      <c r="AV795" s="14" t="s">
        <v>82</v>
      </c>
      <c r="AW795" s="14" t="s">
        <v>34</v>
      </c>
      <c r="AX795" s="14" t="s">
        <v>73</v>
      </c>
      <c r="AY795" s="262" t="s">
        <v>177</v>
      </c>
    </row>
    <row r="796" s="14" customFormat="1">
      <c r="A796" s="14"/>
      <c r="B796" s="252"/>
      <c r="C796" s="253"/>
      <c r="D796" s="243" t="s">
        <v>186</v>
      </c>
      <c r="E796" s="254" t="s">
        <v>21</v>
      </c>
      <c r="F796" s="255" t="s">
        <v>1045</v>
      </c>
      <c r="G796" s="253"/>
      <c r="H796" s="256">
        <v>13.4</v>
      </c>
      <c r="I796" s="257"/>
      <c r="J796" s="253"/>
      <c r="K796" s="253"/>
      <c r="L796" s="258"/>
      <c r="M796" s="259"/>
      <c r="N796" s="260"/>
      <c r="O796" s="260"/>
      <c r="P796" s="260"/>
      <c r="Q796" s="260"/>
      <c r="R796" s="260"/>
      <c r="S796" s="260"/>
      <c r="T796" s="261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2" t="s">
        <v>186</v>
      </c>
      <c r="AU796" s="262" t="s">
        <v>82</v>
      </c>
      <c r="AV796" s="14" t="s">
        <v>82</v>
      </c>
      <c r="AW796" s="14" t="s">
        <v>34</v>
      </c>
      <c r="AX796" s="14" t="s">
        <v>73</v>
      </c>
      <c r="AY796" s="262" t="s">
        <v>177</v>
      </c>
    </row>
    <row r="797" s="14" customFormat="1">
      <c r="A797" s="14"/>
      <c r="B797" s="252"/>
      <c r="C797" s="253"/>
      <c r="D797" s="243" t="s">
        <v>186</v>
      </c>
      <c r="E797" s="254" t="s">
        <v>21</v>
      </c>
      <c r="F797" s="255" t="s">
        <v>1040</v>
      </c>
      <c r="G797" s="253"/>
      <c r="H797" s="256">
        <v>11.199999999999999</v>
      </c>
      <c r="I797" s="257"/>
      <c r="J797" s="253"/>
      <c r="K797" s="253"/>
      <c r="L797" s="258"/>
      <c r="M797" s="259"/>
      <c r="N797" s="260"/>
      <c r="O797" s="260"/>
      <c r="P797" s="260"/>
      <c r="Q797" s="260"/>
      <c r="R797" s="260"/>
      <c r="S797" s="260"/>
      <c r="T797" s="26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2" t="s">
        <v>186</v>
      </c>
      <c r="AU797" s="262" t="s">
        <v>82</v>
      </c>
      <c r="AV797" s="14" t="s">
        <v>82</v>
      </c>
      <c r="AW797" s="14" t="s">
        <v>34</v>
      </c>
      <c r="AX797" s="14" t="s">
        <v>73</v>
      </c>
      <c r="AY797" s="262" t="s">
        <v>177</v>
      </c>
    </row>
    <row r="798" s="14" customFormat="1">
      <c r="A798" s="14"/>
      <c r="B798" s="252"/>
      <c r="C798" s="253"/>
      <c r="D798" s="243" t="s">
        <v>186</v>
      </c>
      <c r="E798" s="254" t="s">
        <v>21</v>
      </c>
      <c r="F798" s="255" t="s">
        <v>1046</v>
      </c>
      <c r="G798" s="253"/>
      <c r="H798" s="256">
        <v>4.8799999999999999</v>
      </c>
      <c r="I798" s="257"/>
      <c r="J798" s="253"/>
      <c r="K798" s="253"/>
      <c r="L798" s="258"/>
      <c r="M798" s="259"/>
      <c r="N798" s="260"/>
      <c r="O798" s="260"/>
      <c r="P798" s="260"/>
      <c r="Q798" s="260"/>
      <c r="R798" s="260"/>
      <c r="S798" s="260"/>
      <c r="T798" s="261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2" t="s">
        <v>186</v>
      </c>
      <c r="AU798" s="262" t="s">
        <v>82</v>
      </c>
      <c r="AV798" s="14" t="s">
        <v>82</v>
      </c>
      <c r="AW798" s="14" t="s">
        <v>34</v>
      </c>
      <c r="AX798" s="14" t="s">
        <v>73</v>
      </c>
      <c r="AY798" s="262" t="s">
        <v>177</v>
      </c>
    </row>
    <row r="799" s="14" customFormat="1">
      <c r="A799" s="14"/>
      <c r="B799" s="252"/>
      <c r="C799" s="253"/>
      <c r="D799" s="243" t="s">
        <v>186</v>
      </c>
      <c r="E799" s="254" t="s">
        <v>21</v>
      </c>
      <c r="F799" s="255" t="s">
        <v>1047</v>
      </c>
      <c r="G799" s="253"/>
      <c r="H799" s="256">
        <v>35.5</v>
      </c>
      <c r="I799" s="257"/>
      <c r="J799" s="253"/>
      <c r="K799" s="253"/>
      <c r="L799" s="258"/>
      <c r="M799" s="259"/>
      <c r="N799" s="260"/>
      <c r="O799" s="260"/>
      <c r="P799" s="260"/>
      <c r="Q799" s="260"/>
      <c r="R799" s="260"/>
      <c r="S799" s="260"/>
      <c r="T799" s="261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2" t="s">
        <v>186</v>
      </c>
      <c r="AU799" s="262" t="s">
        <v>82</v>
      </c>
      <c r="AV799" s="14" t="s">
        <v>82</v>
      </c>
      <c r="AW799" s="14" t="s">
        <v>34</v>
      </c>
      <c r="AX799" s="14" t="s">
        <v>73</v>
      </c>
      <c r="AY799" s="262" t="s">
        <v>177</v>
      </c>
    </row>
    <row r="800" s="14" customFormat="1">
      <c r="A800" s="14"/>
      <c r="B800" s="252"/>
      <c r="C800" s="253"/>
      <c r="D800" s="243" t="s">
        <v>186</v>
      </c>
      <c r="E800" s="254" t="s">
        <v>21</v>
      </c>
      <c r="F800" s="255" t="s">
        <v>1048</v>
      </c>
      <c r="G800" s="253"/>
      <c r="H800" s="256">
        <v>5.7999999999999998</v>
      </c>
      <c r="I800" s="257"/>
      <c r="J800" s="253"/>
      <c r="K800" s="253"/>
      <c r="L800" s="258"/>
      <c r="M800" s="259"/>
      <c r="N800" s="260"/>
      <c r="O800" s="260"/>
      <c r="P800" s="260"/>
      <c r="Q800" s="260"/>
      <c r="R800" s="260"/>
      <c r="S800" s="260"/>
      <c r="T800" s="26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2" t="s">
        <v>186</v>
      </c>
      <c r="AU800" s="262" t="s">
        <v>82</v>
      </c>
      <c r="AV800" s="14" t="s">
        <v>82</v>
      </c>
      <c r="AW800" s="14" t="s">
        <v>34</v>
      </c>
      <c r="AX800" s="14" t="s">
        <v>73</v>
      </c>
      <c r="AY800" s="262" t="s">
        <v>177</v>
      </c>
    </row>
    <row r="801" s="14" customFormat="1">
      <c r="A801" s="14"/>
      <c r="B801" s="252"/>
      <c r="C801" s="253"/>
      <c r="D801" s="243" t="s">
        <v>186</v>
      </c>
      <c r="E801" s="254" t="s">
        <v>21</v>
      </c>
      <c r="F801" s="255" t="s">
        <v>1049</v>
      </c>
      <c r="G801" s="253"/>
      <c r="H801" s="256">
        <v>16</v>
      </c>
      <c r="I801" s="257"/>
      <c r="J801" s="253"/>
      <c r="K801" s="253"/>
      <c r="L801" s="258"/>
      <c r="M801" s="259"/>
      <c r="N801" s="260"/>
      <c r="O801" s="260"/>
      <c r="P801" s="260"/>
      <c r="Q801" s="260"/>
      <c r="R801" s="260"/>
      <c r="S801" s="260"/>
      <c r="T801" s="261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2" t="s">
        <v>186</v>
      </c>
      <c r="AU801" s="262" t="s">
        <v>82</v>
      </c>
      <c r="AV801" s="14" t="s">
        <v>82</v>
      </c>
      <c r="AW801" s="14" t="s">
        <v>34</v>
      </c>
      <c r="AX801" s="14" t="s">
        <v>73</v>
      </c>
      <c r="AY801" s="262" t="s">
        <v>177</v>
      </c>
    </row>
    <row r="802" s="13" customFormat="1">
      <c r="A802" s="13"/>
      <c r="B802" s="241"/>
      <c r="C802" s="242"/>
      <c r="D802" s="243" t="s">
        <v>186</v>
      </c>
      <c r="E802" s="244" t="s">
        <v>21</v>
      </c>
      <c r="F802" s="245" t="s">
        <v>823</v>
      </c>
      <c r="G802" s="242"/>
      <c r="H802" s="244" t="s">
        <v>21</v>
      </c>
      <c r="I802" s="246"/>
      <c r="J802" s="242"/>
      <c r="K802" s="242"/>
      <c r="L802" s="247"/>
      <c r="M802" s="248"/>
      <c r="N802" s="249"/>
      <c r="O802" s="249"/>
      <c r="P802" s="249"/>
      <c r="Q802" s="249"/>
      <c r="R802" s="249"/>
      <c r="S802" s="249"/>
      <c r="T802" s="250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1" t="s">
        <v>186</v>
      </c>
      <c r="AU802" s="251" t="s">
        <v>82</v>
      </c>
      <c r="AV802" s="13" t="s">
        <v>80</v>
      </c>
      <c r="AW802" s="13" t="s">
        <v>34</v>
      </c>
      <c r="AX802" s="13" t="s">
        <v>73</v>
      </c>
      <c r="AY802" s="251" t="s">
        <v>177</v>
      </c>
    </row>
    <row r="803" s="14" customFormat="1">
      <c r="A803" s="14"/>
      <c r="B803" s="252"/>
      <c r="C803" s="253"/>
      <c r="D803" s="243" t="s">
        <v>186</v>
      </c>
      <c r="E803" s="254" t="s">
        <v>21</v>
      </c>
      <c r="F803" s="255" t="s">
        <v>824</v>
      </c>
      <c r="G803" s="253"/>
      <c r="H803" s="256">
        <v>7</v>
      </c>
      <c r="I803" s="257"/>
      <c r="J803" s="253"/>
      <c r="K803" s="253"/>
      <c r="L803" s="258"/>
      <c r="M803" s="259"/>
      <c r="N803" s="260"/>
      <c r="O803" s="260"/>
      <c r="P803" s="260"/>
      <c r="Q803" s="260"/>
      <c r="R803" s="260"/>
      <c r="S803" s="260"/>
      <c r="T803" s="261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2" t="s">
        <v>186</v>
      </c>
      <c r="AU803" s="262" t="s">
        <v>82</v>
      </c>
      <c r="AV803" s="14" t="s">
        <v>82</v>
      </c>
      <c r="AW803" s="14" t="s">
        <v>34</v>
      </c>
      <c r="AX803" s="14" t="s">
        <v>73</v>
      </c>
      <c r="AY803" s="262" t="s">
        <v>177</v>
      </c>
    </row>
    <row r="804" s="15" customFormat="1">
      <c r="A804" s="15"/>
      <c r="B804" s="263"/>
      <c r="C804" s="264"/>
      <c r="D804" s="243" t="s">
        <v>186</v>
      </c>
      <c r="E804" s="265" t="s">
        <v>21</v>
      </c>
      <c r="F804" s="266" t="s">
        <v>190</v>
      </c>
      <c r="G804" s="264"/>
      <c r="H804" s="267">
        <v>182.20000000000002</v>
      </c>
      <c r="I804" s="268"/>
      <c r="J804" s="264"/>
      <c r="K804" s="264"/>
      <c r="L804" s="269"/>
      <c r="M804" s="270"/>
      <c r="N804" s="271"/>
      <c r="O804" s="271"/>
      <c r="P804" s="271"/>
      <c r="Q804" s="271"/>
      <c r="R804" s="271"/>
      <c r="S804" s="271"/>
      <c r="T804" s="272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3" t="s">
        <v>186</v>
      </c>
      <c r="AU804" s="273" t="s">
        <v>82</v>
      </c>
      <c r="AV804" s="15" t="s">
        <v>184</v>
      </c>
      <c r="AW804" s="15" t="s">
        <v>34</v>
      </c>
      <c r="AX804" s="15" t="s">
        <v>80</v>
      </c>
      <c r="AY804" s="273" t="s">
        <v>177</v>
      </c>
    </row>
    <row r="805" s="2" customFormat="1" ht="14.4" customHeight="1">
      <c r="A805" s="40"/>
      <c r="B805" s="41"/>
      <c r="C805" s="228" t="s">
        <v>1050</v>
      </c>
      <c r="D805" s="228" t="s">
        <v>179</v>
      </c>
      <c r="E805" s="229" t="s">
        <v>1051</v>
      </c>
      <c r="F805" s="230" t="s">
        <v>1052</v>
      </c>
      <c r="G805" s="231" t="s">
        <v>293</v>
      </c>
      <c r="H805" s="232">
        <v>480</v>
      </c>
      <c r="I805" s="233"/>
      <c r="J805" s="234">
        <f>ROUND(I805*H805,2)</f>
        <v>0</v>
      </c>
      <c r="K805" s="230" t="s">
        <v>183</v>
      </c>
      <c r="L805" s="46"/>
      <c r="M805" s="235" t="s">
        <v>21</v>
      </c>
      <c r="N805" s="236" t="s">
        <v>44</v>
      </c>
      <c r="O805" s="86"/>
      <c r="P805" s="237">
        <f>O805*H805</f>
        <v>0</v>
      </c>
      <c r="Q805" s="237">
        <v>0.00025000000000000001</v>
      </c>
      <c r="R805" s="237">
        <f>Q805*H805</f>
        <v>0.12</v>
      </c>
      <c r="S805" s="237">
        <v>0</v>
      </c>
      <c r="T805" s="238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39" t="s">
        <v>184</v>
      </c>
      <c r="AT805" s="239" t="s">
        <v>179</v>
      </c>
      <c r="AU805" s="239" t="s">
        <v>82</v>
      </c>
      <c r="AY805" s="19" t="s">
        <v>177</v>
      </c>
      <c r="BE805" s="240">
        <f>IF(N805="základní",J805,0)</f>
        <v>0</v>
      </c>
      <c r="BF805" s="240">
        <f>IF(N805="snížená",J805,0)</f>
        <v>0</v>
      </c>
      <c r="BG805" s="240">
        <f>IF(N805="zákl. přenesená",J805,0)</f>
        <v>0</v>
      </c>
      <c r="BH805" s="240">
        <f>IF(N805="sníž. přenesená",J805,0)</f>
        <v>0</v>
      </c>
      <c r="BI805" s="240">
        <f>IF(N805="nulová",J805,0)</f>
        <v>0</v>
      </c>
      <c r="BJ805" s="19" t="s">
        <v>80</v>
      </c>
      <c r="BK805" s="240">
        <f>ROUND(I805*H805,2)</f>
        <v>0</v>
      </c>
      <c r="BL805" s="19" t="s">
        <v>184</v>
      </c>
      <c r="BM805" s="239" t="s">
        <v>1053</v>
      </c>
    </row>
    <row r="806" s="13" customFormat="1">
      <c r="A806" s="13"/>
      <c r="B806" s="241"/>
      <c r="C806" s="242"/>
      <c r="D806" s="243" t="s">
        <v>186</v>
      </c>
      <c r="E806" s="244" t="s">
        <v>21</v>
      </c>
      <c r="F806" s="245" t="s">
        <v>1054</v>
      </c>
      <c r="G806" s="242"/>
      <c r="H806" s="244" t="s">
        <v>21</v>
      </c>
      <c r="I806" s="246"/>
      <c r="J806" s="242"/>
      <c r="K806" s="242"/>
      <c r="L806" s="247"/>
      <c r="M806" s="248"/>
      <c r="N806" s="249"/>
      <c r="O806" s="249"/>
      <c r="P806" s="249"/>
      <c r="Q806" s="249"/>
      <c r="R806" s="249"/>
      <c r="S806" s="249"/>
      <c r="T806" s="250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1" t="s">
        <v>186</v>
      </c>
      <c r="AU806" s="251" t="s">
        <v>82</v>
      </c>
      <c r="AV806" s="13" t="s">
        <v>80</v>
      </c>
      <c r="AW806" s="13" t="s">
        <v>34</v>
      </c>
      <c r="AX806" s="13" t="s">
        <v>73</v>
      </c>
      <c r="AY806" s="251" t="s">
        <v>177</v>
      </c>
    </row>
    <row r="807" s="13" customFormat="1">
      <c r="A807" s="13"/>
      <c r="B807" s="241"/>
      <c r="C807" s="242"/>
      <c r="D807" s="243" t="s">
        <v>186</v>
      </c>
      <c r="E807" s="244" t="s">
        <v>21</v>
      </c>
      <c r="F807" s="245" t="s">
        <v>1055</v>
      </c>
      <c r="G807" s="242"/>
      <c r="H807" s="244" t="s">
        <v>21</v>
      </c>
      <c r="I807" s="246"/>
      <c r="J807" s="242"/>
      <c r="K807" s="242"/>
      <c r="L807" s="247"/>
      <c r="M807" s="248"/>
      <c r="N807" s="249"/>
      <c r="O807" s="249"/>
      <c r="P807" s="249"/>
      <c r="Q807" s="249"/>
      <c r="R807" s="249"/>
      <c r="S807" s="249"/>
      <c r="T807" s="25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1" t="s">
        <v>186</v>
      </c>
      <c r="AU807" s="251" t="s">
        <v>82</v>
      </c>
      <c r="AV807" s="13" t="s">
        <v>80</v>
      </c>
      <c r="AW807" s="13" t="s">
        <v>34</v>
      </c>
      <c r="AX807" s="13" t="s">
        <v>73</v>
      </c>
      <c r="AY807" s="251" t="s">
        <v>177</v>
      </c>
    </row>
    <row r="808" s="14" customFormat="1">
      <c r="A808" s="14"/>
      <c r="B808" s="252"/>
      <c r="C808" s="253"/>
      <c r="D808" s="243" t="s">
        <v>186</v>
      </c>
      <c r="E808" s="254" t="s">
        <v>21</v>
      </c>
      <c r="F808" s="255" t="s">
        <v>1056</v>
      </c>
      <c r="G808" s="253"/>
      <c r="H808" s="256">
        <v>480</v>
      </c>
      <c r="I808" s="257"/>
      <c r="J808" s="253"/>
      <c r="K808" s="253"/>
      <c r="L808" s="258"/>
      <c r="M808" s="259"/>
      <c r="N808" s="260"/>
      <c r="O808" s="260"/>
      <c r="P808" s="260"/>
      <c r="Q808" s="260"/>
      <c r="R808" s="260"/>
      <c r="S808" s="260"/>
      <c r="T808" s="26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2" t="s">
        <v>186</v>
      </c>
      <c r="AU808" s="262" t="s">
        <v>82</v>
      </c>
      <c r="AV808" s="14" t="s">
        <v>82</v>
      </c>
      <c r="AW808" s="14" t="s">
        <v>34</v>
      </c>
      <c r="AX808" s="14" t="s">
        <v>80</v>
      </c>
      <c r="AY808" s="262" t="s">
        <v>177</v>
      </c>
    </row>
    <row r="809" s="2" customFormat="1" ht="14.4" customHeight="1">
      <c r="A809" s="40"/>
      <c r="B809" s="41"/>
      <c r="C809" s="274" t="s">
        <v>1057</v>
      </c>
      <c r="D809" s="274" t="s">
        <v>191</v>
      </c>
      <c r="E809" s="275" t="s">
        <v>1058</v>
      </c>
      <c r="F809" s="276" t="s">
        <v>1059</v>
      </c>
      <c r="G809" s="277" t="s">
        <v>293</v>
      </c>
      <c r="H809" s="278">
        <v>504</v>
      </c>
      <c r="I809" s="279"/>
      <c r="J809" s="280">
        <f>ROUND(I809*H809,2)</f>
        <v>0</v>
      </c>
      <c r="K809" s="276" t="s">
        <v>183</v>
      </c>
      <c r="L809" s="281"/>
      <c r="M809" s="282" t="s">
        <v>21</v>
      </c>
      <c r="N809" s="283" t="s">
        <v>44</v>
      </c>
      <c r="O809" s="86"/>
      <c r="P809" s="237">
        <f>O809*H809</f>
        <v>0</v>
      </c>
      <c r="Q809" s="237">
        <v>3.0000000000000001E-05</v>
      </c>
      <c r="R809" s="237">
        <f>Q809*H809</f>
        <v>0.01512</v>
      </c>
      <c r="S809" s="237">
        <v>0</v>
      </c>
      <c r="T809" s="23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39" t="s">
        <v>195</v>
      </c>
      <c r="AT809" s="239" t="s">
        <v>191</v>
      </c>
      <c r="AU809" s="239" t="s">
        <v>82</v>
      </c>
      <c r="AY809" s="19" t="s">
        <v>177</v>
      </c>
      <c r="BE809" s="240">
        <f>IF(N809="základní",J809,0)</f>
        <v>0</v>
      </c>
      <c r="BF809" s="240">
        <f>IF(N809="snížená",J809,0)</f>
        <v>0</v>
      </c>
      <c r="BG809" s="240">
        <f>IF(N809="zákl. přenesená",J809,0)</f>
        <v>0</v>
      </c>
      <c r="BH809" s="240">
        <f>IF(N809="sníž. přenesená",J809,0)</f>
        <v>0</v>
      </c>
      <c r="BI809" s="240">
        <f>IF(N809="nulová",J809,0)</f>
        <v>0</v>
      </c>
      <c r="BJ809" s="19" t="s">
        <v>80</v>
      </c>
      <c r="BK809" s="240">
        <f>ROUND(I809*H809,2)</f>
        <v>0</v>
      </c>
      <c r="BL809" s="19" t="s">
        <v>184</v>
      </c>
      <c r="BM809" s="239" t="s">
        <v>1060</v>
      </c>
    </row>
    <row r="810" s="14" customFormat="1">
      <c r="A810" s="14"/>
      <c r="B810" s="252"/>
      <c r="C810" s="253"/>
      <c r="D810" s="243" t="s">
        <v>186</v>
      </c>
      <c r="E810" s="254" t="s">
        <v>21</v>
      </c>
      <c r="F810" s="255" t="s">
        <v>1061</v>
      </c>
      <c r="G810" s="253"/>
      <c r="H810" s="256">
        <v>504</v>
      </c>
      <c r="I810" s="257"/>
      <c r="J810" s="253"/>
      <c r="K810" s="253"/>
      <c r="L810" s="258"/>
      <c r="M810" s="259"/>
      <c r="N810" s="260"/>
      <c r="O810" s="260"/>
      <c r="P810" s="260"/>
      <c r="Q810" s="260"/>
      <c r="R810" s="260"/>
      <c r="S810" s="260"/>
      <c r="T810" s="26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2" t="s">
        <v>186</v>
      </c>
      <c r="AU810" s="262" t="s">
        <v>82</v>
      </c>
      <c r="AV810" s="14" t="s">
        <v>82</v>
      </c>
      <c r="AW810" s="14" t="s">
        <v>34</v>
      </c>
      <c r="AX810" s="14" t="s">
        <v>80</v>
      </c>
      <c r="AY810" s="262" t="s">
        <v>177</v>
      </c>
    </row>
    <row r="811" s="12" customFormat="1" ht="22.8" customHeight="1">
      <c r="A811" s="12"/>
      <c r="B811" s="212"/>
      <c r="C811" s="213"/>
      <c r="D811" s="214" t="s">
        <v>72</v>
      </c>
      <c r="E811" s="226" t="s">
        <v>589</v>
      </c>
      <c r="F811" s="226" t="s">
        <v>1062</v>
      </c>
      <c r="G811" s="213"/>
      <c r="H811" s="213"/>
      <c r="I811" s="216"/>
      <c r="J811" s="227">
        <f>BK811</f>
        <v>0</v>
      </c>
      <c r="K811" s="213"/>
      <c r="L811" s="218"/>
      <c r="M811" s="219"/>
      <c r="N811" s="220"/>
      <c r="O811" s="220"/>
      <c r="P811" s="221">
        <f>SUM(P812:P862)</f>
        <v>0</v>
      </c>
      <c r="Q811" s="220"/>
      <c r="R811" s="221">
        <f>SUM(R812:R862)</f>
        <v>31.067877939999999</v>
      </c>
      <c r="S811" s="220"/>
      <c r="T811" s="222">
        <f>SUM(T812:T862)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23" t="s">
        <v>80</v>
      </c>
      <c r="AT811" s="224" t="s">
        <v>72</v>
      </c>
      <c r="AU811" s="224" t="s">
        <v>80</v>
      </c>
      <c r="AY811" s="223" t="s">
        <v>177</v>
      </c>
      <c r="BK811" s="225">
        <f>SUM(BK812:BK862)</f>
        <v>0</v>
      </c>
    </row>
    <row r="812" s="2" customFormat="1" ht="14.4" customHeight="1">
      <c r="A812" s="40"/>
      <c r="B812" s="41"/>
      <c r="C812" s="228" t="s">
        <v>1063</v>
      </c>
      <c r="D812" s="228" t="s">
        <v>179</v>
      </c>
      <c r="E812" s="229" t="s">
        <v>567</v>
      </c>
      <c r="F812" s="230" t="s">
        <v>568</v>
      </c>
      <c r="G812" s="231" t="s">
        <v>269</v>
      </c>
      <c r="H812" s="232">
        <v>4</v>
      </c>
      <c r="I812" s="233"/>
      <c r="J812" s="234">
        <f>ROUND(I812*H812,2)</f>
        <v>0</v>
      </c>
      <c r="K812" s="230" t="s">
        <v>183</v>
      </c>
      <c r="L812" s="46"/>
      <c r="M812" s="235" t="s">
        <v>21</v>
      </c>
      <c r="N812" s="236" t="s">
        <v>44</v>
      </c>
      <c r="O812" s="86"/>
      <c r="P812" s="237">
        <f>O812*H812</f>
        <v>0</v>
      </c>
      <c r="Q812" s="237">
        <v>0</v>
      </c>
      <c r="R812" s="237">
        <f>Q812*H812</f>
        <v>0</v>
      </c>
      <c r="S812" s="237">
        <v>0</v>
      </c>
      <c r="T812" s="238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39" t="s">
        <v>184</v>
      </c>
      <c r="AT812" s="239" t="s">
        <v>179</v>
      </c>
      <c r="AU812" s="239" t="s">
        <v>82</v>
      </c>
      <c r="AY812" s="19" t="s">
        <v>177</v>
      </c>
      <c r="BE812" s="240">
        <f>IF(N812="základní",J812,0)</f>
        <v>0</v>
      </c>
      <c r="BF812" s="240">
        <f>IF(N812="snížená",J812,0)</f>
        <v>0</v>
      </c>
      <c r="BG812" s="240">
        <f>IF(N812="zákl. přenesená",J812,0)</f>
        <v>0</v>
      </c>
      <c r="BH812" s="240">
        <f>IF(N812="sníž. přenesená",J812,0)</f>
        <v>0</v>
      </c>
      <c r="BI812" s="240">
        <f>IF(N812="nulová",J812,0)</f>
        <v>0</v>
      </c>
      <c r="BJ812" s="19" t="s">
        <v>80</v>
      </c>
      <c r="BK812" s="240">
        <f>ROUND(I812*H812,2)</f>
        <v>0</v>
      </c>
      <c r="BL812" s="19" t="s">
        <v>184</v>
      </c>
      <c r="BM812" s="239" t="s">
        <v>1064</v>
      </c>
    </row>
    <row r="813" s="13" customFormat="1">
      <c r="A813" s="13"/>
      <c r="B813" s="241"/>
      <c r="C813" s="242"/>
      <c r="D813" s="243" t="s">
        <v>186</v>
      </c>
      <c r="E813" s="244" t="s">
        <v>21</v>
      </c>
      <c r="F813" s="245" t="s">
        <v>1065</v>
      </c>
      <c r="G813" s="242"/>
      <c r="H813" s="244" t="s">
        <v>21</v>
      </c>
      <c r="I813" s="246"/>
      <c r="J813" s="242"/>
      <c r="K813" s="242"/>
      <c r="L813" s="247"/>
      <c r="M813" s="248"/>
      <c r="N813" s="249"/>
      <c r="O813" s="249"/>
      <c r="P813" s="249"/>
      <c r="Q813" s="249"/>
      <c r="R813" s="249"/>
      <c r="S813" s="249"/>
      <c r="T813" s="25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1" t="s">
        <v>186</v>
      </c>
      <c r="AU813" s="251" t="s">
        <v>82</v>
      </c>
      <c r="AV813" s="13" t="s">
        <v>80</v>
      </c>
      <c r="AW813" s="13" t="s">
        <v>34</v>
      </c>
      <c r="AX813" s="13" t="s">
        <v>73</v>
      </c>
      <c r="AY813" s="251" t="s">
        <v>177</v>
      </c>
    </row>
    <row r="814" s="13" customFormat="1">
      <c r="A814" s="13"/>
      <c r="B814" s="241"/>
      <c r="C814" s="242"/>
      <c r="D814" s="243" t="s">
        <v>186</v>
      </c>
      <c r="E814" s="244" t="s">
        <v>21</v>
      </c>
      <c r="F814" s="245" t="s">
        <v>1066</v>
      </c>
      <c r="G814" s="242"/>
      <c r="H814" s="244" t="s">
        <v>21</v>
      </c>
      <c r="I814" s="246"/>
      <c r="J814" s="242"/>
      <c r="K814" s="242"/>
      <c r="L814" s="247"/>
      <c r="M814" s="248"/>
      <c r="N814" s="249"/>
      <c r="O814" s="249"/>
      <c r="P814" s="249"/>
      <c r="Q814" s="249"/>
      <c r="R814" s="249"/>
      <c r="S814" s="249"/>
      <c r="T814" s="25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1" t="s">
        <v>186</v>
      </c>
      <c r="AU814" s="251" t="s">
        <v>82</v>
      </c>
      <c r="AV814" s="13" t="s">
        <v>80</v>
      </c>
      <c r="AW814" s="13" t="s">
        <v>34</v>
      </c>
      <c r="AX814" s="13" t="s">
        <v>73</v>
      </c>
      <c r="AY814" s="251" t="s">
        <v>177</v>
      </c>
    </row>
    <row r="815" s="14" customFormat="1">
      <c r="A815" s="14"/>
      <c r="B815" s="252"/>
      <c r="C815" s="253"/>
      <c r="D815" s="243" t="s">
        <v>186</v>
      </c>
      <c r="E815" s="254" t="s">
        <v>21</v>
      </c>
      <c r="F815" s="255" t="s">
        <v>1067</v>
      </c>
      <c r="G815" s="253"/>
      <c r="H815" s="256">
        <v>3.8399999999999999</v>
      </c>
      <c r="I815" s="257"/>
      <c r="J815" s="253"/>
      <c r="K815" s="253"/>
      <c r="L815" s="258"/>
      <c r="M815" s="259"/>
      <c r="N815" s="260"/>
      <c r="O815" s="260"/>
      <c r="P815" s="260"/>
      <c r="Q815" s="260"/>
      <c r="R815" s="260"/>
      <c r="S815" s="260"/>
      <c r="T815" s="261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2" t="s">
        <v>186</v>
      </c>
      <c r="AU815" s="262" t="s">
        <v>82</v>
      </c>
      <c r="AV815" s="14" t="s">
        <v>82</v>
      </c>
      <c r="AW815" s="14" t="s">
        <v>34</v>
      </c>
      <c r="AX815" s="14" t="s">
        <v>73</v>
      </c>
      <c r="AY815" s="262" t="s">
        <v>177</v>
      </c>
    </row>
    <row r="816" s="14" customFormat="1">
      <c r="A816" s="14"/>
      <c r="B816" s="252"/>
      <c r="C816" s="253"/>
      <c r="D816" s="243" t="s">
        <v>186</v>
      </c>
      <c r="E816" s="254" t="s">
        <v>21</v>
      </c>
      <c r="F816" s="255" t="s">
        <v>1068</v>
      </c>
      <c r="G816" s="253"/>
      <c r="H816" s="256">
        <v>0.16</v>
      </c>
      <c r="I816" s="257"/>
      <c r="J816" s="253"/>
      <c r="K816" s="253"/>
      <c r="L816" s="258"/>
      <c r="M816" s="259"/>
      <c r="N816" s="260"/>
      <c r="O816" s="260"/>
      <c r="P816" s="260"/>
      <c r="Q816" s="260"/>
      <c r="R816" s="260"/>
      <c r="S816" s="260"/>
      <c r="T816" s="261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2" t="s">
        <v>186</v>
      </c>
      <c r="AU816" s="262" t="s">
        <v>82</v>
      </c>
      <c r="AV816" s="14" t="s">
        <v>82</v>
      </c>
      <c r="AW816" s="14" t="s">
        <v>34</v>
      </c>
      <c r="AX816" s="14" t="s">
        <v>73</v>
      </c>
      <c r="AY816" s="262" t="s">
        <v>177</v>
      </c>
    </row>
    <row r="817" s="15" customFormat="1">
      <c r="A817" s="15"/>
      <c r="B817" s="263"/>
      <c r="C817" s="264"/>
      <c r="D817" s="243" t="s">
        <v>186</v>
      </c>
      <c r="E817" s="265" t="s">
        <v>21</v>
      </c>
      <c r="F817" s="266" t="s">
        <v>190</v>
      </c>
      <c r="G817" s="264"/>
      <c r="H817" s="267">
        <v>4</v>
      </c>
      <c r="I817" s="268"/>
      <c r="J817" s="264"/>
      <c r="K817" s="264"/>
      <c r="L817" s="269"/>
      <c r="M817" s="270"/>
      <c r="N817" s="271"/>
      <c r="O817" s="271"/>
      <c r="P817" s="271"/>
      <c r="Q817" s="271"/>
      <c r="R817" s="271"/>
      <c r="S817" s="271"/>
      <c r="T817" s="272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3" t="s">
        <v>186</v>
      </c>
      <c r="AU817" s="273" t="s">
        <v>82</v>
      </c>
      <c r="AV817" s="15" t="s">
        <v>184</v>
      </c>
      <c r="AW817" s="15" t="s">
        <v>34</v>
      </c>
      <c r="AX817" s="15" t="s">
        <v>80</v>
      </c>
      <c r="AY817" s="273" t="s">
        <v>177</v>
      </c>
    </row>
    <row r="818" s="2" customFormat="1" ht="19.8" customHeight="1">
      <c r="A818" s="40"/>
      <c r="B818" s="41"/>
      <c r="C818" s="228" t="s">
        <v>1069</v>
      </c>
      <c r="D818" s="228" t="s">
        <v>179</v>
      </c>
      <c r="E818" s="229" t="s">
        <v>1070</v>
      </c>
      <c r="F818" s="230" t="s">
        <v>1071</v>
      </c>
      <c r="G818" s="231" t="s">
        <v>269</v>
      </c>
      <c r="H818" s="232">
        <v>4</v>
      </c>
      <c r="I818" s="233"/>
      <c r="J818" s="234">
        <f>ROUND(I818*H818,2)</f>
        <v>0</v>
      </c>
      <c r="K818" s="230" t="s">
        <v>183</v>
      </c>
      <c r="L818" s="46"/>
      <c r="M818" s="235" t="s">
        <v>21</v>
      </c>
      <c r="N818" s="236" t="s">
        <v>44</v>
      </c>
      <c r="O818" s="86"/>
      <c r="P818" s="237">
        <f>O818*H818</f>
        <v>0</v>
      </c>
      <c r="Q818" s="237">
        <v>0.0041000000000000003</v>
      </c>
      <c r="R818" s="237">
        <f>Q818*H818</f>
        <v>0.016400000000000001</v>
      </c>
      <c r="S818" s="237">
        <v>0</v>
      </c>
      <c r="T818" s="238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39" t="s">
        <v>184</v>
      </c>
      <c r="AT818" s="239" t="s">
        <v>179</v>
      </c>
      <c r="AU818" s="239" t="s">
        <v>82</v>
      </c>
      <c r="AY818" s="19" t="s">
        <v>177</v>
      </c>
      <c r="BE818" s="240">
        <f>IF(N818="základní",J818,0)</f>
        <v>0</v>
      </c>
      <c r="BF818" s="240">
        <f>IF(N818="snížená",J818,0)</f>
        <v>0</v>
      </c>
      <c r="BG818" s="240">
        <f>IF(N818="zákl. přenesená",J818,0)</f>
        <v>0</v>
      </c>
      <c r="BH818" s="240">
        <f>IF(N818="sníž. přenesená",J818,0)</f>
        <v>0</v>
      </c>
      <c r="BI818" s="240">
        <f>IF(N818="nulová",J818,0)</f>
        <v>0</v>
      </c>
      <c r="BJ818" s="19" t="s">
        <v>80</v>
      </c>
      <c r="BK818" s="240">
        <f>ROUND(I818*H818,2)</f>
        <v>0</v>
      </c>
      <c r="BL818" s="19" t="s">
        <v>184</v>
      </c>
      <c r="BM818" s="239" t="s">
        <v>1072</v>
      </c>
    </row>
    <row r="819" s="2" customFormat="1" ht="19.8" customHeight="1">
      <c r="A819" s="40"/>
      <c r="B819" s="41"/>
      <c r="C819" s="228" t="s">
        <v>1073</v>
      </c>
      <c r="D819" s="228" t="s">
        <v>179</v>
      </c>
      <c r="E819" s="229" t="s">
        <v>1074</v>
      </c>
      <c r="F819" s="230" t="s">
        <v>1075</v>
      </c>
      <c r="G819" s="231" t="s">
        <v>182</v>
      </c>
      <c r="H819" s="232">
        <v>0.20000000000000001</v>
      </c>
      <c r="I819" s="233"/>
      <c r="J819" s="234">
        <f>ROUND(I819*H819,2)</f>
        <v>0</v>
      </c>
      <c r="K819" s="230" t="s">
        <v>183</v>
      </c>
      <c r="L819" s="46"/>
      <c r="M819" s="235" t="s">
        <v>21</v>
      </c>
      <c r="N819" s="236" t="s">
        <v>44</v>
      </c>
      <c r="O819" s="86"/>
      <c r="P819" s="237">
        <f>O819*H819</f>
        <v>0</v>
      </c>
      <c r="Q819" s="237">
        <v>2.2563399999999998</v>
      </c>
      <c r="R819" s="237">
        <f>Q819*H819</f>
        <v>0.451268</v>
      </c>
      <c r="S819" s="237">
        <v>0</v>
      </c>
      <c r="T819" s="238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39" t="s">
        <v>184</v>
      </c>
      <c r="AT819" s="239" t="s">
        <v>179</v>
      </c>
      <c r="AU819" s="239" t="s">
        <v>82</v>
      </c>
      <c r="AY819" s="19" t="s">
        <v>177</v>
      </c>
      <c r="BE819" s="240">
        <f>IF(N819="základní",J819,0)</f>
        <v>0</v>
      </c>
      <c r="BF819" s="240">
        <f>IF(N819="snížená",J819,0)</f>
        <v>0</v>
      </c>
      <c r="BG819" s="240">
        <f>IF(N819="zákl. přenesená",J819,0)</f>
        <v>0</v>
      </c>
      <c r="BH819" s="240">
        <f>IF(N819="sníž. přenesená",J819,0)</f>
        <v>0</v>
      </c>
      <c r="BI819" s="240">
        <f>IF(N819="nulová",J819,0)</f>
        <v>0</v>
      </c>
      <c r="BJ819" s="19" t="s">
        <v>80</v>
      </c>
      <c r="BK819" s="240">
        <f>ROUND(I819*H819,2)</f>
        <v>0</v>
      </c>
      <c r="BL819" s="19" t="s">
        <v>184</v>
      </c>
      <c r="BM819" s="239" t="s">
        <v>1076</v>
      </c>
    </row>
    <row r="820" s="13" customFormat="1">
      <c r="A820" s="13"/>
      <c r="B820" s="241"/>
      <c r="C820" s="242"/>
      <c r="D820" s="243" t="s">
        <v>186</v>
      </c>
      <c r="E820" s="244" t="s">
        <v>21</v>
      </c>
      <c r="F820" s="245" t="s">
        <v>1077</v>
      </c>
      <c r="G820" s="242"/>
      <c r="H820" s="244" t="s">
        <v>21</v>
      </c>
      <c r="I820" s="246"/>
      <c r="J820" s="242"/>
      <c r="K820" s="242"/>
      <c r="L820" s="247"/>
      <c r="M820" s="248"/>
      <c r="N820" s="249"/>
      <c r="O820" s="249"/>
      <c r="P820" s="249"/>
      <c r="Q820" s="249"/>
      <c r="R820" s="249"/>
      <c r="S820" s="249"/>
      <c r="T820" s="250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1" t="s">
        <v>186</v>
      </c>
      <c r="AU820" s="251" t="s">
        <v>82</v>
      </c>
      <c r="AV820" s="13" t="s">
        <v>80</v>
      </c>
      <c r="AW820" s="13" t="s">
        <v>34</v>
      </c>
      <c r="AX820" s="13" t="s">
        <v>73</v>
      </c>
      <c r="AY820" s="251" t="s">
        <v>177</v>
      </c>
    </row>
    <row r="821" s="14" customFormat="1">
      <c r="A821" s="14"/>
      <c r="B821" s="252"/>
      <c r="C821" s="253"/>
      <c r="D821" s="243" t="s">
        <v>186</v>
      </c>
      <c r="E821" s="254" t="s">
        <v>21</v>
      </c>
      <c r="F821" s="255" t="s">
        <v>1078</v>
      </c>
      <c r="G821" s="253"/>
      <c r="H821" s="256">
        <v>0.20000000000000001</v>
      </c>
      <c r="I821" s="257"/>
      <c r="J821" s="253"/>
      <c r="K821" s="253"/>
      <c r="L821" s="258"/>
      <c r="M821" s="259"/>
      <c r="N821" s="260"/>
      <c r="O821" s="260"/>
      <c r="P821" s="260"/>
      <c r="Q821" s="260"/>
      <c r="R821" s="260"/>
      <c r="S821" s="260"/>
      <c r="T821" s="26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2" t="s">
        <v>186</v>
      </c>
      <c r="AU821" s="262" t="s">
        <v>82</v>
      </c>
      <c r="AV821" s="14" t="s">
        <v>82</v>
      </c>
      <c r="AW821" s="14" t="s">
        <v>34</v>
      </c>
      <c r="AX821" s="14" t="s">
        <v>80</v>
      </c>
      <c r="AY821" s="262" t="s">
        <v>177</v>
      </c>
    </row>
    <row r="822" s="2" customFormat="1" ht="19.8" customHeight="1">
      <c r="A822" s="40"/>
      <c r="B822" s="41"/>
      <c r="C822" s="228" t="s">
        <v>1079</v>
      </c>
      <c r="D822" s="228" t="s">
        <v>179</v>
      </c>
      <c r="E822" s="229" t="s">
        <v>1080</v>
      </c>
      <c r="F822" s="230" t="s">
        <v>1081</v>
      </c>
      <c r="G822" s="231" t="s">
        <v>269</v>
      </c>
      <c r="H822" s="232">
        <v>30.079999999999998</v>
      </c>
      <c r="I822" s="233"/>
      <c r="J822" s="234">
        <f>ROUND(I822*H822,2)</f>
        <v>0</v>
      </c>
      <c r="K822" s="230" t="s">
        <v>183</v>
      </c>
      <c r="L822" s="46"/>
      <c r="M822" s="235" t="s">
        <v>21</v>
      </c>
      <c r="N822" s="236" t="s">
        <v>44</v>
      </c>
      <c r="O822" s="86"/>
      <c r="P822" s="237">
        <f>O822*H822</f>
        <v>0</v>
      </c>
      <c r="Q822" s="237">
        <v>4.0000000000000003E-05</v>
      </c>
      <c r="R822" s="237">
        <f>Q822*H822</f>
        <v>0.0012032</v>
      </c>
      <c r="S822" s="237">
        <v>0</v>
      </c>
      <c r="T822" s="238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39" t="s">
        <v>184</v>
      </c>
      <c r="AT822" s="239" t="s">
        <v>179</v>
      </c>
      <c r="AU822" s="239" t="s">
        <v>82</v>
      </c>
      <c r="AY822" s="19" t="s">
        <v>177</v>
      </c>
      <c r="BE822" s="240">
        <f>IF(N822="základní",J822,0)</f>
        <v>0</v>
      </c>
      <c r="BF822" s="240">
        <f>IF(N822="snížená",J822,0)</f>
        <v>0</v>
      </c>
      <c r="BG822" s="240">
        <f>IF(N822="zákl. přenesená",J822,0)</f>
        <v>0</v>
      </c>
      <c r="BH822" s="240">
        <f>IF(N822="sníž. přenesená",J822,0)</f>
        <v>0</v>
      </c>
      <c r="BI822" s="240">
        <f>IF(N822="nulová",J822,0)</f>
        <v>0</v>
      </c>
      <c r="BJ822" s="19" t="s">
        <v>80</v>
      </c>
      <c r="BK822" s="240">
        <f>ROUND(I822*H822,2)</f>
        <v>0</v>
      </c>
      <c r="BL822" s="19" t="s">
        <v>184</v>
      </c>
      <c r="BM822" s="239" t="s">
        <v>1082</v>
      </c>
    </row>
    <row r="823" s="13" customFormat="1">
      <c r="A823" s="13"/>
      <c r="B823" s="241"/>
      <c r="C823" s="242"/>
      <c r="D823" s="243" t="s">
        <v>186</v>
      </c>
      <c r="E823" s="244" t="s">
        <v>21</v>
      </c>
      <c r="F823" s="245" t="s">
        <v>1083</v>
      </c>
      <c r="G823" s="242"/>
      <c r="H823" s="244" t="s">
        <v>21</v>
      </c>
      <c r="I823" s="246"/>
      <c r="J823" s="242"/>
      <c r="K823" s="242"/>
      <c r="L823" s="247"/>
      <c r="M823" s="248"/>
      <c r="N823" s="249"/>
      <c r="O823" s="249"/>
      <c r="P823" s="249"/>
      <c r="Q823" s="249"/>
      <c r="R823" s="249"/>
      <c r="S823" s="249"/>
      <c r="T823" s="25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1" t="s">
        <v>186</v>
      </c>
      <c r="AU823" s="251" t="s">
        <v>82</v>
      </c>
      <c r="AV823" s="13" t="s">
        <v>80</v>
      </c>
      <c r="AW823" s="13" t="s">
        <v>34</v>
      </c>
      <c r="AX823" s="13" t="s">
        <v>73</v>
      </c>
      <c r="AY823" s="251" t="s">
        <v>177</v>
      </c>
    </row>
    <row r="824" s="13" customFormat="1">
      <c r="A824" s="13"/>
      <c r="B824" s="241"/>
      <c r="C824" s="242"/>
      <c r="D824" s="243" t="s">
        <v>186</v>
      </c>
      <c r="E824" s="244" t="s">
        <v>21</v>
      </c>
      <c r="F824" s="245" t="s">
        <v>1084</v>
      </c>
      <c r="G824" s="242"/>
      <c r="H824" s="244" t="s">
        <v>21</v>
      </c>
      <c r="I824" s="246"/>
      <c r="J824" s="242"/>
      <c r="K824" s="242"/>
      <c r="L824" s="247"/>
      <c r="M824" s="248"/>
      <c r="N824" s="249"/>
      <c r="O824" s="249"/>
      <c r="P824" s="249"/>
      <c r="Q824" s="249"/>
      <c r="R824" s="249"/>
      <c r="S824" s="249"/>
      <c r="T824" s="25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1" t="s">
        <v>186</v>
      </c>
      <c r="AU824" s="251" t="s">
        <v>82</v>
      </c>
      <c r="AV824" s="13" t="s">
        <v>80</v>
      </c>
      <c r="AW824" s="13" t="s">
        <v>34</v>
      </c>
      <c r="AX824" s="13" t="s">
        <v>73</v>
      </c>
      <c r="AY824" s="251" t="s">
        <v>177</v>
      </c>
    </row>
    <row r="825" s="13" customFormat="1">
      <c r="A825" s="13"/>
      <c r="B825" s="241"/>
      <c r="C825" s="242"/>
      <c r="D825" s="243" t="s">
        <v>186</v>
      </c>
      <c r="E825" s="244" t="s">
        <v>21</v>
      </c>
      <c r="F825" s="245" t="s">
        <v>1085</v>
      </c>
      <c r="G825" s="242"/>
      <c r="H825" s="244" t="s">
        <v>21</v>
      </c>
      <c r="I825" s="246"/>
      <c r="J825" s="242"/>
      <c r="K825" s="242"/>
      <c r="L825" s="247"/>
      <c r="M825" s="248"/>
      <c r="N825" s="249"/>
      <c r="O825" s="249"/>
      <c r="P825" s="249"/>
      <c r="Q825" s="249"/>
      <c r="R825" s="249"/>
      <c r="S825" s="249"/>
      <c r="T825" s="25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1" t="s">
        <v>186</v>
      </c>
      <c r="AU825" s="251" t="s">
        <v>82</v>
      </c>
      <c r="AV825" s="13" t="s">
        <v>80</v>
      </c>
      <c r="AW825" s="13" t="s">
        <v>34</v>
      </c>
      <c r="AX825" s="13" t="s">
        <v>73</v>
      </c>
      <c r="AY825" s="251" t="s">
        <v>177</v>
      </c>
    </row>
    <row r="826" s="14" customFormat="1">
      <c r="A826" s="14"/>
      <c r="B826" s="252"/>
      <c r="C826" s="253"/>
      <c r="D826" s="243" t="s">
        <v>186</v>
      </c>
      <c r="E826" s="254" t="s">
        <v>21</v>
      </c>
      <c r="F826" s="255" t="s">
        <v>1086</v>
      </c>
      <c r="G826" s="253"/>
      <c r="H826" s="256">
        <v>29.079999999999998</v>
      </c>
      <c r="I826" s="257"/>
      <c r="J826" s="253"/>
      <c r="K826" s="253"/>
      <c r="L826" s="258"/>
      <c r="M826" s="259"/>
      <c r="N826" s="260"/>
      <c r="O826" s="260"/>
      <c r="P826" s="260"/>
      <c r="Q826" s="260"/>
      <c r="R826" s="260"/>
      <c r="S826" s="260"/>
      <c r="T826" s="26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2" t="s">
        <v>186</v>
      </c>
      <c r="AU826" s="262" t="s">
        <v>82</v>
      </c>
      <c r="AV826" s="14" t="s">
        <v>82</v>
      </c>
      <c r="AW826" s="14" t="s">
        <v>34</v>
      </c>
      <c r="AX826" s="14" t="s">
        <v>73</v>
      </c>
      <c r="AY826" s="262" t="s">
        <v>177</v>
      </c>
    </row>
    <row r="827" s="14" customFormat="1">
      <c r="A827" s="14"/>
      <c r="B827" s="252"/>
      <c r="C827" s="253"/>
      <c r="D827" s="243" t="s">
        <v>186</v>
      </c>
      <c r="E827" s="254" t="s">
        <v>21</v>
      </c>
      <c r="F827" s="255" t="s">
        <v>1087</v>
      </c>
      <c r="G827" s="253"/>
      <c r="H827" s="256">
        <v>1</v>
      </c>
      <c r="I827" s="257"/>
      <c r="J827" s="253"/>
      <c r="K827" s="253"/>
      <c r="L827" s="258"/>
      <c r="M827" s="259"/>
      <c r="N827" s="260"/>
      <c r="O827" s="260"/>
      <c r="P827" s="260"/>
      <c r="Q827" s="260"/>
      <c r="R827" s="260"/>
      <c r="S827" s="260"/>
      <c r="T827" s="261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2" t="s">
        <v>186</v>
      </c>
      <c r="AU827" s="262" t="s">
        <v>82</v>
      </c>
      <c r="AV827" s="14" t="s">
        <v>82</v>
      </c>
      <c r="AW827" s="14" t="s">
        <v>34</v>
      </c>
      <c r="AX827" s="14" t="s">
        <v>73</v>
      </c>
      <c r="AY827" s="262" t="s">
        <v>177</v>
      </c>
    </row>
    <row r="828" s="15" customFormat="1">
      <c r="A828" s="15"/>
      <c r="B828" s="263"/>
      <c r="C828" s="264"/>
      <c r="D828" s="243" t="s">
        <v>186</v>
      </c>
      <c r="E828" s="265" t="s">
        <v>21</v>
      </c>
      <c r="F828" s="266" t="s">
        <v>190</v>
      </c>
      <c r="G828" s="264"/>
      <c r="H828" s="267">
        <v>30.079999999999998</v>
      </c>
      <c r="I828" s="268"/>
      <c r="J828" s="264"/>
      <c r="K828" s="264"/>
      <c r="L828" s="269"/>
      <c r="M828" s="270"/>
      <c r="N828" s="271"/>
      <c r="O828" s="271"/>
      <c r="P828" s="271"/>
      <c r="Q828" s="271"/>
      <c r="R828" s="271"/>
      <c r="S828" s="271"/>
      <c r="T828" s="272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73" t="s">
        <v>186</v>
      </c>
      <c r="AU828" s="273" t="s">
        <v>82</v>
      </c>
      <c r="AV828" s="15" t="s">
        <v>184</v>
      </c>
      <c r="AW828" s="15" t="s">
        <v>34</v>
      </c>
      <c r="AX828" s="15" t="s">
        <v>80</v>
      </c>
      <c r="AY828" s="273" t="s">
        <v>177</v>
      </c>
    </row>
    <row r="829" s="2" customFormat="1" ht="19.8" customHeight="1">
      <c r="A829" s="40"/>
      <c r="B829" s="41"/>
      <c r="C829" s="228" t="s">
        <v>1088</v>
      </c>
      <c r="D829" s="228" t="s">
        <v>179</v>
      </c>
      <c r="E829" s="229" t="s">
        <v>1070</v>
      </c>
      <c r="F829" s="230" t="s">
        <v>1071</v>
      </c>
      <c r="G829" s="231" t="s">
        <v>269</v>
      </c>
      <c r="H829" s="232">
        <v>30.079999999999998</v>
      </c>
      <c r="I829" s="233"/>
      <c r="J829" s="234">
        <f>ROUND(I829*H829,2)</f>
        <v>0</v>
      </c>
      <c r="K829" s="230" t="s">
        <v>183</v>
      </c>
      <c r="L829" s="46"/>
      <c r="M829" s="235" t="s">
        <v>21</v>
      </c>
      <c r="N829" s="236" t="s">
        <v>44</v>
      </c>
      <c r="O829" s="86"/>
      <c r="P829" s="237">
        <f>O829*H829</f>
        <v>0</v>
      </c>
      <c r="Q829" s="237">
        <v>0.0041000000000000003</v>
      </c>
      <c r="R829" s="237">
        <f>Q829*H829</f>
        <v>0.12332800000000001</v>
      </c>
      <c r="S829" s="237">
        <v>0</v>
      </c>
      <c r="T829" s="238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39" t="s">
        <v>184</v>
      </c>
      <c r="AT829" s="239" t="s">
        <v>179</v>
      </c>
      <c r="AU829" s="239" t="s">
        <v>82</v>
      </c>
      <c r="AY829" s="19" t="s">
        <v>177</v>
      </c>
      <c r="BE829" s="240">
        <f>IF(N829="základní",J829,0)</f>
        <v>0</v>
      </c>
      <c r="BF829" s="240">
        <f>IF(N829="snížená",J829,0)</f>
        <v>0</v>
      </c>
      <c r="BG829" s="240">
        <f>IF(N829="zákl. přenesená",J829,0)</f>
        <v>0</v>
      </c>
      <c r="BH829" s="240">
        <f>IF(N829="sníž. přenesená",J829,0)</f>
        <v>0</v>
      </c>
      <c r="BI829" s="240">
        <f>IF(N829="nulová",J829,0)</f>
        <v>0</v>
      </c>
      <c r="BJ829" s="19" t="s">
        <v>80</v>
      </c>
      <c r="BK829" s="240">
        <f>ROUND(I829*H829,2)</f>
        <v>0</v>
      </c>
      <c r="BL829" s="19" t="s">
        <v>184</v>
      </c>
      <c r="BM829" s="239" t="s">
        <v>1089</v>
      </c>
    </row>
    <row r="830" s="2" customFormat="1" ht="19.8" customHeight="1">
      <c r="A830" s="40"/>
      <c r="B830" s="41"/>
      <c r="C830" s="228" t="s">
        <v>1090</v>
      </c>
      <c r="D830" s="228" t="s">
        <v>179</v>
      </c>
      <c r="E830" s="229" t="s">
        <v>1091</v>
      </c>
      <c r="F830" s="230" t="s">
        <v>1092</v>
      </c>
      <c r="G830" s="231" t="s">
        <v>182</v>
      </c>
      <c r="H830" s="232">
        <v>5.1539999999999999</v>
      </c>
      <c r="I830" s="233"/>
      <c r="J830" s="234">
        <f>ROUND(I830*H830,2)</f>
        <v>0</v>
      </c>
      <c r="K830" s="230" t="s">
        <v>183</v>
      </c>
      <c r="L830" s="46"/>
      <c r="M830" s="235" t="s">
        <v>21</v>
      </c>
      <c r="N830" s="236" t="s">
        <v>44</v>
      </c>
      <c r="O830" s="86"/>
      <c r="P830" s="237">
        <f>O830*H830</f>
        <v>0</v>
      </c>
      <c r="Q830" s="237">
        <v>2.45329</v>
      </c>
      <c r="R830" s="237">
        <f>Q830*H830</f>
        <v>12.64425666</v>
      </c>
      <c r="S830" s="237">
        <v>0</v>
      </c>
      <c r="T830" s="238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39" t="s">
        <v>184</v>
      </c>
      <c r="AT830" s="239" t="s">
        <v>179</v>
      </c>
      <c r="AU830" s="239" t="s">
        <v>82</v>
      </c>
      <c r="AY830" s="19" t="s">
        <v>177</v>
      </c>
      <c r="BE830" s="240">
        <f>IF(N830="základní",J830,0)</f>
        <v>0</v>
      </c>
      <c r="BF830" s="240">
        <f>IF(N830="snížená",J830,0)</f>
        <v>0</v>
      </c>
      <c r="BG830" s="240">
        <f>IF(N830="zákl. přenesená",J830,0)</f>
        <v>0</v>
      </c>
      <c r="BH830" s="240">
        <f>IF(N830="sníž. přenesená",J830,0)</f>
        <v>0</v>
      </c>
      <c r="BI830" s="240">
        <f>IF(N830="nulová",J830,0)</f>
        <v>0</v>
      </c>
      <c r="BJ830" s="19" t="s">
        <v>80</v>
      </c>
      <c r="BK830" s="240">
        <f>ROUND(I830*H830,2)</f>
        <v>0</v>
      </c>
      <c r="BL830" s="19" t="s">
        <v>184</v>
      </c>
      <c r="BM830" s="239" t="s">
        <v>1093</v>
      </c>
    </row>
    <row r="831" s="13" customFormat="1">
      <c r="A831" s="13"/>
      <c r="B831" s="241"/>
      <c r="C831" s="242"/>
      <c r="D831" s="243" t="s">
        <v>186</v>
      </c>
      <c r="E831" s="244" t="s">
        <v>21</v>
      </c>
      <c r="F831" s="245" t="s">
        <v>1094</v>
      </c>
      <c r="G831" s="242"/>
      <c r="H831" s="244" t="s">
        <v>21</v>
      </c>
      <c r="I831" s="246"/>
      <c r="J831" s="242"/>
      <c r="K831" s="242"/>
      <c r="L831" s="247"/>
      <c r="M831" s="248"/>
      <c r="N831" s="249"/>
      <c r="O831" s="249"/>
      <c r="P831" s="249"/>
      <c r="Q831" s="249"/>
      <c r="R831" s="249"/>
      <c r="S831" s="249"/>
      <c r="T831" s="25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1" t="s">
        <v>186</v>
      </c>
      <c r="AU831" s="251" t="s">
        <v>82</v>
      </c>
      <c r="AV831" s="13" t="s">
        <v>80</v>
      </c>
      <c r="AW831" s="13" t="s">
        <v>34</v>
      </c>
      <c r="AX831" s="13" t="s">
        <v>73</v>
      </c>
      <c r="AY831" s="251" t="s">
        <v>177</v>
      </c>
    </row>
    <row r="832" s="13" customFormat="1">
      <c r="A832" s="13"/>
      <c r="B832" s="241"/>
      <c r="C832" s="242"/>
      <c r="D832" s="243" t="s">
        <v>186</v>
      </c>
      <c r="E832" s="244" t="s">
        <v>21</v>
      </c>
      <c r="F832" s="245" t="s">
        <v>1095</v>
      </c>
      <c r="G832" s="242"/>
      <c r="H832" s="244" t="s">
        <v>21</v>
      </c>
      <c r="I832" s="246"/>
      <c r="J832" s="242"/>
      <c r="K832" s="242"/>
      <c r="L832" s="247"/>
      <c r="M832" s="248"/>
      <c r="N832" s="249"/>
      <c r="O832" s="249"/>
      <c r="P832" s="249"/>
      <c r="Q832" s="249"/>
      <c r="R832" s="249"/>
      <c r="S832" s="249"/>
      <c r="T832" s="25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1" t="s">
        <v>186</v>
      </c>
      <c r="AU832" s="251" t="s">
        <v>82</v>
      </c>
      <c r="AV832" s="13" t="s">
        <v>80</v>
      </c>
      <c r="AW832" s="13" t="s">
        <v>34</v>
      </c>
      <c r="AX832" s="13" t="s">
        <v>73</v>
      </c>
      <c r="AY832" s="251" t="s">
        <v>177</v>
      </c>
    </row>
    <row r="833" s="13" customFormat="1">
      <c r="A833" s="13"/>
      <c r="B833" s="241"/>
      <c r="C833" s="242"/>
      <c r="D833" s="243" t="s">
        <v>186</v>
      </c>
      <c r="E833" s="244" t="s">
        <v>21</v>
      </c>
      <c r="F833" s="245" t="s">
        <v>1084</v>
      </c>
      <c r="G833" s="242"/>
      <c r="H833" s="244" t="s">
        <v>21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1" t="s">
        <v>186</v>
      </c>
      <c r="AU833" s="251" t="s">
        <v>82</v>
      </c>
      <c r="AV833" s="13" t="s">
        <v>80</v>
      </c>
      <c r="AW833" s="13" t="s">
        <v>34</v>
      </c>
      <c r="AX833" s="13" t="s">
        <v>73</v>
      </c>
      <c r="AY833" s="251" t="s">
        <v>177</v>
      </c>
    </row>
    <row r="834" s="13" customFormat="1">
      <c r="A834" s="13"/>
      <c r="B834" s="241"/>
      <c r="C834" s="242"/>
      <c r="D834" s="243" t="s">
        <v>186</v>
      </c>
      <c r="E834" s="244" t="s">
        <v>21</v>
      </c>
      <c r="F834" s="245" t="s">
        <v>1085</v>
      </c>
      <c r="G834" s="242"/>
      <c r="H834" s="244" t="s">
        <v>21</v>
      </c>
      <c r="I834" s="246"/>
      <c r="J834" s="242"/>
      <c r="K834" s="242"/>
      <c r="L834" s="247"/>
      <c r="M834" s="248"/>
      <c r="N834" s="249"/>
      <c r="O834" s="249"/>
      <c r="P834" s="249"/>
      <c r="Q834" s="249"/>
      <c r="R834" s="249"/>
      <c r="S834" s="249"/>
      <c r="T834" s="25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1" t="s">
        <v>186</v>
      </c>
      <c r="AU834" s="251" t="s">
        <v>82</v>
      </c>
      <c r="AV834" s="13" t="s">
        <v>80</v>
      </c>
      <c r="AW834" s="13" t="s">
        <v>34</v>
      </c>
      <c r="AX834" s="13" t="s">
        <v>73</v>
      </c>
      <c r="AY834" s="251" t="s">
        <v>177</v>
      </c>
    </row>
    <row r="835" s="14" customFormat="1">
      <c r="A835" s="14"/>
      <c r="B835" s="252"/>
      <c r="C835" s="253"/>
      <c r="D835" s="243" t="s">
        <v>186</v>
      </c>
      <c r="E835" s="254" t="s">
        <v>21</v>
      </c>
      <c r="F835" s="255" t="s">
        <v>1096</v>
      </c>
      <c r="G835" s="253"/>
      <c r="H835" s="256">
        <v>5.1539999999999999</v>
      </c>
      <c r="I835" s="257"/>
      <c r="J835" s="253"/>
      <c r="K835" s="253"/>
      <c r="L835" s="258"/>
      <c r="M835" s="259"/>
      <c r="N835" s="260"/>
      <c r="O835" s="260"/>
      <c r="P835" s="260"/>
      <c r="Q835" s="260"/>
      <c r="R835" s="260"/>
      <c r="S835" s="260"/>
      <c r="T835" s="26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2" t="s">
        <v>186</v>
      </c>
      <c r="AU835" s="262" t="s">
        <v>82</v>
      </c>
      <c r="AV835" s="14" t="s">
        <v>82</v>
      </c>
      <c r="AW835" s="14" t="s">
        <v>34</v>
      </c>
      <c r="AX835" s="14" t="s">
        <v>73</v>
      </c>
      <c r="AY835" s="262" t="s">
        <v>177</v>
      </c>
    </row>
    <row r="836" s="15" customFormat="1">
      <c r="A836" s="15"/>
      <c r="B836" s="263"/>
      <c r="C836" s="264"/>
      <c r="D836" s="243" t="s">
        <v>186</v>
      </c>
      <c r="E836" s="265" t="s">
        <v>21</v>
      </c>
      <c r="F836" s="266" t="s">
        <v>190</v>
      </c>
      <c r="G836" s="264"/>
      <c r="H836" s="267">
        <v>5.1539999999999999</v>
      </c>
      <c r="I836" s="268"/>
      <c r="J836" s="264"/>
      <c r="K836" s="264"/>
      <c r="L836" s="269"/>
      <c r="M836" s="270"/>
      <c r="N836" s="271"/>
      <c r="O836" s="271"/>
      <c r="P836" s="271"/>
      <c r="Q836" s="271"/>
      <c r="R836" s="271"/>
      <c r="S836" s="271"/>
      <c r="T836" s="272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3" t="s">
        <v>186</v>
      </c>
      <c r="AU836" s="273" t="s">
        <v>82</v>
      </c>
      <c r="AV836" s="15" t="s">
        <v>184</v>
      </c>
      <c r="AW836" s="15" t="s">
        <v>34</v>
      </c>
      <c r="AX836" s="15" t="s">
        <v>80</v>
      </c>
      <c r="AY836" s="273" t="s">
        <v>177</v>
      </c>
    </row>
    <row r="837" s="2" customFormat="1" ht="19.8" customHeight="1">
      <c r="A837" s="40"/>
      <c r="B837" s="41"/>
      <c r="C837" s="228" t="s">
        <v>1097</v>
      </c>
      <c r="D837" s="228" t="s">
        <v>179</v>
      </c>
      <c r="E837" s="229" t="s">
        <v>1098</v>
      </c>
      <c r="F837" s="230" t="s">
        <v>1099</v>
      </c>
      <c r="G837" s="231" t="s">
        <v>182</v>
      </c>
      <c r="H837" s="232">
        <v>3.141</v>
      </c>
      <c r="I837" s="233"/>
      <c r="J837" s="234">
        <f>ROUND(I837*H837,2)</f>
        <v>0</v>
      </c>
      <c r="K837" s="230" t="s">
        <v>183</v>
      </c>
      <c r="L837" s="46"/>
      <c r="M837" s="235" t="s">
        <v>21</v>
      </c>
      <c r="N837" s="236" t="s">
        <v>44</v>
      </c>
      <c r="O837" s="86"/>
      <c r="P837" s="237">
        <f>O837*H837</f>
        <v>0</v>
      </c>
      <c r="Q837" s="237">
        <v>2.45329</v>
      </c>
      <c r="R837" s="237">
        <f>Q837*H837</f>
        <v>7.7057838900000002</v>
      </c>
      <c r="S837" s="237">
        <v>0</v>
      </c>
      <c r="T837" s="238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39" t="s">
        <v>184</v>
      </c>
      <c r="AT837" s="239" t="s">
        <v>179</v>
      </c>
      <c r="AU837" s="239" t="s">
        <v>82</v>
      </c>
      <c r="AY837" s="19" t="s">
        <v>177</v>
      </c>
      <c r="BE837" s="240">
        <f>IF(N837="základní",J837,0)</f>
        <v>0</v>
      </c>
      <c r="BF837" s="240">
        <f>IF(N837="snížená",J837,0)</f>
        <v>0</v>
      </c>
      <c r="BG837" s="240">
        <f>IF(N837="zákl. přenesená",J837,0)</f>
        <v>0</v>
      </c>
      <c r="BH837" s="240">
        <f>IF(N837="sníž. přenesená",J837,0)</f>
        <v>0</v>
      </c>
      <c r="BI837" s="240">
        <f>IF(N837="nulová",J837,0)</f>
        <v>0</v>
      </c>
      <c r="BJ837" s="19" t="s">
        <v>80</v>
      </c>
      <c r="BK837" s="240">
        <f>ROUND(I837*H837,2)</f>
        <v>0</v>
      </c>
      <c r="BL837" s="19" t="s">
        <v>184</v>
      </c>
      <c r="BM837" s="239" t="s">
        <v>1100</v>
      </c>
    </row>
    <row r="838" s="13" customFormat="1">
      <c r="A838" s="13"/>
      <c r="B838" s="241"/>
      <c r="C838" s="242"/>
      <c r="D838" s="243" t="s">
        <v>186</v>
      </c>
      <c r="E838" s="244" t="s">
        <v>21</v>
      </c>
      <c r="F838" s="245" t="s">
        <v>1101</v>
      </c>
      <c r="G838" s="242"/>
      <c r="H838" s="244" t="s">
        <v>21</v>
      </c>
      <c r="I838" s="246"/>
      <c r="J838" s="242"/>
      <c r="K838" s="242"/>
      <c r="L838" s="247"/>
      <c r="M838" s="248"/>
      <c r="N838" s="249"/>
      <c r="O838" s="249"/>
      <c r="P838" s="249"/>
      <c r="Q838" s="249"/>
      <c r="R838" s="249"/>
      <c r="S838" s="249"/>
      <c r="T838" s="250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1" t="s">
        <v>186</v>
      </c>
      <c r="AU838" s="251" t="s">
        <v>82</v>
      </c>
      <c r="AV838" s="13" t="s">
        <v>80</v>
      </c>
      <c r="AW838" s="13" t="s">
        <v>34</v>
      </c>
      <c r="AX838" s="13" t="s">
        <v>73</v>
      </c>
      <c r="AY838" s="251" t="s">
        <v>177</v>
      </c>
    </row>
    <row r="839" s="13" customFormat="1">
      <c r="A839" s="13"/>
      <c r="B839" s="241"/>
      <c r="C839" s="242"/>
      <c r="D839" s="243" t="s">
        <v>186</v>
      </c>
      <c r="E839" s="244" t="s">
        <v>21</v>
      </c>
      <c r="F839" s="245" t="s">
        <v>1102</v>
      </c>
      <c r="G839" s="242"/>
      <c r="H839" s="244" t="s">
        <v>21</v>
      </c>
      <c r="I839" s="246"/>
      <c r="J839" s="242"/>
      <c r="K839" s="242"/>
      <c r="L839" s="247"/>
      <c r="M839" s="248"/>
      <c r="N839" s="249"/>
      <c r="O839" s="249"/>
      <c r="P839" s="249"/>
      <c r="Q839" s="249"/>
      <c r="R839" s="249"/>
      <c r="S839" s="249"/>
      <c r="T839" s="25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1" t="s">
        <v>186</v>
      </c>
      <c r="AU839" s="251" t="s">
        <v>82</v>
      </c>
      <c r="AV839" s="13" t="s">
        <v>80</v>
      </c>
      <c r="AW839" s="13" t="s">
        <v>34</v>
      </c>
      <c r="AX839" s="13" t="s">
        <v>73</v>
      </c>
      <c r="AY839" s="251" t="s">
        <v>177</v>
      </c>
    </row>
    <row r="840" s="14" customFormat="1">
      <c r="A840" s="14"/>
      <c r="B840" s="252"/>
      <c r="C840" s="253"/>
      <c r="D840" s="243" t="s">
        <v>186</v>
      </c>
      <c r="E840" s="254" t="s">
        <v>21</v>
      </c>
      <c r="F840" s="255" t="s">
        <v>1103</v>
      </c>
      <c r="G840" s="253"/>
      <c r="H840" s="256">
        <v>2.327</v>
      </c>
      <c r="I840" s="257"/>
      <c r="J840" s="253"/>
      <c r="K840" s="253"/>
      <c r="L840" s="258"/>
      <c r="M840" s="259"/>
      <c r="N840" s="260"/>
      <c r="O840" s="260"/>
      <c r="P840" s="260"/>
      <c r="Q840" s="260"/>
      <c r="R840" s="260"/>
      <c r="S840" s="260"/>
      <c r="T840" s="261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2" t="s">
        <v>186</v>
      </c>
      <c r="AU840" s="262" t="s">
        <v>82</v>
      </c>
      <c r="AV840" s="14" t="s">
        <v>82</v>
      </c>
      <c r="AW840" s="14" t="s">
        <v>34</v>
      </c>
      <c r="AX840" s="14" t="s">
        <v>73</v>
      </c>
      <c r="AY840" s="262" t="s">
        <v>177</v>
      </c>
    </row>
    <row r="841" s="14" customFormat="1">
      <c r="A841" s="14"/>
      <c r="B841" s="252"/>
      <c r="C841" s="253"/>
      <c r="D841" s="243" t="s">
        <v>186</v>
      </c>
      <c r="E841" s="254" t="s">
        <v>21</v>
      </c>
      <c r="F841" s="255" t="s">
        <v>1104</v>
      </c>
      <c r="G841" s="253"/>
      <c r="H841" s="256">
        <v>0.81399999999999995</v>
      </c>
      <c r="I841" s="257"/>
      <c r="J841" s="253"/>
      <c r="K841" s="253"/>
      <c r="L841" s="258"/>
      <c r="M841" s="259"/>
      <c r="N841" s="260"/>
      <c r="O841" s="260"/>
      <c r="P841" s="260"/>
      <c r="Q841" s="260"/>
      <c r="R841" s="260"/>
      <c r="S841" s="260"/>
      <c r="T841" s="261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2" t="s">
        <v>186</v>
      </c>
      <c r="AU841" s="262" t="s">
        <v>82</v>
      </c>
      <c r="AV841" s="14" t="s">
        <v>82</v>
      </c>
      <c r="AW841" s="14" t="s">
        <v>34</v>
      </c>
      <c r="AX841" s="14" t="s">
        <v>73</v>
      </c>
      <c r="AY841" s="262" t="s">
        <v>177</v>
      </c>
    </row>
    <row r="842" s="15" customFormat="1">
      <c r="A842" s="15"/>
      <c r="B842" s="263"/>
      <c r="C842" s="264"/>
      <c r="D842" s="243" t="s">
        <v>186</v>
      </c>
      <c r="E842" s="265" t="s">
        <v>21</v>
      </c>
      <c r="F842" s="266" t="s">
        <v>190</v>
      </c>
      <c r="G842" s="264"/>
      <c r="H842" s="267">
        <v>3.141</v>
      </c>
      <c r="I842" s="268"/>
      <c r="J842" s="264"/>
      <c r="K842" s="264"/>
      <c r="L842" s="269"/>
      <c r="M842" s="270"/>
      <c r="N842" s="271"/>
      <c r="O842" s="271"/>
      <c r="P842" s="271"/>
      <c r="Q842" s="271"/>
      <c r="R842" s="271"/>
      <c r="S842" s="271"/>
      <c r="T842" s="272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73" t="s">
        <v>186</v>
      </c>
      <c r="AU842" s="273" t="s">
        <v>82</v>
      </c>
      <c r="AV842" s="15" t="s">
        <v>184</v>
      </c>
      <c r="AW842" s="15" t="s">
        <v>34</v>
      </c>
      <c r="AX842" s="15" t="s">
        <v>80</v>
      </c>
      <c r="AY842" s="273" t="s">
        <v>177</v>
      </c>
    </row>
    <row r="843" s="2" customFormat="1" ht="19.8" customHeight="1">
      <c r="A843" s="40"/>
      <c r="B843" s="41"/>
      <c r="C843" s="228" t="s">
        <v>1105</v>
      </c>
      <c r="D843" s="228" t="s">
        <v>179</v>
      </c>
      <c r="E843" s="229" t="s">
        <v>1106</v>
      </c>
      <c r="F843" s="230" t="s">
        <v>1107</v>
      </c>
      <c r="G843" s="231" t="s">
        <v>182</v>
      </c>
      <c r="H843" s="232">
        <v>13.449</v>
      </c>
      <c r="I843" s="233"/>
      <c r="J843" s="234">
        <f>ROUND(I843*H843,2)</f>
        <v>0</v>
      </c>
      <c r="K843" s="230" t="s">
        <v>183</v>
      </c>
      <c r="L843" s="46"/>
      <c r="M843" s="235" t="s">
        <v>21</v>
      </c>
      <c r="N843" s="236" t="s">
        <v>44</v>
      </c>
      <c r="O843" s="86"/>
      <c r="P843" s="237">
        <f>O843*H843</f>
        <v>0</v>
      </c>
      <c r="Q843" s="237">
        <v>0</v>
      </c>
      <c r="R843" s="237">
        <f>Q843*H843</f>
        <v>0</v>
      </c>
      <c r="S843" s="237">
        <v>0</v>
      </c>
      <c r="T843" s="238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39" t="s">
        <v>184</v>
      </c>
      <c r="AT843" s="239" t="s">
        <v>179</v>
      </c>
      <c r="AU843" s="239" t="s">
        <v>82</v>
      </c>
      <c r="AY843" s="19" t="s">
        <v>177</v>
      </c>
      <c r="BE843" s="240">
        <f>IF(N843="základní",J843,0)</f>
        <v>0</v>
      </c>
      <c r="BF843" s="240">
        <f>IF(N843="snížená",J843,0)</f>
        <v>0</v>
      </c>
      <c r="BG843" s="240">
        <f>IF(N843="zákl. přenesená",J843,0)</f>
        <v>0</v>
      </c>
      <c r="BH843" s="240">
        <f>IF(N843="sníž. přenesená",J843,0)</f>
        <v>0</v>
      </c>
      <c r="BI843" s="240">
        <f>IF(N843="nulová",J843,0)</f>
        <v>0</v>
      </c>
      <c r="BJ843" s="19" t="s">
        <v>80</v>
      </c>
      <c r="BK843" s="240">
        <f>ROUND(I843*H843,2)</f>
        <v>0</v>
      </c>
      <c r="BL843" s="19" t="s">
        <v>184</v>
      </c>
      <c r="BM843" s="239" t="s">
        <v>1108</v>
      </c>
    </row>
    <row r="844" s="14" customFormat="1">
      <c r="A844" s="14"/>
      <c r="B844" s="252"/>
      <c r="C844" s="253"/>
      <c r="D844" s="243" t="s">
        <v>186</v>
      </c>
      <c r="E844" s="254" t="s">
        <v>21</v>
      </c>
      <c r="F844" s="255" t="s">
        <v>1109</v>
      </c>
      <c r="G844" s="253"/>
      <c r="H844" s="256">
        <v>10.308</v>
      </c>
      <c r="I844" s="257"/>
      <c r="J844" s="253"/>
      <c r="K844" s="253"/>
      <c r="L844" s="258"/>
      <c r="M844" s="259"/>
      <c r="N844" s="260"/>
      <c r="O844" s="260"/>
      <c r="P844" s="260"/>
      <c r="Q844" s="260"/>
      <c r="R844" s="260"/>
      <c r="S844" s="260"/>
      <c r="T844" s="261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2" t="s">
        <v>186</v>
      </c>
      <c r="AU844" s="262" t="s">
        <v>82</v>
      </c>
      <c r="AV844" s="14" t="s">
        <v>82</v>
      </c>
      <c r="AW844" s="14" t="s">
        <v>34</v>
      </c>
      <c r="AX844" s="14" t="s">
        <v>73</v>
      </c>
      <c r="AY844" s="262" t="s">
        <v>177</v>
      </c>
    </row>
    <row r="845" s="14" customFormat="1">
      <c r="A845" s="14"/>
      <c r="B845" s="252"/>
      <c r="C845" s="253"/>
      <c r="D845" s="243" t="s">
        <v>186</v>
      </c>
      <c r="E845" s="254" t="s">
        <v>21</v>
      </c>
      <c r="F845" s="255" t="s">
        <v>1110</v>
      </c>
      <c r="G845" s="253"/>
      <c r="H845" s="256">
        <v>3.141</v>
      </c>
      <c r="I845" s="257"/>
      <c r="J845" s="253"/>
      <c r="K845" s="253"/>
      <c r="L845" s="258"/>
      <c r="M845" s="259"/>
      <c r="N845" s="260"/>
      <c r="O845" s="260"/>
      <c r="P845" s="260"/>
      <c r="Q845" s="260"/>
      <c r="R845" s="260"/>
      <c r="S845" s="260"/>
      <c r="T845" s="26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2" t="s">
        <v>186</v>
      </c>
      <c r="AU845" s="262" t="s">
        <v>82</v>
      </c>
      <c r="AV845" s="14" t="s">
        <v>82</v>
      </c>
      <c r="AW845" s="14" t="s">
        <v>34</v>
      </c>
      <c r="AX845" s="14" t="s">
        <v>73</v>
      </c>
      <c r="AY845" s="262" t="s">
        <v>177</v>
      </c>
    </row>
    <row r="846" s="15" customFormat="1">
      <c r="A846" s="15"/>
      <c r="B846" s="263"/>
      <c r="C846" s="264"/>
      <c r="D846" s="243" t="s">
        <v>186</v>
      </c>
      <c r="E846" s="265" t="s">
        <v>21</v>
      </c>
      <c r="F846" s="266" t="s">
        <v>190</v>
      </c>
      <c r="G846" s="264"/>
      <c r="H846" s="267">
        <v>13.449</v>
      </c>
      <c r="I846" s="268"/>
      <c r="J846" s="264"/>
      <c r="K846" s="264"/>
      <c r="L846" s="269"/>
      <c r="M846" s="270"/>
      <c r="N846" s="271"/>
      <c r="O846" s="271"/>
      <c r="P846" s="271"/>
      <c r="Q846" s="271"/>
      <c r="R846" s="271"/>
      <c r="S846" s="271"/>
      <c r="T846" s="272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73" t="s">
        <v>186</v>
      </c>
      <c r="AU846" s="273" t="s">
        <v>82</v>
      </c>
      <c r="AV846" s="15" t="s">
        <v>184</v>
      </c>
      <c r="AW846" s="15" t="s">
        <v>34</v>
      </c>
      <c r="AX846" s="15" t="s">
        <v>80</v>
      </c>
      <c r="AY846" s="273" t="s">
        <v>177</v>
      </c>
    </row>
    <row r="847" s="2" customFormat="1" ht="14.4" customHeight="1">
      <c r="A847" s="40"/>
      <c r="B847" s="41"/>
      <c r="C847" s="228" t="s">
        <v>1111</v>
      </c>
      <c r="D847" s="228" t="s">
        <v>179</v>
      </c>
      <c r="E847" s="229" t="s">
        <v>1112</v>
      </c>
      <c r="F847" s="230" t="s">
        <v>1113</v>
      </c>
      <c r="G847" s="231" t="s">
        <v>194</v>
      </c>
      <c r="H847" s="232">
        <v>0.59499999999999997</v>
      </c>
      <c r="I847" s="233"/>
      <c r="J847" s="234">
        <f>ROUND(I847*H847,2)</f>
        <v>0</v>
      </c>
      <c r="K847" s="230" t="s">
        <v>183</v>
      </c>
      <c r="L847" s="46"/>
      <c r="M847" s="235" t="s">
        <v>21</v>
      </c>
      <c r="N847" s="236" t="s">
        <v>44</v>
      </c>
      <c r="O847" s="86"/>
      <c r="P847" s="237">
        <f>O847*H847</f>
        <v>0</v>
      </c>
      <c r="Q847" s="237">
        <v>1.06277</v>
      </c>
      <c r="R847" s="237">
        <f>Q847*H847</f>
        <v>0.63234815</v>
      </c>
      <c r="S847" s="237">
        <v>0</v>
      </c>
      <c r="T847" s="238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39" t="s">
        <v>184</v>
      </c>
      <c r="AT847" s="239" t="s">
        <v>179</v>
      </c>
      <c r="AU847" s="239" t="s">
        <v>82</v>
      </c>
      <c r="AY847" s="19" t="s">
        <v>177</v>
      </c>
      <c r="BE847" s="240">
        <f>IF(N847="základní",J847,0)</f>
        <v>0</v>
      </c>
      <c r="BF847" s="240">
        <f>IF(N847="snížená",J847,0)</f>
        <v>0</v>
      </c>
      <c r="BG847" s="240">
        <f>IF(N847="zákl. přenesená",J847,0)</f>
        <v>0</v>
      </c>
      <c r="BH847" s="240">
        <f>IF(N847="sníž. přenesená",J847,0)</f>
        <v>0</v>
      </c>
      <c r="BI847" s="240">
        <f>IF(N847="nulová",J847,0)</f>
        <v>0</v>
      </c>
      <c r="BJ847" s="19" t="s">
        <v>80</v>
      </c>
      <c r="BK847" s="240">
        <f>ROUND(I847*H847,2)</f>
        <v>0</v>
      </c>
      <c r="BL847" s="19" t="s">
        <v>184</v>
      </c>
      <c r="BM847" s="239" t="s">
        <v>1114</v>
      </c>
    </row>
    <row r="848" s="14" customFormat="1">
      <c r="A848" s="14"/>
      <c r="B848" s="252"/>
      <c r="C848" s="253"/>
      <c r="D848" s="243" t="s">
        <v>186</v>
      </c>
      <c r="E848" s="254" t="s">
        <v>21</v>
      </c>
      <c r="F848" s="255" t="s">
        <v>1115</v>
      </c>
      <c r="G848" s="253"/>
      <c r="H848" s="256">
        <v>0.40899999999999997</v>
      </c>
      <c r="I848" s="257"/>
      <c r="J848" s="253"/>
      <c r="K848" s="253"/>
      <c r="L848" s="258"/>
      <c r="M848" s="259"/>
      <c r="N848" s="260"/>
      <c r="O848" s="260"/>
      <c r="P848" s="260"/>
      <c r="Q848" s="260"/>
      <c r="R848" s="260"/>
      <c r="S848" s="260"/>
      <c r="T848" s="261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2" t="s">
        <v>186</v>
      </c>
      <c r="AU848" s="262" t="s">
        <v>82</v>
      </c>
      <c r="AV848" s="14" t="s">
        <v>82</v>
      </c>
      <c r="AW848" s="14" t="s">
        <v>34</v>
      </c>
      <c r="AX848" s="14" t="s">
        <v>73</v>
      </c>
      <c r="AY848" s="262" t="s">
        <v>177</v>
      </c>
    </row>
    <row r="849" s="14" customFormat="1">
      <c r="A849" s="14"/>
      <c r="B849" s="252"/>
      <c r="C849" s="253"/>
      <c r="D849" s="243" t="s">
        <v>186</v>
      </c>
      <c r="E849" s="254" t="s">
        <v>21</v>
      </c>
      <c r="F849" s="255" t="s">
        <v>1116</v>
      </c>
      <c r="G849" s="253"/>
      <c r="H849" s="256">
        <v>0.10100000000000001</v>
      </c>
      <c r="I849" s="257"/>
      <c r="J849" s="253"/>
      <c r="K849" s="253"/>
      <c r="L849" s="258"/>
      <c r="M849" s="259"/>
      <c r="N849" s="260"/>
      <c r="O849" s="260"/>
      <c r="P849" s="260"/>
      <c r="Q849" s="260"/>
      <c r="R849" s="260"/>
      <c r="S849" s="260"/>
      <c r="T849" s="261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2" t="s">
        <v>186</v>
      </c>
      <c r="AU849" s="262" t="s">
        <v>82</v>
      </c>
      <c r="AV849" s="14" t="s">
        <v>82</v>
      </c>
      <c r="AW849" s="14" t="s">
        <v>34</v>
      </c>
      <c r="AX849" s="14" t="s">
        <v>73</v>
      </c>
      <c r="AY849" s="262" t="s">
        <v>177</v>
      </c>
    </row>
    <row r="850" s="14" customFormat="1">
      <c r="A850" s="14"/>
      <c r="B850" s="252"/>
      <c r="C850" s="253"/>
      <c r="D850" s="243" t="s">
        <v>186</v>
      </c>
      <c r="E850" s="254" t="s">
        <v>21</v>
      </c>
      <c r="F850" s="255" t="s">
        <v>1117</v>
      </c>
      <c r="G850" s="253"/>
      <c r="H850" s="256">
        <v>0.035000000000000003</v>
      </c>
      <c r="I850" s="257"/>
      <c r="J850" s="253"/>
      <c r="K850" s="253"/>
      <c r="L850" s="258"/>
      <c r="M850" s="259"/>
      <c r="N850" s="260"/>
      <c r="O850" s="260"/>
      <c r="P850" s="260"/>
      <c r="Q850" s="260"/>
      <c r="R850" s="260"/>
      <c r="S850" s="260"/>
      <c r="T850" s="261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2" t="s">
        <v>186</v>
      </c>
      <c r="AU850" s="262" t="s">
        <v>82</v>
      </c>
      <c r="AV850" s="14" t="s">
        <v>82</v>
      </c>
      <c r="AW850" s="14" t="s">
        <v>34</v>
      </c>
      <c r="AX850" s="14" t="s">
        <v>73</v>
      </c>
      <c r="AY850" s="262" t="s">
        <v>177</v>
      </c>
    </row>
    <row r="851" s="14" customFormat="1">
      <c r="A851" s="14"/>
      <c r="B851" s="252"/>
      <c r="C851" s="253"/>
      <c r="D851" s="243" t="s">
        <v>186</v>
      </c>
      <c r="E851" s="254" t="s">
        <v>21</v>
      </c>
      <c r="F851" s="255" t="s">
        <v>1118</v>
      </c>
      <c r="G851" s="253"/>
      <c r="H851" s="256">
        <v>0.050000000000000003</v>
      </c>
      <c r="I851" s="257"/>
      <c r="J851" s="253"/>
      <c r="K851" s="253"/>
      <c r="L851" s="258"/>
      <c r="M851" s="259"/>
      <c r="N851" s="260"/>
      <c r="O851" s="260"/>
      <c r="P851" s="260"/>
      <c r="Q851" s="260"/>
      <c r="R851" s="260"/>
      <c r="S851" s="260"/>
      <c r="T851" s="26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2" t="s">
        <v>186</v>
      </c>
      <c r="AU851" s="262" t="s">
        <v>82</v>
      </c>
      <c r="AV851" s="14" t="s">
        <v>82</v>
      </c>
      <c r="AW851" s="14" t="s">
        <v>34</v>
      </c>
      <c r="AX851" s="14" t="s">
        <v>73</v>
      </c>
      <c r="AY851" s="262" t="s">
        <v>177</v>
      </c>
    </row>
    <row r="852" s="15" customFormat="1">
      <c r="A852" s="15"/>
      <c r="B852" s="263"/>
      <c r="C852" s="264"/>
      <c r="D852" s="243" t="s">
        <v>186</v>
      </c>
      <c r="E852" s="265" t="s">
        <v>21</v>
      </c>
      <c r="F852" s="266" t="s">
        <v>190</v>
      </c>
      <c r="G852" s="264"/>
      <c r="H852" s="267">
        <v>0.59500000000000008</v>
      </c>
      <c r="I852" s="268"/>
      <c r="J852" s="264"/>
      <c r="K852" s="264"/>
      <c r="L852" s="269"/>
      <c r="M852" s="270"/>
      <c r="N852" s="271"/>
      <c r="O852" s="271"/>
      <c r="P852" s="271"/>
      <c r="Q852" s="271"/>
      <c r="R852" s="271"/>
      <c r="S852" s="271"/>
      <c r="T852" s="272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73" t="s">
        <v>186</v>
      </c>
      <c r="AU852" s="273" t="s">
        <v>82</v>
      </c>
      <c r="AV852" s="15" t="s">
        <v>184</v>
      </c>
      <c r="AW852" s="15" t="s">
        <v>34</v>
      </c>
      <c r="AX852" s="15" t="s">
        <v>80</v>
      </c>
      <c r="AY852" s="273" t="s">
        <v>177</v>
      </c>
    </row>
    <row r="853" s="2" customFormat="1" ht="19.8" customHeight="1">
      <c r="A853" s="40"/>
      <c r="B853" s="41"/>
      <c r="C853" s="228" t="s">
        <v>1119</v>
      </c>
      <c r="D853" s="228" t="s">
        <v>179</v>
      </c>
      <c r="E853" s="229" t="s">
        <v>1120</v>
      </c>
      <c r="F853" s="230" t="s">
        <v>1121</v>
      </c>
      <c r="G853" s="231" t="s">
        <v>293</v>
      </c>
      <c r="H853" s="232">
        <v>41.231999999999999</v>
      </c>
      <c r="I853" s="233"/>
      <c r="J853" s="234">
        <f>ROUND(I853*H853,2)</f>
        <v>0</v>
      </c>
      <c r="K853" s="230" t="s">
        <v>183</v>
      </c>
      <c r="L853" s="46"/>
      <c r="M853" s="235" t="s">
        <v>21</v>
      </c>
      <c r="N853" s="236" t="s">
        <v>44</v>
      </c>
      <c r="O853" s="86"/>
      <c r="P853" s="237">
        <f>O853*H853</f>
        <v>0</v>
      </c>
      <c r="Q853" s="237">
        <v>2.0000000000000002E-05</v>
      </c>
      <c r="R853" s="237">
        <f>Q853*H853</f>
        <v>0.00082464000000000007</v>
      </c>
      <c r="S853" s="237">
        <v>0</v>
      </c>
      <c r="T853" s="238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39" t="s">
        <v>184</v>
      </c>
      <c r="AT853" s="239" t="s">
        <v>179</v>
      </c>
      <c r="AU853" s="239" t="s">
        <v>82</v>
      </c>
      <c r="AY853" s="19" t="s">
        <v>177</v>
      </c>
      <c r="BE853" s="240">
        <f>IF(N853="základní",J853,0)</f>
        <v>0</v>
      </c>
      <c r="BF853" s="240">
        <f>IF(N853="snížená",J853,0)</f>
        <v>0</v>
      </c>
      <c r="BG853" s="240">
        <f>IF(N853="zákl. přenesená",J853,0)</f>
        <v>0</v>
      </c>
      <c r="BH853" s="240">
        <f>IF(N853="sníž. přenesená",J853,0)</f>
        <v>0</v>
      </c>
      <c r="BI853" s="240">
        <f>IF(N853="nulová",J853,0)</f>
        <v>0</v>
      </c>
      <c r="BJ853" s="19" t="s">
        <v>80</v>
      </c>
      <c r="BK853" s="240">
        <f>ROUND(I853*H853,2)</f>
        <v>0</v>
      </c>
      <c r="BL853" s="19" t="s">
        <v>184</v>
      </c>
      <c r="BM853" s="239" t="s">
        <v>1122</v>
      </c>
    </row>
    <row r="854" s="14" customFormat="1">
      <c r="A854" s="14"/>
      <c r="B854" s="252"/>
      <c r="C854" s="253"/>
      <c r="D854" s="243" t="s">
        <v>186</v>
      </c>
      <c r="E854" s="254" t="s">
        <v>21</v>
      </c>
      <c r="F854" s="255" t="s">
        <v>1123</v>
      </c>
      <c r="G854" s="253"/>
      <c r="H854" s="256">
        <v>41.231999999999999</v>
      </c>
      <c r="I854" s="257"/>
      <c r="J854" s="253"/>
      <c r="K854" s="253"/>
      <c r="L854" s="258"/>
      <c r="M854" s="259"/>
      <c r="N854" s="260"/>
      <c r="O854" s="260"/>
      <c r="P854" s="260"/>
      <c r="Q854" s="260"/>
      <c r="R854" s="260"/>
      <c r="S854" s="260"/>
      <c r="T854" s="261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2" t="s">
        <v>186</v>
      </c>
      <c r="AU854" s="262" t="s">
        <v>82</v>
      </c>
      <c r="AV854" s="14" t="s">
        <v>82</v>
      </c>
      <c r="AW854" s="14" t="s">
        <v>34</v>
      </c>
      <c r="AX854" s="14" t="s">
        <v>80</v>
      </c>
      <c r="AY854" s="262" t="s">
        <v>177</v>
      </c>
    </row>
    <row r="855" s="2" customFormat="1" ht="19.8" customHeight="1">
      <c r="A855" s="40"/>
      <c r="B855" s="41"/>
      <c r="C855" s="228" t="s">
        <v>1124</v>
      </c>
      <c r="D855" s="228" t="s">
        <v>179</v>
      </c>
      <c r="E855" s="229" t="s">
        <v>1125</v>
      </c>
      <c r="F855" s="230" t="s">
        <v>1126</v>
      </c>
      <c r="G855" s="231" t="s">
        <v>182</v>
      </c>
      <c r="H855" s="232">
        <v>5.1539999999999999</v>
      </c>
      <c r="I855" s="233"/>
      <c r="J855" s="234">
        <f>ROUND(I855*H855,2)</f>
        <v>0</v>
      </c>
      <c r="K855" s="230" t="s">
        <v>183</v>
      </c>
      <c r="L855" s="46"/>
      <c r="M855" s="235" t="s">
        <v>21</v>
      </c>
      <c r="N855" s="236" t="s">
        <v>44</v>
      </c>
      <c r="O855" s="86"/>
      <c r="P855" s="237">
        <f>O855*H855</f>
        <v>0</v>
      </c>
      <c r="Q855" s="237">
        <v>1.837</v>
      </c>
      <c r="R855" s="237">
        <f>Q855*H855</f>
        <v>9.4678979999999999</v>
      </c>
      <c r="S855" s="237">
        <v>0</v>
      </c>
      <c r="T855" s="238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39" t="s">
        <v>184</v>
      </c>
      <c r="AT855" s="239" t="s">
        <v>179</v>
      </c>
      <c r="AU855" s="239" t="s">
        <v>82</v>
      </c>
      <c r="AY855" s="19" t="s">
        <v>177</v>
      </c>
      <c r="BE855" s="240">
        <f>IF(N855="základní",J855,0)</f>
        <v>0</v>
      </c>
      <c r="BF855" s="240">
        <f>IF(N855="snížená",J855,0)</f>
        <v>0</v>
      </c>
      <c r="BG855" s="240">
        <f>IF(N855="zákl. přenesená",J855,0)</f>
        <v>0</v>
      </c>
      <c r="BH855" s="240">
        <f>IF(N855="sníž. přenesená",J855,0)</f>
        <v>0</v>
      </c>
      <c r="BI855" s="240">
        <f>IF(N855="nulová",J855,0)</f>
        <v>0</v>
      </c>
      <c r="BJ855" s="19" t="s">
        <v>80</v>
      </c>
      <c r="BK855" s="240">
        <f>ROUND(I855*H855,2)</f>
        <v>0</v>
      </c>
      <c r="BL855" s="19" t="s">
        <v>184</v>
      </c>
      <c r="BM855" s="239" t="s">
        <v>1127</v>
      </c>
    </row>
    <row r="856" s="13" customFormat="1">
      <c r="A856" s="13"/>
      <c r="B856" s="241"/>
      <c r="C856" s="242"/>
      <c r="D856" s="243" t="s">
        <v>186</v>
      </c>
      <c r="E856" s="244" t="s">
        <v>21</v>
      </c>
      <c r="F856" s="245" t="s">
        <v>1128</v>
      </c>
      <c r="G856" s="242"/>
      <c r="H856" s="244" t="s">
        <v>21</v>
      </c>
      <c r="I856" s="246"/>
      <c r="J856" s="242"/>
      <c r="K856" s="242"/>
      <c r="L856" s="247"/>
      <c r="M856" s="248"/>
      <c r="N856" s="249"/>
      <c r="O856" s="249"/>
      <c r="P856" s="249"/>
      <c r="Q856" s="249"/>
      <c r="R856" s="249"/>
      <c r="S856" s="249"/>
      <c r="T856" s="25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1" t="s">
        <v>186</v>
      </c>
      <c r="AU856" s="251" t="s">
        <v>82</v>
      </c>
      <c r="AV856" s="13" t="s">
        <v>80</v>
      </c>
      <c r="AW856" s="13" t="s">
        <v>34</v>
      </c>
      <c r="AX856" s="13" t="s">
        <v>73</v>
      </c>
      <c r="AY856" s="251" t="s">
        <v>177</v>
      </c>
    </row>
    <row r="857" s="14" customFormat="1">
      <c r="A857" s="14"/>
      <c r="B857" s="252"/>
      <c r="C857" s="253"/>
      <c r="D857" s="243" t="s">
        <v>186</v>
      </c>
      <c r="E857" s="254" t="s">
        <v>21</v>
      </c>
      <c r="F857" s="255" t="s">
        <v>1096</v>
      </c>
      <c r="G857" s="253"/>
      <c r="H857" s="256">
        <v>5.1539999999999999</v>
      </c>
      <c r="I857" s="257"/>
      <c r="J857" s="253"/>
      <c r="K857" s="253"/>
      <c r="L857" s="258"/>
      <c r="M857" s="259"/>
      <c r="N857" s="260"/>
      <c r="O857" s="260"/>
      <c r="P857" s="260"/>
      <c r="Q857" s="260"/>
      <c r="R857" s="260"/>
      <c r="S857" s="260"/>
      <c r="T857" s="26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2" t="s">
        <v>186</v>
      </c>
      <c r="AU857" s="262" t="s">
        <v>82</v>
      </c>
      <c r="AV857" s="14" t="s">
        <v>82</v>
      </c>
      <c r="AW857" s="14" t="s">
        <v>34</v>
      </c>
      <c r="AX857" s="14" t="s">
        <v>80</v>
      </c>
      <c r="AY857" s="262" t="s">
        <v>177</v>
      </c>
    </row>
    <row r="858" s="2" customFormat="1" ht="14.4" customHeight="1">
      <c r="A858" s="40"/>
      <c r="B858" s="41"/>
      <c r="C858" s="228" t="s">
        <v>1129</v>
      </c>
      <c r="D858" s="228" t="s">
        <v>179</v>
      </c>
      <c r="E858" s="229" t="s">
        <v>267</v>
      </c>
      <c r="F858" s="230" t="s">
        <v>268</v>
      </c>
      <c r="G858" s="231" t="s">
        <v>269</v>
      </c>
      <c r="H858" s="232">
        <v>34.359999999999999</v>
      </c>
      <c r="I858" s="233"/>
      <c r="J858" s="234">
        <f>ROUND(I858*H858,2)</f>
        <v>0</v>
      </c>
      <c r="K858" s="230" t="s">
        <v>183</v>
      </c>
      <c r="L858" s="46"/>
      <c r="M858" s="235" t="s">
        <v>21</v>
      </c>
      <c r="N858" s="236" t="s">
        <v>44</v>
      </c>
      <c r="O858" s="86"/>
      <c r="P858" s="237">
        <f>O858*H858</f>
        <v>0</v>
      </c>
      <c r="Q858" s="237">
        <v>0</v>
      </c>
      <c r="R858" s="237">
        <f>Q858*H858</f>
        <v>0</v>
      </c>
      <c r="S858" s="237">
        <v>0</v>
      </c>
      <c r="T858" s="238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39" t="s">
        <v>184</v>
      </c>
      <c r="AT858" s="239" t="s">
        <v>179</v>
      </c>
      <c r="AU858" s="239" t="s">
        <v>82</v>
      </c>
      <c r="AY858" s="19" t="s">
        <v>177</v>
      </c>
      <c r="BE858" s="240">
        <f>IF(N858="základní",J858,0)</f>
        <v>0</v>
      </c>
      <c r="BF858" s="240">
        <f>IF(N858="snížená",J858,0)</f>
        <v>0</v>
      </c>
      <c r="BG858" s="240">
        <f>IF(N858="zákl. přenesená",J858,0)</f>
        <v>0</v>
      </c>
      <c r="BH858" s="240">
        <f>IF(N858="sníž. přenesená",J858,0)</f>
        <v>0</v>
      </c>
      <c r="BI858" s="240">
        <f>IF(N858="nulová",J858,0)</f>
        <v>0</v>
      </c>
      <c r="BJ858" s="19" t="s">
        <v>80</v>
      </c>
      <c r="BK858" s="240">
        <f>ROUND(I858*H858,2)</f>
        <v>0</v>
      </c>
      <c r="BL858" s="19" t="s">
        <v>184</v>
      </c>
      <c r="BM858" s="239" t="s">
        <v>1130</v>
      </c>
    </row>
    <row r="859" s="14" customFormat="1">
      <c r="A859" s="14"/>
      <c r="B859" s="252"/>
      <c r="C859" s="253"/>
      <c r="D859" s="243" t="s">
        <v>186</v>
      </c>
      <c r="E859" s="254" t="s">
        <v>21</v>
      </c>
      <c r="F859" s="255" t="s">
        <v>1131</v>
      </c>
      <c r="G859" s="253"/>
      <c r="H859" s="256">
        <v>34.359999999999999</v>
      </c>
      <c r="I859" s="257"/>
      <c r="J859" s="253"/>
      <c r="K859" s="253"/>
      <c r="L859" s="258"/>
      <c r="M859" s="259"/>
      <c r="N859" s="260"/>
      <c r="O859" s="260"/>
      <c r="P859" s="260"/>
      <c r="Q859" s="260"/>
      <c r="R859" s="260"/>
      <c r="S859" s="260"/>
      <c r="T859" s="261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2" t="s">
        <v>186</v>
      </c>
      <c r="AU859" s="262" t="s">
        <v>82</v>
      </c>
      <c r="AV859" s="14" t="s">
        <v>82</v>
      </c>
      <c r="AW859" s="14" t="s">
        <v>34</v>
      </c>
      <c r="AX859" s="14" t="s">
        <v>80</v>
      </c>
      <c r="AY859" s="262" t="s">
        <v>177</v>
      </c>
    </row>
    <row r="860" s="2" customFormat="1" ht="19.8" customHeight="1">
      <c r="A860" s="40"/>
      <c r="B860" s="41"/>
      <c r="C860" s="228" t="s">
        <v>1132</v>
      </c>
      <c r="D860" s="228" t="s">
        <v>179</v>
      </c>
      <c r="E860" s="229" t="s">
        <v>1133</v>
      </c>
      <c r="F860" s="230" t="s">
        <v>1134</v>
      </c>
      <c r="G860" s="231" t="s">
        <v>269</v>
      </c>
      <c r="H860" s="232">
        <v>34.359999999999999</v>
      </c>
      <c r="I860" s="233"/>
      <c r="J860" s="234">
        <f>ROUND(I860*H860,2)</f>
        <v>0</v>
      </c>
      <c r="K860" s="230" t="s">
        <v>183</v>
      </c>
      <c r="L860" s="46"/>
      <c r="M860" s="235" t="s">
        <v>21</v>
      </c>
      <c r="N860" s="236" t="s">
        <v>44</v>
      </c>
      <c r="O860" s="86"/>
      <c r="P860" s="237">
        <f>O860*H860</f>
        <v>0</v>
      </c>
      <c r="Q860" s="237">
        <v>0.00013999999999999999</v>
      </c>
      <c r="R860" s="237">
        <f>Q860*H860</f>
        <v>0.0048103999999999994</v>
      </c>
      <c r="S860" s="237">
        <v>0</v>
      </c>
      <c r="T860" s="238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39" t="s">
        <v>184</v>
      </c>
      <c r="AT860" s="239" t="s">
        <v>179</v>
      </c>
      <c r="AU860" s="239" t="s">
        <v>82</v>
      </c>
      <c r="AY860" s="19" t="s">
        <v>177</v>
      </c>
      <c r="BE860" s="240">
        <f>IF(N860="základní",J860,0)</f>
        <v>0</v>
      </c>
      <c r="BF860" s="240">
        <f>IF(N860="snížená",J860,0)</f>
        <v>0</v>
      </c>
      <c r="BG860" s="240">
        <f>IF(N860="zákl. přenesená",J860,0)</f>
        <v>0</v>
      </c>
      <c r="BH860" s="240">
        <f>IF(N860="sníž. přenesená",J860,0)</f>
        <v>0</v>
      </c>
      <c r="BI860" s="240">
        <f>IF(N860="nulová",J860,0)</f>
        <v>0</v>
      </c>
      <c r="BJ860" s="19" t="s">
        <v>80</v>
      </c>
      <c r="BK860" s="240">
        <f>ROUND(I860*H860,2)</f>
        <v>0</v>
      </c>
      <c r="BL860" s="19" t="s">
        <v>184</v>
      </c>
      <c r="BM860" s="239" t="s">
        <v>1135</v>
      </c>
    </row>
    <row r="861" s="2" customFormat="1" ht="19.8" customHeight="1">
      <c r="A861" s="40"/>
      <c r="B861" s="41"/>
      <c r="C861" s="274" t="s">
        <v>1136</v>
      </c>
      <c r="D861" s="274" t="s">
        <v>191</v>
      </c>
      <c r="E861" s="275" t="s">
        <v>1137</v>
      </c>
      <c r="F861" s="276" t="s">
        <v>1138</v>
      </c>
      <c r="G861" s="277" t="s">
        <v>269</v>
      </c>
      <c r="H861" s="278">
        <v>39.514000000000003</v>
      </c>
      <c r="I861" s="279"/>
      <c r="J861" s="280">
        <f>ROUND(I861*H861,2)</f>
        <v>0</v>
      </c>
      <c r="K861" s="276" t="s">
        <v>183</v>
      </c>
      <c r="L861" s="281"/>
      <c r="M861" s="282" t="s">
        <v>21</v>
      </c>
      <c r="N861" s="283" t="s">
        <v>44</v>
      </c>
      <c r="O861" s="86"/>
      <c r="P861" s="237">
        <f>O861*H861</f>
        <v>0</v>
      </c>
      <c r="Q861" s="237">
        <v>0.00050000000000000001</v>
      </c>
      <c r="R861" s="237">
        <f>Q861*H861</f>
        <v>0.019757</v>
      </c>
      <c r="S861" s="237">
        <v>0</v>
      </c>
      <c r="T861" s="238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39" t="s">
        <v>195</v>
      </c>
      <c r="AT861" s="239" t="s">
        <v>191</v>
      </c>
      <c r="AU861" s="239" t="s">
        <v>82</v>
      </c>
      <c r="AY861" s="19" t="s">
        <v>177</v>
      </c>
      <c r="BE861" s="240">
        <f>IF(N861="základní",J861,0)</f>
        <v>0</v>
      </c>
      <c r="BF861" s="240">
        <f>IF(N861="snížená",J861,0)</f>
        <v>0</v>
      </c>
      <c r="BG861" s="240">
        <f>IF(N861="zákl. přenesená",J861,0)</f>
        <v>0</v>
      </c>
      <c r="BH861" s="240">
        <f>IF(N861="sníž. přenesená",J861,0)</f>
        <v>0</v>
      </c>
      <c r="BI861" s="240">
        <f>IF(N861="nulová",J861,0)</f>
        <v>0</v>
      </c>
      <c r="BJ861" s="19" t="s">
        <v>80</v>
      </c>
      <c r="BK861" s="240">
        <f>ROUND(I861*H861,2)</f>
        <v>0</v>
      </c>
      <c r="BL861" s="19" t="s">
        <v>184</v>
      </c>
      <c r="BM861" s="239" t="s">
        <v>1139</v>
      </c>
    </row>
    <row r="862" s="14" customFormat="1">
      <c r="A862" s="14"/>
      <c r="B862" s="252"/>
      <c r="C862" s="253"/>
      <c r="D862" s="243" t="s">
        <v>186</v>
      </c>
      <c r="E862" s="254" t="s">
        <v>21</v>
      </c>
      <c r="F862" s="255" t="s">
        <v>1140</v>
      </c>
      <c r="G862" s="253"/>
      <c r="H862" s="256">
        <v>39.514000000000003</v>
      </c>
      <c r="I862" s="257"/>
      <c r="J862" s="253"/>
      <c r="K862" s="253"/>
      <c r="L862" s="258"/>
      <c r="M862" s="259"/>
      <c r="N862" s="260"/>
      <c r="O862" s="260"/>
      <c r="P862" s="260"/>
      <c r="Q862" s="260"/>
      <c r="R862" s="260"/>
      <c r="S862" s="260"/>
      <c r="T862" s="261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2" t="s">
        <v>186</v>
      </c>
      <c r="AU862" s="262" t="s">
        <v>82</v>
      </c>
      <c r="AV862" s="14" t="s">
        <v>82</v>
      </c>
      <c r="AW862" s="14" t="s">
        <v>34</v>
      </c>
      <c r="AX862" s="14" t="s">
        <v>80</v>
      </c>
      <c r="AY862" s="262" t="s">
        <v>177</v>
      </c>
    </row>
    <row r="863" s="12" customFormat="1" ht="22.8" customHeight="1">
      <c r="A863" s="12"/>
      <c r="B863" s="212"/>
      <c r="C863" s="213"/>
      <c r="D863" s="214" t="s">
        <v>72</v>
      </c>
      <c r="E863" s="226" t="s">
        <v>594</v>
      </c>
      <c r="F863" s="226" t="s">
        <v>1141</v>
      </c>
      <c r="G863" s="213"/>
      <c r="H863" s="213"/>
      <c r="I863" s="216"/>
      <c r="J863" s="227">
        <f>BK863</f>
        <v>0</v>
      </c>
      <c r="K863" s="213"/>
      <c r="L863" s="218"/>
      <c r="M863" s="219"/>
      <c r="N863" s="220"/>
      <c r="O863" s="220"/>
      <c r="P863" s="221">
        <f>SUM(P864:P892)</f>
        <v>0</v>
      </c>
      <c r="Q863" s="220"/>
      <c r="R863" s="221">
        <f>SUM(R864:R892)</f>
        <v>0.56825000000000003</v>
      </c>
      <c r="S863" s="220"/>
      <c r="T863" s="222">
        <f>SUM(T864:T892)</f>
        <v>0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23" t="s">
        <v>80</v>
      </c>
      <c r="AT863" s="224" t="s">
        <v>72</v>
      </c>
      <c r="AU863" s="224" t="s">
        <v>80</v>
      </c>
      <c r="AY863" s="223" t="s">
        <v>177</v>
      </c>
      <c r="BK863" s="225">
        <f>SUM(BK864:BK892)</f>
        <v>0</v>
      </c>
    </row>
    <row r="864" s="2" customFormat="1" ht="19.8" customHeight="1">
      <c r="A864" s="40"/>
      <c r="B864" s="41"/>
      <c r="C864" s="228" t="s">
        <v>1142</v>
      </c>
      <c r="D864" s="228" t="s">
        <v>179</v>
      </c>
      <c r="E864" s="229" t="s">
        <v>1143</v>
      </c>
      <c r="F864" s="230" t="s">
        <v>1144</v>
      </c>
      <c r="G864" s="231" t="s">
        <v>788</v>
      </c>
      <c r="H864" s="232">
        <v>8</v>
      </c>
      <c r="I864" s="233"/>
      <c r="J864" s="234">
        <f>ROUND(I864*H864,2)</f>
        <v>0</v>
      </c>
      <c r="K864" s="230" t="s">
        <v>183</v>
      </c>
      <c r="L864" s="46"/>
      <c r="M864" s="235" t="s">
        <v>21</v>
      </c>
      <c r="N864" s="236" t="s">
        <v>44</v>
      </c>
      <c r="O864" s="86"/>
      <c r="P864" s="237">
        <f>O864*H864</f>
        <v>0</v>
      </c>
      <c r="Q864" s="237">
        <v>0.04684</v>
      </c>
      <c r="R864" s="237">
        <f>Q864*H864</f>
        <v>0.37472</v>
      </c>
      <c r="S864" s="237">
        <v>0</v>
      </c>
      <c r="T864" s="238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39" t="s">
        <v>184</v>
      </c>
      <c r="AT864" s="239" t="s">
        <v>179</v>
      </c>
      <c r="AU864" s="239" t="s">
        <v>82</v>
      </c>
      <c r="AY864" s="19" t="s">
        <v>177</v>
      </c>
      <c r="BE864" s="240">
        <f>IF(N864="základní",J864,0)</f>
        <v>0</v>
      </c>
      <c r="BF864" s="240">
        <f>IF(N864="snížená",J864,0)</f>
        <v>0</v>
      </c>
      <c r="BG864" s="240">
        <f>IF(N864="zákl. přenesená",J864,0)</f>
        <v>0</v>
      </c>
      <c r="BH864" s="240">
        <f>IF(N864="sníž. přenesená",J864,0)</f>
        <v>0</v>
      </c>
      <c r="BI864" s="240">
        <f>IF(N864="nulová",J864,0)</f>
        <v>0</v>
      </c>
      <c r="BJ864" s="19" t="s">
        <v>80</v>
      </c>
      <c r="BK864" s="240">
        <f>ROUND(I864*H864,2)</f>
        <v>0</v>
      </c>
      <c r="BL864" s="19" t="s">
        <v>184</v>
      </c>
      <c r="BM864" s="239" t="s">
        <v>1145</v>
      </c>
    </row>
    <row r="865" s="13" customFormat="1">
      <c r="A865" s="13"/>
      <c r="B865" s="241"/>
      <c r="C865" s="242"/>
      <c r="D865" s="243" t="s">
        <v>186</v>
      </c>
      <c r="E865" s="244" t="s">
        <v>21</v>
      </c>
      <c r="F865" s="245" t="s">
        <v>1146</v>
      </c>
      <c r="G865" s="242"/>
      <c r="H865" s="244" t="s">
        <v>21</v>
      </c>
      <c r="I865" s="246"/>
      <c r="J865" s="242"/>
      <c r="K865" s="242"/>
      <c r="L865" s="247"/>
      <c r="M865" s="248"/>
      <c r="N865" s="249"/>
      <c r="O865" s="249"/>
      <c r="P865" s="249"/>
      <c r="Q865" s="249"/>
      <c r="R865" s="249"/>
      <c r="S865" s="249"/>
      <c r="T865" s="25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1" t="s">
        <v>186</v>
      </c>
      <c r="AU865" s="251" t="s">
        <v>82</v>
      </c>
      <c r="AV865" s="13" t="s">
        <v>80</v>
      </c>
      <c r="AW865" s="13" t="s">
        <v>34</v>
      </c>
      <c r="AX865" s="13" t="s">
        <v>73</v>
      </c>
      <c r="AY865" s="251" t="s">
        <v>177</v>
      </c>
    </row>
    <row r="866" s="13" customFormat="1">
      <c r="A866" s="13"/>
      <c r="B866" s="241"/>
      <c r="C866" s="242"/>
      <c r="D866" s="243" t="s">
        <v>186</v>
      </c>
      <c r="E866" s="244" t="s">
        <v>21</v>
      </c>
      <c r="F866" s="245" t="s">
        <v>1147</v>
      </c>
      <c r="G866" s="242"/>
      <c r="H866" s="244" t="s">
        <v>21</v>
      </c>
      <c r="I866" s="246"/>
      <c r="J866" s="242"/>
      <c r="K866" s="242"/>
      <c r="L866" s="247"/>
      <c r="M866" s="248"/>
      <c r="N866" s="249"/>
      <c r="O866" s="249"/>
      <c r="P866" s="249"/>
      <c r="Q866" s="249"/>
      <c r="R866" s="249"/>
      <c r="S866" s="249"/>
      <c r="T866" s="25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1" t="s">
        <v>186</v>
      </c>
      <c r="AU866" s="251" t="s">
        <v>82</v>
      </c>
      <c r="AV866" s="13" t="s">
        <v>80</v>
      </c>
      <c r="AW866" s="13" t="s">
        <v>34</v>
      </c>
      <c r="AX866" s="13" t="s">
        <v>73</v>
      </c>
      <c r="AY866" s="251" t="s">
        <v>177</v>
      </c>
    </row>
    <row r="867" s="13" customFormat="1">
      <c r="A867" s="13"/>
      <c r="B867" s="241"/>
      <c r="C867" s="242"/>
      <c r="D867" s="243" t="s">
        <v>186</v>
      </c>
      <c r="E867" s="244" t="s">
        <v>21</v>
      </c>
      <c r="F867" s="245" t="s">
        <v>1148</v>
      </c>
      <c r="G867" s="242"/>
      <c r="H867" s="244" t="s">
        <v>21</v>
      </c>
      <c r="I867" s="246"/>
      <c r="J867" s="242"/>
      <c r="K867" s="242"/>
      <c r="L867" s="247"/>
      <c r="M867" s="248"/>
      <c r="N867" s="249"/>
      <c r="O867" s="249"/>
      <c r="P867" s="249"/>
      <c r="Q867" s="249"/>
      <c r="R867" s="249"/>
      <c r="S867" s="249"/>
      <c r="T867" s="250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1" t="s">
        <v>186</v>
      </c>
      <c r="AU867" s="251" t="s">
        <v>82</v>
      </c>
      <c r="AV867" s="13" t="s">
        <v>80</v>
      </c>
      <c r="AW867" s="13" t="s">
        <v>34</v>
      </c>
      <c r="AX867" s="13" t="s">
        <v>73</v>
      </c>
      <c r="AY867" s="251" t="s">
        <v>177</v>
      </c>
    </row>
    <row r="868" s="13" customFormat="1">
      <c r="A868" s="13"/>
      <c r="B868" s="241"/>
      <c r="C868" s="242"/>
      <c r="D868" s="243" t="s">
        <v>186</v>
      </c>
      <c r="E868" s="244" t="s">
        <v>21</v>
      </c>
      <c r="F868" s="245" t="s">
        <v>1149</v>
      </c>
      <c r="G868" s="242"/>
      <c r="H868" s="244" t="s">
        <v>21</v>
      </c>
      <c r="I868" s="246"/>
      <c r="J868" s="242"/>
      <c r="K868" s="242"/>
      <c r="L868" s="247"/>
      <c r="M868" s="248"/>
      <c r="N868" s="249"/>
      <c r="O868" s="249"/>
      <c r="P868" s="249"/>
      <c r="Q868" s="249"/>
      <c r="R868" s="249"/>
      <c r="S868" s="249"/>
      <c r="T868" s="25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1" t="s">
        <v>186</v>
      </c>
      <c r="AU868" s="251" t="s">
        <v>82</v>
      </c>
      <c r="AV868" s="13" t="s">
        <v>80</v>
      </c>
      <c r="AW868" s="13" t="s">
        <v>34</v>
      </c>
      <c r="AX868" s="13" t="s">
        <v>73</v>
      </c>
      <c r="AY868" s="251" t="s">
        <v>177</v>
      </c>
    </row>
    <row r="869" s="14" customFormat="1">
      <c r="A869" s="14"/>
      <c r="B869" s="252"/>
      <c r="C869" s="253"/>
      <c r="D869" s="243" t="s">
        <v>186</v>
      </c>
      <c r="E869" s="254" t="s">
        <v>21</v>
      </c>
      <c r="F869" s="255" t="s">
        <v>80</v>
      </c>
      <c r="G869" s="253"/>
      <c r="H869" s="256">
        <v>1</v>
      </c>
      <c r="I869" s="257"/>
      <c r="J869" s="253"/>
      <c r="K869" s="253"/>
      <c r="L869" s="258"/>
      <c r="M869" s="259"/>
      <c r="N869" s="260"/>
      <c r="O869" s="260"/>
      <c r="P869" s="260"/>
      <c r="Q869" s="260"/>
      <c r="R869" s="260"/>
      <c r="S869" s="260"/>
      <c r="T869" s="261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2" t="s">
        <v>186</v>
      </c>
      <c r="AU869" s="262" t="s">
        <v>82</v>
      </c>
      <c r="AV869" s="14" t="s">
        <v>82</v>
      </c>
      <c r="AW869" s="14" t="s">
        <v>34</v>
      </c>
      <c r="AX869" s="14" t="s">
        <v>73</v>
      </c>
      <c r="AY869" s="262" t="s">
        <v>177</v>
      </c>
    </row>
    <row r="870" s="13" customFormat="1">
      <c r="A870" s="13"/>
      <c r="B870" s="241"/>
      <c r="C870" s="242"/>
      <c r="D870" s="243" t="s">
        <v>186</v>
      </c>
      <c r="E870" s="244" t="s">
        <v>21</v>
      </c>
      <c r="F870" s="245" t="s">
        <v>1150</v>
      </c>
      <c r="G870" s="242"/>
      <c r="H870" s="244" t="s">
        <v>21</v>
      </c>
      <c r="I870" s="246"/>
      <c r="J870" s="242"/>
      <c r="K870" s="242"/>
      <c r="L870" s="247"/>
      <c r="M870" s="248"/>
      <c r="N870" s="249"/>
      <c r="O870" s="249"/>
      <c r="P870" s="249"/>
      <c r="Q870" s="249"/>
      <c r="R870" s="249"/>
      <c r="S870" s="249"/>
      <c r="T870" s="25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1" t="s">
        <v>186</v>
      </c>
      <c r="AU870" s="251" t="s">
        <v>82</v>
      </c>
      <c r="AV870" s="13" t="s">
        <v>80</v>
      </c>
      <c r="AW870" s="13" t="s">
        <v>34</v>
      </c>
      <c r="AX870" s="13" t="s">
        <v>73</v>
      </c>
      <c r="AY870" s="251" t="s">
        <v>177</v>
      </c>
    </row>
    <row r="871" s="14" customFormat="1">
      <c r="A871" s="14"/>
      <c r="B871" s="252"/>
      <c r="C871" s="253"/>
      <c r="D871" s="243" t="s">
        <v>186</v>
      </c>
      <c r="E871" s="254" t="s">
        <v>21</v>
      </c>
      <c r="F871" s="255" t="s">
        <v>80</v>
      </c>
      <c r="G871" s="253"/>
      <c r="H871" s="256">
        <v>1</v>
      </c>
      <c r="I871" s="257"/>
      <c r="J871" s="253"/>
      <c r="K871" s="253"/>
      <c r="L871" s="258"/>
      <c r="M871" s="259"/>
      <c r="N871" s="260"/>
      <c r="O871" s="260"/>
      <c r="P871" s="260"/>
      <c r="Q871" s="260"/>
      <c r="R871" s="260"/>
      <c r="S871" s="260"/>
      <c r="T871" s="26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2" t="s">
        <v>186</v>
      </c>
      <c r="AU871" s="262" t="s">
        <v>82</v>
      </c>
      <c r="AV871" s="14" t="s">
        <v>82</v>
      </c>
      <c r="AW871" s="14" t="s">
        <v>34</v>
      </c>
      <c r="AX871" s="14" t="s">
        <v>73</v>
      </c>
      <c r="AY871" s="262" t="s">
        <v>177</v>
      </c>
    </row>
    <row r="872" s="13" customFormat="1">
      <c r="A872" s="13"/>
      <c r="B872" s="241"/>
      <c r="C872" s="242"/>
      <c r="D872" s="243" t="s">
        <v>186</v>
      </c>
      <c r="E872" s="244" t="s">
        <v>21</v>
      </c>
      <c r="F872" s="245" t="s">
        <v>1151</v>
      </c>
      <c r="G872" s="242"/>
      <c r="H872" s="244" t="s">
        <v>21</v>
      </c>
      <c r="I872" s="246"/>
      <c r="J872" s="242"/>
      <c r="K872" s="242"/>
      <c r="L872" s="247"/>
      <c r="M872" s="248"/>
      <c r="N872" s="249"/>
      <c r="O872" s="249"/>
      <c r="P872" s="249"/>
      <c r="Q872" s="249"/>
      <c r="R872" s="249"/>
      <c r="S872" s="249"/>
      <c r="T872" s="25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51" t="s">
        <v>186</v>
      </c>
      <c r="AU872" s="251" t="s">
        <v>82</v>
      </c>
      <c r="AV872" s="13" t="s">
        <v>80</v>
      </c>
      <c r="AW872" s="13" t="s">
        <v>34</v>
      </c>
      <c r="AX872" s="13" t="s">
        <v>73</v>
      </c>
      <c r="AY872" s="251" t="s">
        <v>177</v>
      </c>
    </row>
    <row r="873" s="14" customFormat="1">
      <c r="A873" s="14"/>
      <c r="B873" s="252"/>
      <c r="C873" s="253"/>
      <c r="D873" s="243" t="s">
        <v>186</v>
      </c>
      <c r="E873" s="254" t="s">
        <v>21</v>
      </c>
      <c r="F873" s="255" t="s">
        <v>82</v>
      </c>
      <c r="G873" s="253"/>
      <c r="H873" s="256">
        <v>2</v>
      </c>
      <c r="I873" s="257"/>
      <c r="J873" s="253"/>
      <c r="K873" s="253"/>
      <c r="L873" s="258"/>
      <c r="M873" s="259"/>
      <c r="N873" s="260"/>
      <c r="O873" s="260"/>
      <c r="P873" s="260"/>
      <c r="Q873" s="260"/>
      <c r="R873" s="260"/>
      <c r="S873" s="260"/>
      <c r="T873" s="26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2" t="s">
        <v>186</v>
      </c>
      <c r="AU873" s="262" t="s">
        <v>82</v>
      </c>
      <c r="AV873" s="14" t="s">
        <v>82</v>
      </c>
      <c r="AW873" s="14" t="s">
        <v>34</v>
      </c>
      <c r="AX873" s="14" t="s">
        <v>73</v>
      </c>
      <c r="AY873" s="262" t="s">
        <v>177</v>
      </c>
    </row>
    <row r="874" s="13" customFormat="1">
      <c r="A874" s="13"/>
      <c r="B874" s="241"/>
      <c r="C874" s="242"/>
      <c r="D874" s="243" t="s">
        <v>186</v>
      </c>
      <c r="E874" s="244" t="s">
        <v>21</v>
      </c>
      <c r="F874" s="245" t="s">
        <v>1152</v>
      </c>
      <c r="G874" s="242"/>
      <c r="H874" s="244" t="s">
        <v>21</v>
      </c>
      <c r="I874" s="246"/>
      <c r="J874" s="242"/>
      <c r="K874" s="242"/>
      <c r="L874" s="247"/>
      <c r="M874" s="248"/>
      <c r="N874" s="249"/>
      <c r="O874" s="249"/>
      <c r="P874" s="249"/>
      <c r="Q874" s="249"/>
      <c r="R874" s="249"/>
      <c r="S874" s="249"/>
      <c r="T874" s="25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1" t="s">
        <v>186</v>
      </c>
      <c r="AU874" s="251" t="s">
        <v>82</v>
      </c>
      <c r="AV874" s="13" t="s">
        <v>80</v>
      </c>
      <c r="AW874" s="13" t="s">
        <v>34</v>
      </c>
      <c r="AX874" s="13" t="s">
        <v>73</v>
      </c>
      <c r="AY874" s="251" t="s">
        <v>177</v>
      </c>
    </row>
    <row r="875" s="14" customFormat="1">
      <c r="A875" s="14"/>
      <c r="B875" s="252"/>
      <c r="C875" s="253"/>
      <c r="D875" s="243" t="s">
        <v>186</v>
      </c>
      <c r="E875" s="254" t="s">
        <v>21</v>
      </c>
      <c r="F875" s="255" t="s">
        <v>80</v>
      </c>
      <c r="G875" s="253"/>
      <c r="H875" s="256">
        <v>1</v>
      </c>
      <c r="I875" s="257"/>
      <c r="J875" s="253"/>
      <c r="K875" s="253"/>
      <c r="L875" s="258"/>
      <c r="M875" s="259"/>
      <c r="N875" s="260"/>
      <c r="O875" s="260"/>
      <c r="P875" s="260"/>
      <c r="Q875" s="260"/>
      <c r="R875" s="260"/>
      <c r="S875" s="260"/>
      <c r="T875" s="26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2" t="s">
        <v>186</v>
      </c>
      <c r="AU875" s="262" t="s">
        <v>82</v>
      </c>
      <c r="AV875" s="14" t="s">
        <v>82</v>
      </c>
      <c r="AW875" s="14" t="s">
        <v>34</v>
      </c>
      <c r="AX875" s="14" t="s">
        <v>73</v>
      </c>
      <c r="AY875" s="262" t="s">
        <v>177</v>
      </c>
    </row>
    <row r="876" s="13" customFormat="1">
      <c r="A876" s="13"/>
      <c r="B876" s="241"/>
      <c r="C876" s="242"/>
      <c r="D876" s="243" t="s">
        <v>186</v>
      </c>
      <c r="E876" s="244" t="s">
        <v>21</v>
      </c>
      <c r="F876" s="245" t="s">
        <v>1153</v>
      </c>
      <c r="G876" s="242"/>
      <c r="H876" s="244" t="s">
        <v>21</v>
      </c>
      <c r="I876" s="246"/>
      <c r="J876" s="242"/>
      <c r="K876" s="242"/>
      <c r="L876" s="247"/>
      <c r="M876" s="248"/>
      <c r="N876" s="249"/>
      <c r="O876" s="249"/>
      <c r="P876" s="249"/>
      <c r="Q876" s="249"/>
      <c r="R876" s="249"/>
      <c r="S876" s="249"/>
      <c r="T876" s="25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1" t="s">
        <v>186</v>
      </c>
      <c r="AU876" s="251" t="s">
        <v>82</v>
      </c>
      <c r="AV876" s="13" t="s">
        <v>80</v>
      </c>
      <c r="AW876" s="13" t="s">
        <v>34</v>
      </c>
      <c r="AX876" s="13" t="s">
        <v>73</v>
      </c>
      <c r="AY876" s="251" t="s">
        <v>177</v>
      </c>
    </row>
    <row r="877" s="14" customFormat="1">
      <c r="A877" s="14"/>
      <c r="B877" s="252"/>
      <c r="C877" s="253"/>
      <c r="D877" s="243" t="s">
        <v>186</v>
      </c>
      <c r="E877" s="254" t="s">
        <v>21</v>
      </c>
      <c r="F877" s="255" t="s">
        <v>80</v>
      </c>
      <c r="G877" s="253"/>
      <c r="H877" s="256">
        <v>1</v>
      </c>
      <c r="I877" s="257"/>
      <c r="J877" s="253"/>
      <c r="K877" s="253"/>
      <c r="L877" s="258"/>
      <c r="M877" s="259"/>
      <c r="N877" s="260"/>
      <c r="O877" s="260"/>
      <c r="P877" s="260"/>
      <c r="Q877" s="260"/>
      <c r="R877" s="260"/>
      <c r="S877" s="260"/>
      <c r="T877" s="261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2" t="s">
        <v>186</v>
      </c>
      <c r="AU877" s="262" t="s">
        <v>82</v>
      </c>
      <c r="AV877" s="14" t="s">
        <v>82</v>
      </c>
      <c r="AW877" s="14" t="s">
        <v>34</v>
      </c>
      <c r="AX877" s="14" t="s">
        <v>73</v>
      </c>
      <c r="AY877" s="262" t="s">
        <v>177</v>
      </c>
    </row>
    <row r="878" s="13" customFormat="1">
      <c r="A878" s="13"/>
      <c r="B878" s="241"/>
      <c r="C878" s="242"/>
      <c r="D878" s="243" t="s">
        <v>186</v>
      </c>
      <c r="E878" s="244" t="s">
        <v>21</v>
      </c>
      <c r="F878" s="245" t="s">
        <v>1154</v>
      </c>
      <c r="G878" s="242"/>
      <c r="H878" s="244" t="s">
        <v>21</v>
      </c>
      <c r="I878" s="246"/>
      <c r="J878" s="242"/>
      <c r="K878" s="242"/>
      <c r="L878" s="247"/>
      <c r="M878" s="248"/>
      <c r="N878" s="249"/>
      <c r="O878" s="249"/>
      <c r="P878" s="249"/>
      <c r="Q878" s="249"/>
      <c r="R878" s="249"/>
      <c r="S878" s="249"/>
      <c r="T878" s="25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1" t="s">
        <v>186</v>
      </c>
      <c r="AU878" s="251" t="s">
        <v>82</v>
      </c>
      <c r="AV878" s="13" t="s">
        <v>80</v>
      </c>
      <c r="AW878" s="13" t="s">
        <v>34</v>
      </c>
      <c r="AX878" s="13" t="s">
        <v>73</v>
      </c>
      <c r="AY878" s="251" t="s">
        <v>177</v>
      </c>
    </row>
    <row r="879" s="14" customFormat="1">
      <c r="A879" s="14"/>
      <c r="B879" s="252"/>
      <c r="C879" s="253"/>
      <c r="D879" s="243" t="s">
        <v>186</v>
      </c>
      <c r="E879" s="254" t="s">
        <v>21</v>
      </c>
      <c r="F879" s="255" t="s">
        <v>80</v>
      </c>
      <c r="G879" s="253"/>
      <c r="H879" s="256">
        <v>1</v>
      </c>
      <c r="I879" s="257"/>
      <c r="J879" s="253"/>
      <c r="K879" s="253"/>
      <c r="L879" s="258"/>
      <c r="M879" s="259"/>
      <c r="N879" s="260"/>
      <c r="O879" s="260"/>
      <c r="P879" s="260"/>
      <c r="Q879" s="260"/>
      <c r="R879" s="260"/>
      <c r="S879" s="260"/>
      <c r="T879" s="26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2" t="s">
        <v>186</v>
      </c>
      <c r="AU879" s="262" t="s">
        <v>82</v>
      </c>
      <c r="AV879" s="14" t="s">
        <v>82</v>
      </c>
      <c r="AW879" s="14" t="s">
        <v>34</v>
      </c>
      <c r="AX879" s="14" t="s">
        <v>73</v>
      </c>
      <c r="AY879" s="262" t="s">
        <v>177</v>
      </c>
    </row>
    <row r="880" s="13" customFormat="1">
      <c r="A880" s="13"/>
      <c r="B880" s="241"/>
      <c r="C880" s="242"/>
      <c r="D880" s="243" t="s">
        <v>186</v>
      </c>
      <c r="E880" s="244" t="s">
        <v>21</v>
      </c>
      <c r="F880" s="245" t="s">
        <v>1155</v>
      </c>
      <c r="G880" s="242"/>
      <c r="H880" s="244" t="s">
        <v>21</v>
      </c>
      <c r="I880" s="246"/>
      <c r="J880" s="242"/>
      <c r="K880" s="242"/>
      <c r="L880" s="247"/>
      <c r="M880" s="248"/>
      <c r="N880" s="249"/>
      <c r="O880" s="249"/>
      <c r="P880" s="249"/>
      <c r="Q880" s="249"/>
      <c r="R880" s="249"/>
      <c r="S880" s="249"/>
      <c r="T880" s="25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1" t="s">
        <v>186</v>
      </c>
      <c r="AU880" s="251" t="s">
        <v>82</v>
      </c>
      <c r="AV880" s="13" t="s">
        <v>80</v>
      </c>
      <c r="AW880" s="13" t="s">
        <v>34</v>
      </c>
      <c r="AX880" s="13" t="s">
        <v>73</v>
      </c>
      <c r="AY880" s="251" t="s">
        <v>177</v>
      </c>
    </row>
    <row r="881" s="14" customFormat="1">
      <c r="A881" s="14"/>
      <c r="B881" s="252"/>
      <c r="C881" s="253"/>
      <c r="D881" s="243" t="s">
        <v>186</v>
      </c>
      <c r="E881" s="254" t="s">
        <v>21</v>
      </c>
      <c r="F881" s="255" t="s">
        <v>80</v>
      </c>
      <c r="G881" s="253"/>
      <c r="H881" s="256">
        <v>1</v>
      </c>
      <c r="I881" s="257"/>
      <c r="J881" s="253"/>
      <c r="K881" s="253"/>
      <c r="L881" s="258"/>
      <c r="M881" s="259"/>
      <c r="N881" s="260"/>
      <c r="O881" s="260"/>
      <c r="P881" s="260"/>
      <c r="Q881" s="260"/>
      <c r="R881" s="260"/>
      <c r="S881" s="260"/>
      <c r="T881" s="261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2" t="s">
        <v>186</v>
      </c>
      <c r="AU881" s="262" t="s">
        <v>82</v>
      </c>
      <c r="AV881" s="14" t="s">
        <v>82</v>
      </c>
      <c r="AW881" s="14" t="s">
        <v>34</v>
      </c>
      <c r="AX881" s="14" t="s">
        <v>73</v>
      </c>
      <c r="AY881" s="262" t="s">
        <v>177</v>
      </c>
    </row>
    <row r="882" s="15" customFormat="1">
      <c r="A882" s="15"/>
      <c r="B882" s="263"/>
      <c r="C882" s="264"/>
      <c r="D882" s="243" t="s">
        <v>186</v>
      </c>
      <c r="E882" s="265" t="s">
        <v>21</v>
      </c>
      <c r="F882" s="266" t="s">
        <v>190</v>
      </c>
      <c r="G882" s="264"/>
      <c r="H882" s="267">
        <v>8</v>
      </c>
      <c r="I882" s="268"/>
      <c r="J882" s="264"/>
      <c r="K882" s="264"/>
      <c r="L882" s="269"/>
      <c r="M882" s="270"/>
      <c r="N882" s="271"/>
      <c r="O882" s="271"/>
      <c r="P882" s="271"/>
      <c r="Q882" s="271"/>
      <c r="R882" s="271"/>
      <c r="S882" s="271"/>
      <c r="T882" s="272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73" t="s">
        <v>186</v>
      </c>
      <c r="AU882" s="273" t="s">
        <v>82</v>
      </c>
      <c r="AV882" s="15" t="s">
        <v>184</v>
      </c>
      <c r="AW882" s="15" t="s">
        <v>34</v>
      </c>
      <c r="AX882" s="15" t="s">
        <v>80</v>
      </c>
      <c r="AY882" s="273" t="s">
        <v>177</v>
      </c>
    </row>
    <row r="883" s="2" customFormat="1" ht="14.4" customHeight="1">
      <c r="A883" s="40"/>
      <c r="B883" s="41"/>
      <c r="C883" s="274" t="s">
        <v>1156</v>
      </c>
      <c r="D883" s="274" t="s">
        <v>191</v>
      </c>
      <c r="E883" s="275" t="s">
        <v>1157</v>
      </c>
      <c r="F883" s="276" t="s">
        <v>1158</v>
      </c>
      <c r="G883" s="277" t="s">
        <v>788</v>
      </c>
      <c r="H883" s="278">
        <v>1</v>
      </c>
      <c r="I883" s="279"/>
      <c r="J883" s="280">
        <f>ROUND(I883*H883,2)</f>
        <v>0</v>
      </c>
      <c r="K883" s="276" t="s">
        <v>21</v>
      </c>
      <c r="L883" s="281"/>
      <c r="M883" s="282" t="s">
        <v>21</v>
      </c>
      <c r="N883" s="283" t="s">
        <v>44</v>
      </c>
      <c r="O883" s="86"/>
      <c r="P883" s="237">
        <f>O883*H883</f>
        <v>0</v>
      </c>
      <c r="Q883" s="237">
        <v>0.034000000000000002</v>
      </c>
      <c r="R883" s="237">
        <f>Q883*H883</f>
        <v>0.034000000000000002</v>
      </c>
      <c r="S883" s="237">
        <v>0</v>
      </c>
      <c r="T883" s="238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39" t="s">
        <v>195</v>
      </c>
      <c r="AT883" s="239" t="s">
        <v>191</v>
      </c>
      <c r="AU883" s="239" t="s">
        <v>82</v>
      </c>
      <c r="AY883" s="19" t="s">
        <v>177</v>
      </c>
      <c r="BE883" s="240">
        <f>IF(N883="základní",J883,0)</f>
        <v>0</v>
      </c>
      <c r="BF883" s="240">
        <f>IF(N883="snížená",J883,0)</f>
        <v>0</v>
      </c>
      <c r="BG883" s="240">
        <f>IF(N883="zákl. přenesená",J883,0)</f>
        <v>0</v>
      </c>
      <c r="BH883" s="240">
        <f>IF(N883="sníž. přenesená",J883,0)</f>
        <v>0</v>
      </c>
      <c r="BI883" s="240">
        <f>IF(N883="nulová",J883,0)</f>
        <v>0</v>
      </c>
      <c r="BJ883" s="19" t="s">
        <v>80</v>
      </c>
      <c r="BK883" s="240">
        <f>ROUND(I883*H883,2)</f>
        <v>0</v>
      </c>
      <c r="BL883" s="19" t="s">
        <v>184</v>
      </c>
      <c r="BM883" s="239" t="s">
        <v>1159</v>
      </c>
    </row>
    <row r="884" s="2" customFormat="1" ht="14.4" customHeight="1">
      <c r="A884" s="40"/>
      <c r="B884" s="41"/>
      <c r="C884" s="274" t="s">
        <v>1160</v>
      </c>
      <c r="D884" s="274" t="s">
        <v>191</v>
      </c>
      <c r="E884" s="275" t="s">
        <v>1161</v>
      </c>
      <c r="F884" s="276" t="s">
        <v>1162</v>
      </c>
      <c r="G884" s="277" t="s">
        <v>788</v>
      </c>
      <c r="H884" s="278">
        <v>1</v>
      </c>
      <c r="I884" s="279"/>
      <c r="J884" s="280">
        <f>ROUND(I884*H884,2)</f>
        <v>0</v>
      </c>
      <c r="K884" s="276" t="s">
        <v>21</v>
      </c>
      <c r="L884" s="281"/>
      <c r="M884" s="282" t="s">
        <v>21</v>
      </c>
      <c r="N884" s="283" t="s">
        <v>44</v>
      </c>
      <c r="O884" s="86"/>
      <c r="P884" s="237">
        <f>O884*H884</f>
        <v>0</v>
      </c>
      <c r="Q884" s="237">
        <v>0.034000000000000002</v>
      </c>
      <c r="R884" s="237">
        <f>Q884*H884</f>
        <v>0.034000000000000002</v>
      </c>
      <c r="S884" s="237">
        <v>0</v>
      </c>
      <c r="T884" s="238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39" t="s">
        <v>195</v>
      </c>
      <c r="AT884" s="239" t="s">
        <v>191</v>
      </c>
      <c r="AU884" s="239" t="s">
        <v>82</v>
      </c>
      <c r="AY884" s="19" t="s">
        <v>177</v>
      </c>
      <c r="BE884" s="240">
        <f>IF(N884="základní",J884,0)</f>
        <v>0</v>
      </c>
      <c r="BF884" s="240">
        <f>IF(N884="snížená",J884,0)</f>
        <v>0</v>
      </c>
      <c r="BG884" s="240">
        <f>IF(N884="zákl. přenesená",J884,0)</f>
        <v>0</v>
      </c>
      <c r="BH884" s="240">
        <f>IF(N884="sníž. přenesená",J884,0)</f>
        <v>0</v>
      </c>
      <c r="BI884" s="240">
        <f>IF(N884="nulová",J884,0)</f>
        <v>0</v>
      </c>
      <c r="BJ884" s="19" t="s">
        <v>80</v>
      </c>
      <c r="BK884" s="240">
        <f>ROUND(I884*H884,2)</f>
        <v>0</v>
      </c>
      <c r="BL884" s="19" t="s">
        <v>184</v>
      </c>
      <c r="BM884" s="239" t="s">
        <v>1163</v>
      </c>
    </row>
    <row r="885" s="2" customFormat="1" ht="14.4" customHeight="1">
      <c r="A885" s="40"/>
      <c r="B885" s="41"/>
      <c r="C885" s="274" t="s">
        <v>1164</v>
      </c>
      <c r="D885" s="274" t="s">
        <v>191</v>
      </c>
      <c r="E885" s="275" t="s">
        <v>1165</v>
      </c>
      <c r="F885" s="276" t="s">
        <v>1166</v>
      </c>
      <c r="G885" s="277" t="s">
        <v>788</v>
      </c>
      <c r="H885" s="278">
        <v>4</v>
      </c>
      <c r="I885" s="279"/>
      <c r="J885" s="280">
        <f>ROUND(I885*H885,2)</f>
        <v>0</v>
      </c>
      <c r="K885" s="276" t="s">
        <v>21</v>
      </c>
      <c r="L885" s="281"/>
      <c r="M885" s="282" t="s">
        <v>21</v>
      </c>
      <c r="N885" s="283" t="s">
        <v>44</v>
      </c>
      <c r="O885" s="86"/>
      <c r="P885" s="237">
        <f>O885*H885</f>
        <v>0</v>
      </c>
      <c r="Q885" s="237">
        <v>0.017500000000000002</v>
      </c>
      <c r="R885" s="237">
        <f>Q885*H885</f>
        <v>0.070000000000000007</v>
      </c>
      <c r="S885" s="237">
        <v>0</v>
      </c>
      <c r="T885" s="238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39" t="s">
        <v>195</v>
      </c>
      <c r="AT885" s="239" t="s">
        <v>191</v>
      </c>
      <c r="AU885" s="239" t="s">
        <v>82</v>
      </c>
      <c r="AY885" s="19" t="s">
        <v>177</v>
      </c>
      <c r="BE885" s="240">
        <f>IF(N885="základní",J885,0)</f>
        <v>0</v>
      </c>
      <c r="BF885" s="240">
        <f>IF(N885="snížená",J885,0)</f>
        <v>0</v>
      </c>
      <c r="BG885" s="240">
        <f>IF(N885="zákl. přenesená",J885,0)</f>
        <v>0</v>
      </c>
      <c r="BH885" s="240">
        <f>IF(N885="sníž. přenesená",J885,0)</f>
        <v>0</v>
      </c>
      <c r="BI885" s="240">
        <f>IF(N885="nulová",J885,0)</f>
        <v>0</v>
      </c>
      <c r="BJ885" s="19" t="s">
        <v>80</v>
      </c>
      <c r="BK885" s="240">
        <f>ROUND(I885*H885,2)</f>
        <v>0</v>
      </c>
      <c r="BL885" s="19" t="s">
        <v>184</v>
      </c>
      <c r="BM885" s="239" t="s">
        <v>1167</v>
      </c>
    </row>
    <row r="886" s="2" customFormat="1" ht="14.4" customHeight="1">
      <c r="A886" s="40"/>
      <c r="B886" s="41"/>
      <c r="C886" s="274" t="s">
        <v>1168</v>
      </c>
      <c r="D886" s="274" t="s">
        <v>191</v>
      </c>
      <c r="E886" s="275" t="s">
        <v>1169</v>
      </c>
      <c r="F886" s="276" t="s">
        <v>1170</v>
      </c>
      <c r="G886" s="277" t="s">
        <v>788</v>
      </c>
      <c r="H886" s="278">
        <v>1</v>
      </c>
      <c r="I886" s="279"/>
      <c r="J886" s="280">
        <f>ROUND(I886*H886,2)</f>
        <v>0</v>
      </c>
      <c r="K886" s="276" t="s">
        <v>21</v>
      </c>
      <c r="L886" s="281"/>
      <c r="M886" s="282" t="s">
        <v>21</v>
      </c>
      <c r="N886" s="283" t="s">
        <v>44</v>
      </c>
      <c r="O886" s="86"/>
      <c r="P886" s="237">
        <f>O886*H886</f>
        <v>0</v>
      </c>
      <c r="Q886" s="237">
        <v>0.022880000000000001</v>
      </c>
      <c r="R886" s="237">
        <f>Q886*H886</f>
        <v>0.022880000000000001</v>
      </c>
      <c r="S886" s="237">
        <v>0</v>
      </c>
      <c r="T886" s="238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39" t="s">
        <v>195</v>
      </c>
      <c r="AT886" s="239" t="s">
        <v>191</v>
      </c>
      <c r="AU886" s="239" t="s">
        <v>82</v>
      </c>
      <c r="AY886" s="19" t="s">
        <v>177</v>
      </c>
      <c r="BE886" s="240">
        <f>IF(N886="základní",J886,0)</f>
        <v>0</v>
      </c>
      <c r="BF886" s="240">
        <f>IF(N886="snížená",J886,0)</f>
        <v>0</v>
      </c>
      <c r="BG886" s="240">
        <f>IF(N886="zákl. přenesená",J886,0)</f>
        <v>0</v>
      </c>
      <c r="BH886" s="240">
        <f>IF(N886="sníž. přenesená",J886,0)</f>
        <v>0</v>
      </c>
      <c r="BI886" s="240">
        <f>IF(N886="nulová",J886,0)</f>
        <v>0</v>
      </c>
      <c r="BJ886" s="19" t="s">
        <v>80</v>
      </c>
      <c r="BK886" s="240">
        <f>ROUND(I886*H886,2)</f>
        <v>0</v>
      </c>
      <c r="BL886" s="19" t="s">
        <v>184</v>
      </c>
      <c r="BM886" s="239" t="s">
        <v>1171</v>
      </c>
    </row>
    <row r="887" s="2" customFormat="1" ht="14.4" customHeight="1">
      <c r="A887" s="40"/>
      <c r="B887" s="41"/>
      <c r="C887" s="274" t="s">
        <v>1172</v>
      </c>
      <c r="D887" s="274" t="s">
        <v>191</v>
      </c>
      <c r="E887" s="275" t="s">
        <v>1173</v>
      </c>
      <c r="F887" s="276" t="s">
        <v>1174</v>
      </c>
      <c r="G887" s="277" t="s">
        <v>788</v>
      </c>
      <c r="H887" s="278">
        <v>1</v>
      </c>
      <c r="I887" s="279"/>
      <c r="J887" s="280">
        <f>ROUND(I887*H887,2)</f>
        <v>0</v>
      </c>
      <c r="K887" s="276" t="s">
        <v>21</v>
      </c>
      <c r="L887" s="281"/>
      <c r="M887" s="282" t="s">
        <v>21</v>
      </c>
      <c r="N887" s="283" t="s">
        <v>44</v>
      </c>
      <c r="O887" s="86"/>
      <c r="P887" s="237">
        <f>O887*H887</f>
        <v>0</v>
      </c>
      <c r="Q887" s="237">
        <v>0.017649999999999999</v>
      </c>
      <c r="R887" s="237">
        <f>Q887*H887</f>
        <v>0.017649999999999999</v>
      </c>
      <c r="S887" s="237">
        <v>0</v>
      </c>
      <c r="T887" s="238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39" t="s">
        <v>195</v>
      </c>
      <c r="AT887" s="239" t="s">
        <v>191</v>
      </c>
      <c r="AU887" s="239" t="s">
        <v>82</v>
      </c>
      <c r="AY887" s="19" t="s">
        <v>177</v>
      </c>
      <c r="BE887" s="240">
        <f>IF(N887="základní",J887,0)</f>
        <v>0</v>
      </c>
      <c r="BF887" s="240">
        <f>IF(N887="snížená",J887,0)</f>
        <v>0</v>
      </c>
      <c r="BG887" s="240">
        <f>IF(N887="zákl. přenesená",J887,0)</f>
        <v>0</v>
      </c>
      <c r="BH887" s="240">
        <f>IF(N887="sníž. přenesená",J887,0)</f>
        <v>0</v>
      </c>
      <c r="BI887" s="240">
        <f>IF(N887="nulová",J887,0)</f>
        <v>0</v>
      </c>
      <c r="BJ887" s="19" t="s">
        <v>80</v>
      </c>
      <c r="BK887" s="240">
        <f>ROUND(I887*H887,2)</f>
        <v>0</v>
      </c>
      <c r="BL887" s="19" t="s">
        <v>184</v>
      </c>
      <c r="BM887" s="239" t="s">
        <v>1175</v>
      </c>
    </row>
    <row r="888" s="2" customFormat="1" ht="14.4" customHeight="1">
      <c r="A888" s="40"/>
      <c r="B888" s="41"/>
      <c r="C888" s="228" t="s">
        <v>1176</v>
      </c>
      <c r="D888" s="228" t="s">
        <v>179</v>
      </c>
      <c r="E888" s="229" t="s">
        <v>1177</v>
      </c>
      <c r="F888" s="230" t="s">
        <v>1178</v>
      </c>
      <c r="G888" s="231" t="s">
        <v>788</v>
      </c>
      <c r="H888" s="232">
        <v>1</v>
      </c>
      <c r="I888" s="233"/>
      <c r="J888" s="234">
        <f>ROUND(I888*H888,2)</f>
        <v>0</v>
      </c>
      <c r="K888" s="230" t="s">
        <v>21</v>
      </c>
      <c r="L888" s="46"/>
      <c r="M888" s="235" t="s">
        <v>21</v>
      </c>
      <c r="N888" s="236" t="s">
        <v>44</v>
      </c>
      <c r="O888" s="86"/>
      <c r="P888" s="237">
        <f>O888*H888</f>
        <v>0</v>
      </c>
      <c r="Q888" s="237">
        <v>0.014999999999999999</v>
      </c>
      <c r="R888" s="237">
        <f>Q888*H888</f>
        <v>0.014999999999999999</v>
      </c>
      <c r="S888" s="237">
        <v>0</v>
      </c>
      <c r="T888" s="238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39" t="s">
        <v>184</v>
      </c>
      <c r="AT888" s="239" t="s">
        <v>179</v>
      </c>
      <c r="AU888" s="239" t="s">
        <v>82</v>
      </c>
      <c r="AY888" s="19" t="s">
        <v>177</v>
      </c>
      <c r="BE888" s="240">
        <f>IF(N888="základní",J888,0)</f>
        <v>0</v>
      </c>
      <c r="BF888" s="240">
        <f>IF(N888="snížená",J888,0)</f>
        <v>0</v>
      </c>
      <c r="BG888" s="240">
        <f>IF(N888="zákl. přenesená",J888,0)</f>
        <v>0</v>
      </c>
      <c r="BH888" s="240">
        <f>IF(N888="sníž. přenesená",J888,0)</f>
        <v>0</v>
      </c>
      <c r="BI888" s="240">
        <f>IF(N888="nulová",J888,0)</f>
        <v>0</v>
      </c>
      <c r="BJ888" s="19" t="s">
        <v>80</v>
      </c>
      <c r="BK888" s="240">
        <f>ROUND(I888*H888,2)</f>
        <v>0</v>
      </c>
      <c r="BL888" s="19" t="s">
        <v>184</v>
      </c>
      <c r="BM888" s="239" t="s">
        <v>1179</v>
      </c>
    </row>
    <row r="889" s="13" customFormat="1">
      <c r="A889" s="13"/>
      <c r="B889" s="241"/>
      <c r="C889" s="242"/>
      <c r="D889" s="243" t="s">
        <v>186</v>
      </c>
      <c r="E889" s="244" t="s">
        <v>21</v>
      </c>
      <c r="F889" s="245" t="s">
        <v>1180</v>
      </c>
      <c r="G889" s="242"/>
      <c r="H889" s="244" t="s">
        <v>21</v>
      </c>
      <c r="I889" s="246"/>
      <c r="J889" s="242"/>
      <c r="K889" s="242"/>
      <c r="L889" s="247"/>
      <c r="M889" s="248"/>
      <c r="N889" s="249"/>
      <c r="O889" s="249"/>
      <c r="P889" s="249"/>
      <c r="Q889" s="249"/>
      <c r="R889" s="249"/>
      <c r="S889" s="249"/>
      <c r="T889" s="250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1" t="s">
        <v>186</v>
      </c>
      <c r="AU889" s="251" t="s">
        <v>82</v>
      </c>
      <c r="AV889" s="13" t="s">
        <v>80</v>
      </c>
      <c r="AW889" s="13" t="s">
        <v>34</v>
      </c>
      <c r="AX889" s="13" t="s">
        <v>73</v>
      </c>
      <c r="AY889" s="251" t="s">
        <v>177</v>
      </c>
    </row>
    <row r="890" s="13" customFormat="1">
      <c r="A890" s="13"/>
      <c r="B890" s="241"/>
      <c r="C890" s="242"/>
      <c r="D890" s="243" t="s">
        <v>186</v>
      </c>
      <c r="E890" s="244" t="s">
        <v>21</v>
      </c>
      <c r="F890" s="245" t="s">
        <v>1148</v>
      </c>
      <c r="G890" s="242"/>
      <c r="H890" s="244" t="s">
        <v>21</v>
      </c>
      <c r="I890" s="246"/>
      <c r="J890" s="242"/>
      <c r="K890" s="242"/>
      <c r="L890" s="247"/>
      <c r="M890" s="248"/>
      <c r="N890" s="249"/>
      <c r="O890" s="249"/>
      <c r="P890" s="249"/>
      <c r="Q890" s="249"/>
      <c r="R890" s="249"/>
      <c r="S890" s="249"/>
      <c r="T890" s="250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1" t="s">
        <v>186</v>
      </c>
      <c r="AU890" s="251" t="s">
        <v>82</v>
      </c>
      <c r="AV890" s="13" t="s">
        <v>80</v>
      </c>
      <c r="AW890" s="13" t="s">
        <v>34</v>
      </c>
      <c r="AX890" s="13" t="s">
        <v>73</v>
      </c>
      <c r="AY890" s="251" t="s">
        <v>177</v>
      </c>
    </row>
    <row r="891" s="13" customFormat="1">
      <c r="A891" s="13"/>
      <c r="B891" s="241"/>
      <c r="C891" s="242"/>
      <c r="D891" s="243" t="s">
        <v>186</v>
      </c>
      <c r="E891" s="244" t="s">
        <v>21</v>
      </c>
      <c r="F891" s="245" t="s">
        <v>1181</v>
      </c>
      <c r="G891" s="242"/>
      <c r="H891" s="244" t="s">
        <v>21</v>
      </c>
      <c r="I891" s="246"/>
      <c r="J891" s="242"/>
      <c r="K891" s="242"/>
      <c r="L891" s="247"/>
      <c r="M891" s="248"/>
      <c r="N891" s="249"/>
      <c r="O891" s="249"/>
      <c r="P891" s="249"/>
      <c r="Q891" s="249"/>
      <c r="R891" s="249"/>
      <c r="S891" s="249"/>
      <c r="T891" s="250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51" t="s">
        <v>186</v>
      </c>
      <c r="AU891" s="251" t="s">
        <v>82</v>
      </c>
      <c r="AV891" s="13" t="s">
        <v>80</v>
      </c>
      <c r="AW891" s="13" t="s">
        <v>34</v>
      </c>
      <c r="AX891" s="13" t="s">
        <v>73</v>
      </c>
      <c r="AY891" s="251" t="s">
        <v>177</v>
      </c>
    </row>
    <row r="892" s="14" customFormat="1">
      <c r="A892" s="14"/>
      <c r="B892" s="252"/>
      <c r="C892" s="253"/>
      <c r="D892" s="243" t="s">
        <v>186</v>
      </c>
      <c r="E892" s="254" t="s">
        <v>21</v>
      </c>
      <c r="F892" s="255" t="s">
        <v>80</v>
      </c>
      <c r="G892" s="253"/>
      <c r="H892" s="256">
        <v>1</v>
      </c>
      <c r="I892" s="257"/>
      <c r="J892" s="253"/>
      <c r="K892" s="253"/>
      <c r="L892" s="258"/>
      <c r="M892" s="259"/>
      <c r="N892" s="260"/>
      <c r="O892" s="260"/>
      <c r="P892" s="260"/>
      <c r="Q892" s="260"/>
      <c r="R892" s="260"/>
      <c r="S892" s="260"/>
      <c r="T892" s="261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2" t="s">
        <v>186</v>
      </c>
      <c r="AU892" s="262" t="s">
        <v>82</v>
      </c>
      <c r="AV892" s="14" t="s">
        <v>82</v>
      </c>
      <c r="AW892" s="14" t="s">
        <v>34</v>
      </c>
      <c r="AX892" s="14" t="s">
        <v>80</v>
      </c>
      <c r="AY892" s="262" t="s">
        <v>177</v>
      </c>
    </row>
    <row r="893" s="12" customFormat="1" ht="22.8" customHeight="1">
      <c r="A893" s="12"/>
      <c r="B893" s="212"/>
      <c r="C893" s="213"/>
      <c r="D893" s="214" t="s">
        <v>72</v>
      </c>
      <c r="E893" s="226" t="s">
        <v>710</v>
      </c>
      <c r="F893" s="226" t="s">
        <v>1182</v>
      </c>
      <c r="G893" s="213"/>
      <c r="H893" s="213"/>
      <c r="I893" s="216"/>
      <c r="J893" s="227">
        <f>BK893</f>
        <v>0</v>
      </c>
      <c r="K893" s="213"/>
      <c r="L893" s="218"/>
      <c r="M893" s="219"/>
      <c r="N893" s="220"/>
      <c r="O893" s="220"/>
      <c r="P893" s="221">
        <f>SUM(P894:P897)</f>
        <v>0</v>
      </c>
      <c r="Q893" s="220"/>
      <c r="R893" s="221">
        <f>SUM(R894:R897)</f>
        <v>0.28234000000000004</v>
      </c>
      <c r="S893" s="220"/>
      <c r="T893" s="222">
        <f>SUM(T894:T897)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23" t="s">
        <v>80</v>
      </c>
      <c r="AT893" s="224" t="s">
        <v>72</v>
      </c>
      <c r="AU893" s="224" t="s">
        <v>80</v>
      </c>
      <c r="AY893" s="223" t="s">
        <v>177</v>
      </c>
      <c r="BK893" s="225">
        <f>SUM(BK894:BK897)</f>
        <v>0</v>
      </c>
    </row>
    <row r="894" s="2" customFormat="1" ht="14.4" customHeight="1">
      <c r="A894" s="40"/>
      <c r="B894" s="41"/>
      <c r="C894" s="228" t="s">
        <v>1183</v>
      </c>
      <c r="D894" s="228" t="s">
        <v>179</v>
      </c>
      <c r="E894" s="229" t="s">
        <v>1184</v>
      </c>
      <c r="F894" s="230" t="s">
        <v>1185</v>
      </c>
      <c r="G894" s="231" t="s">
        <v>788</v>
      </c>
      <c r="H894" s="232">
        <v>1</v>
      </c>
      <c r="I894" s="233"/>
      <c r="J894" s="234">
        <f>ROUND(I894*H894,2)</f>
        <v>0</v>
      </c>
      <c r="K894" s="230" t="s">
        <v>183</v>
      </c>
      <c r="L894" s="46"/>
      <c r="M894" s="235" t="s">
        <v>21</v>
      </c>
      <c r="N894" s="236" t="s">
        <v>44</v>
      </c>
      <c r="O894" s="86"/>
      <c r="P894" s="237">
        <f>O894*H894</f>
        <v>0</v>
      </c>
      <c r="Q894" s="237">
        <v>0.21734000000000001</v>
      </c>
      <c r="R894" s="237">
        <f>Q894*H894</f>
        <v>0.21734000000000001</v>
      </c>
      <c r="S894" s="237">
        <v>0</v>
      </c>
      <c r="T894" s="238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39" t="s">
        <v>184</v>
      </c>
      <c r="AT894" s="239" t="s">
        <v>179</v>
      </c>
      <c r="AU894" s="239" t="s">
        <v>82</v>
      </c>
      <c r="AY894" s="19" t="s">
        <v>177</v>
      </c>
      <c r="BE894" s="240">
        <f>IF(N894="základní",J894,0)</f>
        <v>0</v>
      </c>
      <c r="BF894" s="240">
        <f>IF(N894="snížená",J894,0)</f>
        <v>0</v>
      </c>
      <c r="BG894" s="240">
        <f>IF(N894="zákl. přenesená",J894,0)</f>
        <v>0</v>
      </c>
      <c r="BH894" s="240">
        <f>IF(N894="sníž. přenesená",J894,0)</f>
        <v>0</v>
      </c>
      <c r="BI894" s="240">
        <f>IF(N894="nulová",J894,0)</f>
        <v>0</v>
      </c>
      <c r="BJ894" s="19" t="s">
        <v>80</v>
      </c>
      <c r="BK894" s="240">
        <f>ROUND(I894*H894,2)</f>
        <v>0</v>
      </c>
      <c r="BL894" s="19" t="s">
        <v>184</v>
      </c>
      <c r="BM894" s="239" t="s">
        <v>1186</v>
      </c>
    </row>
    <row r="895" s="13" customFormat="1">
      <c r="A895" s="13"/>
      <c r="B895" s="241"/>
      <c r="C895" s="242"/>
      <c r="D895" s="243" t="s">
        <v>186</v>
      </c>
      <c r="E895" s="244" t="s">
        <v>21</v>
      </c>
      <c r="F895" s="245" t="s">
        <v>1187</v>
      </c>
      <c r="G895" s="242"/>
      <c r="H895" s="244" t="s">
        <v>21</v>
      </c>
      <c r="I895" s="246"/>
      <c r="J895" s="242"/>
      <c r="K895" s="242"/>
      <c r="L895" s="247"/>
      <c r="M895" s="248"/>
      <c r="N895" s="249"/>
      <c r="O895" s="249"/>
      <c r="P895" s="249"/>
      <c r="Q895" s="249"/>
      <c r="R895" s="249"/>
      <c r="S895" s="249"/>
      <c r="T895" s="25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1" t="s">
        <v>186</v>
      </c>
      <c r="AU895" s="251" t="s">
        <v>82</v>
      </c>
      <c r="AV895" s="13" t="s">
        <v>80</v>
      </c>
      <c r="AW895" s="13" t="s">
        <v>34</v>
      </c>
      <c r="AX895" s="13" t="s">
        <v>73</v>
      </c>
      <c r="AY895" s="251" t="s">
        <v>177</v>
      </c>
    </row>
    <row r="896" s="14" customFormat="1">
      <c r="A896" s="14"/>
      <c r="B896" s="252"/>
      <c r="C896" s="253"/>
      <c r="D896" s="243" t="s">
        <v>186</v>
      </c>
      <c r="E896" s="254" t="s">
        <v>21</v>
      </c>
      <c r="F896" s="255" t="s">
        <v>80</v>
      </c>
      <c r="G896" s="253"/>
      <c r="H896" s="256">
        <v>1</v>
      </c>
      <c r="I896" s="257"/>
      <c r="J896" s="253"/>
      <c r="K896" s="253"/>
      <c r="L896" s="258"/>
      <c r="M896" s="259"/>
      <c r="N896" s="260"/>
      <c r="O896" s="260"/>
      <c r="P896" s="260"/>
      <c r="Q896" s="260"/>
      <c r="R896" s="260"/>
      <c r="S896" s="260"/>
      <c r="T896" s="261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2" t="s">
        <v>186</v>
      </c>
      <c r="AU896" s="262" t="s">
        <v>82</v>
      </c>
      <c r="AV896" s="14" t="s">
        <v>82</v>
      </c>
      <c r="AW896" s="14" t="s">
        <v>34</v>
      </c>
      <c r="AX896" s="14" t="s">
        <v>80</v>
      </c>
      <c r="AY896" s="262" t="s">
        <v>177</v>
      </c>
    </row>
    <row r="897" s="2" customFormat="1" ht="14.4" customHeight="1">
      <c r="A897" s="40"/>
      <c r="B897" s="41"/>
      <c r="C897" s="274" t="s">
        <v>1188</v>
      </c>
      <c r="D897" s="274" t="s">
        <v>191</v>
      </c>
      <c r="E897" s="275" t="s">
        <v>1189</v>
      </c>
      <c r="F897" s="276" t="s">
        <v>1190</v>
      </c>
      <c r="G897" s="277" t="s">
        <v>788</v>
      </c>
      <c r="H897" s="278">
        <v>1</v>
      </c>
      <c r="I897" s="279"/>
      <c r="J897" s="280">
        <f>ROUND(I897*H897,2)</f>
        <v>0</v>
      </c>
      <c r="K897" s="276" t="s">
        <v>183</v>
      </c>
      <c r="L897" s="281"/>
      <c r="M897" s="282" t="s">
        <v>21</v>
      </c>
      <c r="N897" s="283" t="s">
        <v>44</v>
      </c>
      <c r="O897" s="86"/>
      <c r="P897" s="237">
        <f>O897*H897</f>
        <v>0</v>
      </c>
      <c r="Q897" s="237">
        <v>0.065000000000000002</v>
      </c>
      <c r="R897" s="237">
        <f>Q897*H897</f>
        <v>0.065000000000000002</v>
      </c>
      <c r="S897" s="237">
        <v>0</v>
      </c>
      <c r="T897" s="238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39" t="s">
        <v>195</v>
      </c>
      <c r="AT897" s="239" t="s">
        <v>191</v>
      </c>
      <c r="AU897" s="239" t="s">
        <v>82</v>
      </c>
      <c r="AY897" s="19" t="s">
        <v>177</v>
      </c>
      <c r="BE897" s="240">
        <f>IF(N897="základní",J897,0)</f>
        <v>0</v>
      </c>
      <c r="BF897" s="240">
        <f>IF(N897="snížená",J897,0)</f>
        <v>0</v>
      </c>
      <c r="BG897" s="240">
        <f>IF(N897="zákl. přenesená",J897,0)</f>
        <v>0</v>
      </c>
      <c r="BH897" s="240">
        <f>IF(N897="sníž. přenesená",J897,0)</f>
        <v>0</v>
      </c>
      <c r="BI897" s="240">
        <f>IF(N897="nulová",J897,0)</f>
        <v>0</v>
      </c>
      <c r="BJ897" s="19" t="s">
        <v>80</v>
      </c>
      <c r="BK897" s="240">
        <f>ROUND(I897*H897,2)</f>
        <v>0</v>
      </c>
      <c r="BL897" s="19" t="s">
        <v>184</v>
      </c>
      <c r="BM897" s="239" t="s">
        <v>1191</v>
      </c>
    </row>
    <row r="898" s="12" customFormat="1" ht="22.8" customHeight="1">
      <c r="A898" s="12"/>
      <c r="B898" s="212"/>
      <c r="C898" s="213"/>
      <c r="D898" s="214" t="s">
        <v>72</v>
      </c>
      <c r="E898" s="226" t="s">
        <v>237</v>
      </c>
      <c r="F898" s="226" t="s">
        <v>1192</v>
      </c>
      <c r="G898" s="213"/>
      <c r="H898" s="213"/>
      <c r="I898" s="216"/>
      <c r="J898" s="227">
        <f>BK898</f>
        <v>0</v>
      </c>
      <c r="K898" s="213"/>
      <c r="L898" s="218"/>
      <c r="M898" s="219"/>
      <c r="N898" s="220"/>
      <c r="O898" s="220"/>
      <c r="P898" s="221">
        <f>SUM(P899:P954)</f>
        <v>0</v>
      </c>
      <c r="Q898" s="220"/>
      <c r="R898" s="221">
        <f>SUM(R899:R954)</f>
        <v>1.3430294</v>
      </c>
      <c r="S898" s="220"/>
      <c r="T898" s="222">
        <f>SUM(T899:T954)</f>
        <v>0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23" t="s">
        <v>80</v>
      </c>
      <c r="AT898" s="224" t="s">
        <v>72</v>
      </c>
      <c r="AU898" s="224" t="s">
        <v>80</v>
      </c>
      <c r="AY898" s="223" t="s">
        <v>177</v>
      </c>
      <c r="BK898" s="225">
        <f>SUM(BK899:BK954)</f>
        <v>0</v>
      </c>
    </row>
    <row r="899" s="2" customFormat="1" ht="19.8" customHeight="1">
      <c r="A899" s="40"/>
      <c r="B899" s="41"/>
      <c r="C899" s="228" t="s">
        <v>1193</v>
      </c>
      <c r="D899" s="228" t="s">
        <v>179</v>
      </c>
      <c r="E899" s="229" t="s">
        <v>1194</v>
      </c>
      <c r="F899" s="230" t="s">
        <v>1195</v>
      </c>
      <c r="G899" s="231" t="s">
        <v>269</v>
      </c>
      <c r="H899" s="232">
        <v>114.45999999999999</v>
      </c>
      <c r="I899" s="233"/>
      <c r="J899" s="234">
        <f>ROUND(I899*H899,2)</f>
        <v>0</v>
      </c>
      <c r="K899" s="230" t="s">
        <v>183</v>
      </c>
      <c r="L899" s="46"/>
      <c r="M899" s="235" t="s">
        <v>21</v>
      </c>
      <c r="N899" s="236" t="s">
        <v>44</v>
      </c>
      <c r="O899" s="86"/>
      <c r="P899" s="237">
        <f>O899*H899</f>
        <v>0</v>
      </c>
      <c r="Q899" s="237">
        <v>4.0000000000000003E-05</v>
      </c>
      <c r="R899" s="237">
        <f>Q899*H899</f>
        <v>0.0045783999999999998</v>
      </c>
      <c r="S899" s="237">
        <v>0</v>
      </c>
      <c r="T899" s="238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39" t="s">
        <v>184</v>
      </c>
      <c r="AT899" s="239" t="s">
        <v>179</v>
      </c>
      <c r="AU899" s="239" t="s">
        <v>82</v>
      </c>
      <c r="AY899" s="19" t="s">
        <v>177</v>
      </c>
      <c r="BE899" s="240">
        <f>IF(N899="základní",J899,0)</f>
        <v>0</v>
      </c>
      <c r="BF899" s="240">
        <f>IF(N899="snížená",J899,0)</f>
        <v>0</v>
      </c>
      <c r="BG899" s="240">
        <f>IF(N899="zákl. přenesená",J899,0)</f>
        <v>0</v>
      </c>
      <c r="BH899" s="240">
        <f>IF(N899="sníž. přenesená",J899,0)</f>
        <v>0</v>
      </c>
      <c r="BI899" s="240">
        <f>IF(N899="nulová",J899,0)</f>
        <v>0</v>
      </c>
      <c r="BJ899" s="19" t="s">
        <v>80</v>
      </c>
      <c r="BK899" s="240">
        <f>ROUND(I899*H899,2)</f>
        <v>0</v>
      </c>
      <c r="BL899" s="19" t="s">
        <v>184</v>
      </c>
      <c r="BM899" s="239" t="s">
        <v>1196</v>
      </c>
    </row>
    <row r="900" s="13" customFormat="1">
      <c r="A900" s="13"/>
      <c r="B900" s="241"/>
      <c r="C900" s="242"/>
      <c r="D900" s="243" t="s">
        <v>186</v>
      </c>
      <c r="E900" s="244" t="s">
        <v>21</v>
      </c>
      <c r="F900" s="245" t="s">
        <v>1197</v>
      </c>
      <c r="G900" s="242"/>
      <c r="H900" s="244" t="s">
        <v>21</v>
      </c>
      <c r="I900" s="246"/>
      <c r="J900" s="242"/>
      <c r="K900" s="242"/>
      <c r="L900" s="247"/>
      <c r="M900" s="248"/>
      <c r="N900" s="249"/>
      <c r="O900" s="249"/>
      <c r="P900" s="249"/>
      <c r="Q900" s="249"/>
      <c r="R900" s="249"/>
      <c r="S900" s="249"/>
      <c r="T900" s="25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1" t="s">
        <v>186</v>
      </c>
      <c r="AU900" s="251" t="s">
        <v>82</v>
      </c>
      <c r="AV900" s="13" t="s">
        <v>80</v>
      </c>
      <c r="AW900" s="13" t="s">
        <v>34</v>
      </c>
      <c r="AX900" s="13" t="s">
        <v>73</v>
      </c>
      <c r="AY900" s="251" t="s">
        <v>177</v>
      </c>
    </row>
    <row r="901" s="13" customFormat="1">
      <c r="A901" s="13"/>
      <c r="B901" s="241"/>
      <c r="C901" s="242"/>
      <c r="D901" s="243" t="s">
        <v>186</v>
      </c>
      <c r="E901" s="244" t="s">
        <v>21</v>
      </c>
      <c r="F901" s="245" t="s">
        <v>463</v>
      </c>
      <c r="G901" s="242"/>
      <c r="H901" s="244" t="s">
        <v>21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1" t="s">
        <v>186</v>
      </c>
      <c r="AU901" s="251" t="s">
        <v>82</v>
      </c>
      <c r="AV901" s="13" t="s">
        <v>80</v>
      </c>
      <c r="AW901" s="13" t="s">
        <v>34</v>
      </c>
      <c r="AX901" s="13" t="s">
        <v>73</v>
      </c>
      <c r="AY901" s="251" t="s">
        <v>177</v>
      </c>
    </row>
    <row r="902" s="14" customFormat="1">
      <c r="A902" s="14"/>
      <c r="B902" s="252"/>
      <c r="C902" s="253"/>
      <c r="D902" s="243" t="s">
        <v>186</v>
      </c>
      <c r="E902" s="254" t="s">
        <v>21</v>
      </c>
      <c r="F902" s="255" t="s">
        <v>1198</v>
      </c>
      <c r="G902" s="253"/>
      <c r="H902" s="256">
        <v>38.409999999999997</v>
      </c>
      <c r="I902" s="257"/>
      <c r="J902" s="253"/>
      <c r="K902" s="253"/>
      <c r="L902" s="258"/>
      <c r="M902" s="259"/>
      <c r="N902" s="260"/>
      <c r="O902" s="260"/>
      <c r="P902" s="260"/>
      <c r="Q902" s="260"/>
      <c r="R902" s="260"/>
      <c r="S902" s="260"/>
      <c r="T902" s="261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2" t="s">
        <v>186</v>
      </c>
      <c r="AU902" s="262" t="s">
        <v>82</v>
      </c>
      <c r="AV902" s="14" t="s">
        <v>82</v>
      </c>
      <c r="AW902" s="14" t="s">
        <v>34</v>
      </c>
      <c r="AX902" s="14" t="s">
        <v>73</v>
      </c>
      <c r="AY902" s="262" t="s">
        <v>177</v>
      </c>
    </row>
    <row r="903" s="14" customFormat="1">
      <c r="A903" s="14"/>
      <c r="B903" s="252"/>
      <c r="C903" s="253"/>
      <c r="D903" s="243" t="s">
        <v>186</v>
      </c>
      <c r="E903" s="254" t="s">
        <v>21</v>
      </c>
      <c r="F903" s="255" t="s">
        <v>1199</v>
      </c>
      <c r="G903" s="253"/>
      <c r="H903" s="256">
        <v>24.640000000000001</v>
      </c>
      <c r="I903" s="257"/>
      <c r="J903" s="253"/>
      <c r="K903" s="253"/>
      <c r="L903" s="258"/>
      <c r="M903" s="259"/>
      <c r="N903" s="260"/>
      <c r="O903" s="260"/>
      <c r="P903" s="260"/>
      <c r="Q903" s="260"/>
      <c r="R903" s="260"/>
      <c r="S903" s="260"/>
      <c r="T903" s="261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62" t="s">
        <v>186</v>
      </c>
      <c r="AU903" s="262" t="s">
        <v>82</v>
      </c>
      <c r="AV903" s="14" t="s">
        <v>82</v>
      </c>
      <c r="AW903" s="14" t="s">
        <v>34</v>
      </c>
      <c r="AX903" s="14" t="s">
        <v>73</v>
      </c>
      <c r="AY903" s="262" t="s">
        <v>177</v>
      </c>
    </row>
    <row r="904" s="13" customFormat="1">
      <c r="A904" s="13"/>
      <c r="B904" s="241"/>
      <c r="C904" s="242"/>
      <c r="D904" s="243" t="s">
        <v>186</v>
      </c>
      <c r="E904" s="244" t="s">
        <v>21</v>
      </c>
      <c r="F904" s="245" t="s">
        <v>308</v>
      </c>
      <c r="G904" s="242"/>
      <c r="H904" s="244" t="s">
        <v>21</v>
      </c>
      <c r="I904" s="246"/>
      <c r="J904" s="242"/>
      <c r="K904" s="242"/>
      <c r="L904" s="247"/>
      <c r="M904" s="248"/>
      <c r="N904" s="249"/>
      <c r="O904" s="249"/>
      <c r="P904" s="249"/>
      <c r="Q904" s="249"/>
      <c r="R904" s="249"/>
      <c r="S904" s="249"/>
      <c r="T904" s="25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51" t="s">
        <v>186</v>
      </c>
      <c r="AU904" s="251" t="s">
        <v>82</v>
      </c>
      <c r="AV904" s="13" t="s">
        <v>80</v>
      </c>
      <c r="AW904" s="13" t="s">
        <v>34</v>
      </c>
      <c r="AX904" s="13" t="s">
        <v>73</v>
      </c>
      <c r="AY904" s="251" t="s">
        <v>177</v>
      </c>
    </row>
    <row r="905" s="14" customFormat="1">
      <c r="A905" s="14"/>
      <c r="B905" s="252"/>
      <c r="C905" s="253"/>
      <c r="D905" s="243" t="s">
        <v>186</v>
      </c>
      <c r="E905" s="254" t="s">
        <v>21</v>
      </c>
      <c r="F905" s="255" t="s">
        <v>1200</v>
      </c>
      <c r="G905" s="253"/>
      <c r="H905" s="256">
        <v>13.756</v>
      </c>
      <c r="I905" s="257"/>
      <c r="J905" s="253"/>
      <c r="K905" s="253"/>
      <c r="L905" s="258"/>
      <c r="M905" s="259"/>
      <c r="N905" s="260"/>
      <c r="O905" s="260"/>
      <c r="P905" s="260"/>
      <c r="Q905" s="260"/>
      <c r="R905" s="260"/>
      <c r="S905" s="260"/>
      <c r="T905" s="261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2" t="s">
        <v>186</v>
      </c>
      <c r="AU905" s="262" t="s">
        <v>82</v>
      </c>
      <c r="AV905" s="14" t="s">
        <v>82</v>
      </c>
      <c r="AW905" s="14" t="s">
        <v>34</v>
      </c>
      <c r="AX905" s="14" t="s">
        <v>73</v>
      </c>
      <c r="AY905" s="262" t="s">
        <v>177</v>
      </c>
    </row>
    <row r="906" s="14" customFormat="1">
      <c r="A906" s="14"/>
      <c r="B906" s="252"/>
      <c r="C906" s="253"/>
      <c r="D906" s="243" t="s">
        <v>186</v>
      </c>
      <c r="E906" s="254" t="s">
        <v>21</v>
      </c>
      <c r="F906" s="255" t="s">
        <v>1201</v>
      </c>
      <c r="G906" s="253"/>
      <c r="H906" s="256">
        <v>6.5119999999999996</v>
      </c>
      <c r="I906" s="257"/>
      <c r="J906" s="253"/>
      <c r="K906" s="253"/>
      <c r="L906" s="258"/>
      <c r="M906" s="259"/>
      <c r="N906" s="260"/>
      <c r="O906" s="260"/>
      <c r="P906" s="260"/>
      <c r="Q906" s="260"/>
      <c r="R906" s="260"/>
      <c r="S906" s="260"/>
      <c r="T906" s="26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62" t="s">
        <v>186</v>
      </c>
      <c r="AU906" s="262" t="s">
        <v>82</v>
      </c>
      <c r="AV906" s="14" t="s">
        <v>82</v>
      </c>
      <c r="AW906" s="14" t="s">
        <v>34</v>
      </c>
      <c r="AX906" s="14" t="s">
        <v>73</v>
      </c>
      <c r="AY906" s="262" t="s">
        <v>177</v>
      </c>
    </row>
    <row r="907" s="14" customFormat="1">
      <c r="A907" s="14"/>
      <c r="B907" s="252"/>
      <c r="C907" s="253"/>
      <c r="D907" s="243" t="s">
        <v>186</v>
      </c>
      <c r="E907" s="254" t="s">
        <v>21</v>
      </c>
      <c r="F907" s="255" t="s">
        <v>1202</v>
      </c>
      <c r="G907" s="253"/>
      <c r="H907" s="256">
        <v>22.670999999999999</v>
      </c>
      <c r="I907" s="257"/>
      <c r="J907" s="253"/>
      <c r="K907" s="253"/>
      <c r="L907" s="258"/>
      <c r="M907" s="259"/>
      <c r="N907" s="260"/>
      <c r="O907" s="260"/>
      <c r="P907" s="260"/>
      <c r="Q907" s="260"/>
      <c r="R907" s="260"/>
      <c r="S907" s="260"/>
      <c r="T907" s="26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2" t="s">
        <v>186</v>
      </c>
      <c r="AU907" s="262" t="s">
        <v>82</v>
      </c>
      <c r="AV907" s="14" t="s">
        <v>82</v>
      </c>
      <c r="AW907" s="14" t="s">
        <v>34</v>
      </c>
      <c r="AX907" s="14" t="s">
        <v>73</v>
      </c>
      <c r="AY907" s="262" t="s">
        <v>177</v>
      </c>
    </row>
    <row r="908" s="14" customFormat="1">
      <c r="A908" s="14"/>
      <c r="B908" s="252"/>
      <c r="C908" s="253"/>
      <c r="D908" s="243" t="s">
        <v>186</v>
      </c>
      <c r="E908" s="254" t="s">
        <v>21</v>
      </c>
      <c r="F908" s="255" t="s">
        <v>1203</v>
      </c>
      <c r="G908" s="253"/>
      <c r="H908" s="256">
        <v>8.4710000000000001</v>
      </c>
      <c r="I908" s="257"/>
      <c r="J908" s="253"/>
      <c r="K908" s="253"/>
      <c r="L908" s="258"/>
      <c r="M908" s="259"/>
      <c r="N908" s="260"/>
      <c r="O908" s="260"/>
      <c r="P908" s="260"/>
      <c r="Q908" s="260"/>
      <c r="R908" s="260"/>
      <c r="S908" s="260"/>
      <c r="T908" s="26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2" t="s">
        <v>186</v>
      </c>
      <c r="AU908" s="262" t="s">
        <v>82</v>
      </c>
      <c r="AV908" s="14" t="s">
        <v>82</v>
      </c>
      <c r="AW908" s="14" t="s">
        <v>34</v>
      </c>
      <c r="AX908" s="14" t="s">
        <v>73</v>
      </c>
      <c r="AY908" s="262" t="s">
        <v>177</v>
      </c>
    </row>
    <row r="909" s="15" customFormat="1">
      <c r="A909" s="15"/>
      <c r="B909" s="263"/>
      <c r="C909" s="264"/>
      <c r="D909" s="243" t="s">
        <v>186</v>
      </c>
      <c r="E909" s="265" t="s">
        <v>21</v>
      </c>
      <c r="F909" s="266" t="s">
        <v>190</v>
      </c>
      <c r="G909" s="264"/>
      <c r="H909" s="267">
        <v>114.46000000000001</v>
      </c>
      <c r="I909" s="268"/>
      <c r="J909" s="264"/>
      <c r="K909" s="264"/>
      <c r="L909" s="269"/>
      <c r="M909" s="270"/>
      <c r="N909" s="271"/>
      <c r="O909" s="271"/>
      <c r="P909" s="271"/>
      <c r="Q909" s="271"/>
      <c r="R909" s="271"/>
      <c r="S909" s="271"/>
      <c r="T909" s="272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3" t="s">
        <v>186</v>
      </c>
      <c r="AU909" s="273" t="s">
        <v>82</v>
      </c>
      <c r="AV909" s="15" t="s">
        <v>184</v>
      </c>
      <c r="AW909" s="15" t="s">
        <v>34</v>
      </c>
      <c r="AX909" s="15" t="s">
        <v>80</v>
      </c>
      <c r="AY909" s="273" t="s">
        <v>177</v>
      </c>
    </row>
    <row r="910" s="2" customFormat="1" ht="14.4" customHeight="1">
      <c r="A910" s="40"/>
      <c r="B910" s="41"/>
      <c r="C910" s="228" t="s">
        <v>1204</v>
      </c>
      <c r="D910" s="228" t="s">
        <v>179</v>
      </c>
      <c r="E910" s="229" t="s">
        <v>1205</v>
      </c>
      <c r="F910" s="230" t="s">
        <v>1206</v>
      </c>
      <c r="G910" s="231" t="s">
        <v>269</v>
      </c>
      <c r="H910" s="232">
        <v>180.80000000000001</v>
      </c>
      <c r="I910" s="233"/>
      <c r="J910" s="234">
        <f>ROUND(I910*H910,2)</f>
        <v>0</v>
      </c>
      <c r="K910" s="230" t="s">
        <v>21</v>
      </c>
      <c r="L910" s="46"/>
      <c r="M910" s="235" t="s">
        <v>21</v>
      </c>
      <c r="N910" s="236" t="s">
        <v>44</v>
      </c>
      <c r="O910" s="86"/>
      <c r="P910" s="237">
        <f>O910*H910</f>
        <v>0</v>
      </c>
      <c r="Q910" s="237">
        <v>0</v>
      </c>
      <c r="R910" s="237">
        <f>Q910*H910</f>
        <v>0</v>
      </c>
      <c r="S910" s="237">
        <v>0</v>
      </c>
      <c r="T910" s="238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39" t="s">
        <v>184</v>
      </c>
      <c r="AT910" s="239" t="s">
        <v>179</v>
      </c>
      <c r="AU910" s="239" t="s">
        <v>82</v>
      </c>
      <c r="AY910" s="19" t="s">
        <v>177</v>
      </c>
      <c r="BE910" s="240">
        <f>IF(N910="základní",J910,0)</f>
        <v>0</v>
      </c>
      <c r="BF910" s="240">
        <f>IF(N910="snížená",J910,0)</f>
        <v>0</v>
      </c>
      <c r="BG910" s="240">
        <f>IF(N910="zákl. přenesená",J910,0)</f>
        <v>0</v>
      </c>
      <c r="BH910" s="240">
        <f>IF(N910="sníž. přenesená",J910,0)</f>
        <v>0</v>
      </c>
      <c r="BI910" s="240">
        <f>IF(N910="nulová",J910,0)</f>
        <v>0</v>
      </c>
      <c r="BJ910" s="19" t="s">
        <v>80</v>
      </c>
      <c r="BK910" s="240">
        <f>ROUND(I910*H910,2)</f>
        <v>0</v>
      </c>
      <c r="BL910" s="19" t="s">
        <v>184</v>
      </c>
      <c r="BM910" s="239" t="s">
        <v>1207</v>
      </c>
    </row>
    <row r="911" s="13" customFormat="1">
      <c r="A911" s="13"/>
      <c r="B911" s="241"/>
      <c r="C911" s="242"/>
      <c r="D911" s="243" t="s">
        <v>186</v>
      </c>
      <c r="E911" s="244" t="s">
        <v>21</v>
      </c>
      <c r="F911" s="245" t="s">
        <v>1197</v>
      </c>
      <c r="G911" s="242"/>
      <c r="H911" s="244" t="s">
        <v>21</v>
      </c>
      <c r="I911" s="246"/>
      <c r="J911" s="242"/>
      <c r="K911" s="242"/>
      <c r="L911" s="247"/>
      <c r="M911" s="248"/>
      <c r="N911" s="249"/>
      <c r="O911" s="249"/>
      <c r="P911" s="249"/>
      <c r="Q911" s="249"/>
      <c r="R911" s="249"/>
      <c r="S911" s="249"/>
      <c r="T911" s="25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1" t="s">
        <v>186</v>
      </c>
      <c r="AU911" s="251" t="s">
        <v>82</v>
      </c>
      <c r="AV911" s="13" t="s">
        <v>80</v>
      </c>
      <c r="AW911" s="13" t="s">
        <v>34</v>
      </c>
      <c r="AX911" s="13" t="s">
        <v>73</v>
      </c>
      <c r="AY911" s="251" t="s">
        <v>177</v>
      </c>
    </row>
    <row r="912" s="14" customFormat="1">
      <c r="A912" s="14"/>
      <c r="B912" s="252"/>
      <c r="C912" s="253"/>
      <c r="D912" s="243" t="s">
        <v>186</v>
      </c>
      <c r="E912" s="254" t="s">
        <v>21</v>
      </c>
      <c r="F912" s="255" t="s">
        <v>1208</v>
      </c>
      <c r="G912" s="253"/>
      <c r="H912" s="256">
        <v>103.8</v>
      </c>
      <c r="I912" s="257"/>
      <c r="J912" s="253"/>
      <c r="K912" s="253"/>
      <c r="L912" s="258"/>
      <c r="M912" s="259"/>
      <c r="N912" s="260"/>
      <c r="O912" s="260"/>
      <c r="P912" s="260"/>
      <c r="Q912" s="260"/>
      <c r="R912" s="260"/>
      <c r="S912" s="260"/>
      <c r="T912" s="261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62" t="s">
        <v>186</v>
      </c>
      <c r="AU912" s="262" t="s">
        <v>82</v>
      </c>
      <c r="AV912" s="14" t="s">
        <v>82</v>
      </c>
      <c r="AW912" s="14" t="s">
        <v>34</v>
      </c>
      <c r="AX912" s="14" t="s">
        <v>73</v>
      </c>
      <c r="AY912" s="262" t="s">
        <v>177</v>
      </c>
    </row>
    <row r="913" s="14" customFormat="1">
      <c r="A913" s="14"/>
      <c r="B913" s="252"/>
      <c r="C913" s="253"/>
      <c r="D913" s="243" t="s">
        <v>186</v>
      </c>
      <c r="E913" s="254" t="s">
        <v>21</v>
      </c>
      <c r="F913" s="255" t="s">
        <v>1209</v>
      </c>
      <c r="G913" s="253"/>
      <c r="H913" s="256">
        <v>77</v>
      </c>
      <c r="I913" s="257"/>
      <c r="J913" s="253"/>
      <c r="K913" s="253"/>
      <c r="L913" s="258"/>
      <c r="M913" s="259"/>
      <c r="N913" s="260"/>
      <c r="O913" s="260"/>
      <c r="P913" s="260"/>
      <c r="Q913" s="260"/>
      <c r="R913" s="260"/>
      <c r="S913" s="260"/>
      <c r="T913" s="26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2" t="s">
        <v>186</v>
      </c>
      <c r="AU913" s="262" t="s">
        <v>82</v>
      </c>
      <c r="AV913" s="14" t="s">
        <v>82</v>
      </c>
      <c r="AW913" s="14" t="s">
        <v>34</v>
      </c>
      <c r="AX913" s="14" t="s">
        <v>73</v>
      </c>
      <c r="AY913" s="262" t="s">
        <v>177</v>
      </c>
    </row>
    <row r="914" s="15" customFormat="1">
      <c r="A914" s="15"/>
      <c r="B914" s="263"/>
      <c r="C914" s="264"/>
      <c r="D914" s="243" t="s">
        <v>186</v>
      </c>
      <c r="E914" s="265" t="s">
        <v>21</v>
      </c>
      <c r="F914" s="266" t="s">
        <v>190</v>
      </c>
      <c r="G914" s="264"/>
      <c r="H914" s="267">
        <v>180.80000000000001</v>
      </c>
      <c r="I914" s="268"/>
      <c r="J914" s="264"/>
      <c r="K914" s="264"/>
      <c r="L914" s="269"/>
      <c r="M914" s="270"/>
      <c r="N914" s="271"/>
      <c r="O914" s="271"/>
      <c r="P914" s="271"/>
      <c r="Q914" s="271"/>
      <c r="R914" s="271"/>
      <c r="S914" s="271"/>
      <c r="T914" s="272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73" t="s">
        <v>186</v>
      </c>
      <c r="AU914" s="273" t="s">
        <v>82</v>
      </c>
      <c r="AV914" s="15" t="s">
        <v>184</v>
      </c>
      <c r="AW914" s="15" t="s">
        <v>34</v>
      </c>
      <c r="AX914" s="15" t="s">
        <v>80</v>
      </c>
      <c r="AY914" s="273" t="s">
        <v>177</v>
      </c>
    </row>
    <row r="915" s="2" customFormat="1" ht="19.8" customHeight="1">
      <c r="A915" s="40"/>
      <c r="B915" s="41"/>
      <c r="C915" s="228" t="s">
        <v>1210</v>
      </c>
      <c r="D915" s="228" t="s">
        <v>179</v>
      </c>
      <c r="E915" s="229" t="s">
        <v>1211</v>
      </c>
      <c r="F915" s="230" t="s">
        <v>1212</v>
      </c>
      <c r="G915" s="231" t="s">
        <v>269</v>
      </c>
      <c r="H915" s="232">
        <v>45</v>
      </c>
      <c r="I915" s="233"/>
      <c r="J915" s="234">
        <f>ROUND(I915*H915,2)</f>
        <v>0</v>
      </c>
      <c r="K915" s="230" t="s">
        <v>183</v>
      </c>
      <c r="L915" s="46"/>
      <c r="M915" s="235" t="s">
        <v>21</v>
      </c>
      <c r="N915" s="236" t="s">
        <v>44</v>
      </c>
      <c r="O915" s="86"/>
      <c r="P915" s="237">
        <f>O915*H915</f>
        <v>0</v>
      </c>
      <c r="Q915" s="237">
        <v>0</v>
      </c>
      <c r="R915" s="237">
        <f>Q915*H915</f>
        <v>0</v>
      </c>
      <c r="S915" s="237">
        <v>0</v>
      </c>
      <c r="T915" s="238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39" t="s">
        <v>184</v>
      </c>
      <c r="AT915" s="239" t="s">
        <v>179</v>
      </c>
      <c r="AU915" s="239" t="s">
        <v>82</v>
      </c>
      <c r="AY915" s="19" t="s">
        <v>177</v>
      </c>
      <c r="BE915" s="240">
        <f>IF(N915="základní",J915,0)</f>
        <v>0</v>
      </c>
      <c r="BF915" s="240">
        <f>IF(N915="snížená",J915,0)</f>
        <v>0</v>
      </c>
      <c r="BG915" s="240">
        <f>IF(N915="zákl. přenesená",J915,0)</f>
        <v>0</v>
      </c>
      <c r="BH915" s="240">
        <f>IF(N915="sníž. přenesená",J915,0)</f>
        <v>0</v>
      </c>
      <c r="BI915" s="240">
        <f>IF(N915="nulová",J915,0)</f>
        <v>0</v>
      </c>
      <c r="BJ915" s="19" t="s">
        <v>80</v>
      </c>
      <c r="BK915" s="240">
        <f>ROUND(I915*H915,2)</f>
        <v>0</v>
      </c>
      <c r="BL915" s="19" t="s">
        <v>184</v>
      </c>
      <c r="BM915" s="239" t="s">
        <v>1213</v>
      </c>
    </row>
    <row r="916" s="13" customFormat="1">
      <c r="A916" s="13"/>
      <c r="B916" s="241"/>
      <c r="C916" s="242"/>
      <c r="D916" s="243" t="s">
        <v>186</v>
      </c>
      <c r="E916" s="244" t="s">
        <v>21</v>
      </c>
      <c r="F916" s="245" t="s">
        <v>1214</v>
      </c>
      <c r="G916" s="242"/>
      <c r="H916" s="244" t="s">
        <v>21</v>
      </c>
      <c r="I916" s="246"/>
      <c r="J916" s="242"/>
      <c r="K916" s="242"/>
      <c r="L916" s="247"/>
      <c r="M916" s="248"/>
      <c r="N916" s="249"/>
      <c r="O916" s="249"/>
      <c r="P916" s="249"/>
      <c r="Q916" s="249"/>
      <c r="R916" s="249"/>
      <c r="S916" s="249"/>
      <c r="T916" s="25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1" t="s">
        <v>186</v>
      </c>
      <c r="AU916" s="251" t="s">
        <v>82</v>
      </c>
      <c r="AV916" s="13" t="s">
        <v>80</v>
      </c>
      <c r="AW916" s="13" t="s">
        <v>34</v>
      </c>
      <c r="AX916" s="13" t="s">
        <v>73</v>
      </c>
      <c r="AY916" s="251" t="s">
        <v>177</v>
      </c>
    </row>
    <row r="917" s="14" customFormat="1">
      <c r="A917" s="14"/>
      <c r="B917" s="252"/>
      <c r="C917" s="253"/>
      <c r="D917" s="243" t="s">
        <v>186</v>
      </c>
      <c r="E917" s="254" t="s">
        <v>21</v>
      </c>
      <c r="F917" s="255" t="s">
        <v>1215</v>
      </c>
      <c r="G917" s="253"/>
      <c r="H917" s="256">
        <v>45</v>
      </c>
      <c r="I917" s="257"/>
      <c r="J917" s="253"/>
      <c r="K917" s="253"/>
      <c r="L917" s="258"/>
      <c r="M917" s="259"/>
      <c r="N917" s="260"/>
      <c r="O917" s="260"/>
      <c r="P917" s="260"/>
      <c r="Q917" s="260"/>
      <c r="R917" s="260"/>
      <c r="S917" s="260"/>
      <c r="T917" s="26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62" t="s">
        <v>186</v>
      </c>
      <c r="AU917" s="262" t="s">
        <v>82</v>
      </c>
      <c r="AV917" s="14" t="s">
        <v>82</v>
      </c>
      <c r="AW917" s="14" t="s">
        <v>34</v>
      </c>
      <c r="AX917" s="14" t="s">
        <v>80</v>
      </c>
      <c r="AY917" s="262" t="s">
        <v>177</v>
      </c>
    </row>
    <row r="918" s="2" customFormat="1" ht="19.8" customHeight="1">
      <c r="A918" s="40"/>
      <c r="B918" s="41"/>
      <c r="C918" s="228" t="s">
        <v>1216</v>
      </c>
      <c r="D918" s="228" t="s">
        <v>179</v>
      </c>
      <c r="E918" s="229" t="s">
        <v>1217</v>
      </c>
      <c r="F918" s="230" t="s">
        <v>1218</v>
      </c>
      <c r="G918" s="231" t="s">
        <v>269</v>
      </c>
      <c r="H918" s="232">
        <v>45</v>
      </c>
      <c r="I918" s="233"/>
      <c r="J918" s="234">
        <f>ROUND(I918*H918,2)</f>
        <v>0</v>
      </c>
      <c r="K918" s="230" t="s">
        <v>183</v>
      </c>
      <c r="L918" s="46"/>
      <c r="M918" s="235" t="s">
        <v>21</v>
      </c>
      <c r="N918" s="236" t="s">
        <v>44</v>
      </c>
      <c r="O918" s="86"/>
      <c r="P918" s="237">
        <f>O918*H918</f>
        <v>0</v>
      </c>
      <c r="Q918" s="237">
        <v>0</v>
      </c>
      <c r="R918" s="237">
        <f>Q918*H918</f>
        <v>0</v>
      </c>
      <c r="S918" s="237">
        <v>0</v>
      </c>
      <c r="T918" s="238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39" t="s">
        <v>184</v>
      </c>
      <c r="AT918" s="239" t="s">
        <v>179</v>
      </c>
      <c r="AU918" s="239" t="s">
        <v>82</v>
      </c>
      <c r="AY918" s="19" t="s">
        <v>177</v>
      </c>
      <c r="BE918" s="240">
        <f>IF(N918="základní",J918,0)</f>
        <v>0</v>
      </c>
      <c r="BF918" s="240">
        <f>IF(N918="snížená",J918,0)</f>
        <v>0</v>
      </c>
      <c r="BG918" s="240">
        <f>IF(N918="zákl. přenesená",J918,0)</f>
        <v>0</v>
      </c>
      <c r="BH918" s="240">
        <f>IF(N918="sníž. přenesená",J918,0)</f>
        <v>0</v>
      </c>
      <c r="BI918" s="240">
        <f>IF(N918="nulová",J918,0)</f>
        <v>0</v>
      </c>
      <c r="BJ918" s="19" t="s">
        <v>80</v>
      </c>
      <c r="BK918" s="240">
        <f>ROUND(I918*H918,2)</f>
        <v>0</v>
      </c>
      <c r="BL918" s="19" t="s">
        <v>184</v>
      </c>
      <c r="BM918" s="239" t="s">
        <v>1219</v>
      </c>
    </row>
    <row r="919" s="13" customFormat="1">
      <c r="A919" s="13"/>
      <c r="B919" s="241"/>
      <c r="C919" s="242"/>
      <c r="D919" s="243" t="s">
        <v>186</v>
      </c>
      <c r="E919" s="244" t="s">
        <v>21</v>
      </c>
      <c r="F919" s="245" t="s">
        <v>1220</v>
      </c>
      <c r="G919" s="242"/>
      <c r="H919" s="244" t="s">
        <v>21</v>
      </c>
      <c r="I919" s="246"/>
      <c r="J919" s="242"/>
      <c r="K919" s="242"/>
      <c r="L919" s="247"/>
      <c r="M919" s="248"/>
      <c r="N919" s="249"/>
      <c r="O919" s="249"/>
      <c r="P919" s="249"/>
      <c r="Q919" s="249"/>
      <c r="R919" s="249"/>
      <c r="S919" s="249"/>
      <c r="T919" s="250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1" t="s">
        <v>186</v>
      </c>
      <c r="AU919" s="251" t="s">
        <v>82</v>
      </c>
      <c r="AV919" s="13" t="s">
        <v>80</v>
      </c>
      <c r="AW919" s="13" t="s">
        <v>34</v>
      </c>
      <c r="AX919" s="13" t="s">
        <v>73</v>
      </c>
      <c r="AY919" s="251" t="s">
        <v>177</v>
      </c>
    </row>
    <row r="920" s="14" customFormat="1">
      <c r="A920" s="14"/>
      <c r="B920" s="252"/>
      <c r="C920" s="253"/>
      <c r="D920" s="243" t="s">
        <v>186</v>
      </c>
      <c r="E920" s="254" t="s">
        <v>21</v>
      </c>
      <c r="F920" s="255" t="s">
        <v>1215</v>
      </c>
      <c r="G920" s="253"/>
      <c r="H920" s="256">
        <v>45</v>
      </c>
      <c r="I920" s="257"/>
      <c r="J920" s="253"/>
      <c r="K920" s="253"/>
      <c r="L920" s="258"/>
      <c r="M920" s="259"/>
      <c r="N920" s="260"/>
      <c r="O920" s="260"/>
      <c r="P920" s="260"/>
      <c r="Q920" s="260"/>
      <c r="R920" s="260"/>
      <c r="S920" s="260"/>
      <c r="T920" s="261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2" t="s">
        <v>186</v>
      </c>
      <c r="AU920" s="262" t="s">
        <v>82</v>
      </c>
      <c r="AV920" s="14" t="s">
        <v>82</v>
      </c>
      <c r="AW920" s="14" t="s">
        <v>34</v>
      </c>
      <c r="AX920" s="14" t="s">
        <v>80</v>
      </c>
      <c r="AY920" s="262" t="s">
        <v>177</v>
      </c>
    </row>
    <row r="921" s="2" customFormat="1" ht="19.8" customHeight="1">
      <c r="A921" s="40"/>
      <c r="B921" s="41"/>
      <c r="C921" s="228" t="s">
        <v>1221</v>
      </c>
      <c r="D921" s="228" t="s">
        <v>179</v>
      </c>
      <c r="E921" s="229" t="s">
        <v>1222</v>
      </c>
      <c r="F921" s="230" t="s">
        <v>1223</v>
      </c>
      <c r="G921" s="231" t="s">
        <v>788</v>
      </c>
      <c r="H921" s="232">
        <v>28</v>
      </c>
      <c r="I921" s="233"/>
      <c r="J921" s="234">
        <f>ROUND(I921*H921,2)</f>
        <v>0</v>
      </c>
      <c r="K921" s="230" t="s">
        <v>183</v>
      </c>
      <c r="L921" s="46"/>
      <c r="M921" s="235" t="s">
        <v>21</v>
      </c>
      <c r="N921" s="236" t="s">
        <v>44</v>
      </c>
      <c r="O921" s="86"/>
      <c r="P921" s="237">
        <f>O921*H921</f>
        <v>0</v>
      </c>
      <c r="Q921" s="237">
        <v>4.0000000000000003E-05</v>
      </c>
      <c r="R921" s="237">
        <f>Q921*H921</f>
        <v>0.0011200000000000001</v>
      </c>
      <c r="S921" s="237">
        <v>0</v>
      </c>
      <c r="T921" s="238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39" t="s">
        <v>184</v>
      </c>
      <c r="AT921" s="239" t="s">
        <v>179</v>
      </c>
      <c r="AU921" s="239" t="s">
        <v>82</v>
      </c>
      <c r="AY921" s="19" t="s">
        <v>177</v>
      </c>
      <c r="BE921" s="240">
        <f>IF(N921="základní",J921,0)</f>
        <v>0</v>
      </c>
      <c r="BF921" s="240">
        <f>IF(N921="snížená",J921,0)</f>
        <v>0</v>
      </c>
      <c r="BG921" s="240">
        <f>IF(N921="zákl. přenesená",J921,0)</f>
        <v>0</v>
      </c>
      <c r="BH921" s="240">
        <f>IF(N921="sníž. přenesená",J921,0)</f>
        <v>0</v>
      </c>
      <c r="BI921" s="240">
        <f>IF(N921="nulová",J921,0)</f>
        <v>0</v>
      </c>
      <c r="BJ921" s="19" t="s">
        <v>80</v>
      </c>
      <c r="BK921" s="240">
        <f>ROUND(I921*H921,2)</f>
        <v>0</v>
      </c>
      <c r="BL921" s="19" t="s">
        <v>184</v>
      </c>
      <c r="BM921" s="239" t="s">
        <v>1224</v>
      </c>
    </row>
    <row r="922" s="13" customFormat="1">
      <c r="A922" s="13"/>
      <c r="B922" s="241"/>
      <c r="C922" s="242"/>
      <c r="D922" s="243" t="s">
        <v>186</v>
      </c>
      <c r="E922" s="244" t="s">
        <v>21</v>
      </c>
      <c r="F922" s="245" t="s">
        <v>1225</v>
      </c>
      <c r="G922" s="242"/>
      <c r="H922" s="244" t="s">
        <v>21</v>
      </c>
      <c r="I922" s="246"/>
      <c r="J922" s="242"/>
      <c r="K922" s="242"/>
      <c r="L922" s="247"/>
      <c r="M922" s="248"/>
      <c r="N922" s="249"/>
      <c r="O922" s="249"/>
      <c r="P922" s="249"/>
      <c r="Q922" s="249"/>
      <c r="R922" s="249"/>
      <c r="S922" s="249"/>
      <c r="T922" s="25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1" t="s">
        <v>186</v>
      </c>
      <c r="AU922" s="251" t="s">
        <v>82</v>
      </c>
      <c r="AV922" s="13" t="s">
        <v>80</v>
      </c>
      <c r="AW922" s="13" t="s">
        <v>34</v>
      </c>
      <c r="AX922" s="13" t="s">
        <v>73</v>
      </c>
      <c r="AY922" s="251" t="s">
        <v>177</v>
      </c>
    </row>
    <row r="923" s="13" customFormat="1">
      <c r="A923" s="13"/>
      <c r="B923" s="241"/>
      <c r="C923" s="242"/>
      <c r="D923" s="243" t="s">
        <v>186</v>
      </c>
      <c r="E923" s="244" t="s">
        <v>21</v>
      </c>
      <c r="F923" s="245" t="s">
        <v>1226</v>
      </c>
      <c r="G923" s="242"/>
      <c r="H923" s="244" t="s">
        <v>21</v>
      </c>
      <c r="I923" s="246"/>
      <c r="J923" s="242"/>
      <c r="K923" s="242"/>
      <c r="L923" s="247"/>
      <c r="M923" s="248"/>
      <c r="N923" s="249"/>
      <c r="O923" s="249"/>
      <c r="P923" s="249"/>
      <c r="Q923" s="249"/>
      <c r="R923" s="249"/>
      <c r="S923" s="249"/>
      <c r="T923" s="250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51" t="s">
        <v>186</v>
      </c>
      <c r="AU923" s="251" t="s">
        <v>82</v>
      </c>
      <c r="AV923" s="13" t="s">
        <v>80</v>
      </c>
      <c r="AW923" s="13" t="s">
        <v>34</v>
      </c>
      <c r="AX923" s="13" t="s">
        <v>73</v>
      </c>
      <c r="AY923" s="251" t="s">
        <v>177</v>
      </c>
    </row>
    <row r="924" s="14" customFormat="1">
      <c r="A924" s="14"/>
      <c r="B924" s="252"/>
      <c r="C924" s="253"/>
      <c r="D924" s="243" t="s">
        <v>186</v>
      </c>
      <c r="E924" s="254" t="s">
        <v>21</v>
      </c>
      <c r="F924" s="255" t="s">
        <v>1227</v>
      </c>
      <c r="G924" s="253"/>
      <c r="H924" s="256">
        <v>28</v>
      </c>
      <c r="I924" s="257"/>
      <c r="J924" s="253"/>
      <c r="K924" s="253"/>
      <c r="L924" s="258"/>
      <c r="M924" s="259"/>
      <c r="N924" s="260"/>
      <c r="O924" s="260"/>
      <c r="P924" s="260"/>
      <c r="Q924" s="260"/>
      <c r="R924" s="260"/>
      <c r="S924" s="260"/>
      <c r="T924" s="261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62" t="s">
        <v>186</v>
      </c>
      <c r="AU924" s="262" t="s">
        <v>82</v>
      </c>
      <c r="AV924" s="14" t="s">
        <v>82</v>
      </c>
      <c r="AW924" s="14" t="s">
        <v>34</v>
      </c>
      <c r="AX924" s="14" t="s">
        <v>80</v>
      </c>
      <c r="AY924" s="262" t="s">
        <v>177</v>
      </c>
    </row>
    <row r="925" s="2" customFormat="1" ht="19.8" customHeight="1">
      <c r="A925" s="40"/>
      <c r="B925" s="41"/>
      <c r="C925" s="228" t="s">
        <v>1228</v>
      </c>
      <c r="D925" s="228" t="s">
        <v>179</v>
      </c>
      <c r="E925" s="229" t="s">
        <v>1229</v>
      </c>
      <c r="F925" s="230" t="s">
        <v>1230</v>
      </c>
      <c r="G925" s="231" t="s">
        <v>788</v>
      </c>
      <c r="H925" s="232">
        <v>28</v>
      </c>
      <c r="I925" s="233"/>
      <c r="J925" s="234">
        <f>ROUND(I925*H925,2)</f>
        <v>0</v>
      </c>
      <c r="K925" s="230" t="s">
        <v>183</v>
      </c>
      <c r="L925" s="46"/>
      <c r="M925" s="235" t="s">
        <v>21</v>
      </c>
      <c r="N925" s="236" t="s">
        <v>44</v>
      </c>
      <c r="O925" s="86"/>
      <c r="P925" s="237">
        <f>O925*H925</f>
        <v>0</v>
      </c>
      <c r="Q925" s="237">
        <v>0.00022000000000000001</v>
      </c>
      <c r="R925" s="237">
        <f>Q925*H925</f>
        <v>0.0061600000000000005</v>
      </c>
      <c r="S925" s="237">
        <v>0</v>
      </c>
      <c r="T925" s="238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39" t="s">
        <v>184</v>
      </c>
      <c r="AT925" s="239" t="s">
        <v>179</v>
      </c>
      <c r="AU925" s="239" t="s">
        <v>82</v>
      </c>
      <c r="AY925" s="19" t="s">
        <v>177</v>
      </c>
      <c r="BE925" s="240">
        <f>IF(N925="základní",J925,0)</f>
        <v>0</v>
      </c>
      <c r="BF925" s="240">
        <f>IF(N925="snížená",J925,0)</f>
        <v>0</v>
      </c>
      <c r="BG925" s="240">
        <f>IF(N925="zákl. přenesená",J925,0)</f>
        <v>0</v>
      </c>
      <c r="BH925" s="240">
        <f>IF(N925="sníž. přenesená",J925,0)</f>
        <v>0</v>
      </c>
      <c r="BI925" s="240">
        <f>IF(N925="nulová",J925,0)</f>
        <v>0</v>
      </c>
      <c r="BJ925" s="19" t="s">
        <v>80</v>
      </c>
      <c r="BK925" s="240">
        <f>ROUND(I925*H925,2)</f>
        <v>0</v>
      </c>
      <c r="BL925" s="19" t="s">
        <v>184</v>
      </c>
      <c r="BM925" s="239" t="s">
        <v>1231</v>
      </c>
    </row>
    <row r="926" s="2" customFormat="1" ht="19.8" customHeight="1">
      <c r="A926" s="40"/>
      <c r="B926" s="41"/>
      <c r="C926" s="228" t="s">
        <v>1232</v>
      </c>
      <c r="D926" s="228" t="s">
        <v>179</v>
      </c>
      <c r="E926" s="229" t="s">
        <v>1233</v>
      </c>
      <c r="F926" s="230" t="s">
        <v>1234</v>
      </c>
      <c r="G926" s="231" t="s">
        <v>788</v>
      </c>
      <c r="H926" s="232">
        <v>28</v>
      </c>
      <c r="I926" s="233"/>
      <c r="J926" s="234">
        <f>ROUND(I926*H926,2)</f>
        <v>0</v>
      </c>
      <c r="K926" s="230" t="s">
        <v>183</v>
      </c>
      <c r="L926" s="46"/>
      <c r="M926" s="235" t="s">
        <v>21</v>
      </c>
      <c r="N926" s="236" t="s">
        <v>44</v>
      </c>
      <c r="O926" s="86"/>
      <c r="P926" s="237">
        <f>O926*H926</f>
        <v>0</v>
      </c>
      <c r="Q926" s="237">
        <v>0.00029999999999999997</v>
      </c>
      <c r="R926" s="237">
        <f>Q926*H926</f>
        <v>0.0083999999999999995</v>
      </c>
      <c r="S926" s="237">
        <v>0</v>
      </c>
      <c r="T926" s="238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39" t="s">
        <v>184</v>
      </c>
      <c r="AT926" s="239" t="s">
        <v>179</v>
      </c>
      <c r="AU926" s="239" t="s">
        <v>82</v>
      </c>
      <c r="AY926" s="19" t="s">
        <v>177</v>
      </c>
      <c r="BE926" s="240">
        <f>IF(N926="základní",J926,0)</f>
        <v>0</v>
      </c>
      <c r="BF926" s="240">
        <f>IF(N926="snížená",J926,0)</f>
        <v>0</v>
      </c>
      <c r="BG926" s="240">
        <f>IF(N926="zákl. přenesená",J926,0)</f>
        <v>0</v>
      </c>
      <c r="BH926" s="240">
        <f>IF(N926="sníž. přenesená",J926,0)</f>
        <v>0</v>
      </c>
      <c r="BI926" s="240">
        <f>IF(N926="nulová",J926,0)</f>
        <v>0</v>
      </c>
      <c r="BJ926" s="19" t="s">
        <v>80</v>
      </c>
      <c r="BK926" s="240">
        <f>ROUND(I926*H926,2)</f>
        <v>0</v>
      </c>
      <c r="BL926" s="19" t="s">
        <v>184</v>
      </c>
      <c r="BM926" s="239" t="s">
        <v>1235</v>
      </c>
    </row>
    <row r="927" s="13" customFormat="1">
      <c r="A927" s="13"/>
      <c r="B927" s="241"/>
      <c r="C927" s="242"/>
      <c r="D927" s="243" t="s">
        <v>186</v>
      </c>
      <c r="E927" s="244" t="s">
        <v>21</v>
      </c>
      <c r="F927" s="245" t="s">
        <v>1236</v>
      </c>
      <c r="G927" s="242"/>
      <c r="H927" s="244" t="s">
        <v>21</v>
      </c>
      <c r="I927" s="246"/>
      <c r="J927" s="242"/>
      <c r="K927" s="242"/>
      <c r="L927" s="247"/>
      <c r="M927" s="248"/>
      <c r="N927" s="249"/>
      <c r="O927" s="249"/>
      <c r="P927" s="249"/>
      <c r="Q927" s="249"/>
      <c r="R927" s="249"/>
      <c r="S927" s="249"/>
      <c r="T927" s="25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1" t="s">
        <v>186</v>
      </c>
      <c r="AU927" s="251" t="s">
        <v>82</v>
      </c>
      <c r="AV927" s="13" t="s">
        <v>80</v>
      </c>
      <c r="AW927" s="13" t="s">
        <v>34</v>
      </c>
      <c r="AX927" s="13" t="s">
        <v>73</v>
      </c>
      <c r="AY927" s="251" t="s">
        <v>177</v>
      </c>
    </row>
    <row r="928" s="14" customFormat="1">
      <c r="A928" s="14"/>
      <c r="B928" s="252"/>
      <c r="C928" s="253"/>
      <c r="D928" s="243" t="s">
        <v>186</v>
      </c>
      <c r="E928" s="254" t="s">
        <v>21</v>
      </c>
      <c r="F928" s="255" t="s">
        <v>1237</v>
      </c>
      <c r="G928" s="253"/>
      <c r="H928" s="256">
        <v>2</v>
      </c>
      <c r="I928" s="257"/>
      <c r="J928" s="253"/>
      <c r="K928" s="253"/>
      <c r="L928" s="258"/>
      <c r="M928" s="259"/>
      <c r="N928" s="260"/>
      <c r="O928" s="260"/>
      <c r="P928" s="260"/>
      <c r="Q928" s="260"/>
      <c r="R928" s="260"/>
      <c r="S928" s="260"/>
      <c r="T928" s="26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2" t="s">
        <v>186</v>
      </c>
      <c r="AU928" s="262" t="s">
        <v>82</v>
      </c>
      <c r="AV928" s="14" t="s">
        <v>82</v>
      </c>
      <c r="AW928" s="14" t="s">
        <v>34</v>
      </c>
      <c r="AX928" s="14" t="s">
        <v>73</v>
      </c>
      <c r="AY928" s="262" t="s">
        <v>177</v>
      </c>
    </row>
    <row r="929" s="13" customFormat="1">
      <c r="A929" s="13"/>
      <c r="B929" s="241"/>
      <c r="C929" s="242"/>
      <c r="D929" s="243" t="s">
        <v>186</v>
      </c>
      <c r="E929" s="244" t="s">
        <v>21</v>
      </c>
      <c r="F929" s="245" t="s">
        <v>1238</v>
      </c>
      <c r="G929" s="242"/>
      <c r="H929" s="244" t="s">
        <v>21</v>
      </c>
      <c r="I929" s="246"/>
      <c r="J929" s="242"/>
      <c r="K929" s="242"/>
      <c r="L929" s="247"/>
      <c r="M929" s="248"/>
      <c r="N929" s="249"/>
      <c r="O929" s="249"/>
      <c r="P929" s="249"/>
      <c r="Q929" s="249"/>
      <c r="R929" s="249"/>
      <c r="S929" s="249"/>
      <c r="T929" s="25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1" t="s">
        <v>186</v>
      </c>
      <c r="AU929" s="251" t="s">
        <v>82</v>
      </c>
      <c r="AV929" s="13" t="s">
        <v>80</v>
      </c>
      <c r="AW929" s="13" t="s">
        <v>34</v>
      </c>
      <c r="AX929" s="13" t="s">
        <v>73</v>
      </c>
      <c r="AY929" s="251" t="s">
        <v>177</v>
      </c>
    </row>
    <row r="930" s="14" customFormat="1">
      <c r="A930" s="14"/>
      <c r="B930" s="252"/>
      <c r="C930" s="253"/>
      <c r="D930" s="243" t="s">
        <v>186</v>
      </c>
      <c r="E930" s="254" t="s">
        <v>21</v>
      </c>
      <c r="F930" s="255" t="s">
        <v>355</v>
      </c>
      <c r="G930" s="253"/>
      <c r="H930" s="256">
        <v>26</v>
      </c>
      <c r="I930" s="257"/>
      <c r="J930" s="253"/>
      <c r="K930" s="253"/>
      <c r="L930" s="258"/>
      <c r="M930" s="259"/>
      <c r="N930" s="260"/>
      <c r="O930" s="260"/>
      <c r="P930" s="260"/>
      <c r="Q930" s="260"/>
      <c r="R930" s="260"/>
      <c r="S930" s="260"/>
      <c r="T930" s="261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62" t="s">
        <v>186</v>
      </c>
      <c r="AU930" s="262" t="s">
        <v>82</v>
      </c>
      <c r="AV930" s="14" t="s">
        <v>82</v>
      </c>
      <c r="AW930" s="14" t="s">
        <v>34</v>
      </c>
      <c r="AX930" s="14" t="s">
        <v>73</v>
      </c>
      <c r="AY930" s="262" t="s">
        <v>177</v>
      </c>
    </row>
    <row r="931" s="15" customFormat="1">
      <c r="A931" s="15"/>
      <c r="B931" s="263"/>
      <c r="C931" s="264"/>
      <c r="D931" s="243" t="s">
        <v>186</v>
      </c>
      <c r="E931" s="265" t="s">
        <v>21</v>
      </c>
      <c r="F931" s="266" t="s">
        <v>190</v>
      </c>
      <c r="G931" s="264"/>
      <c r="H931" s="267">
        <v>28</v>
      </c>
      <c r="I931" s="268"/>
      <c r="J931" s="264"/>
      <c r="K931" s="264"/>
      <c r="L931" s="269"/>
      <c r="M931" s="270"/>
      <c r="N931" s="271"/>
      <c r="O931" s="271"/>
      <c r="P931" s="271"/>
      <c r="Q931" s="271"/>
      <c r="R931" s="271"/>
      <c r="S931" s="271"/>
      <c r="T931" s="272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73" t="s">
        <v>186</v>
      </c>
      <c r="AU931" s="273" t="s">
        <v>82</v>
      </c>
      <c r="AV931" s="15" t="s">
        <v>184</v>
      </c>
      <c r="AW931" s="15" t="s">
        <v>34</v>
      </c>
      <c r="AX931" s="15" t="s">
        <v>80</v>
      </c>
      <c r="AY931" s="273" t="s">
        <v>177</v>
      </c>
    </row>
    <row r="932" s="2" customFormat="1" ht="14.4" customHeight="1">
      <c r="A932" s="40"/>
      <c r="B932" s="41"/>
      <c r="C932" s="228" t="s">
        <v>1239</v>
      </c>
      <c r="D932" s="228" t="s">
        <v>179</v>
      </c>
      <c r="E932" s="229" t="s">
        <v>1240</v>
      </c>
      <c r="F932" s="230" t="s">
        <v>1241</v>
      </c>
      <c r="G932" s="231" t="s">
        <v>788</v>
      </c>
      <c r="H932" s="232">
        <v>7</v>
      </c>
      <c r="I932" s="233"/>
      <c r="J932" s="234">
        <f>ROUND(I932*H932,2)</f>
        <v>0</v>
      </c>
      <c r="K932" s="230" t="s">
        <v>183</v>
      </c>
      <c r="L932" s="46"/>
      <c r="M932" s="235" t="s">
        <v>21</v>
      </c>
      <c r="N932" s="236" t="s">
        <v>44</v>
      </c>
      <c r="O932" s="86"/>
      <c r="P932" s="237">
        <f>O932*H932</f>
        <v>0</v>
      </c>
      <c r="Q932" s="237">
        <v>0.11171</v>
      </c>
      <c r="R932" s="237">
        <f>Q932*H932</f>
        <v>0.78197000000000005</v>
      </c>
      <c r="S932" s="237">
        <v>0</v>
      </c>
      <c r="T932" s="238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39" t="s">
        <v>184</v>
      </c>
      <c r="AT932" s="239" t="s">
        <v>179</v>
      </c>
      <c r="AU932" s="239" t="s">
        <v>82</v>
      </c>
      <c r="AY932" s="19" t="s">
        <v>177</v>
      </c>
      <c r="BE932" s="240">
        <f>IF(N932="základní",J932,0)</f>
        <v>0</v>
      </c>
      <c r="BF932" s="240">
        <f>IF(N932="snížená",J932,0)</f>
        <v>0</v>
      </c>
      <c r="BG932" s="240">
        <f>IF(N932="zákl. přenesená",J932,0)</f>
        <v>0</v>
      </c>
      <c r="BH932" s="240">
        <f>IF(N932="sníž. přenesená",J932,0)</f>
        <v>0</v>
      </c>
      <c r="BI932" s="240">
        <f>IF(N932="nulová",J932,0)</f>
        <v>0</v>
      </c>
      <c r="BJ932" s="19" t="s">
        <v>80</v>
      </c>
      <c r="BK932" s="240">
        <f>ROUND(I932*H932,2)</f>
        <v>0</v>
      </c>
      <c r="BL932" s="19" t="s">
        <v>184</v>
      </c>
      <c r="BM932" s="239" t="s">
        <v>1242</v>
      </c>
    </row>
    <row r="933" s="13" customFormat="1">
      <c r="A933" s="13"/>
      <c r="B933" s="241"/>
      <c r="C933" s="242"/>
      <c r="D933" s="243" t="s">
        <v>186</v>
      </c>
      <c r="E933" s="244" t="s">
        <v>21</v>
      </c>
      <c r="F933" s="245" t="s">
        <v>1243</v>
      </c>
      <c r="G933" s="242"/>
      <c r="H933" s="244" t="s">
        <v>21</v>
      </c>
      <c r="I933" s="246"/>
      <c r="J933" s="242"/>
      <c r="K933" s="242"/>
      <c r="L933" s="247"/>
      <c r="M933" s="248"/>
      <c r="N933" s="249"/>
      <c r="O933" s="249"/>
      <c r="P933" s="249"/>
      <c r="Q933" s="249"/>
      <c r="R933" s="249"/>
      <c r="S933" s="249"/>
      <c r="T933" s="25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1" t="s">
        <v>186</v>
      </c>
      <c r="AU933" s="251" t="s">
        <v>82</v>
      </c>
      <c r="AV933" s="13" t="s">
        <v>80</v>
      </c>
      <c r="AW933" s="13" t="s">
        <v>34</v>
      </c>
      <c r="AX933" s="13" t="s">
        <v>73</v>
      </c>
      <c r="AY933" s="251" t="s">
        <v>177</v>
      </c>
    </row>
    <row r="934" s="13" customFormat="1">
      <c r="A934" s="13"/>
      <c r="B934" s="241"/>
      <c r="C934" s="242"/>
      <c r="D934" s="243" t="s">
        <v>186</v>
      </c>
      <c r="E934" s="244" t="s">
        <v>21</v>
      </c>
      <c r="F934" s="245" t="s">
        <v>1244</v>
      </c>
      <c r="G934" s="242"/>
      <c r="H934" s="244" t="s">
        <v>21</v>
      </c>
      <c r="I934" s="246"/>
      <c r="J934" s="242"/>
      <c r="K934" s="242"/>
      <c r="L934" s="247"/>
      <c r="M934" s="248"/>
      <c r="N934" s="249"/>
      <c r="O934" s="249"/>
      <c r="P934" s="249"/>
      <c r="Q934" s="249"/>
      <c r="R934" s="249"/>
      <c r="S934" s="249"/>
      <c r="T934" s="25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1" t="s">
        <v>186</v>
      </c>
      <c r="AU934" s="251" t="s">
        <v>82</v>
      </c>
      <c r="AV934" s="13" t="s">
        <v>80</v>
      </c>
      <c r="AW934" s="13" t="s">
        <v>34</v>
      </c>
      <c r="AX934" s="13" t="s">
        <v>73</v>
      </c>
      <c r="AY934" s="251" t="s">
        <v>177</v>
      </c>
    </row>
    <row r="935" s="13" customFormat="1">
      <c r="A935" s="13"/>
      <c r="B935" s="241"/>
      <c r="C935" s="242"/>
      <c r="D935" s="243" t="s">
        <v>186</v>
      </c>
      <c r="E935" s="244" t="s">
        <v>21</v>
      </c>
      <c r="F935" s="245" t="s">
        <v>1245</v>
      </c>
      <c r="G935" s="242"/>
      <c r="H935" s="244" t="s">
        <v>21</v>
      </c>
      <c r="I935" s="246"/>
      <c r="J935" s="242"/>
      <c r="K935" s="242"/>
      <c r="L935" s="247"/>
      <c r="M935" s="248"/>
      <c r="N935" s="249"/>
      <c r="O935" s="249"/>
      <c r="P935" s="249"/>
      <c r="Q935" s="249"/>
      <c r="R935" s="249"/>
      <c r="S935" s="249"/>
      <c r="T935" s="25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1" t="s">
        <v>186</v>
      </c>
      <c r="AU935" s="251" t="s">
        <v>82</v>
      </c>
      <c r="AV935" s="13" t="s">
        <v>80</v>
      </c>
      <c r="AW935" s="13" t="s">
        <v>34</v>
      </c>
      <c r="AX935" s="13" t="s">
        <v>73</v>
      </c>
      <c r="AY935" s="251" t="s">
        <v>177</v>
      </c>
    </row>
    <row r="936" s="14" customFormat="1">
      <c r="A936" s="14"/>
      <c r="B936" s="252"/>
      <c r="C936" s="253"/>
      <c r="D936" s="243" t="s">
        <v>186</v>
      </c>
      <c r="E936" s="254" t="s">
        <v>21</v>
      </c>
      <c r="F936" s="255" t="s">
        <v>223</v>
      </c>
      <c r="G936" s="253"/>
      <c r="H936" s="256">
        <v>7</v>
      </c>
      <c r="I936" s="257"/>
      <c r="J936" s="253"/>
      <c r="K936" s="253"/>
      <c r="L936" s="258"/>
      <c r="M936" s="259"/>
      <c r="N936" s="260"/>
      <c r="O936" s="260"/>
      <c r="P936" s="260"/>
      <c r="Q936" s="260"/>
      <c r="R936" s="260"/>
      <c r="S936" s="260"/>
      <c r="T936" s="261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2" t="s">
        <v>186</v>
      </c>
      <c r="AU936" s="262" t="s">
        <v>82</v>
      </c>
      <c r="AV936" s="14" t="s">
        <v>82</v>
      </c>
      <c r="AW936" s="14" t="s">
        <v>34</v>
      </c>
      <c r="AX936" s="14" t="s">
        <v>80</v>
      </c>
      <c r="AY936" s="262" t="s">
        <v>177</v>
      </c>
    </row>
    <row r="937" s="2" customFormat="1" ht="19.8" customHeight="1">
      <c r="A937" s="40"/>
      <c r="B937" s="41"/>
      <c r="C937" s="274" t="s">
        <v>1246</v>
      </c>
      <c r="D937" s="274" t="s">
        <v>191</v>
      </c>
      <c r="E937" s="275" t="s">
        <v>1247</v>
      </c>
      <c r="F937" s="276" t="s">
        <v>1248</v>
      </c>
      <c r="G937" s="277" t="s">
        <v>788</v>
      </c>
      <c r="H937" s="278">
        <v>6</v>
      </c>
      <c r="I937" s="279"/>
      <c r="J937" s="280">
        <f>ROUND(I937*H937,2)</f>
        <v>0</v>
      </c>
      <c r="K937" s="276" t="s">
        <v>21</v>
      </c>
      <c r="L937" s="281"/>
      <c r="M937" s="282" t="s">
        <v>21</v>
      </c>
      <c r="N937" s="283" t="s">
        <v>44</v>
      </c>
      <c r="O937" s="86"/>
      <c r="P937" s="237">
        <f>O937*H937</f>
        <v>0</v>
      </c>
      <c r="Q937" s="237">
        <v>0.0060000000000000001</v>
      </c>
      <c r="R937" s="237">
        <f>Q937*H937</f>
        <v>0.036000000000000004</v>
      </c>
      <c r="S937" s="237">
        <v>0</v>
      </c>
      <c r="T937" s="238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39" t="s">
        <v>195</v>
      </c>
      <c r="AT937" s="239" t="s">
        <v>191</v>
      </c>
      <c r="AU937" s="239" t="s">
        <v>82</v>
      </c>
      <c r="AY937" s="19" t="s">
        <v>177</v>
      </c>
      <c r="BE937" s="240">
        <f>IF(N937="základní",J937,0)</f>
        <v>0</v>
      </c>
      <c r="BF937" s="240">
        <f>IF(N937="snížená",J937,0)</f>
        <v>0</v>
      </c>
      <c r="BG937" s="240">
        <f>IF(N937="zákl. přenesená",J937,0)</f>
        <v>0</v>
      </c>
      <c r="BH937" s="240">
        <f>IF(N937="sníž. přenesená",J937,0)</f>
        <v>0</v>
      </c>
      <c r="BI937" s="240">
        <f>IF(N937="nulová",J937,0)</f>
        <v>0</v>
      </c>
      <c r="BJ937" s="19" t="s">
        <v>80</v>
      </c>
      <c r="BK937" s="240">
        <f>ROUND(I937*H937,2)</f>
        <v>0</v>
      </c>
      <c r="BL937" s="19" t="s">
        <v>184</v>
      </c>
      <c r="BM937" s="239" t="s">
        <v>1249</v>
      </c>
    </row>
    <row r="938" s="2" customFormat="1" ht="19.8" customHeight="1">
      <c r="A938" s="40"/>
      <c r="B938" s="41"/>
      <c r="C938" s="274" t="s">
        <v>1250</v>
      </c>
      <c r="D938" s="274" t="s">
        <v>191</v>
      </c>
      <c r="E938" s="275" t="s">
        <v>1251</v>
      </c>
      <c r="F938" s="276" t="s">
        <v>1252</v>
      </c>
      <c r="G938" s="277" t="s">
        <v>788</v>
      </c>
      <c r="H938" s="278">
        <v>1</v>
      </c>
      <c r="I938" s="279"/>
      <c r="J938" s="280">
        <f>ROUND(I938*H938,2)</f>
        <v>0</v>
      </c>
      <c r="K938" s="276" t="s">
        <v>21</v>
      </c>
      <c r="L938" s="281"/>
      <c r="M938" s="282" t="s">
        <v>21</v>
      </c>
      <c r="N938" s="283" t="s">
        <v>44</v>
      </c>
      <c r="O938" s="86"/>
      <c r="P938" s="237">
        <f>O938*H938</f>
        <v>0</v>
      </c>
      <c r="Q938" s="237">
        <v>0.0060000000000000001</v>
      </c>
      <c r="R938" s="237">
        <f>Q938*H938</f>
        <v>0.0060000000000000001</v>
      </c>
      <c r="S938" s="237">
        <v>0</v>
      </c>
      <c r="T938" s="238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39" t="s">
        <v>195</v>
      </c>
      <c r="AT938" s="239" t="s">
        <v>191</v>
      </c>
      <c r="AU938" s="239" t="s">
        <v>82</v>
      </c>
      <c r="AY938" s="19" t="s">
        <v>177</v>
      </c>
      <c r="BE938" s="240">
        <f>IF(N938="základní",J938,0)</f>
        <v>0</v>
      </c>
      <c r="BF938" s="240">
        <f>IF(N938="snížená",J938,0)</f>
        <v>0</v>
      </c>
      <c r="BG938" s="240">
        <f>IF(N938="zákl. přenesená",J938,0)</f>
        <v>0</v>
      </c>
      <c r="BH938" s="240">
        <f>IF(N938="sníž. přenesená",J938,0)</f>
        <v>0</v>
      </c>
      <c r="BI938" s="240">
        <f>IF(N938="nulová",J938,0)</f>
        <v>0</v>
      </c>
      <c r="BJ938" s="19" t="s">
        <v>80</v>
      </c>
      <c r="BK938" s="240">
        <f>ROUND(I938*H938,2)</f>
        <v>0</v>
      </c>
      <c r="BL938" s="19" t="s">
        <v>184</v>
      </c>
      <c r="BM938" s="239" t="s">
        <v>1253</v>
      </c>
    </row>
    <row r="939" s="2" customFormat="1" ht="14.4" customHeight="1">
      <c r="A939" s="40"/>
      <c r="B939" s="41"/>
      <c r="C939" s="274" t="s">
        <v>1254</v>
      </c>
      <c r="D939" s="274" t="s">
        <v>191</v>
      </c>
      <c r="E939" s="275" t="s">
        <v>1255</v>
      </c>
      <c r="F939" s="276" t="s">
        <v>1256</v>
      </c>
      <c r="G939" s="277" t="s">
        <v>788</v>
      </c>
      <c r="H939" s="278">
        <v>7</v>
      </c>
      <c r="I939" s="279"/>
      <c r="J939" s="280">
        <f>ROUND(I939*H939,2)</f>
        <v>0</v>
      </c>
      <c r="K939" s="276" t="s">
        <v>183</v>
      </c>
      <c r="L939" s="281"/>
      <c r="M939" s="282" t="s">
        <v>21</v>
      </c>
      <c r="N939" s="283" t="s">
        <v>44</v>
      </c>
      <c r="O939" s="86"/>
      <c r="P939" s="237">
        <f>O939*H939</f>
        <v>0</v>
      </c>
      <c r="Q939" s="237">
        <v>0.0023999999999999998</v>
      </c>
      <c r="R939" s="237">
        <f>Q939*H939</f>
        <v>0.016799999999999999</v>
      </c>
      <c r="S939" s="237">
        <v>0</v>
      </c>
      <c r="T939" s="238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39" t="s">
        <v>195</v>
      </c>
      <c r="AT939" s="239" t="s">
        <v>191</v>
      </c>
      <c r="AU939" s="239" t="s">
        <v>82</v>
      </c>
      <c r="AY939" s="19" t="s">
        <v>177</v>
      </c>
      <c r="BE939" s="240">
        <f>IF(N939="základní",J939,0)</f>
        <v>0</v>
      </c>
      <c r="BF939" s="240">
        <f>IF(N939="snížená",J939,0)</f>
        <v>0</v>
      </c>
      <c r="BG939" s="240">
        <f>IF(N939="zákl. přenesená",J939,0)</f>
        <v>0</v>
      </c>
      <c r="BH939" s="240">
        <f>IF(N939="sníž. přenesená",J939,0)</f>
        <v>0</v>
      </c>
      <c r="BI939" s="240">
        <f>IF(N939="nulová",J939,0)</f>
        <v>0</v>
      </c>
      <c r="BJ939" s="19" t="s">
        <v>80</v>
      </c>
      <c r="BK939" s="240">
        <f>ROUND(I939*H939,2)</f>
        <v>0</v>
      </c>
      <c r="BL939" s="19" t="s">
        <v>184</v>
      </c>
      <c r="BM939" s="239" t="s">
        <v>1257</v>
      </c>
    </row>
    <row r="940" s="2" customFormat="1" ht="19.8" customHeight="1">
      <c r="A940" s="40"/>
      <c r="B940" s="41"/>
      <c r="C940" s="228" t="s">
        <v>1258</v>
      </c>
      <c r="D940" s="228" t="s">
        <v>179</v>
      </c>
      <c r="E940" s="229" t="s">
        <v>1259</v>
      </c>
      <c r="F940" s="230" t="s">
        <v>1260</v>
      </c>
      <c r="G940" s="231" t="s">
        <v>293</v>
      </c>
      <c r="H940" s="232">
        <v>36.350000000000001</v>
      </c>
      <c r="I940" s="233"/>
      <c r="J940" s="234">
        <f>ROUND(I940*H940,2)</f>
        <v>0</v>
      </c>
      <c r="K940" s="230" t="s">
        <v>21</v>
      </c>
      <c r="L940" s="46"/>
      <c r="M940" s="235" t="s">
        <v>21</v>
      </c>
      <c r="N940" s="236" t="s">
        <v>44</v>
      </c>
      <c r="O940" s="86"/>
      <c r="P940" s="237">
        <f>O940*H940</f>
        <v>0</v>
      </c>
      <c r="Q940" s="237">
        <v>0.013259999999999999</v>
      </c>
      <c r="R940" s="237">
        <f>Q940*H940</f>
        <v>0.48200100000000001</v>
      </c>
      <c r="S940" s="237">
        <v>0</v>
      </c>
      <c r="T940" s="238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39" t="s">
        <v>184</v>
      </c>
      <c r="AT940" s="239" t="s">
        <v>179</v>
      </c>
      <c r="AU940" s="239" t="s">
        <v>82</v>
      </c>
      <c r="AY940" s="19" t="s">
        <v>177</v>
      </c>
      <c r="BE940" s="240">
        <f>IF(N940="základní",J940,0)</f>
        <v>0</v>
      </c>
      <c r="BF940" s="240">
        <f>IF(N940="snížená",J940,0)</f>
        <v>0</v>
      </c>
      <c r="BG940" s="240">
        <f>IF(N940="zákl. přenesená",J940,0)</f>
        <v>0</v>
      </c>
      <c r="BH940" s="240">
        <f>IF(N940="sníž. přenesená",J940,0)</f>
        <v>0</v>
      </c>
      <c r="BI940" s="240">
        <f>IF(N940="nulová",J940,0)</f>
        <v>0</v>
      </c>
      <c r="BJ940" s="19" t="s">
        <v>80</v>
      </c>
      <c r="BK940" s="240">
        <f>ROUND(I940*H940,2)</f>
        <v>0</v>
      </c>
      <c r="BL940" s="19" t="s">
        <v>184</v>
      </c>
      <c r="BM940" s="239" t="s">
        <v>1261</v>
      </c>
    </row>
    <row r="941" s="13" customFormat="1">
      <c r="A941" s="13"/>
      <c r="B941" s="241"/>
      <c r="C941" s="242"/>
      <c r="D941" s="243" t="s">
        <v>186</v>
      </c>
      <c r="E941" s="244" t="s">
        <v>21</v>
      </c>
      <c r="F941" s="245" t="s">
        <v>1262</v>
      </c>
      <c r="G941" s="242"/>
      <c r="H941" s="244" t="s">
        <v>21</v>
      </c>
      <c r="I941" s="246"/>
      <c r="J941" s="242"/>
      <c r="K941" s="242"/>
      <c r="L941" s="247"/>
      <c r="M941" s="248"/>
      <c r="N941" s="249"/>
      <c r="O941" s="249"/>
      <c r="P941" s="249"/>
      <c r="Q941" s="249"/>
      <c r="R941" s="249"/>
      <c r="S941" s="249"/>
      <c r="T941" s="250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51" t="s">
        <v>186</v>
      </c>
      <c r="AU941" s="251" t="s">
        <v>82</v>
      </c>
      <c r="AV941" s="13" t="s">
        <v>80</v>
      </c>
      <c r="AW941" s="13" t="s">
        <v>34</v>
      </c>
      <c r="AX941" s="13" t="s">
        <v>73</v>
      </c>
      <c r="AY941" s="251" t="s">
        <v>177</v>
      </c>
    </row>
    <row r="942" s="13" customFormat="1">
      <c r="A942" s="13"/>
      <c r="B942" s="241"/>
      <c r="C942" s="242"/>
      <c r="D942" s="243" t="s">
        <v>186</v>
      </c>
      <c r="E942" s="244" t="s">
        <v>21</v>
      </c>
      <c r="F942" s="245" t="s">
        <v>1263</v>
      </c>
      <c r="G942" s="242"/>
      <c r="H942" s="244" t="s">
        <v>21</v>
      </c>
      <c r="I942" s="246"/>
      <c r="J942" s="242"/>
      <c r="K942" s="242"/>
      <c r="L942" s="247"/>
      <c r="M942" s="248"/>
      <c r="N942" s="249"/>
      <c r="O942" s="249"/>
      <c r="P942" s="249"/>
      <c r="Q942" s="249"/>
      <c r="R942" s="249"/>
      <c r="S942" s="249"/>
      <c r="T942" s="25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51" t="s">
        <v>186</v>
      </c>
      <c r="AU942" s="251" t="s">
        <v>82</v>
      </c>
      <c r="AV942" s="13" t="s">
        <v>80</v>
      </c>
      <c r="AW942" s="13" t="s">
        <v>34</v>
      </c>
      <c r="AX942" s="13" t="s">
        <v>73</v>
      </c>
      <c r="AY942" s="251" t="s">
        <v>177</v>
      </c>
    </row>
    <row r="943" s="13" customFormat="1">
      <c r="A943" s="13"/>
      <c r="B943" s="241"/>
      <c r="C943" s="242"/>
      <c r="D943" s="243" t="s">
        <v>186</v>
      </c>
      <c r="E943" s="244" t="s">
        <v>21</v>
      </c>
      <c r="F943" s="245" t="s">
        <v>685</v>
      </c>
      <c r="G943" s="242"/>
      <c r="H943" s="244" t="s">
        <v>21</v>
      </c>
      <c r="I943" s="246"/>
      <c r="J943" s="242"/>
      <c r="K943" s="242"/>
      <c r="L943" s="247"/>
      <c r="M943" s="248"/>
      <c r="N943" s="249"/>
      <c r="O943" s="249"/>
      <c r="P943" s="249"/>
      <c r="Q943" s="249"/>
      <c r="R943" s="249"/>
      <c r="S943" s="249"/>
      <c r="T943" s="25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1" t="s">
        <v>186</v>
      </c>
      <c r="AU943" s="251" t="s">
        <v>82</v>
      </c>
      <c r="AV943" s="13" t="s">
        <v>80</v>
      </c>
      <c r="AW943" s="13" t="s">
        <v>34</v>
      </c>
      <c r="AX943" s="13" t="s">
        <v>73</v>
      </c>
      <c r="AY943" s="251" t="s">
        <v>177</v>
      </c>
    </row>
    <row r="944" s="13" customFormat="1">
      <c r="A944" s="13"/>
      <c r="B944" s="241"/>
      <c r="C944" s="242"/>
      <c r="D944" s="243" t="s">
        <v>186</v>
      </c>
      <c r="E944" s="244" t="s">
        <v>21</v>
      </c>
      <c r="F944" s="245" t="s">
        <v>1264</v>
      </c>
      <c r="G944" s="242"/>
      <c r="H944" s="244" t="s">
        <v>21</v>
      </c>
      <c r="I944" s="246"/>
      <c r="J944" s="242"/>
      <c r="K944" s="242"/>
      <c r="L944" s="247"/>
      <c r="M944" s="248"/>
      <c r="N944" s="249"/>
      <c r="O944" s="249"/>
      <c r="P944" s="249"/>
      <c r="Q944" s="249"/>
      <c r="R944" s="249"/>
      <c r="S944" s="249"/>
      <c r="T944" s="250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1" t="s">
        <v>186</v>
      </c>
      <c r="AU944" s="251" t="s">
        <v>82</v>
      </c>
      <c r="AV944" s="13" t="s">
        <v>80</v>
      </c>
      <c r="AW944" s="13" t="s">
        <v>34</v>
      </c>
      <c r="AX944" s="13" t="s">
        <v>73</v>
      </c>
      <c r="AY944" s="251" t="s">
        <v>177</v>
      </c>
    </row>
    <row r="945" s="14" customFormat="1">
      <c r="A945" s="14"/>
      <c r="B945" s="252"/>
      <c r="C945" s="253"/>
      <c r="D945" s="243" t="s">
        <v>186</v>
      </c>
      <c r="E945" s="254" t="s">
        <v>21</v>
      </c>
      <c r="F945" s="255" t="s">
        <v>1265</v>
      </c>
      <c r="G945" s="253"/>
      <c r="H945" s="256">
        <v>36.350000000000001</v>
      </c>
      <c r="I945" s="257"/>
      <c r="J945" s="253"/>
      <c r="K945" s="253"/>
      <c r="L945" s="258"/>
      <c r="M945" s="259"/>
      <c r="N945" s="260"/>
      <c r="O945" s="260"/>
      <c r="P945" s="260"/>
      <c r="Q945" s="260"/>
      <c r="R945" s="260"/>
      <c r="S945" s="260"/>
      <c r="T945" s="26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62" t="s">
        <v>186</v>
      </c>
      <c r="AU945" s="262" t="s">
        <v>82</v>
      </c>
      <c r="AV945" s="14" t="s">
        <v>82</v>
      </c>
      <c r="AW945" s="14" t="s">
        <v>34</v>
      </c>
      <c r="AX945" s="14" t="s">
        <v>80</v>
      </c>
      <c r="AY945" s="262" t="s">
        <v>177</v>
      </c>
    </row>
    <row r="946" s="2" customFormat="1" ht="30" customHeight="1">
      <c r="A946" s="40"/>
      <c r="B946" s="41"/>
      <c r="C946" s="228" t="s">
        <v>1266</v>
      </c>
      <c r="D946" s="228" t="s">
        <v>179</v>
      </c>
      <c r="E946" s="229" t="s">
        <v>1267</v>
      </c>
      <c r="F946" s="230" t="s">
        <v>1268</v>
      </c>
      <c r="G946" s="231" t="s">
        <v>1269</v>
      </c>
      <c r="H946" s="232">
        <v>4.2729999999999997</v>
      </c>
      <c r="I946" s="233"/>
      <c r="J946" s="234">
        <f>ROUND(I946*H946,2)</f>
        <v>0</v>
      </c>
      <c r="K946" s="230" t="s">
        <v>21</v>
      </c>
      <c r="L946" s="46"/>
      <c r="M946" s="235" t="s">
        <v>21</v>
      </c>
      <c r="N946" s="236" t="s">
        <v>44</v>
      </c>
      <c r="O946" s="86"/>
      <c r="P946" s="237">
        <f>O946*H946</f>
        <v>0</v>
      </c>
      <c r="Q946" s="237">
        <v>0</v>
      </c>
      <c r="R946" s="237">
        <f>Q946*H946</f>
        <v>0</v>
      </c>
      <c r="S946" s="237">
        <v>0</v>
      </c>
      <c r="T946" s="238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39" t="s">
        <v>184</v>
      </c>
      <c r="AT946" s="239" t="s">
        <v>179</v>
      </c>
      <c r="AU946" s="239" t="s">
        <v>82</v>
      </c>
      <c r="AY946" s="19" t="s">
        <v>177</v>
      </c>
      <c r="BE946" s="240">
        <f>IF(N946="základní",J946,0)</f>
        <v>0</v>
      </c>
      <c r="BF946" s="240">
        <f>IF(N946="snížená",J946,0)</f>
        <v>0</v>
      </c>
      <c r="BG946" s="240">
        <f>IF(N946="zákl. přenesená",J946,0)</f>
        <v>0</v>
      </c>
      <c r="BH946" s="240">
        <f>IF(N946="sníž. přenesená",J946,0)</f>
        <v>0</v>
      </c>
      <c r="BI946" s="240">
        <f>IF(N946="nulová",J946,0)</f>
        <v>0</v>
      </c>
      <c r="BJ946" s="19" t="s">
        <v>80</v>
      </c>
      <c r="BK946" s="240">
        <f>ROUND(I946*H946,2)</f>
        <v>0</v>
      </c>
      <c r="BL946" s="19" t="s">
        <v>184</v>
      </c>
      <c r="BM946" s="239" t="s">
        <v>1270</v>
      </c>
    </row>
    <row r="947" s="13" customFormat="1">
      <c r="A947" s="13"/>
      <c r="B947" s="241"/>
      <c r="C947" s="242"/>
      <c r="D947" s="243" t="s">
        <v>186</v>
      </c>
      <c r="E947" s="244" t="s">
        <v>21</v>
      </c>
      <c r="F947" s="245" t="s">
        <v>1271</v>
      </c>
      <c r="G947" s="242"/>
      <c r="H947" s="244" t="s">
        <v>21</v>
      </c>
      <c r="I947" s="246"/>
      <c r="J947" s="242"/>
      <c r="K947" s="242"/>
      <c r="L947" s="247"/>
      <c r="M947" s="248"/>
      <c r="N947" s="249"/>
      <c r="O947" s="249"/>
      <c r="P947" s="249"/>
      <c r="Q947" s="249"/>
      <c r="R947" s="249"/>
      <c r="S947" s="249"/>
      <c r="T947" s="25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1" t="s">
        <v>186</v>
      </c>
      <c r="AU947" s="251" t="s">
        <v>82</v>
      </c>
      <c r="AV947" s="13" t="s">
        <v>80</v>
      </c>
      <c r="AW947" s="13" t="s">
        <v>34</v>
      </c>
      <c r="AX947" s="13" t="s">
        <v>73</v>
      </c>
      <c r="AY947" s="251" t="s">
        <v>177</v>
      </c>
    </row>
    <row r="948" s="14" customFormat="1">
      <c r="A948" s="14"/>
      <c r="B948" s="252"/>
      <c r="C948" s="253"/>
      <c r="D948" s="243" t="s">
        <v>186</v>
      </c>
      <c r="E948" s="254" t="s">
        <v>21</v>
      </c>
      <c r="F948" s="255" t="s">
        <v>1272</v>
      </c>
      <c r="G948" s="253"/>
      <c r="H948" s="256">
        <v>4.2729999999999997</v>
      </c>
      <c r="I948" s="257"/>
      <c r="J948" s="253"/>
      <c r="K948" s="253"/>
      <c r="L948" s="258"/>
      <c r="M948" s="259"/>
      <c r="N948" s="260"/>
      <c r="O948" s="260"/>
      <c r="P948" s="260"/>
      <c r="Q948" s="260"/>
      <c r="R948" s="260"/>
      <c r="S948" s="260"/>
      <c r="T948" s="261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62" t="s">
        <v>186</v>
      </c>
      <c r="AU948" s="262" t="s">
        <v>82</v>
      </c>
      <c r="AV948" s="14" t="s">
        <v>82</v>
      </c>
      <c r="AW948" s="14" t="s">
        <v>34</v>
      </c>
      <c r="AX948" s="14" t="s">
        <v>80</v>
      </c>
      <c r="AY948" s="262" t="s">
        <v>177</v>
      </c>
    </row>
    <row r="949" s="2" customFormat="1" ht="14.4" customHeight="1">
      <c r="A949" s="40"/>
      <c r="B949" s="41"/>
      <c r="C949" s="228" t="s">
        <v>1273</v>
      </c>
      <c r="D949" s="228" t="s">
        <v>179</v>
      </c>
      <c r="E949" s="229" t="s">
        <v>1274</v>
      </c>
      <c r="F949" s="230" t="s">
        <v>1275</v>
      </c>
      <c r="G949" s="231" t="s">
        <v>1276</v>
      </c>
      <c r="H949" s="232">
        <v>1</v>
      </c>
      <c r="I949" s="233"/>
      <c r="J949" s="234">
        <f>ROUND(I949*H949,2)</f>
        <v>0</v>
      </c>
      <c r="K949" s="230" t="s">
        <v>21</v>
      </c>
      <c r="L949" s="46"/>
      <c r="M949" s="235" t="s">
        <v>21</v>
      </c>
      <c r="N949" s="236" t="s">
        <v>44</v>
      </c>
      <c r="O949" s="86"/>
      <c r="P949" s="237">
        <f>O949*H949</f>
        <v>0</v>
      </c>
      <c r="Q949" s="237">
        <v>0</v>
      </c>
      <c r="R949" s="237">
        <f>Q949*H949</f>
        <v>0</v>
      </c>
      <c r="S949" s="237">
        <v>0</v>
      </c>
      <c r="T949" s="238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39" t="s">
        <v>184</v>
      </c>
      <c r="AT949" s="239" t="s">
        <v>179</v>
      </c>
      <c r="AU949" s="239" t="s">
        <v>82</v>
      </c>
      <c r="AY949" s="19" t="s">
        <v>177</v>
      </c>
      <c r="BE949" s="240">
        <f>IF(N949="základní",J949,0)</f>
        <v>0</v>
      </c>
      <c r="BF949" s="240">
        <f>IF(N949="snížená",J949,0)</f>
        <v>0</v>
      </c>
      <c r="BG949" s="240">
        <f>IF(N949="zákl. přenesená",J949,0)</f>
        <v>0</v>
      </c>
      <c r="BH949" s="240">
        <f>IF(N949="sníž. přenesená",J949,0)</f>
        <v>0</v>
      </c>
      <c r="BI949" s="240">
        <f>IF(N949="nulová",J949,0)</f>
        <v>0</v>
      </c>
      <c r="BJ949" s="19" t="s">
        <v>80</v>
      </c>
      <c r="BK949" s="240">
        <f>ROUND(I949*H949,2)</f>
        <v>0</v>
      </c>
      <c r="BL949" s="19" t="s">
        <v>184</v>
      </c>
      <c r="BM949" s="239" t="s">
        <v>1277</v>
      </c>
    </row>
    <row r="950" s="2" customFormat="1" ht="14.4" customHeight="1">
      <c r="A950" s="40"/>
      <c r="B950" s="41"/>
      <c r="C950" s="228" t="s">
        <v>1278</v>
      </c>
      <c r="D950" s="228" t="s">
        <v>179</v>
      </c>
      <c r="E950" s="229" t="s">
        <v>1279</v>
      </c>
      <c r="F950" s="230" t="s">
        <v>1280</v>
      </c>
      <c r="G950" s="231" t="s">
        <v>1276</v>
      </c>
      <c r="H950" s="232">
        <v>3</v>
      </c>
      <c r="I950" s="233"/>
      <c r="J950" s="234">
        <f>ROUND(I950*H950,2)</f>
        <v>0</v>
      </c>
      <c r="K950" s="230" t="s">
        <v>21</v>
      </c>
      <c r="L950" s="46"/>
      <c r="M950" s="235" t="s">
        <v>21</v>
      </c>
      <c r="N950" s="236" t="s">
        <v>44</v>
      </c>
      <c r="O950" s="86"/>
      <c r="P950" s="237">
        <f>O950*H950</f>
        <v>0</v>
      </c>
      <c r="Q950" s="237">
        <v>0</v>
      </c>
      <c r="R950" s="237">
        <f>Q950*H950</f>
        <v>0</v>
      </c>
      <c r="S950" s="237">
        <v>0</v>
      </c>
      <c r="T950" s="238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39" t="s">
        <v>184</v>
      </c>
      <c r="AT950" s="239" t="s">
        <v>179</v>
      </c>
      <c r="AU950" s="239" t="s">
        <v>82</v>
      </c>
      <c r="AY950" s="19" t="s">
        <v>177</v>
      </c>
      <c r="BE950" s="240">
        <f>IF(N950="základní",J950,0)</f>
        <v>0</v>
      </c>
      <c r="BF950" s="240">
        <f>IF(N950="snížená",J950,0)</f>
        <v>0</v>
      </c>
      <c r="BG950" s="240">
        <f>IF(N950="zákl. přenesená",J950,0)</f>
        <v>0</v>
      </c>
      <c r="BH950" s="240">
        <f>IF(N950="sníž. přenesená",J950,0)</f>
        <v>0</v>
      </c>
      <c r="BI950" s="240">
        <f>IF(N950="nulová",J950,0)</f>
        <v>0</v>
      </c>
      <c r="BJ950" s="19" t="s">
        <v>80</v>
      </c>
      <c r="BK950" s="240">
        <f>ROUND(I950*H950,2)</f>
        <v>0</v>
      </c>
      <c r="BL950" s="19" t="s">
        <v>184</v>
      </c>
      <c r="BM950" s="239" t="s">
        <v>1281</v>
      </c>
    </row>
    <row r="951" s="2" customFormat="1" ht="14.4" customHeight="1">
      <c r="A951" s="40"/>
      <c r="B951" s="41"/>
      <c r="C951" s="228" t="s">
        <v>1282</v>
      </c>
      <c r="D951" s="228" t="s">
        <v>179</v>
      </c>
      <c r="E951" s="229" t="s">
        <v>1283</v>
      </c>
      <c r="F951" s="230" t="s">
        <v>1284</v>
      </c>
      <c r="G951" s="231" t="s">
        <v>1285</v>
      </c>
      <c r="H951" s="232">
        <v>16</v>
      </c>
      <c r="I951" s="233"/>
      <c r="J951" s="234">
        <f>ROUND(I951*H951,2)</f>
        <v>0</v>
      </c>
      <c r="K951" s="230" t="s">
        <v>21</v>
      </c>
      <c r="L951" s="46"/>
      <c r="M951" s="235" t="s">
        <v>21</v>
      </c>
      <c r="N951" s="236" t="s">
        <v>44</v>
      </c>
      <c r="O951" s="86"/>
      <c r="P951" s="237">
        <f>O951*H951</f>
        <v>0</v>
      </c>
      <c r="Q951" s="237">
        <v>0</v>
      </c>
      <c r="R951" s="237">
        <f>Q951*H951</f>
        <v>0</v>
      </c>
      <c r="S951" s="237">
        <v>0</v>
      </c>
      <c r="T951" s="238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39" t="s">
        <v>184</v>
      </c>
      <c r="AT951" s="239" t="s">
        <v>179</v>
      </c>
      <c r="AU951" s="239" t="s">
        <v>82</v>
      </c>
      <c r="AY951" s="19" t="s">
        <v>177</v>
      </c>
      <c r="BE951" s="240">
        <f>IF(N951="základní",J951,0)</f>
        <v>0</v>
      </c>
      <c r="BF951" s="240">
        <f>IF(N951="snížená",J951,0)</f>
        <v>0</v>
      </c>
      <c r="BG951" s="240">
        <f>IF(N951="zákl. přenesená",J951,0)</f>
        <v>0</v>
      </c>
      <c r="BH951" s="240">
        <f>IF(N951="sníž. přenesená",J951,0)</f>
        <v>0</v>
      </c>
      <c r="BI951" s="240">
        <f>IF(N951="nulová",J951,0)</f>
        <v>0</v>
      </c>
      <c r="BJ951" s="19" t="s">
        <v>80</v>
      </c>
      <c r="BK951" s="240">
        <f>ROUND(I951*H951,2)</f>
        <v>0</v>
      </c>
      <c r="BL951" s="19" t="s">
        <v>184</v>
      </c>
      <c r="BM951" s="239" t="s">
        <v>1286</v>
      </c>
    </row>
    <row r="952" s="13" customFormat="1">
      <c r="A952" s="13"/>
      <c r="B952" s="241"/>
      <c r="C952" s="242"/>
      <c r="D952" s="243" t="s">
        <v>186</v>
      </c>
      <c r="E952" s="244" t="s">
        <v>21</v>
      </c>
      <c r="F952" s="245" t="s">
        <v>1287</v>
      </c>
      <c r="G952" s="242"/>
      <c r="H952" s="244" t="s">
        <v>21</v>
      </c>
      <c r="I952" s="246"/>
      <c r="J952" s="242"/>
      <c r="K952" s="242"/>
      <c r="L952" s="247"/>
      <c r="M952" s="248"/>
      <c r="N952" s="249"/>
      <c r="O952" s="249"/>
      <c r="P952" s="249"/>
      <c r="Q952" s="249"/>
      <c r="R952" s="249"/>
      <c r="S952" s="249"/>
      <c r="T952" s="25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51" t="s">
        <v>186</v>
      </c>
      <c r="AU952" s="251" t="s">
        <v>82</v>
      </c>
      <c r="AV952" s="13" t="s">
        <v>80</v>
      </c>
      <c r="AW952" s="13" t="s">
        <v>34</v>
      </c>
      <c r="AX952" s="13" t="s">
        <v>73</v>
      </c>
      <c r="AY952" s="251" t="s">
        <v>177</v>
      </c>
    </row>
    <row r="953" s="13" customFormat="1">
      <c r="A953" s="13"/>
      <c r="B953" s="241"/>
      <c r="C953" s="242"/>
      <c r="D953" s="243" t="s">
        <v>186</v>
      </c>
      <c r="E953" s="244" t="s">
        <v>21</v>
      </c>
      <c r="F953" s="245" t="s">
        <v>1288</v>
      </c>
      <c r="G953" s="242"/>
      <c r="H953" s="244" t="s">
        <v>21</v>
      </c>
      <c r="I953" s="246"/>
      <c r="J953" s="242"/>
      <c r="K953" s="242"/>
      <c r="L953" s="247"/>
      <c r="M953" s="248"/>
      <c r="N953" s="249"/>
      <c r="O953" s="249"/>
      <c r="P953" s="249"/>
      <c r="Q953" s="249"/>
      <c r="R953" s="249"/>
      <c r="S953" s="249"/>
      <c r="T953" s="25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1" t="s">
        <v>186</v>
      </c>
      <c r="AU953" s="251" t="s">
        <v>82</v>
      </c>
      <c r="AV953" s="13" t="s">
        <v>80</v>
      </c>
      <c r="AW953" s="13" t="s">
        <v>34</v>
      </c>
      <c r="AX953" s="13" t="s">
        <v>73</v>
      </c>
      <c r="AY953" s="251" t="s">
        <v>177</v>
      </c>
    </row>
    <row r="954" s="14" customFormat="1">
      <c r="A954" s="14"/>
      <c r="B954" s="252"/>
      <c r="C954" s="253"/>
      <c r="D954" s="243" t="s">
        <v>186</v>
      </c>
      <c r="E954" s="254" t="s">
        <v>21</v>
      </c>
      <c r="F954" s="255" t="s">
        <v>1289</v>
      </c>
      <c r="G954" s="253"/>
      <c r="H954" s="256">
        <v>16</v>
      </c>
      <c r="I954" s="257"/>
      <c r="J954" s="253"/>
      <c r="K954" s="253"/>
      <c r="L954" s="258"/>
      <c r="M954" s="259"/>
      <c r="N954" s="260"/>
      <c r="O954" s="260"/>
      <c r="P954" s="260"/>
      <c r="Q954" s="260"/>
      <c r="R954" s="260"/>
      <c r="S954" s="260"/>
      <c r="T954" s="26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2" t="s">
        <v>186</v>
      </c>
      <c r="AU954" s="262" t="s">
        <v>82</v>
      </c>
      <c r="AV954" s="14" t="s">
        <v>82</v>
      </c>
      <c r="AW954" s="14" t="s">
        <v>34</v>
      </c>
      <c r="AX954" s="14" t="s">
        <v>80</v>
      </c>
      <c r="AY954" s="262" t="s">
        <v>177</v>
      </c>
    </row>
    <row r="955" s="12" customFormat="1" ht="22.8" customHeight="1">
      <c r="A955" s="12"/>
      <c r="B955" s="212"/>
      <c r="C955" s="213"/>
      <c r="D955" s="214" t="s">
        <v>72</v>
      </c>
      <c r="E955" s="226" t="s">
        <v>727</v>
      </c>
      <c r="F955" s="226" t="s">
        <v>1290</v>
      </c>
      <c r="G955" s="213"/>
      <c r="H955" s="213"/>
      <c r="I955" s="216"/>
      <c r="J955" s="227">
        <f>BK955</f>
        <v>0</v>
      </c>
      <c r="K955" s="213"/>
      <c r="L955" s="218"/>
      <c r="M955" s="219"/>
      <c r="N955" s="220"/>
      <c r="O955" s="220"/>
      <c r="P955" s="221">
        <f>SUM(P956:P990)</f>
        <v>0</v>
      </c>
      <c r="Q955" s="220"/>
      <c r="R955" s="221">
        <f>SUM(R956:R990)</f>
        <v>0.81178478000000009</v>
      </c>
      <c r="S955" s="220"/>
      <c r="T955" s="222">
        <f>SUM(T956:T990)</f>
        <v>0</v>
      </c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R955" s="223" t="s">
        <v>80</v>
      </c>
      <c r="AT955" s="224" t="s">
        <v>72</v>
      </c>
      <c r="AU955" s="224" t="s">
        <v>80</v>
      </c>
      <c r="AY955" s="223" t="s">
        <v>177</v>
      </c>
      <c r="BK955" s="225">
        <f>SUM(BK956:BK990)</f>
        <v>0</v>
      </c>
    </row>
    <row r="956" s="2" customFormat="1" ht="19.8" customHeight="1">
      <c r="A956" s="40"/>
      <c r="B956" s="41"/>
      <c r="C956" s="228" t="s">
        <v>1291</v>
      </c>
      <c r="D956" s="228" t="s">
        <v>179</v>
      </c>
      <c r="E956" s="229" t="s">
        <v>1292</v>
      </c>
      <c r="F956" s="230" t="s">
        <v>1293</v>
      </c>
      <c r="G956" s="231" t="s">
        <v>182</v>
      </c>
      <c r="H956" s="232">
        <v>11</v>
      </c>
      <c r="I956" s="233"/>
      <c r="J956" s="234">
        <f>ROUND(I956*H956,2)</f>
        <v>0</v>
      </c>
      <c r="K956" s="230" t="s">
        <v>183</v>
      </c>
      <c r="L956" s="46"/>
      <c r="M956" s="235" t="s">
        <v>21</v>
      </c>
      <c r="N956" s="236" t="s">
        <v>44</v>
      </c>
      <c r="O956" s="86"/>
      <c r="P956" s="237">
        <f>O956*H956</f>
        <v>0</v>
      </c>
      <c r="Q956" s="237">
        <v>0</v>
      </c>
      <c r="R956" s="237">
        <f>Q956*H956</f>
        <v>0</v>
      </c>
      <c r="S956" s="237">
        <v>0</v>
      </c>
      <c r="T956" s="238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39" t="s">
        <v>184</v>
      </c>
      <c r="AT956" s="239" t="s">
        <v>179</v>
      </c>
      <c r="AU956" s="239" t="s">
        <v>82</v>
      </c>
      <c r="AY956" s="19" t="s">
        <v>177</v>
      </c>
      <c r="BE956" s="240">
        <f>IF(N956="základní",J956,0)</f>
        <v>0</v>
      </c>
      <c r="BF956" s="240">
        <f>IF(N956="snížená",J956,0)</f>
        <v>0</v>
      </c>
      <c r="BG956" s="240">
        <f>IF(N956="zákl. přenesená",J956,0)</f>
        <v>0</v>
      </c>
      <c r="BH956" s="240">
        <f>IF(N956="sníž. přenesená",J956,0)</f>
        <v>0</v>
      </c>
      <c r="BI956" s="240">
        <f>IF(N956="nulová",J956,0)</f>
        <v>0</v>
      </c>
      <c r="BJ956" s="19" t="s">
        <v>80</v>
      </c>
      <c r="BK956" s="240">
        <f>ROUND(I956*H956,2)</f>
        <v>0</v>
      </c>
      <c r="BL956" s="19" t="s">
        <v>184</v>
      </c>
      <c r="BM956" s="239" t="s">
        <v>1294</v>
      </c>
    </row>
    <row r="957" s="13" customFormat="1">
      <c r="A957" s="13"/>
      <c r="B957" s="241"/>
      <c r="C957" s="242"/>
      <c r="D957" s="243" t="s">
        <v>186</v>
      </c>
      <c r="E957" s="244" t="s">
        <v>21</v>
      </c>
      <c r="F957" s="245" t="s">
        <v>1295</v>
      </c>
      <c r="G957" s="242"/>
      <c r="H957" s="244" t="s">
        <v>21</v>
      </c>
      <c r="I957" s="246"/>
      <c r="J957" s="242"/>
      <c r="K957" s="242"/>
      <c r="L957" s="247"/>
      <c r="M957" s="248"/>
      <c r="N957" s="249"/>
      <c r="O957" s="249"/>
      <c r="P957" s="249"/>
      <c r="Q957" s="249"/>
      <c r="R957" s="249"/>
      <c r="S957" s="249"/>
      <c r="T957" s="250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1" t="s">
        <v>186</v>
      </c>
      <c r="AU957" s="251" t="s">
        <v>82</v>
      </c>
      <c r="AV957" s="13" t="s">
        <v>80</v>
      </c>
      <c r="AW957" s="13" t="s">
        <v>34</v>
      </c>
      <c r="AX957" s="13" t="s">
        <v>73</v>
      </c>
      <c r="AY957" s="251" t="s">
        <v>177</v>
      </c>
    </row>
    <row r="958" s="13" customFormat="1">
      <c r="A958" s="13"/>
      <c r="B958" s="241"/>
      <c r="C958" s="242"/>
      <c r="D958" s="243" t="s">
        <v>186</v>
      </c>
      <c r="E958" s="244" t="s">
        <v>21</v>
      </c>
      <c r="F958" s="245" t="s">
        <v>1296</v>
      </c>
      <c r="G958" s="242"/>
      <c r="H958" s="244" t="s">
        <v>21</v>
      </c>
      <c r="I958" s="246"/>
      <c r="J958" s="242"/>
      <c r="K958" s="242"/>
      <c r="L958" s="247"/>
      <c r="M958" s="248"/>
      <c r="N958" s="249"/>
      <c r="O958" s="249"/>
      <c r="P958" s="249"/>
      <c r="Q958" s="249"/>
      <c r="R958" s="249"/>
      <c r="S958" s="249"/>
      <c r="T958" s="250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51" t="s">
        <v>186</v>
      </c>
      <c r="AU958" s="251" t="s">
        <v>82</v>
      </c>
      <c r="AV958" s="13" t="s">
        <v>80</v>
      </c>
      <c r="AW958" s="13" t="s">
        <v>34</v>
      </c>
      <c r="AX958" s="13" t="s">
        <v>73</v>
      </c>
      <c r="AY958" s="251" t="s">
        <v>177</v>
      </c>
    </row>
    <row r="959" s="14" customFormat="1">
      <c r="A959" s="14"/>
      <c r="B959" s="252"/>
      <c r="C959" s="253"/>
      <c r="D959" s="243" t="s">
        <v>186</v>
      </c>
      <c r="E959" s="254" t="s">
        <v>21</v>
      </c>
      <c r="F959" s="255" t="s">
        <v>838</v>
      </c>
      <c r="G959" s="253"/>
      <c r="H959" s="256">
        <v>11</v>
      </c>
      <c r="I959" s="257"/>
      <c r="J959" s="253"/>
      <c r="K959" s="253"/>
      <c r="L959" s="258"/>
      <c r="M959" s="259"/>
      <c r="N959" s="260"/>
      <c r="O959" s="260"/>
      <c r="P959" s="260"/>
      <c r="Q959" s="260"/>
      <c r="R959" s="260"/>
      <c r="S959" s="260"/>
      <c r="T959" s="26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62" t="s">
        <v>186</v>
      </c>
      <c r="AU959" s="262" t="s">
        <v>82</v>
      </c>
      <c r="AV959" s="14" t="s">
        <v>82</v>
      </c>
      <c r="AW959" s="14" t="s">
        <v>34</v>
      </c>
      <c r="AX959" s="14" t="s">
        <v>80</v>
      </c>
      <c r="AY959" s="262" t="s">
        <v>177</v>
      </c>
    </row>
    <row r="960" s="2" customFormat="1" ht="19.8" customHeight="1">
      <c r="A960" s="40"/>
      <c r="B960" s="41"/>
      <c r="C960" s="228" t="s">
        <v>1297</v>
      </c>
      <c r="D960" s="228" t="s">
        <v>179</v>
      </c>
      <c r="E960" s="229" t="s">
        <v>1298</v>
      </c>
      <c r="F960" s="230" t="s">
        <v>1299</v>
      </c>
      <c r="G960" s="231" t="s">
        <v>269</v>
      </c>
      <c r="H960" s="232">
        <v>30.760000000000002</v>
      </c>
      <c r="I960" s="233"/>
      <c r="J960" s="234">
        <f>ROUND(I960*H960,2)</f>
        <v>0</v>
      </c>
      <c r="K960" s="230" t="s">
        <v>183</v>
      </c>
      <c r="L960" s="46"/>
      <c r="M960" s="235" t="s">
        <v>21</v>
      </c>
      <c r="N960" s="236" t="s">
        <v>44</v>
      </c>
      <c r="O960" s="86"/>
      <c r="P960" s="237">
        <f>O960*H960</f>
        <v>0</v>
      </c>
      <c r="Q960" s="237">
        <v>0</v>
      </c>
      <c r="R960" s="237">
        <f>Q960*H960</f>
        <v>0</v>
      </c>
      <c r="S960" s="237">
        <v>0</v>
      </c>
      <c r="T960" s="238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39" t="s">
        <v>184</v>
      </c>
      <c r="AT960" s="239" t="s">
        <v>179</v>
      </c>
      <c r="AU960" s="239" t="s">
        <v>82</v>
      </c>
      <c r="AY960" s="19" t="s">
        <v>177</v>
      </c>
      <c r="BE960" s="240">
        <f>IF(N960="základní",J960,0)</f>
        <v>0</v>
      </c>
      <c r="BF960" s="240">
        <f>IF(N960="snížená",J960,0)</f>
        <v>0</v>
      </c>
      <c r="BG960" s="240">
        <f>IF(N960="zákl. přenesená",J960,0)</f>
        <v>0</v>
      </c>
      <c r="BH960" s="240">
        <f>IF(N960="sníž. přenesená",J960,0)</f>
        <v>0</v>
      </c>
      <c r="BI960" s="240">
        <f>IF(N960="nulová",J960,0)</f>
        <v>0</v>
      </c>
      <c r="BJ960" s="19" t="s">
        <v>80</v>
      </c>
      <c r="BK960" s="240">
        <f>ROUND(I960*H960,2)</f>
        <v>0</v>
      </c>
      <c r="BL960" s="19" t="s">
        <v>184</v>
      </c>
      <c r="BM960" s="239" t="s">
        <v>1300</v>
      </c>
    </row>
    <row r="961" s="14" customFormat="1">
      <c r="A961" s="14"/>
      <c r="B961" s="252"/>
      <c r="C961" s="253"/>
      <c r="D961" s="243" t="s">
        <v>186</v>
      </c>
      <c r="E961" s="254" t="s">
        <v>21</v>
      </c>
      <c r="F961" s="255" t="s">
        <v>1301</v>
      </c>
      <c r="G961" s="253"/>
      <c r="H961" s="256">
        <v>10.66</v>
      </c>
      <c r="I961" s="257"/>
      <c r="J961" s="253"/>
      <c r="K961" s="253"/>
      <c r="L961" s="258"/>
      <c r="M961" s="259"/>
      <c r="N961" s="260"/>
      <c r="O961" s="260"/>
      <c r="P961" s="260"/>
      <c r="Q961" s="260"/>
      <c r="R961" s="260"/>
      <c r="S961" s="260"/>
      <c r="T961" s="261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62" t="s">
        <v>186</v>
      </c>
      <c r="AU961" s="262" t="s">
        <v>82</v>
      </c>
      <c r="AV961" s="14" t="s">
        <v>82</v>
      </c>
      <c r="AW961" s="14" t="s">
        <v>34</v>
      </c>
      <c r="AX961" s="14" t="s">
        <v>73</v>
      </c>
      <c r="AY961" s="262" t="s">
        <v>177</v>
      </c>
    </row>
    <row r="962" s="14" customFormat="1">
      <c r="A962" s="14"/>
      <c r="B962" s="252"/>
      <c r="C962" s="253"/>
      <c r="D962" s="243" t="s">
        <v>186</v>
      </c>
      <c r="E962" s="254" t="s">
        <v>21</v>
      </c>
      <c r="F962" s="255" t="s">
        <v>1302</v>
      </c>
      <c r="G962" s="253"/>
      <c r="H962" s="256">
        <v>20.100000000000001</v>
      </c>
      <c r="I962" s="257"/>
      <c r="J962" s="253"/>
      <c r="K962" s="253"/>
      <c r="L962" s="258"/>
      <c r="M962" s="259"/>
      <c r="N962" s="260"/>
      <c r="O962" s="260"/>
      <c r="P962" s="260"/>
      <c r="Q962" s="260"/>
      <c r="R962" s="260"/>
      <c r="S962" s="260"/>
      <c r="T962" s="26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62" t="s">
        <v>186</v>
      </c>
      <c r="AU962" s="262" t="s">
        <v>82</v>
      </c>
      <c r="AV962" s="14" t="s">
        <v>82</v>
      </c>
      <c r="AW962" s="14" t="s">
        <v>34</v>
      </c>
      <c r="AX962" s="14" t="s">
        <v>73</v>
      </c>
      <c r="AY962" s="262" t="s">
        <v>177</v>
      </c>
    </row>
    <row r="963" s="15" customFormat="1">
      <c r="A963" s="15"/>
      <c r="B963" s="263"/>
      <c r="C963" s="264"/>
      <c r="D963" s="243" t="s">
        <v>186</v>
      </c>
      <c r="E963" s="265" t="s">
        <v>21</v>
      </c>
      <c r="F963" s="266" t="s">
        <v>190</v>
      </c>
      <c r="G963" s="264"/>
      <c r="H963" s="267">
        <v>30.760000000000002</v>
      </c>
      <c r="I963" s="268"/>
      <c r="J963" s="264"/>
      <c r="K963" s="264"/>
      <c r="L963" s="269"/>
      <c r="M963" s="270"/>
      <c r="N963" s="271"/>
      <c r="O963" s="271"/>
      <c r="P963" s="271"/>
      <c r="Q963" s="271"/>
      <c r="R963" s="271"/>
      <c r="S963" s="271"/>
      <c r="T963" s="272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3" t="s">
        <v>186</v>
      </c>
      <c r="AU963" s="273" t="s">
        <v>82</v>
      </c>
      <c r="AV963" s="15" t="s">
        <v>184</v>
      </c>
      <c r="AW963" s="15" t="s">
        <v>34</v>
      </c>
      <c r="AX963" s="15" t="s">
        <v>80</v>
      </c>
      <c r="AY963" s="273" t="s">
        <v>177</v>
      </c>
    </row>
    <row r="964" s="2" customFormat="1" ht="14.4" customHeight="1">
      <c r="A964" s="40"/>
      <c r="B964" s="41"/>
      <c r="C964" s="228" t="s">
        <v>1303</v>
      </c>
      <c r="D964" s="228" t="s">
        <v>179</v>
      </c>
      <c r="E964" s="229" t="s">
        <v>1304</v>
      </c>
      <c r="F964" s="230" t="s">
        <v>1305</v>
      </c>
      <c r="G964" s="231" t="s">
        <v>182</v>
      </c>
      <c r="H964" s="232">
        <v>15.99</v>
      </c>
      <c r="I964" s="233"/>
      <c r="J964" s="234">
        <f>ROUND(I964*H964,2)</f>
        <v>0</v>
      </c>
      <c r="K964" s="230" t="s">
        <v>183</v>
      </c>
      <c r="L964" s="46"/>
      <c r="M964" s="235" t="s">
        <v>21</v>
      </c>
      <c r="N964" s="236" t="s">
        <v>44</v>
      </c>
      <c r="O964" s="86"/>
      <c r="P964" s="237">
        <f>O964*H964</f>
        <v>0</v>
      </c>
      <c r="Q964" s="237">
        <v>1.0000000000000001E-05</v>
      </c>
      <c r="R964" s="237">
        <f>Q964*H964</f>
        <v>0.00015990000000000001</v>
      </c>
      <c r="S964" s="237">
        <v>0</v>
      </c>
      <c r="T964" s="238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39" t="s">
        <v>184</v>
      </c>
      <c r="AT964" s="239" t="s">
        <v>179</v>
      </c>
      <c r="AU964" s="239" t="s">
        <v>82</v>
      </c>
      <c r="AY964" s="19" t="s">
        <v>177</v>
      </c>
      <c r="BE964" s="240">
        <f>IF(N964="základní",J964,0)</f>
        <v>0</v>
      </c>
      <c r="BF964" s="240">
        <f>IF(N964="snížená",J964,0)</f>
        <v>0</v>
      </c>
      <c r="BG964" s="240">
        <f>IF(N964="zákl. přenesená",J964,0)</f>
        <v>0</v>
      </c>
      <c r="BH964" s="240">
        <f>IF(N964="sníž. přenesená",J964,0)</f>
        <v>0</v>
      </c>
      <c r="BI964" s="240">
        <f>IF(N964="nulová",J964,0)</f>
        <v>0</v>
      </c>
      <c r="BJ964" s="19" t="s">
        <v>80</v>
      </c>
      <c r="BK964" s="240">
        <f>ROUND(I964*H964,2)</f>
        <v>0</v>
      </c>
      <c r="BL964" s="19" t="s">
        <v>184</v>
      </c>
      <c r="BM964" s="239" t="s">
        <v>1306</v>
      </c>
    </row>
    <row r="965" s="14" customFormat="1">
      <c r="A965" s="14"/>
      <c r="B965" s="252"/>
      <c r="C965" s="253"/>
      <c r="D965" s="243" t="s">
        <v>186</v>
      </c>
      <c r="E965" s="254" t="s">
        <v>21</v>
      </c>
      <c r="F965" s="255" t="s">
        <v>1307</v>
      </c>
      <c r="G965" s="253"/>
      <c r="H965" s="256">
        <v>15.99</v>
      </c>
      <c r="I965" s="257"/>
      <c r="J965" s="253"/>
      <c r="K965" s="253"/>
      <c r="L965" s="258"/>
      <c r="M965" s="259"/>
      <c r="N965" s="260"/>
      <c r="O965" s="260"/>
      <c r="P965" s="260"/>
      <c r="Q965" s="260"/>
      <c r="R965" s="260"/>
      <c r="S965" s="260"/>
      <c r="T965" s="26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2" t="s">
        <v>186</v>
      </c>
      <c r="AU965" s="262" t="s">
        <v>82</v>
      </c>
      <c r="AV965" s="14" t="s">
        <v>82</v>
      </c>
      <c r="AW965" s="14" t="s">
        <v>34</v>
      </c>
      <c r="AX965" s="14" t="s">
        <v>80</v>
      </c>
      <c r="AY965" s="262" t="s">
        <v>177</v>
      </c>
    </row>
    <row r="966" s="2" customFormat="1" ht="14.4" customHeight="1">
      <c r="A966" s="40"/>
      <c r="B966" s="41"/>
      <c r="C966" s="228" t="s">
        <v>1308</v>
      </c>
      <c r="D966" s="228" t="s">
        <v>179</v>
      </c>
      <c r="E966" s="229" t="s">
        <v>1309</v>
      </c>
      <c r="F966" s="230" t="s">
        <v>1310</v>
      </c>
      <c r="G966" s="231" t="s">
        <v>1276</v>
      </c>
      <c r="H966" s="232">
        <v>1</v>
      </c>
      <c r="I966" s="233"/>
      <c r="J966" s="234">
        <f>ROUND(I966*H966,2)</f>
        <v>0</v>
      </c>
      <c r="K966" s="230" t="s">
        <v>21</v>
      </c>
      <c r="L966" s="46"/>
      <c r="M966" s="235" t="s">
        <v>21</v>
      </c>
      <c r="N966" s="236" t="s">
        <v>44</v>
      </c>
      <c r="O966" s="86"/>
      <c r="P966" s="237">
        <f>O966*H966</f>
        <v>0</v>
      </c>
      <c r="Q966" s="237">
        <v>0</v>
      </c>
      <c r="R966" s="237">
        <f>Q966*H966</f>
        <v>0</v>
      </c>
      <c r="S966" s="237">
        <v>0</v>
      </c>
      <c r="T966" s="238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39" t="s">
        <v>184</v>
      </c>
      <c r="AT966" s="239" t="s">
        <v>179</v>
      </c>
      <c r="AU966" s="239" t="s">
        <v>82</v>
      </c>
      <c r="AY966" s="19" t="s">
        <v>177</v>
      </c>
      <c r="BE966" s="240">
        <f>IF(N966="základní",J966,0)</f>
        <v>0</v>
      </c>
      <c r="BF966" s="240">
        <f>IF(N966="snížená",J966,0)</f>
        <v>0</v>
      </c>
      <c r="BG966" s="240">
        <f>IF(N966="zákl. přenesená",J966,0)</f>
        <v>0</v>
      </c>
      <c r="BH966" s="240">
        <f>IF(N966="sníž. přenesená",J966,0)</f>
        <v>0</v>
      </c>
      <c r="BI966" s="240">
        <f>IF(N966="nulová",J966,0)</f>
        <v>0</v>
      </c>
      <c r="BJ966" s="19" t="s">
        <v>80</v>
      </c>
      <c r="BK966" s="240">
        <f>ROUND(I966*H966,2)</f>
        <v>0</v>
      </c>
      <c r="BL966" s="19" t="s">
        <v>184</v>
      </c>
      <c r="BM966" s="239" t="s">
        <v>1311</v>
      </c>
    </row>
    <row r="967" s="2" customFormat="1" ht="19.8" customHeight="1">
      <c r="A967" s="40"/>
      <c r="B967" s="41"/>
      <c r="C967" s="228" t="s">
        <v>1312</v>
      </c>
      <c r="D967" s="228" t="s">
        <v>179</v>
      </c>
      <c r="E967" s="229" t="s">
        <v>1313</v>
      </c>
      <c r="F967" s="230" t="s">
        <v>1314</v>
      </c>
      <c r="G967" s="231" t="s">
        <v>269</v>
      </c>
      <c r="H967" s="232">
        <v>15.380000000000001</v>
      </c>
      <c r="I967" s="233"/>
      <c r="J967" s="234">
        <f>ROUND(I967*H967,2)</f>
        <v>0</v>
      </c>
      <c r="K967" s="230" t="s">
        <v>183</v>
      </c>
      <c r="L967" s="46"/>
      <c r="M967" s="235" t="s">
        <v>21</v>
      </c>
      <c r="N967" s="236" t="s">
        <v>44</v>
      </c>
      <c r="O967" s="86"/>
      <c r="P967" s="237">
        <f>O967*H967</f>
        <v>0</v>
      </c>
      <c r="Q967" s="237">
        <v>0.038850000000000003</v>
      </c>
      <c r="R967" s="237">
        <f>Q967*H967</f>
        <v>0.59751300000000007</v>
      </c>
      <c r="S967" s="237">
        <v>0</v>
      </c>
      <c r="T967" s="238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39" t="s">
        <v>184</v>
      </c>
      <c r="AT967" s="239" t="s">
        <v>179</v>
      </c>
      <c r="AU967" s="239" t="s">
        <v>82</v>
      </c>
      <c r="AY967" s="19" t="s">
        <v>177</v>
      </c>
      <c r="BE967" s="240">
        <f>IF(N967="základní",J967,0)</f>
        <v>0</v>
      </c>
      <c r="BF967" s="240">
        <f>IF(N967="snížená",J967,0)</f>
        <v>0</v>
      </c>
      <c r="BG967" s="240">
        <f>IF(N967="zákl. přenesená",J967,0)</f>
        <v>0</v>
      </c>
      <c r="BH967" s="240">
        <f>IF(N967="sníž. přenesená",J967,0)</f>
        <v>0</v>
      </c>
      <c r="BI967" s="240">
        <f>IF(N967="nulová",J967,0)</f>
        <v>0</v>
      </c>
      <c r="BJ967" s="19" t="s">
        <v>80</v>
      </c>
      <c r="BK967" s="240">
        <f>ROUND(I967*H967,2)</f>
        <v>0</v>
      </c>
      <c r="BL967" s="19" t="s">
        <v>184</v>
      </c>
      <c r="BM967" s="239" t="s">
        <v>1315</v>
      </c>
    </row>
    <row r="968" s="13" customFormat="1">
      <c r="A968" s="13"/>
      <c r="B968" s="241"/>
      <c r="C968" s="242"/>
      <c r="D968" s="243" t="s">
        <v>186</v>
      </c>
      <c r="E968" s="244" t="s">
        <v>21</v>
      </c>
      <c r="F968" s="245" t="s">
        <v>1316</v>
      </c>
      <c r="G968" s="242"/>
      <c r="H968" s="244" t="s">
        <v>21</v>
      </c>
      <c r="I968" s="246"/>
      <c r="J968" s="242"/>
      <c r="K968" s="242"/>
      <c r="L968" s="247"/>
      <c r="M968" s="248"/>
      <c r="N968" s="249"/>
      <c r="O968" s="249"/>
      <c r="P968" s="249"/>
      <c r="Q968" s="249"/>
      <c r="R968" s="249"/>
      <c r="S968" s="249"/>
      <c r="T968" s="25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51" t="s">
        <v>186</v>
      </c>
      <c r="AU968" s="251" t="s">
        <v>82</v>
      </c>
      <c r="AV968" s="13" t="s">
        <v>80</v>
      </c>
      <c r="AW968" s="13" t="s">
        <v>34</v>
      </c>
      <c r="AX968" s="13" t="s">
        <v>73</v>
      </c>
      <c r="AY968" s="251" t="s">
        <v>177</v>
      </c>
    </row>
    <row r="969" s="13" customFormat="1">
      <c r="A969" s="13"/>
      <c r="B969" s="241"/>
      <c r="C969" s="242"/>
      <c r="D969" s="243" t="s">
        <v>186</v>
      </c>
      <c r="E969" s="244" t="s">
        <v>21</v>
      </c>
      <c r="F969" s="245" t="s">
        <v>1317</v>
      </c>
      <c r="G969" s="242"/>
      <c r="H969" s="244" t="s">
        <v>21</v>
      </c>
      <c r="I969" s="246"/>
      <c r="J969" s="242"/>
      <c r="K969" s="242"/>
      <c r="L969" s="247"/>
      <c r="M969" s="248"/>
      <c r="N969" s="249"/>
      <c r="O969" s="249"/>
      <c r="P969" s="249"/>
      <c r="Q969" s="249"/>
      <c r="R969" s="249"/>
      <c r="S969" s="249"/>
      <c r="T969" s="25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51" t="s">
        <v>186</v>
      </c>
      <c r="AU969" s="251" t="s">
        <v>82</v>
      </c>
      <c r="AV969" s="13" t="s">
        <v>80</v>
      </c>
      <c r="AW969" s="13" t="s">
        <v>34</v>
      </c>
      <c r="AX969" s="13" t="s">
        <v>73</v>
      </c>
      <c r="AY969" s="251" t="s">
        <v>177</v>
      </c>
    </row>
    <row r="970" s="14" customFormat="1">
      <c r="A970" s="14"/>
      <c r="B970" s="252"/>
      <c r="C970" s="253"/>
      <c r="D970" s="243" t="s">
        <v>186</v>
      </c>
      <c r="E970" s="254" t="s">
        <v>21</v>
      </c>
      <c r="F970" s="255" t="s">
        <v>1318</v>
      </c>
      <c r="G970" s="253"/>
      <c r="H970" s="256">
        <v>5.3300000000000001</v>
      </c>
      <c r="I970" s="257"/>
      <c r="J970" s="253"/>
      <c r="K970" s="253"/>
      <c r="L970" s="258"/>
      <c r="M970" s="259"/>
      <c r="N970" s="260"/>
      <c r="O970" s="260"/>
      <c r="P970" s="260"/>
      <c r="Q970" s="260"/>
      <c r="R970" s="260"/>
      <c r="S970" s="260"/>
      <c r="T970" s="261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62" t="s">
        <v>186</v>
      </c>
      <c r="AU970" s="262" t="s">
        <v>82</v>
      </c>
      <c r="AV970" s="14" t="s">
        <v>82</v>
      </c>
      <c r="AW970" s="14" t="s">
        <v>34</v>
      </c>
      <c r="AX970" s="14" t="s">
        <v>73</v>
      </c>
      <c r="AY970" s="262" t="s">
        <v>177</v>
      </c>
    </row>
    <row r="971" s="14" customFormat="1">
      <c r="A971" s="14"/>
      <c r="B971" s="252"/>
      <c r="C971" s="253"/>
      <c r="D971" s="243" t="s">
        <v>186</v>
      </c>
      <c r="E971" s="254" t="s">
        <v>21</v>
      </c>
      <c r="F971" s="255" t="s">
        <v>1319</v>
      </c>
      <c r="G971" s="253"/>
      <c r="H971" s="256">
        <v>10.050000000000001</v>
      </c>
      <c r="I971" s="257"/>
      <c r="J971" s="253"/>
      <c r="K971" s="253"/>
      <c r="L971" s="258"/>
      <c r="M971" s="259"/>
      <c r="N971" s="260"/>
      <c r="O971" s="260"/>
      <c r="P971" s="260"/>
      <c r="Q971" s="260"/>
      <c r="R971" s="260"/>
      <c r="S971" s="260"/>
      <c r="T971" s="26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2" t="s">
        <v>186</v>
      </c>
      <c r="AU971" s="262" t="s">
        <v>82</v>
      </c>
      <c r="AV971" s="14" t="s">
        <v>82</v>
      </c>
      <c r="AW971" s="14" t="s">
        <v>34</v>
      </c>
      <c r="AX971" s="14" t="s">
        <v>73</v>
      </c>
      <c r="AY971" s="262" t="s">
        <v>177</v>
      </c>
    </row>
    <row r="972" s="15" customFormat="1">
      <c r="A972" s="15"/>
      <c r="B972" s="263"/>
      <c r="C972" s="264"/>
      <c r="D972" s="243" t="s">
        <v>186</v>
      </c>
      <c r="E972" s="265" t="s">
        <v>21</v>
      </c>
      <c r="F972" s="266" t="s">
        <v>190</v>
      </c>
      <c r="G972" s="264"/>
      <c r="H972" s="267">
        <v>15.380000000000001</v>
      </c>
      <c r="I972" s="268"/>
      <c r="J972" s="264"/>
      <c r="K972" s="264"/>
      <c r="L972" s="269"/>
      <c r="M972" s="270"/>
      <c r="N972" s="271"/>
      <c r="O972" s="271"/>
      <c r="P972" s="271"/>
      <c r="Q972" s="271"/>
      <c r="R972" s="271"/>
      <c r="S972" s="271"/>
      <c r="T972" s="272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73" t="s">
        <v>186</v>
      </c>
      <c r="AU972" s="273" t="s">
        <v>82</v>
      </c>
      <c r="AV972" s="15" t="s">
        <v>184</v>
      </c>
      <c r="AW972" s="15" t="s">
        <v>34</v>
      </c>
      <c r="AX972" s="15" t="s">
        <v>80</v>
      </c>
      <c r="AY972" s="273" t="s">
        <v>177</v>
      </c>
    </row>
    <row r="973" s="2" customFormat="1" ht="19.8" customHeight="1">
      <c r="A973" s="40"/>
      <c r="B973" s="41"/>
      <c r="C973" s="228" t="s">
        <v>1320</v>
      </c>
      <c r="D973" s="228" t="s">
        <v>179</v>
      </c>
      <c r="E973" s="229" t="s">
        <v>1321</v>
      </c>
      <c r="F973" s="230" t="s">
        <v>1322</v>
      </c>
      <c r="G973" s="231" t="s">
        <v>269</v>
      </c>
      <c r="H973" s="232">
        <v>5.3300000000000001</v>
      </c>
      <c r="I973" s="233"/>
      <c r="J973" s="234">
        <f>ROUND(I973*H973,2)</f>
        <v>0</v>
      </c>
      <c r="K973" s="230" t="s">
        <v>183</v>
      </c>
      <c r="L973" s="46"/>
      <c r="M973" s="235" t="s">
        <v>21</v>
      </c>
      <c r="N973" s="236" t="s">
        <v>44</v>
      </c>
      <c r="O973" s="86"/>
      <c r="P973" s="237">
        <f>O973*H973</f>
        <v>0</v>
      </c>
      <c r="Q973" s="237">
        <v>0.019429999999999999</v>
      </c>
      <c r="R973" s="237">
        <f>Q973*H973</f>
        <v>0.1035619</v>
      </c>
      <c r="S973" s="237">
        <v>0</v>
      </c>
      <c r="T973" s="238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39" t="s">
        <v>184</v>
      </c>
      <c r="AT973" s="239" t="s">
        <v>179</v>
      </c>
      <c r="AU973" s="239" t="s">
        <v>82</v>
      </c>
      <c r="AY973" s="19" t="s">
        <v>177</v>
      </c>
      <c r="BE973" s="240">
        <f>IF(N973="základní",J973,0)</f>
        <v>0</v>
      </c>
      <c r="BF973" s="240">
        <f>IF(N973="snížená",J973,0)</f>
        <v>0</v>
      </c>
      <c r="BG973" s="240">
        <f>IF(N973="zákl. přenesená",J973,0)</f>
        <v>0</v>
      </c>
      <c r="BH973" s="240">
        <f>IF(N973="sníž. přenesená",J973,0)</f>
        <v>0</v>
      </c>
      <c r="BI973" s="240">
        <f>IF(N973="nulová",J973,0)</f>
        <v>0</v>
      </c>
      <c r="BJ973" s="19" t="s">
        <v>80</v>
      </c>
      <c r="BK973" s="240">
        <f>ROUND(I973*H973,2)</f>
        <v>0</v>
      </c>
      <c r="BL973" s="19" t="s">
        <v>184</v>
      </c>
      <c r="BM973" s="239" t="s">
        <v>1323</v>
      </c>
    </row>
    <row r="974" s="14" customFormat="1">
      <c r="A974" s="14"/>
      <c r="B974" s="252"/>
      <c r="C974" s="253"/>
      <c r="D974" s="243" t="s">
        <v>186</v>
      </c>
      <c r="E974" s="254" t="s">
        <v>21</v>
      </c>
      <c r="F974" s="255" t="s">
        <v>1318</v>
      </c>
      <c r="G974" s="253"/>
      <c r="H974" s="256">
        <v>5.3300000000000001</v>
      </c>
      <c r="I974" s="257"/>
      <c r="J974" s="253"/>
      <c r="K974" s="253"/>
      <c r="L974" s="258"/>
      <c r="M974" s="259"/>
      <c r="N974" s="260"/>
      <c r="O974" s="260"/>
      <c r="P974" s="260"/>
      <c r="Q974" s="260"/>
      <c r="R974" s="260"/>
      <c r="S974" s="260"/>
      <c r="T974" s="261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2" t="s">
        <v>186</v>
      </c>
      <c r="AU974" s="262" t="s">
        <v>82</v>
      </c>
      <c r="AV974" s="14" t="s">
        <v>82</v>
      </c>
      <c r="AW974" s="14" t="s">
        <v>34</v>
      </c>
      <c r="AX974" s="14" t="s">
        <v>80</v>
      </c>
      <c r="AY974" s="262" t="s">
        <v>177</v>
      </c>
    </row>
    <row r="975" s="2" customFormat="1" ht="19.8" customHeight="1">
      <c r="A975" s="40"/>
      <c r="B975" s="41"/>
      <c r="C975" s="228" t="s">
        <v>1324</v>
      </c>
      <c r="D975" s="228" t="s">
        <v>179</v>
      </c>
      <c r="E975" s="229" t="s">
        <v>1325</v>
      </c>
      <c r="F975" s="230" t="s">
        <v>1326</v>
      </c>
      <c r="G975" s="231" t="s">
        <v>269</v>
      </c>
      <c r="H975" s="232">
        <v>20.710000000000001</v>
      </c>
      <c r="I975" s="233"/>
      <c r="J975" s="234">
        <f>ROUND(I975*H975,2)</f>
        <v>0</v>
      </c>
      <c r="K975" s="230" t="s">
        <v>183</v>
      </c>
      <c r="L975" s="46"/>
      <c r="M975" s="235" t="s">
        <v>21</v>
      </c>
      <c r="N975" s="236" t="s">
        <v>44</v>
      </c>
      <c r="O975" s="86"/>
      <c r="P975" s="237">
        <f>O975*H975</f>
        <v>0</v>
      </c>
      <c r="Q975" s="237">
        <v>0</v>
      </c>
      <c r="R975" s="237">
        <f>Q975*H975</f>
        <v>0</v>
      </c>
      <c r="S975" s="237">
        <v>0</v>
      </c>
      <c r="T975" s="238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39" t="s">
        <v>184</v>
      </c>
      <c r="AT975" s="239" t="s">
        <v>179</v>
      </c>
      <c r="AU975" s="239" t="s">
        <v>82</v>
      </c>
      <c r="AY975" s="19" t="s">
        <v>177</v>
      </c>
      <c r="BE975" s="240">
        <f>IF(N975="základní",J975,0)</f>
        <v>0</v>
      </c>
      <c r="BF975" s="240">
        <f>IF(N975="snížená",J975,0)</f>
        <v>0</v>
      </c>
      <c r="BG975" s="240">
        <f>IF(N975="zákl. přenesená",J975,0)</f>
        <v>0</v>
      </c>
      <c r="BH975" s="240">
        <f>IF(N975="sníž. přenesená",J975,0)</f>
        <v>0</v>
      </c>
      <c r="BI975" s="240">
        <f>IF(N975="nulová",J975,0)</f>
        <v>0</v>
      </c>
      <c r="BJ975" s="19" t="s">
        <v>80</v>
      </c>
      <c r="BK975" s="240">
        <f>ROUND(I975*H975,2)</f>
        <v>0</v>
      </c>
      <c r="BL975" s="19" t="s">
        <v>184</v>
      </c>
      <c r="BM975" s="239" t="s">
        <v>1327</v>
      </c>
    </row>
    <row r="976" s="14" customFormat="1">
      <c r="A976" s="14"/>
      <c r="B976" s="252"/>
      <c r="C976" s="253"/>
      <c r="D976" s="243" t="s">
        <v>186</v>
      </c>
      <c r="E976" s="254" t="s">
        <v>21</v>
      </c>
      <c r="F976" s="255" t="s">
        <v>1328</v>
      </c>
      <c r="G976" s="253"/>
      <c r="H976" s="256">
        <v>20.710000000000001</v>
      </c>
      <c r="I976" s="257"/>
      <c r="J976" s="253"/>
      <c r="K976" s="253"/>
      <c r="L976" s="258"/>
      <c r="M976" s="259"/>
      <c r="N976" s="260"/>
      <c r="O976" s="260"/>
      <c r="P976" s="260"/>
      <c r="Q976" s="260"/>
      <c r="R976" s="260"/>
      <c r="S976" s="260"/>
      <c r="T976" s="26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2" t="s">
        <v>186</v>
      </c>
      <c r="AU976" s="262" t="s">
        <v>82</v>
      </c>
      <c r="AV976" s="14" t="s">
        <v>82</v>
      </c>
      <c r="AW976" s="14" t="s">
        <v>34</v>
      </c>
      <c r="AX976" s="14" t="s">
        <v>73</v>
      </c>
      <c r="AY976" s="262" t="s">
        <v>177</v>
      </c>
    </row>
    <row r="977" s="15" customFormat="1">
      <c r="A977" s="15"/>
      <c r="B977" s="263"/>
      <c r="C977" s="264"/>
      <c r="D977" s="243" t="s">
        <v>186</v>
      </c>
      <c r="E977" s="265" t="s">
        <v>21</v>
      </c>
      <c r="F977" s="266" t="s">
        <v>190</v>
      </c>
      <c r="G977" s="264"/>
      <c r="H977" s="267">
        <v>20.710000000000001</v>
      </c>
      <c r="I977" s="268"/>
      <c r="J977" s="264"/>
      <c r="K977" s="264"/>
      <c r="L977" s="269"/>
      <c r="M977" s="270"/>
      <c r="N977" s="271"/>
      <c r="O977" s="271"/>
      <c r="P977" s="271"/>
      <c r="Q977" s="271"/>
      <c r="R977" s="271"/>
      <c r="S977" s="271"/>
      <c r="T977" s="272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73" t="s">
        <v>186</v>
      </c>
      <c r="AU977" s="273" t="s">
        <v>82</v>
      </c>
      <c r="AV977" s="15" t="s">
        <v>184</v>
      </c>
      <c r="AW977" s="15" t="s">
        <v>34</v>
      </c>
      <c r="AX977" s="15" t="s">
        <v>80</v>
      </c>
      <c r="AY977" s="273" t="s">
        <v>177</v>
      </c>
    </row>
    <row r="978" s="2" customFormat="1" ht="14.4" customHeight="1">
      <c r="A978" s="40"/>
      <c r="B978" s="41"/>
      <c r="C978" s="228" t="s">
        <v>1329</v>
      </c>
      <c r="D978" s="228" t="s">
        <v>179</v>
      </c>
      <c r="E978" s="229" t="s">
        <v>1330</v>
      </c>
      <c r="F978" s="230" t="s">
        <v>1331</v>
      </c>
      <c r="G978" s="231" t="s">
        <v>269</v>
      </c>
      <c r="H978" s="232">
        <v>20.710000000000001</v>
      </c>
      <c r="I978" s="233"/>
      <c r="J978" s="234">
        <f>ROUND(I978*H978,2)</f>
        <v>0</v>
      </c>
      <c r="K978" s="230" t="s">
        <v>183</v>
      </c>
      <c r="L978" s="46"/>
      <c r="M978" s="235" t="s">
        <v>21</v>
      </c>
      <c r="N978" s="236" t="s">
        <v>44</v>
      </c>
      <c r="O978" s="86"/>
      <c r="P978" s="237">
        <f>O978*H978</f>
        <v>0</v>
      </c>
      <c r="Q978" s="237">
        <v>0.00158</v>
      </c>
      <c r="R978" s="237">
        <f>Q978*H978</f>
        <v>0.032721800000000002</v>
      </c>
      <c r="S978" s="237">
        <v>0</v>
      </c>
      <c r="T978" s="238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39" t="s">
        <v>184</v>
      </c>
      <c r="AT978" s="239" t="s">
        <v>179</v>
      </c>
      <c r="AU978" s="239" t="s">
        <v>82</v>
      </c>
      <c r="AY978" s="19" t="s">
        <v>177</v>
      </c>
      <c r="BE978" s="240">
        <f>IF(N978="základní",J978,0)</f>
        <v>0</v>
      </c>
      <c r="BF978" s="240">
        <f>IF(N978="snížená",J978,0)</f>
        <v>0</v>
      </c>
      <c r="BG978" s="240">
        <f>IF(N978="zákl. přenesená",J978,0)</f>
        <v>0</v>
      </c>
      <c r="BH978" s="240">
        <f>IF(N978="sníž. přenesená",J978,0)</f>
        <v>0</v>
      </c>
      <c r="BI978" s="240">
        <f>IF(N978="nulová",J978,0)</f>
        <v>0</v>
      </c>
      <c r="BJ978" s="19" t="s">
        <v>80</v>
      </c>
      <c r="BK978" s="240">
        <f>ROUND(I978*H978,2)</f>
        <v>0</v>
      </c>
      <c r="BL978" s="19" t="s">
        <v>184</v>
      </c>
      <c r="BM978" s="239" t="s">
        <v>1332</v>
      </c>
    </row>
    <row r="979" s="14" customFormat="1">
      <c r="A979" s="14"/>
      <c r="B979" s="252"/>
      <c r="C979" s="253"/>
      <c r="D979" s="243" t="s">
        <v>186</v>
      </c>
      <c r="E979" s="254" t="s">
        <v>21</v>
      </c>
      <c r="F979" s="255" t="s">
        <v>1328</v>
      </c>
      <c r="G979" s="253"/>
      <c r="H979" s="256">
        <v>20.710000000000001</v>
      </c>
      <c r="I979" s="257"/>
      <c r="J979" s="253"/>
      <c r="K979" s="253"/>
      <c r="L979" s="258"/>
      <c r="M979" s="259"/>
      <c r="N979" s="260"/>
      <c r="O979" s="260"/>
      <c r="P979" s="260"/>
      <c r="Q979" s="260"/>
      <c r="R979" s="260"/>
      <c r="S979" s="260"/>
      <c r="T979" s="261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2" t="s">
        <v>186</v>
      </c>
      <c r="AU979" s="262" t="s">
        <v>82</v>
      </c>
      <c r="AV979" s="14" t="s">
        <v>82</v>
      </c>
      <c r="AW979" s="14" t="s">
        <v>34</v>
      </c>
      <c r="AX979" s="14" t="s">
        <v>73</v>
      </c>
      <c r="AY979" s="262" t="s">
        <v>177</v>
      </c>
    </row>
    <row r="980" s="15" customFormat="1">
      <c r="A980" s="15"/>
      <c r="B980" s="263"/>
      <c r="C980" s="264"/>
      <c r="D980" s="243" t="s">
        <v>186</v>
      </c>
      <c r="E980" s="265" t="s">
        <v>21</v>
      </c>
      <c r="F980" s="266" t="s">
        <v>190</v>
      </c>
      <c r="G980" s="264"/>
      <c r="H980" s="267">
        <v>20.710000000000001</v>
      </c>
      <c r="I980" s="268"/>
      <c r="J980" s="264"/>
      <c r="K980" s="264"/>
      <c r="L980" s="269"/>
      <c r="M980" s="270"/>
      <c r="N980" s="271"/>
      <c r="O980" s="271"/>
      <c r="P980" s="271"/>
      <c r="Q980" s="271"/>
      <c r="R980" s="271"/>
      <c r="S980" s="271"/>
      <c r="T980" s="272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T980" s="273" t="s">
        <v>186</v>
      </c>
      <c r="AU980" s="273" t="s">
        <v>82</v>
      </c>
      <c r="AV980" s="15" t="s">
        <v>184</v>
      </c>
      <c r="AW980" s="15" t="s">
        <v>34</v>
      </c>
      <c r="AX980" s="15" t="s">
        <v>80</v>
      </c>
      <c r="AY980" s="273" t="s">
        <v>177</v>
      </c>
    </row>
    <row r="981" s="2" customFormat="1" ht="14.4" customHeight="1">
      <c r="A981" s="40"/>
      <c r="B981" s="41"/>
      <c r="C981" s="228" t="s">
        <v>1333</v>
      </c>
      <c r="D981" s="228" t="s">
        <v>179</v>
      </c>
      <c r="E981" s="229" t="s">
        <v>1334</v>
      </c>
      <c r="F981" s="230" t="s">
        <v>1335</v>
      </c>
      <c r="G981" s="231" t="s">
        <v>269</v>
      </c>
      <c r="H981" s="232">
        <v>15.380000000000001</v>
      </c>
      <c r="I981" s="233"/>
      <c r="J981" s="234">
        <f>ROUND(I981*H981,2)</f>
        <v>0</v>
      </c>
      <c r="K981" s="230" t="s">
        <v>183</v>
      </c>
      <c r="L981" s="46"/>
      <c r="M981" s="235" t="s">
        <v>21</v>
      </c>
      <c r="N981" s="236" t="s">
        <v>44</v>
      </c>
      <c r="O981" s="86"/>
      <c r="P981" s="237">
        <f>O981*H981</f>
        <v>0</v>
      </c>
      <c r="Q981" s="237">
        <v>0.0035599999999999998</v>
      </c>
      <c r="R981" s="237">
        <f>Q981*H981</f>
        <v>0.054752799999999997</v>
      </c>
      <c r="S981" s="237">
        <v>0</v>
      </c>
      <c r="T981" s="238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39" t="s">
        <v>184</v>
      </c>
      <c r="AT981" s="239" t="s">
        <v>179</v>
      </c>
      <c r="AU981" s="239" t="s">
        <v>82</v>
      </c>
      <c r="AY981" s="19" t="s">
        <v>177</v>
      </c>
      <c r="BE981" s="240">
        <f>IF(N981="základní",J981,0)</f>
        <v>0</v>
      </c>
      <c r="BF981" s="240">
        <f>IF(N981="snížená",J981,0)</f>
        <v>0</v>
      </c>
      <c r="BG981" s="240">
        <f>IF(N981="zákl. přenesená",J981,0)</f>
        <v>0</v>
      </c>
      <c r="BH981" s="240">
        <f>IF(N981="sníž. přenesená",J981,0)</f>
        <v>0</v>
      </c>
      <c r="BI981" s="240">
        <f>IF(N981="nulová",J981,0)</f>
        <v>0</v>
      </c>
      <c r="BJ981" s="19" t="s">
        <v>80</v>
      </c>
      <c r="BK981" s="240">
        <f>ROUND(I981*H981,2)</f>
        <v>0</v>
      </c>
      <c r="BL981" s="19" t="s">
        <v>184</v>
      </c>
      <c r="BM981" s="239" t="s">
        <v>1336</v>
      </c>
    </row>
    <row r="982" s="2" customFormat="1" ht="14.4" customHeight="1">
      <c r="A982" s="40"/>
      <c r="B982" s="41"/>
      <c r="C982" s="228" t="s">
        <v>1337</v>
      </c>
      <c r="D982" s="228" t="s">
        <v>179</v>
      </c>
      <c r="E982" s="229" t="s">
        <v>1338</v>
      </c>
      <c r="F982" s="230" t="s">
        <v>1339</v>
      </c>
      <c r="G982" s="231" t="s">
        <v>269</v>
      </c>
      <c r="H982" s="232">
        <v>5.3300000000000001</v>
      </c>
      <c r="I982" s="233"/>
      <c r="J982" s="234">
        <f>ROUND(I982*H982,2)</f>
        <v>0</v>
      </c>
      <c r="K982" s="230" t="s">
        <v>183</v>
      </c>
      <c r="L982" s="46"/>
      <c r="M982" s="235" t="s">
        <v>21</v>
      </c>
      <c r="N982" s="236" t="s">
        <v>44</v>
      </c>
      <c r="O982" s="86"/>
      <c r="P982" s="237">
        <f>O982*H982</f>
        <v>0</v>
      </c>
      <c r="Q982" s="237">
        <v>0.0035599999999999998</v>
      </c>
      <c r="R982" s="237">
        <f>Q982*H982</f>
        <v>0.0189748</v>
      </c>
      <c r="S982" s="237">
        <v>0</v>
      </c>
      <c r="T982" s="238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39" t="s">
        <v>184</v>
      </c>
      <c r="AT982" s="239" t="s">
        <v>179</v>
      </c>
      <c r="AU982" s="239" t="s">
        <v>82</v>
      </c>
      <c r="AY982" s="19" t="s">
        <v>177</v>
      </c>
      <c r="BE982" s="240">
        <f>IF(N982="základní",J982,0)</f>
        <v>0</v>
      </c>
      <c r="BF982" s="240">
        <f>IF(N982="snížená",J982,0)</f>
        <v>0</v>
      </c>
      <c r="BG982" s="240">
        <f>IF(N982="zákl. přenesená",J982,0)</f>
        <v>0</v>
      </c>
      <c r="BH982" s="240">
        <f>IF(N982="sníž. přenesená",J982,0)</f>
        <v>0</v>
      </c>
      <c r="BI982" s="240">
        <f>IF(N982="nulová",J982,0)</f>
        <v>0</v>
      </c>
      <c r="BJ982" s="19" t="s">
        <v>80</v>
      </c>
      <c r="BK982" s="240">
        <f>ROUND(I982*H982,2)</f>
        <v>0</v>
      </c>
      <c r="BL982" s="19" t="s">
        <v>184</v>
      </c>
      <c r="BM982" s="239" t="s">
        <v>1340</v>
      </c>
    </row>
    <row r="983" s="2" customFormat="1" ht="19.8" customHeight="1">
      <c r="A983" s="40"/>
      <c r="B983" s="41"/>
      <c r="C983" s="228" t="s">
        <v>1341</v>
      </c>
      <c r="D983" s="228" t="s">
        <v>179</v>
      </c>
      <c r="E983" s="229" t="s">
        <v>1342</v>
      </c>
      <c r="F983" s="230" t="s">
        <v>1343</v>
      </c>
      <c r="G983" s="231" t="s">
        <v>269</v>
      </c>
      <c r="H983" s="232">
        <v>20.710000000000001</v>
      </c>
      <c r="I983" s="233"/>
      <c r="J983" s="234">
        <f>ROUND(I983*H983,2)</f>
        <v>0</v>
      </c>
      <c r="K983" s="230" t="s">
        <v>183</v>
      </c>
      <c r="L983" s="46"/>
      <c r="M983" s="235" t="s">
        <v>21</v>
      </c>
      <c r="N983" s="236" t="s">
        <v>44</v>
      </c>
      <c r="O983" s="86"/>
      <c r="P983" s="237">
        <f>O983*H983</f>
        <v>0</v>
      </c>
      <c r="Q983" s="237">
        <v>0</v>
      </c>
      <c r="R983" s="237">
        <f>Q983*H983</f>
        <v>0</v>
      </c>
      <c r="S983" s="237">
        <v>0</v>
      </c>
      <c r="T983" s="238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39" t="s">
        <v>184</v>
      </c>
      <c r="AT983" s="239" t="s">
        <v>179</v>
      </c>
      <c r="AU983" s="239" t="s">
        <v>82</v>
      </c>
      <c r="AY983" s="19" t="s">
        <v>177</v>
      </c>
      <c r="BE983" s="240">
        <f>IF(N983="základní",J983,0)</f>
        <v>0</v>
      </c>
      <c r="BF983" s="240">
        <f>IF(N983="snížená",J983,0)</f>
        <v>0</v>
      </c>
      <c r="BG983" s="240">
        <f>IF(N983="zákl. přenesená",J983,0)</f>
        <v>0</v>
      </c>
      <c r="BH983" s="240">
        <f>IF(N983="sníž. přenesená",J983,0)</f>
        <v>0</v>
      </c>
      <c r="BI983" s="240">
        <f>IF(N983="nulová",J983,0)</f>
        <v>0</v>
      </c>
      <c r="BJ983" s="19" t="s">
        <v>80</v>
      </c>
      <c r="BK983" s="240">
        <f>ROUND(I983*H983,2)</f>
        <v>0</v>
      </c>
      <c r="BL983" s="19" t="s">
        <v>184</v>
      </c>
      <c r="BM983" s="239" t="s">
        <v>1344</v>
      </c>
    </row>
    <row r="984" s="2" customFormat="1" ht="19.8" customHeight="1">
      <c r="A984" s="40"/>
      <c r="B984" s="41"/>
      <c r="C984" s="228" t="s">
        <v>1345</v>
      </c>
      <c r="D984" s="228" t="s">
        <v>179</v>
      </c>
      <c r="E984" s="229" t="s">
        <v>1346</v>
      </c>
      <c r="F984" s="230" t="s">
        <v>1347</v>
      </c>
      <c r="G984" s="231" t="s">
        <v>269</v>
      </c>
      <c r="H984" s="232">
        <v>4.1420000000000003</v>
      </c>
      <c r="I984" s="233"/>
      <c r="J984" s="234">
        <f>ROUND(I984*H984,2)</f>
        <v>0</v>
      </c>
      <c r="K984" s="230" t="s">
        <v>183</v>
      </c>
      <c r="L984" s="46"/>
      <c r="M984" s="235" t="s">
        <v>21</v>
      </c>
      <c r="N984" s="236" t="s">
        <v>44</v>
      </c>
      <c r="O984" s="86"/>
      <c r="P984" s="237">
        <f>O984*H984</f>
        <v>0</v>
      </c>
      <c r="Q984" s="237">
        <v>0.00098999999999999999</v>
      </c>
      <c r="R984" s="237">
        <f>Q984*H984</f>
        <v>0.0041005800000000004</v>
      </c>
      <c r="S984" s="237">
        <v>0</v>
      </c>
      <c r="T984" s="238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39" t="s">
        <v>184</v>
      </c>
      <c r="AT984" s="239" t="s">
        <v>179</v>
      </c>
      <c r="AU984" s="239" t="s">
        <v>82</v>
      </c>
      <c r="AY984" s="19" t="s">
        <v>177</v>
      </c>
      <c r="BE984" s="240">
        <f>IF(N984="základní",J984,0)</f>
        <v>0</v>
      </c>
      <c r="BF984" s="240">
        <f>IF(N984="snížená",J984,0)</f>
        <v>0</v>
      </c>
      <c r="BG984" s="240">
        <f>IF(N984="zákl. přenesená",J984,0)</f>
        <v>0</v>
      </c>
      <c r="BH984" s="240">
        <f>IF(N984="sníž. přenesená",J984,0)</f>
        <v>0</v>
      </c>
      <c r="BI984" s="240">
        <f>IF(N984="nulová",J984,0)</f>
        <v>0</v>
      </c>
      <c r="BJ984" s="19" t="s">
        <v>80</v>
      </c>
      <c r="BK984" s="240">
        <f>ROUND(I984*H984,2)</f>
        <v>0</v>
      </c>
      <c r="BL984" s="19" t="s">
        <v>184</v>
      </c>
      <c r="BM984" s="239" t="s">
        <v>1348</v>
      </c>
    </row>
    <row r="985" s="13" customFormat="1">
      <c r="A985" s="13"/>
      <c r="B985" s="241"/>
      <c r="C985" s="242"/>
      <c r="D985" s="243" t="s">
        <v>186</v>
      </c>
      <c r="E985" s="244" t="s">
        <v>21</v>
      </c>
      <c r="F985" s="245" t="s">
        <v>1316</v>
      </c>
      <c r="G985" s="242"/>
      <c r="H985" s="244" t="s">
        <v>21</v>
      </c>
      <c r="I985" s="246"/>
      <c r="J985" s="242"/>
      <c r="K985" s="242"/>
      <c r="L985" s="247"/>
      <c r="M985" s="248"/>
      <c r="N985" s="249"/>
      <c r="O985" s="249"/>
      <c r="P985" s="249"/>
      <c r="Q985" s="249"/>
      <c r="R985" s="249"/>
      <c r="S985" s="249"/>
      <c r="T985" s="25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1" t="s">
        <v>186</v>
      </c>
      <c r="AU985" s="251" t="s">
        <v>82</v>
      </c>
      <c r="AV985" s="13" t="s">
        <v>80</v>
      </c>
      <c r="AW985" s="13" t="s">
        <v>34</v>
      </c>
      <c r="AX985" s="13" t="s">
        <v>73</v>
      </c>
      <c r="AY985" s="251" t="s">
        <v>177</v>
      </c>
    </row>
    <row r="986" s="13" customFormat="1">
      <c r="A986" s="13"/>
      <c r="B986" s="241"/>
      <c r="C986" s="242"/>
      <c r="D986" s="243" t="s">
        <v>186</v>
      </c>
      <c r="E986" s="244" t="s">
        <v>21</v>
      </c>
      <c r="F986" s="245" t="s">
        <v>1349</v>
      </c>
      <c r="G986" s="242"/>
      <c r="H986" s="244" t="s">
        <v>21</v>
      </c>
      <c r="I986" s="246"/>
      <c r="J986" s="242"/>
      <c r="K986" s="242"/>
      <c r="L986" s="247"/>
      <c r="M986" s="248"/>
      <c r="N986" s="249"/>
      <c r="O986" s="249"/>
      <c r="P986" s="249"/>
      <c r="Q986" s="249"/>
      <c r="R986" s="249"/>
      <c r="S986" s="249"/>
      <c r="T986" s="250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51" t="s">
        <v>186</v>
      </c>
      <c r="AU986" s="251" t="s">
        <v>82</v>
      </c>
      <c r="AV986" s="13" t="s">
        <v>80</v>
      </c>
      <c r="AW986" s="13" t="s">
        <v>34</v>
      </c>
      <c r="AX986" s="13" t="s">
        <v>73</v>
      </c>
      <c r="AY986" s="251" t="s">
        <v>177</v>
      </c>
    </row>
    <row r="987" s="14" customFormat="1">
      <c r="A987" s="14"/>
      <c r="B987" s="252"/>
      <c r="C987" s="253"/>
      <c r="D987" s="243" t="s">
        <v>186</v>
      </c>
      <c r="E987" s="254" t="s">
        <v>21</v>
      </c>
      <c r="F987" s="255" t="s">
        <v>1350</v>
      </c>
      <c r="G987" s="253"/>
      <c r="H987" s="256">
        <v>2.1320000000000001</v>
      </c>
      <c r="I987" s="257"/>
      <c r="J987" s="253"/>
      <c r="K987" s="253"/>
      <c r="L987" s="258"/>
      <c r="M987" s="259"/>
      <c r="N987" s="260"/>
      <c r="O987" s="260"/>
      <c r="P987" s="260"/>
      <c r="Q987" s="260"/>
      <c r="R987" s="260"/>
      <c r="S987" s="260"/>
      <c r="T987" s="26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62" t="s">
        <v>186</v>
      </c>
      <c r="AU987" s="262" t="s">
        <v>82</v>
      </c>
      <c r="AV987" s="14" t="s">
        <v>82</v>
      </c>
      <c r="AW987" s="14" t="s">
        <v>34</v>
      </c>
      <c r="AX987" s="14" t="s">
        <v>73</v>
      </c>
      <c r="AY987" s="262" t="s">
        <v>177</v>
      </c>
    </row>
    <row r="988" s="14" customFormat="1">
      <c r="A988" s="14"/>
      <c r="B988" s="252"/>
      <c r="C988" s="253"/>
      <c r="D988" s="243" t="s">
        <v>186</v>
      </c>
      <c r="E988" s="254" t="s">
        <v>21</v>
      </c>
      <c r="F988" s="255" t="s">
        <v>1351</v>
      </c>
      <c r="G988" s="253"/>
      <c r="H988" s="256">
        <v>2.0099999999999998</v>
      </c>
      <c r="I988" s="257"/>
      <c r="J988" s="253"/>
      <c r="K988" s="253"/>
      <c r="L988" s="258"/>
      <c r="M988" s="259"/>
      <c r="N988" s="260"/>
      <c r="O988" s="260"/>
      <c r="P988" s="260"/>
      <c r="Q988" s="260"/>
      <c r="R988" s="260"/>
      <c r="S988" s="260"/>
      <c r="T988" s="26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2" t="s">
        <v>186</v>
      </c>
      <c r="AU988" s="262" t="s">
        <v>82</v>
      </c>
      <c r="AV988" s="14" t="s">
        <v>82</v>
      </c>
      <c r="AW988" s="14" t="s">
        <v>34</v>
      </c>
      <c r="AX988" s="14" t="s">
        <v>73</v>
      </c>
      <c r="AY988" s="262" t="s">
        <v>177</v>
      </c>
    </row>
    <row r="989" s="15" customFormat="1">
      <c r="A989" s="15"/>
      <c r="B989" s="263"/>
      <c r="C989" s="264"/>
      <c r="D989" s="243" t="s">
        <v>186</v>
      </c>
      <c r="E989" s="265" t="s">
        <v>21</v>
      </c>
      <c r="F989" s="266" t="s">
        <v>190</v>
      </c>
      <c r="G989" s="264"/>
      <c r="H989" s="267">
        <v>4.1419999999999995</v>
      </c>
      <c r="I989" s="268"/>
      <c r="J989" s="264"/>
      <c r="K989" s="264"/>
      <c r="L989" s="269"/>
      <c r="M989" s="270"/>
      <c r="N989" s="271"/>
      <c r="O989" s="271"/>
      <c r="P989" s="271"/>
      <c r="Q989" s="271"/>
      <c r="R989" s="271"/>
      <c r="S989" s="271"/>
      <c r="T989" s="272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73" t="s">
        <v>186</v>
      </c>
      <c r="AU989" s="273" t="s">
        <v>82</v>
      </c>
      <c r="AV989" s="15" t="s">
        <v>184</v>
      </c>
      <c r="AW989" s="15" t="s">
        <v>34</v>
      </c>
      <c r="AX989" s="15" t="s">
        <v>80</v>
      </c>
      <c r="AY989" s="273" t="s">
        <v>177</v>
      </c>
    </row>
    <row r="990" s="2" customFormat="1" ht="14.4" customHeight="1">
      <c r="A990" s="40"/>
      <c r="B990" s="41"/>
      <c r="C990" s="228" t="s">
        <v>1352</v>
      </c>
      <c r="D990" s="228" t="s">
        <v>179</v>
      </c>
      <c r="E990" s="229" t="s">
        <v>1353</v>
      </c>
      <c r="F990" s="230" t="s">
        <v>1354</v>
      </c>
      <c r="G990" s="231" t="s">
        <v>269</v>
      </c>
      <c r="H990" s="232">
        <v>4.1420000000000003</v>
      </c>
      <c r="I990" s="233"/>
      <c r="J990" s="234">
        <f>ROUND(I990*H990,2)</f>
        <v>0</v>
      </c>
      <c r="K990" s="230" t="s">
        <v>183</v>
      </c>
      <c r="L990" s="46"/>
      <c r="M990" s="235" t="s">
        <v>21</v>
      </c>
      <c r="N990" s="236" t="s">
        <v>44</v>
      </c>
      <c r="O990" s="86"/>
      <c r="P990" s="237">
        <f>O990*H990</f>
        <v>0</v>
      </c>
      <c r="Q990" s="237">
        <v>0</v>
      </c>
      <c r="R990" s="237">
        <f>Q990*H990</f>
        <v>0</v>
      </c>
      <c r="S990" s="237">
        <v>0</v>
      </c>
      <c r="T990" s="238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39" t="s">
        <v>184</v>
      </c>
      <c r="AT990" s="239" t="s">
        <v>179</v>
      </c>
      <c r="AU990" s="239" t="s">
        <v>82</v>
      </c>
      <c r="AY990" s="19" t="s">
        <v>177</v>
      </c>
      <c r="BE990" s="240">
        <f>IF(N990="základní",J990,0)</f>
        <v>0</v>
      </c>
      <c r="BF990" s="240">
        <f>IF(N990="snížená",J990,0)</f>
        <v>0</v>
      </c>
      <c r="BG990" s="240">
        <f>IF(N990="zákl. přenesená",J990,0)</f>
        <v>0</v>
      </c>
      <c r="BH990" s="240">
        <f>IF(N990="sníž. přenesená",J990,0)</f>
        <v>0</v>
      </c>
      <c r="BI990" s="240">
        <f>IF(N990="nulová",J990,0)</f>
        <v>0</v>
      </c>
      <c r="BJ990" s="19" t="s">
        <v>80</v>
      </c>
      <c r="BK990" s="240">
        <f>ROUND(I990*H990,2)</f>
        <v>0</v>
      </c>
      <c r="BL990" s="19" t="s">
        <v>184</v>
      </c>
      <c r="BM990" s="239" t="s">
        <v>1355</v>
      </c>
    </row>
    <row r="991" s="12" customFormat="1" ht="22.8" customHeight="1">
      <c r="A991" s="12"/>
      <c r="B991" s="212"/>
      <c r="C991" s="213"/>
      <c r="D991" s="214" t="s">
        <v>72</v>
      </c>
      <c r="E991" s="226" t="s">
        <v>731</v>
      </c>
      <c r="F991" s="226" t="s">
        <v>1356</v>
      </c>
      <c r="G991" s="213"/>
      <c r="H991" s="213"/>
      <c r="I991" s="216"/>
      <c r="J991" s="227">
        <f>BK991</f>
        <v>0</v>
      </c>
      <c r="K991" s="213"/>
      <c r="L991" s="218"/>
      <c r="M991" s="219"/>
      <c r="N991" s="220"/>
      <c r="O991" s="220"/>
      <c r="P991" s="221">
        <f>SUM(P992:P1045)</f>
        <v>0</v>
      </c>
      <c r="Q991" s="220"/>
      <c r="R991" s="221">
        <f>SUM(R992:R1045)</f>
        <v>0.013240500000000001</v>
      </c>
      <c r="S991" s="220"/>
      <c r="T991" s="222">
        <f>SUM(T992:T1045)</f>
        <v>0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23" t="s">
        <v>80</v>
      </c>
      <c r="AT991" s="224" t="s">
        <v>72</v>
      </c>
      <c r="AU991" s="224" t="s">
        <v>80</v>
      </c>
      <c r="AY991" s="223" t="s">
        <v>177</v>
      </c>
      <c r="BK991" s="225">
        <f>SUM(BK992:BK1045)</f>
        <v>0</v>
      </c>
    </row>
    <row r="992" s="2" customFormat="1" ht="19.8" customHeight="1">
      <c r="A992" s="40"/>
      <c r="B992" s="41"/>
      <c r="C992" s="228" t="s">
        <v>1357</v>
      </c>
      <c r="D992" s="228" t="s">
        <v>179</v>
      </c>
      <c r="E992" s="229" t="s">
        <v>1358</v>
      </c>
      <c r="F992" s="230" t="s">
        <v>1359</v>
      </c>
      <c r="G992" s="231" t="s">
        <v>269</v>
      </c>
      <c r="H992" s="232">
        <v>63.049999999999997</v>
      </c>
      <c r="I992" s="233"/>
      <c r="J992" s="234">
        <f>ROUND(I992*H992,2)</f>
        <v>0</v>
      </c>
      <c r="K992" s="230" t="s">
        <v>183</v>
      </c>
      <c r="L992" s="46"/>
      <c r="M992" s="235" t="s">
        <v>21</v>
      </c>
      <c r="N992" s="236" t="s">
        <v>44</v>
      </c>
      <c r="O992" s="86"/>
      <c r="P992" s="237">
        <f>O992*H992</f>
        <v>0</v>
      </c>
      <c r="Q992" s="237">
        <v>0.00021000000000000001</v>
      </c>
      <c r="R992" s="237">
        <f>Q992*H992</f>
        <v>0.013240500000000001</v>
      </c>
      <c r="S992" s="237">
        <v>0</v>
      </c>
      <c r="T992" s="238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39" t="s">
        <v>184</v>
      </c>
      <c r="AT992" s="239" t="s">
        <v>179</v>
      </c>
      <c r="AU992" s="239" t="s">
        <v>82</v>
      </c>
      <c r="AY992" s="19" t="s">
        <v>177</v>
      </c>
      <c r="BE992" s="240">
        <f>IF(N992="základní",J992,0)</f>
        <v>0</v>
      </c>
      <c r="BF992" s="240">
        <f>IF(N992="snížená",J992,0)</f>
        <v>0</v>
      </c>
      <c r="BG992" s="240">
        <f>IF(N992="zákl. přenesená",J992,0)</f>
        <v>0</v>
      </c>
      <c r="BH992" s="240">
        <f>IF(N992="sníž. přenesená",J992,0)</f>
        <v>0</v>
      </c>
      <c r="BI992" s="240">
        <f>IF(N992="nulová",J992,0)</f>
        <v>0</v>
      </c>
      <c r="BJ992" s="19" t="s">
        <v>80</v>
      </c>
      <c r="BK992" s="240">
        <f>ROUND(I992*H992,2)</f>
        <v>0</v>
      </c>
      <c r="BL992" s="19" t="s">
        <v>184</v>
      </c>
      <c r="BM992" s="239" t="s">
        <v>1360</v>
      </c>
    </row>
    <row r="993" s="13" customFormat="1">
      <c r="A993" s="13"/>
      <c r="B993" s="241"/>
      <c r="C993" s="242"/>
      <c r="D993" s="243" t="s">
        <v>186</v>
      </c>
      <c r="E993" s="244" t="s">
        <v>21</v>
      </c>
      <c r="F993" s="245" t="s">
        <v>1361</v>
      </c>
      <c r="G993" s="242"/>
      <c r="H993" s="244" t="s">
        <v>21</v>
      </c>
      <c r="I993" s="246"/>
      <c r="J993" s="242"/>
      <c r="K993" s="242"/>
      <c r="L993" s="247"/>
      <c r="M993" s="248"/>
      <c r="N993" s="249"/>
      <c r="O993" s="249"/>
      <c r="P993" s="249"/>
      <c r="Q993" s="249"/>
      <c r="R993" s="249"/>
      <c r="S993" s="249"/>
      <c r="T993" s="25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1" t="s">
        <v>186</v>
      </c>
      <c r="AU993" s="251" t="s">
        <v>82</v>
      </c>
      <c r="AV993" s="13" t="s">
        <v>80</v>
      </c>
      <c r="AW993" s="13" t="s">
        <v>34</v>
      </c>
      <c r="AX993" s="13" t="s">
        <v>73</v>
      </c>
      <c r="AY993" s="251" t="s">
        <v>177</v>
      </c>
    </row>
    <row r="994" s="14" customFormat="1">
      <c r="A994" s="14"/>
      <c r="B994" s="252"/>
      <c r="C994" s="253"/>
      <c r="D994" s="243" t="s">
        <v>186</v>
      </c>
      <c r="E994" s="254" t="s">
        <v>21</v>
      </c>
      <c r="F994" s="255" t="s">
        <v>1198</v>
      </c>
      <c r="G994" s="253"/>
      <c r="H994" s="256">
        <v>38.409999999999997</v>
      </c>
      <c r="I994" s="257"/>
      <c r="J994" s="253"/>
      <c r="K994" s="253"/>
      <c r="L994" s="258"/>
      <c r="M994" s="259"/>
      <c r="N994" s="260"/>
      <c r="O994" s="260"/>
      <c r="P994" s="260"/>
      <c r="Q994" s="260"/>
      <c r="R994" s="260"/>
      <c r="S994" s="260"/>
      <c r="T994" s="261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62" t="s">
        <v>186</v>
      </c>
      <c r="AU994" s="262" t="s">
        <v>82</v>
      </c>
      <c r="AV994" s="14" t="s">
        <v>82</v>
      </c>
      <c r="AW994" s="14" t="s">
        <v>34</v>
      </c>
      <c r="AX994" s="14" t="s">
        <v>73</v>
      </c>
      <c r="AY994" s="262" t="s">
        <v>177</v>
      </c>
    </row>
    <row r="995" s="14" customFormat="1">
      <c r="A995" s="14"/>
      <c r="B995" s="252"/>
      <c r="C995" s="253"/>
      <c r="D995" s="243" t="s">
        <v>186</v>
      </c>
      <c r="E995" s="254" t="s">
        <v>21</v>
      </c>
      <c r="F995" s="255" t="s">
        <v>1199</v>
      </c>
      <c r="G995" s="253"/>
      <c r="H995" s="256">
        <v>24.640000000000001</v>
      </c>
      <c r="I995" s="257"/>
      <c r="J995" s="253"/>
      <c r="K995" s="253"/>
      <c r="L995" s="258"/>
      <c r="M995" s="259"/>
      <c r="N995" s="260"/>
      <c r="O995" s="260"/>
      <c r="P995" s="260"/>
      <c r="Q995" s="260"/>
      <c r="R995" s="260"/>
      <c r="S995" s="260"/>
      <c r="T995" s="261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2" t="s">
        <v>186</v>
      </c>
      <c r="AU995" s="262" t="s">
        <v>82</v>
      </c>
      <c r="AV995" s="14" t="s">
        <v>82</v>
      </c>
      <c r="AW995" s="14" t="s">
        <v>34</v>
      </c>
      <c r="AX995" s="14" t="s">
        <v>73</v>
      </c>
      <c r="AY995" s="262" t="s">
        <v>177</v>
      </c>
    </row>
    <row r="996" s="15" customFormat="1">
      <c r="A996" s="15"/>
      <c r="B996" s="263"/>
      <c r="C996" s="264"/>
      <c r="D996" s="243" t="s">
        <v>186</v>
      </c>
      <c r="E996" s="265" t="s">
        <v>21</v>
      </c>
      <c r="F996" s="266" t="s">
        <v>190</v>
      </c>
      <c r="G996" s="264"/>
      <c r="H996" s="267">
        <v>63.049999999999997</v>
      </c>
      <c r="I996" s="268"/>
      <c r="J996" s="264"/>
      <c r="K996" s="264"/>
      <c r="L996" s="269"/>
      <c r="M996" s="270"/>
      <c r="N996" s="271"/>
      <c r="O996" s="271"/>
      <c r="P996" s="271"/>
      <c r="Q996" s="271"/>
      <c r="R996" s="271"/>
      <c r="S996" s="271"/>
      <c r="T996" s="272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73" t="s">
        <v>186</v>
      </c>
      <c r="AU996" s="273" t="s">
        <v>82</v>
      </c>
      <c r="AV996" s="15" t="s">
        <v>184</v>
      </c>
      <c r="AW996" s="15" t="s">
        <v>34</v>
      </c>
      <c r="AX996" s="15" t="s">
        <v>80</v>
      </c>
      <c r="AY996" s="273" t="s">
        <v>177</v>
      </c>
    </row>
    <row r="997" s="2" customFormat="1" ht="19.8" customHeight="1">
      <c r="A997" s="40"/>
      <c r="B997" s="41"/>
      <c r="C997" s="228" t="s">
        <v>1362</v>
      </c>
      <c r="D997" s="228" t="s">
        <v>179</v>
      </c>
      <c r="E997" s="229" t="s">
        <v>1363</v>
      </c>
      <c r="F997" s="230" t="s">
        <v>1364</v>
      </c>
      <c r="G997" s="231" t="s">
        <v>269</v>
      </c>
      <c r="H997" s="232">
        <v>70.063999999999993</v>
      </c>
      <c r="I997" s="233"/>
      <c r="J997" s="234">
        <f>ROUND(I997*H997,2)</f>
        <v>0</v>
      </c>
      <c r="K997" s="230" t="s">
        <v>183</v>
      </c>
      <c r="L997" s="46"/>
      <c r="M997" s="235" t="s">
        <v>21</v>
      </c>
      <c r="N997" s="236" t="s">
        <v>44</v>
      </c>
      <c r="O997" s="86"/>
      <c r="P997" s="237">
        <f>O997*H997</f>
        <v>0</v>
      </c>
      <c r="Q997" s="237">
        <v>0</v>
      </c>
      <c r="R997" s="237">
        <f>Q997*H997</f>
        <v>0</v>
      </c>
      <c r="S997" s="237">
        <v>0</v>
      </c>
      <c r="T997" s="238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39" t="s">
        <v>184</v>
      </c>
      <c r="AT997" s="239" t="s">
        <v>179</v>
      </c>
      <c r="AU997" s="239" t="s">
        <v>82</v>
      </c>
      <c r="AY997" s="19" t="s">
        <v>177</v>
      </c>
      <c r="BE997" s="240">
        <f>IF(N997="základní",J997,0)</f>
        <v>0</v>
      </c>
      <c r="BF997" s="240">
        <f>IF(N997="snížená",J997,0)</f>
        <v>0</v>
      </c>
      <c r="BG997" s="240">
        <f>IF(N997="zákl. přenesená",J997,0)</f>
        <v>0</v>
      </c>
      <c r="BH997" s="240">
        <f>IF(N997="sníž. přenesená",J997,0)</f>
        <v>0</v>
      </c>
      <c r="BI997" s="240">
        <f>IF(N997="nulová",J997,0)</f>
        <v>0</v>
      </c>
      <c r="BJ997" s="19" t="s">
        <v>80</v>
      </c>
      <c r="BK997" s="240">
        <f>ROUND(I997*H997,2)</f>
        <v>0</v>
      </c>
      <c r="BL997" s="19" t="s">
        <v>184</v>
      </c>
      <c r="BM997" s="239" t="s">
        <v>1365</v>
      </c>
    </row>
    <row r="998" s="13" customFormat="1">
      <c r="A998" s="13"/>
      <c r="B998" s="241"/>
      <c r="C998" s="242"/>
      <c r="D998" s="243" t="s">
        <v>186</v>
      </c>
      <c r="E998" s="244" t="s">
        <v>21</v>
      </c>
      <c r="F998" s="245" t="s">
        <v>1366</v>
      </c>
      <c r="G998" s="242"/>
      <c r="H998" s="244" t="s">
        <v>21</v>
      </c>
      <c r="I998" s="246"/>
      <c r="J998" s="242"/>
      <c r="K998" s="242"/>
      <c r="L998" s="247"/>
      <c r="M998" s="248"/>
      <c r="N998" s="249"/>
      <c r="O998" s="249"/>
      <c r="P998" s="249"/>
      <c r="Q998" s="249"/>
      <c r="R998" s="249"/>
      <c r="S998" s="249"/>
      <c r="T998" s="25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51" t="s">
        <v>186</v>
      </c>
      <c r="AU998" s="251" t="s">
        <v>82</v>
      </c>
      <c r="AV998" s="13" t="s">
        <v>80</v>
      </c>
      <c r="AW998" s="13" t="s">
        <v>34</v>
      </c>
      <c r="AX998" s="13" t="s">
        <v>73</v>
      </c>
      <c r="AY998" s="251" t="s">
        <v>177</v>
      </c>
    </row>
    <row r="999" s="14" customFormat="1">
      <c r="A999" s="14"/>
      <c r="B999" s="252"/>
      <c r="C999" s="253"/>
      <c r="D999" s="243" t="s">
        <v>186</v>
      </c>
      <c r="E999" s="254" t="s">
        <v>21</v>
      </c>
      <c r="F999" s="255" t="s">
        <v>1367</v>
      </c>
      <c r="G999" s="253"/>
      <c r="H999" s="256">
        <v>64.063999999999993</v>
      </c>
      <c r="I999" s="257"/>
      <c r="J999" s="253"/>
      <c r="K999" s="253"/>
      <c r="L999" s="258"/>
      <c r="M999" s="259"/>
      <c r="N999" s="260"/>
      <c r="O999" s="260"/>
      <c r="P999" s="260"/>
      <c r="Q999" s="260"/>
      <c r="R999" s="260"/>
      <c r="S999" s="260"/>
      <c r="T999" s="261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62" t="s">
        <v>186</v>
      </c>
      <c r="AU999" s="262" t="s">
        <v>82</v>
      </c>
      <c r="AV999" s="14" t="s">
        <v>82</v>
      </c>
      <c r="AW999" s="14" t="s">
        <v>34</v>
      </c>
      <c r="AX999" s="14" t="s">
        <v>73</v>
      </c>
      <c r="AY999" s="262" t="s">
        <v>177</v>
      </c>
    </row>
    <row r="1000" s="13" customFormat="1">
      <c r="A1000" s="13"/>
      <c r="B1000" s="241"/>
      <c r="C1000" s="242"/>
      <c r="D1000" s="243" t="s">
        <v>186</v>
      </c>
      <c r="E1000" s="244" t="s">
        <v>21</v>
      </c>
      <c r="F1000" s="245" t="s">
        <v>1368</v>
      </c>
      <c r="G1000" s="242"/>
      <c r="H1000" s="244" t="s">
        <v>21</v>
      </c>
      <c r="I1000" s="246"/>
      <c r="J1000" s="242"/>
      <c r="K1000" s="242"/>
      <c r="L1000" s="247"/>
      <c r="M1000" s="248"/>
      <c r="N1000" s="249"/>
      <c r="O1000" s="249"/>
      <c r="P1000" s="249"/>
      <c r="Q1000" s="249"/>
      <c r="R1000" s="249"/>
      <c r="S1000" s="249"/>
      <c r="T1000" s="25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51" t="s">
        <v>186</v>
      </c>
      <c r="AU1000" s="251" t="s">
        <v>82</v>
      </c>
      <c r="AV1000" s="13" t="s">
        <v>80</v>
      </c>
      <c r="AW1000" s="13" t="s">
        <v>34</v>
      </c>
      <c r="AX1000" s="13" t="s">
        <v>73</v>
      </c>
      <c r="AY1000" s="251" t="s">
        <v>177</v>
      </c>
    </row>
    <row r="1001" s="14" customFormat="1">
      <c r="A1001" s="14"/>
      <c r="B1001" s="252"/>
      <c r="C1001" s="253"/>
      <c r="D1001" s="243" t="s">
        <v>186</v>
      </c>
      <c r="E1001" s="254" t="s">
        <v>21</v>
      </c>
      <c r="F1001" s="255" t="s">
        <v>751</v>
      </c>
      <c r="G1001" s="253"/>
      <c r="H1001" s="256">
        <v>6</v>
      </c>
      <c r="I1001" s="257"/>
      <c r="J1001" s="253"/>
      <c r="K1001" s="253"/>
      <c r="L1001" s="258"/>
      <c r="M1001" s="259"/>
      <c r="N1001" s="260"/>
      <c r="O1001" s="260"/>
      <c r="P1001" s="260"/>
      <c r="Q1001" s="260"/>
      <c r="R1001" s="260"/>
      <c r="S1001" s="260"/>
      <c r="T1001" s="261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2" t="s">
        <v>186</v>
      </c>
      <c r="AU1001" s="262" t="s">
        <v>82</v>
      </c>
      <c r="AV1001" s="14" t="s">
        <v>82</v>
      </c>
      <c r="AW1001" s="14" t="s">
        <v>34</v>
      </c>
      <c r="AX1001" s="14" t="s">
        <v>73</v>
      </c>
      <c r="AY1001" s="262" t="s">
        <v>177</v>
      </c>
    </row>
    <row r="1002" s="15" customFormat="1">
      <c r="A1002" s="15"/>
      <c r="B1002" s="263"/>
      <c r="C1002" s="264"/>
      <c r="D1002" s="243" t="s">
        <v>186</v>
      </c>
      <c r="E1002" s="265" t="s">
        <v>21</v>
      </c>
      <c r="F1002" s="266" t="s">
        <v>190</v>
      </c>
      <c r="G1002" s="264"/>
      <c r="H1002" s="267">
        <v>70.063999999999993</v>
      </c>
      <c r="I1002" s="268"/>
      <c r="J1002" s="264"/>
      <c r="K1002" s="264"/>
      <c r="L1002" s="269"/>
      <c r="M1002" s="270"/>
      <c r="N1002" s="271"/>
      <c r="O1002" s="271"/>
      <c r="P1002" s="271"/>
      <c r="Q1002" s="271"/>
      <c r="R1002" s="271"/>
      <c r="S1002" s="271"/>
      <c r="T1002" s="272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73" t="s">
        <v>186</v>
      </c>
      <c r="AU1002" s="273" t="s">
        <v>82</v>
      </c>
      <c r="AV1002" s="15" t="s">
        <v>184</v>
      </c>
      <c r="AW1002" s="15" t="s">
        <v>34</v>
      </c>
      <c r="AX1002" s="15" t="s">
        <v>80</v>
      </c>
      <c r="AY1002" s="273" t="s">
        <v>177</v>
      </c>
    </row>
    <row r="1003" s="2" customFormat="1" ht="19.8" customHeight="1">
      <c r="A1003" s="40"/>
      <c r="B1003" s="41"/>
      <c r="C1003" s="228" t="s">
        <v>1369</v>
      </c>
      <c r="D1003" s="228" t="s">
        <v>179</v>
      </c>
      <c r="E1003" s="229" t="s">
        <v>1370</v>
      </c>
      <c r="F1003" s="230" t="s">
        <v>1371</v>
      </c>
      <c r="G1003" s="231" t="s">
        <v>269</v>
      </c>
      <c r="H1003" s="232">
        <v>8407.6800000000003</v>
      </c>
      <c r="I1003" s="233"/>
      <c r="J1003" s="234">
        <f>ROUND(I1003*H1003,2)</f>
        <v>0</v>
      </c>
      <c r="K1003" s="230" t="s">
        <v>183</v>
      </c>
      <c r="L1003" s="46"/>
      <c r="M1003" s="235" t="s">
        <v>21</v>
      </c>
      <c r="N1003" s="236" t="s">
        <v>44</v>
      </c>
      <c r="O1003" s="86"/>
      <c r="P1003" s="237">
        <f>O1003*H1003</f>
        <v>0</v>
      </c>
      <c r="Q1003" s="237">
        <v>0</v>
      </c>
      <c r="R1003" s="237">
        <f>Q1003*H1003</f>
        <v>0</v>
      </c>
      <c r="S1003" s="237">
        <v>0</v>
      </c>
      <c r="T1003" s="238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39" t="s">
        <v>184</v>
      </c>
      <c r="AT1003" s="239" t="s">
        <v>179</v>
      </c>
      <c r="AU1003" s="239" t="s">
        <v>82</v>
      </c>
      <c r="AY1003" s="19" t="s">
        <v>177</v>
      </c>
      <c r="BE1003" s="240">
        <f>IF(N1003="základní",J1003,0)</f>
        <v>0</v>
      </c>
      <c r="BF1003" s="240">
        <f>IF(N1003="snížená",J1003,0)</f>
        <v>0</v>
      </c>
      <c r="BG1003" s="240">
        <f>IF(N1003="zákl. přenesená",J1003,0)</f>
        <v>0</v>
      </c>
      <c r="BH1003" s="240">
        <f>IF(N1003="sníž. přenesená",J1003,0)</f>
        <v>0</v>
      </c>
      <c r="BI1003" s="240">
        <f>IF(N1003="nulová",J1003,0)</f>
        <v>0</v>
      </c>
      <c r="BJ1003" s="19" t="s">
        <v>80</v>
      </c>
      <c r="BK1003" s="240">
        <f>ROUND(I1003*H1003,2)</f>
        <v>0</v>
      </c>
      <c r="BL1003" s="19" t="s">
        <v>184</v>
      </c>
      <c r="BM1003" s="239" t="s">
        <v>1372</v>
      </c>
    </row>
    <row r="1004" s="13" customFormat="1">
      <c r="A1004" s="13"/>
      <c r="B1004" s="241"/>
      <c r="C1004" s="242"/>
      <c r="D1004" s="243" t="s">
        <v>186</v>
      </c>
      <c r="E1004" s="244" t="s">
        <v>21</v>
      </c>
      <c r="F1004" s="245" t="s">
        <v>1373</v>
      </c>
      <c r="G1004" s="242"/>
      <c r="H1004" s="244" t="s">
        <v>21</v>
      </c>
      <c r="I1004" s="246"/>
      <c r="J1004" s="242"/>
      <c r="K1004" s="242"/>
      <c r="L1004" s="247"/>
      <c r="M1004" s="248"/>
      <c r="N1004" s="249"/>
      <c r="O1004" s="249"/>
      <c r="P1004" s="249"/>
      <c r="Q1004" s="249"/>
      <c r="R1004" s="249"/>
      <c r="S1004" s="249"/>
      <c r="T1004" s="25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51" t="s">
        <v>186</v>
      </c>
      <c r="AU1004" s="251" t="s">
        <v>82</v>
      </c>
      <c r="AV1004" s="13" t="s">
        <v>80</v>
      </c>
      <c r="AW1004" s="13" t="s">
        <v>34</v>
      </c>
      <c r="AX1004" s="13" t="s">
        <v>73</v>
      </c>
      <c r="AY1004" s="251" t="s">
        <v>177</v>
      </c>
    </row>
    <row r="1005" s="14" customFormat="1">
      <c r="A1005" s="14"/>
      <c r="B1005" s="252"/>
      <c r="C1005" s="253"/>
      <c r="D1005" s="243" t="s">
        <v>186</v>
      </c>
      <c r="E1005" s="254" t="s">
        <v>21</v>
      </c>
      <c r="F1005" s="255" t="s">
        <v>1374</v>
      </c>
      <c r="G1005" s="253"/>
      <c r="H1005" s="256">
        <v>8407.6800000000003</v>
      </c>
      <c r="I1005" s="257"/>
      <c r="J1005" s="253"/>
      <c r="K1005" s="253"/>
      <c r="L1005" s="258"/>
      <c r="M1005" s="259"/>
      <c r="N1005" s="260"/>
      <c r="O1005" s="260"/>
      <c r="P1005" s="260"/>
      <c r="Q1005" s="260"/>
      <c r="R1005" s="260"/>
      <c r="S1005" s="260"/>
      <c r="T1005" s="26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2" t="s">
        <v>186</v>
      </c>
      <c r="AU1005" s="262" t="s">
        <v>82</v>
      </c>
      <c r="AV1005" s="14" t="s">
        <v>82</v>
      </c>
      <c r="AW1005" s="14" t="s">
        <v>34</v>
      </c>
      <c r="AX1005" s="14" t="s">
        <v>73</v>
      </c>
      <c r="AY1005" s="262" t="s">
        <v>177</v>
      </c>
    </row>
    <row r="1006" s="15" customFormat="1">
      <c r="A1006" s="15"/>
      <c r="B1006" s="263"/>
      <c r="C1006" s="264"/>
      <c r="D1006" s="243" t="s">
        <v>186</v>
      </c>
      <c r="E1006" s="265" t="s">
        <v>21</v>
      </c>
      <c r="F1006" s="266" t="s">
        <v>190</v>
      </c>
      <c r="G1006" s="264"/>
      <c r="H1006" s="267">
        <v>8407.6800000000003</v>
      </c>
      <c r="I1006" s="268"/>
      <c r="J1006" s="264"/>
      <c r="K1006" s="264"/>
      <c r="L1006" s="269"/>
      <c r="M1006" s="270"/>
      <c r="N1006" s="271"/>
      <c r="O1006" s="271"/>
      <c r="P1006" s="271"/>
      <c r="Q1006" s="271"/>
      <c r="R1006" s="271"/>
      <c r="S1006" s="271"/>
      <c r="T1006" s="272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73" t="s">
        <v>186</v>
      </c>
      <c r="AU1006" s="273" t="s">
        <v>82</v>
      </c>
      <c r="AV1006" s="15" t="s">
        <v>184</v>
      </c>
      <c r="AW1006" s="15" t="s">
        <v>34</v>
      </c>
      <c r="AX1006" s="15" t="s">
        <v>80</v>
      </c>
      <c r="AY1006" s="273" t="s">
        <v>177</v>
      </c>
    </row>
    <row r="1007" s="2" customFormat="1" ht="19.8" customHeight="1">
      <c r="A1007" s="40"/>
      <c r="B1007" s="41"/>
      <c r="C1007" s="228" t="s">
        <v>1375</v>
      </c>
      <c r="D1007" s="228" t="s">
        <v>179</v>
      </c>
      <c r="E1007" s="229" t="s">
        <v>1376</v>
      </c>
      <c r="F1007" s="230" t="s">
        <v>1377</v>
      </c>
      <c r="G1007" s="231" t="s">
        <v>269</v>
      </c>
      <c r="H1007" s="232">
        <v>573.93499999999995</v>
      </c>
      <c r="I1007" s="233"/>
      <c r="J1007" s="234">
        <f>ROUND(I1007*H1007,2)</f>
        <v>0</v>
      </c>
      <c r="K1007" s="230" t="s">
        <v>183</v>
      </c>
      <c r="L1007" s="46"/>
      <c r="M1007" s="235" t="s">
        <v>21</v>
      </c>
      <c r="N1007" s="236" t="s">
        <v>44</v>
      </c>
      <c r="O1007" s="86"/>
      <c r="P1007" s="237">
        <f>O1007*H1007</f>
        <v>0</v>
      </c>
      <c r="Q1007" s="237">
        <v>0</v>
      </c>
      <c r="R1007" s="237">
        <f>Q1007*H1007</f>
        <v>0</v>
      </c>
      <c r="S1007" s="237">
        <v>0</v>
      </c>
      <c r="T1007" s="238">
        <f>S1007*H1007</f>
        <v>0</v>
      </c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R1007" s="239" t="s">
        <v>184</v>
      </c>
      <c r="AT1007" s="239" t="s">
        <v>179</v>
      </c>
      <c r="AU1007" s="239" t="s">
        <v>82</v>
      </c>
      <c r="AY1007" s="19" t="s">
        <v>177</v>
      </c>
      <c r="BE1007" s="240">
        <f>IF(N1007="základní",J1007,0)</f>
        <v>0</v>
      </c>
      <c r="BF1007" s="240">
        <f>IF(N1007="snížená",J1007,0)</f>
        <v>0</v>
      </c>
      <c r="BG1007" s="240">
        <f>IF(N1007="zákl. přenesená",J1007,0)</f>
        <v>0</v>
      </c>
      <c r="BH1007" s="240">
        <f>IF(N1007="sníž. přenesená",J1007,0)</f>
        <v>0</v>
      </c>
      <c r="BI1007" s="240">
        <f>IF(N1007="nulová",J1007,0)</f>
        <v>0</v>
      </c>
      <c r="BJ1007" s="19" t="s">
        <v>80</v>
      </c>
      <c r="BK1007" s="240">
        <f>ROUND(I1007*H1007,2)</f>
        <v>0</v>
      </c>
      <c r="BL1007" s="19" t="s">
        <v>184</v>
      </c>
      <c r="BM1007" s="239" t="s">
        <v>1378</v>
      </c>
    </row>
    <row r="1008" s="13" customFormat="1">
      <c r="A1008" s="13"/>
      <c r="B1008" s="241"/>
      <c r="C1008" s="242"/>
      <c r="D1008" s="243" t="s">
        <v>186</v>
      </c>
      <c r="E1008" s="244" t="s">
        <v>21</v>
      </c>
      <c r="F1008" s="245" t="s">
        <v>1366</v>
      </c>
      <c r="G1008" s="242"/>
      <c r="H1008" s="244" t="s">
        <v>21</v>
      </c>
      <c r="I1008" s="246"/>
      <c r="J1008" s="242"/>
      <c r="K1008" s="242"/>
      <c r="L1008" s="247"/>
      <c r="M1008" s="248"/>
      <c r="N1008" s="249"/>
      <c r="O1008" s="249"/>
      <c r="P1008" s="249"/>
      <c r="Q1008" s="249"/>
      <c r="R1008" s="249"/>
      <c r="S1008" s="249"/>
      <c r="T1008" s="25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51" t="s">
        <v>186</v>
      </c>
      <c r="AU1008" s="251" t="s">
        <v>82</v>
      </c>
      <c r="AV1008" s="13" t="s">
        <v>80</v>
      </c>
      <c r="AW1008" s="13" t="s">
        <v>34</v>
      </c>
      <c r="AX1008" s="13" t="s">
        <v>73</v>
      </c>
      <c r="AY1008" s="251" t="s">
        <v>177</v>
      </c>
    </row>
    <row r="1009" s="14" customFormat="1">
      <c r="A1009" s="14"/>
      <c r="B1009" s="252"/>
      <c r="C1009" s="253"/>
      <c r="D1009" s="243" t="s">
        <v>186</v>
      </c>
      <c r="E1009" s="254" t="s">
        <v>21</v>
      </c>
      <c r="F1009" s="255" t="s">
        <v>1379</v>
      </c>
      <c r="G1009" s="253"/>
      <c r="H1009" s="256">
        <v>491.39999999999998</v>
      </c>
      <c r="I1009" s="257"/>
      <c r="J1009" s="253"/>
      <c r="K1009" s="253"/>
      <c r="L1009" s="258"/>
      <c r="M1009" s="259"/>
      <c r="N1009" s="260"/>
      <c r="O1009" s="260"/>
      <c r="P1009" s="260"/>
      <c r="Q1009" s="260"/>
      <c r="R1009" s="260"/>
      <c r="S1009" s="260"/>
      <c r="T1009" s="26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2" t="s">
        <v>186</v>
      </c>
      <c r="AU1009" s="262" t="s">
        <v>82</v>
      </c>
      <c r="AV1009" s="14" t="s">
        <v>82</v>
      </c>
      <c r="AW1009" s="14" t="s">
        <v>34</v>
      </c>
      <c r="AX1009" s="14" t="s">
        <v>73</v>
      </c>
      <c r="AY1009" s="262" t="s">
        <v>177</v>
      </c>
    </row>
    <row r="1010" s="14" customFormat="1">
      <c r="A1010" s="14"/>
      <c r="B1010" s="252"/>
      <c r="C1010" s="253"/>
      <c r="D1010" s="243" t="s">
        <v>186</v>
      </c>
      <c r="E1010" s="254" t="s">
        <v>21</v>
      </c>
      <c r="F1010" s="255" t="s">
        <v>1380</v>
      </c>
      <c r="G1010" s="253"/>
      <c r="H1010" s="256">
        <v>8.8900000000000006</v>
      </c>
      <c r="I1010" s="257"/>
      <c r="J1010" s="253"/>
      <c r="K1010" s="253"/>
      <c r="L1010" s="258"/>
      <c r="M1010" s="259"/>
      <c r="N1010" s="260"/>
      <c r="O1010" s="260"/>
      <c r="P1010" s="260"/>
      <c r="Q1010" s="260"/>
      <c r="R1010" s="260"/>
      <c r="S1010" s="260"/>
      <c r="T1010" s="26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2" t="s">
        <v>186</v>
      </c>
      <c r="AU1010" s="262" t="s">
        <v>82</v>
      </c>
      <c r="AV1010" s="14" t="s">
        <v>82</v>
      </c>
      <c r="AW1010" s="14" t="s">
        <v>34</v>
      </c>
      <c r="AX1010" s="14" t="s">
        <v>73</v>
      </c>
      <c r="AY1010" s="262" t="s">
        <v>177</v>
      </c>
    </row>
    <row r="1011" s="14" customFormat="1">
      <c r="A1011" s="14"/>
      <c r="B1011" s="252"/>
      <c r="C1011" s="253"/>
      <c r="D1011" s="243" t="s">
        <v>186</v>
      </c>
      <c r="E1011" s="254" t="s">
        <v>21</v>
      </c>
      <c r="F1011" s="255" t="s">
        <v>1381</v>
      </c>
      <c r="G1011" s="253"/>
      <c r="H1011" s="256">
        <v>16.510000000000002</v>
      </c>
      <c r="I1011" s="257"/>
      <c r="J1011" s="253"/>
      <c r="K1011" s="253"/>
      <c r="L1011" s="258"/>
      <c r="M1011" s="259"/>
      <c r="N1011" s="260"/>
      <c r="O1011" s="260"/>
      <c r="P1011" s="260"/>
      <c r="Q1011" s="260"/>
      <c r="R1011" s="260"/>
      <c r="S1011" s="260"/>
      <c r="T1011" s="261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2" t="s">
        <v>186</v>
      </c>
      <c r="AU1011" s="262" t="s">
        <v>82</v>
      </c>
      <c r="AV1011" s="14" t="s">
        <v>82</v>
      </c>
      <c r="AW1011" s="14" t="s">
        <v>34</v>
      </c>
      <c r="AX1011" s="14" t="s">
        <v>73</v>
      </c>
      <c r="AY1011" s="262" t="s">
        <v>177</v>
      </c>
    </row>
    <row r="1012" s="14" customFormat="1">
      <c r="A1012" s="14"/>
      <c r="B1012" s="252"/>
      <c r="C1012" s="253"/>
      <c r="D1012" s="243" t="s">
        <v>186</v>
      </c>
      <c r="E1012" s="254" t="s">
        <v>21</v>
      </c>
      <c r="F1012" s="255" t="s">
        <v>1382</v>
      </c>
      <c r="G1012" s="253"/>
      <c r="H1012" s="256">
        <v>36.134999999999998</v>
      </c>
      <c r="I1012" s="257"/>
      <c r="J1012" s="253"/>
      <c r="K1012" s="253"/>
      <c r="L1012" s="258"/>
      <c r="M1012" s="259"/>
      <c r="N1012" s="260"/>
      <c r="O1012" s="260"/>
      <c r="P1012" s="260"/>
      <c r="Q1012" s="260"/>
      <c r="R1012" s="260"/>
      <c r="S1012" s="260"/>
      <c r="T1012" s="261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62" t="s">
        <v>186</v>
      </c>
      <c r="AU1012" s="262" t="s">
        <v>82</v>
      </c>
      <c r="AV1012" s="14" t="s">
        <v>82</v>
      </c>
      <c r="AW1012" s="14" t="s">
        <v>34</v>
      </c>
      <c r="AX1012" s="14" t="s">
        <v>73</v>
      </c>
      <c r="AY1012" s="262" t="s">
        <v>177</v>
      </c>
    </row>
    <row r="1013" s="13" customFormat="1">
      <c r="A1013" s="13"/>
      <c r="B1013" s="241"/>
      <c r="C1013" s="242"/>
      <c r="D1013" s="243" t="s">
        <v>186</v>
      </c>
      <c r="E1013" s="244" t="s">
        <v>21</v>
      </c>
      <c r="F1013" s="245" t="s">
        <v>1368</v>
      </c>
      <c r="G1013" s="242"/>
      <c r="H1013" s="244" t="s">
        <v>21</v>
      </c>
      <c r="I1013" s="246"/>
      <c r="J1013" s="242"/>
      <c r="K1013" s="242"/>
      <c r="L1013" s="247"/>
      <c r="M1013" s="248"/>
      <c r="N1013" s="249"/>
      <c r="O1013" s="249"/>
      <c r="P1013" s="249"/>
      <c r="Q1013" s="249"/>
      <c r="R1013" s="249"/>
      <c r="S1013" s="249"/>
      <c r="T1013" s="25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1" t="s">
        <v>186</v>
      </c>
      <c r="AU1013" s="251" t="s">
        <v>82</v>
      </c>
      <c r="AV1013" s="13" t="s">
        <v>80</v>
      </c>
      <c r="AW1013" s="13" t="s">
        <v>34</v>
      </c>
      <c r="AX1013" s="13" t="s">
        <v>73</v>
      </c>
      <c r="AY1013" s="251" t="s">
        <v>177</v>
      </c>
    </row>
    <row r="1014" s="14" customFormat="1">
      <c r="A1014" s="14"/>
      <c r="B1014" s="252"/>
      <c r="C1014" s="253"/>
      <c r="D1014" s="243" t="s">
        <v>186</v>
      </c>
      <c r="E1014" s="254" t="s">
        <v>21</v>
      </c>
      <c r="F1014" s="255" t="s">
        <v>1383</v>
      </c>
      <c r="G1014" s="253"/>
      <c r="H1014" s="256">
        <v>21</v>
      </c>
      <c r="I1014" s="257"/>
      <c r="J1014" s="253"/>
      <c r="K1014" s="253"/>
      <c r="L1014" s="258"/>
      <c r="M1014" s="259"/>
      <c r="N1014" s="260"/>
      <c r="O1014" s="260"/>
      <c r="P1014" s="260"/>
      <c r="Q1014" s="260"/>
      <c r="R1014" s="260"/>
      <c r="S1014" s="260"/>
      <c r="T1014" s="26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62" t="s">
        <v>186</v>
      </c>
      <c r="AU1014" s="262" t="s">
        <v>82</v>
      </c>
      <c r="AV1014" s="14" t="s">
        <v>82</v>
      </c>
      <c r="AW1014" s="14" t="s">
        <v>34</v>
      </c>
      <c r="AX1014" s="14" t="s">
        <v>73</v>
      </c>
      <c r="AY1014" s="262" t="s">
        <v>177</v>
      </c>
    </row>
    <row r="1015" s="15" customFormat="1">
      <c r="A1015" s="15"/>
      <c r="B1015" s="263"/>
      <c r="C1015" s="264"/>
      <c r="D1015" s="243" t="s">
        <v>186</v>
      </c>
      <c r="E1015" s="265" t="s">
        <v>21</v>
      </c>
      <c r="F1015" s="266" t="s">
        <v>190</v>
      </c>
      <c r="G1015" s="264"/>
      <c r="H1015" s="267">
        <v>573.93499999999995</v>
      </c>
      <c r="I1015" s="268"/>
      <c r="J1015" s="264"/>
      <c r="K1015" s="264"/>
      <c r="L1015" s="269"/>
      <c r="M1015" s="270"/>
      <c r="N1015" s="271"/>
      <c r="O1015" s="271"/>
      <c r="P1015" s="271"/>
      <c r="Q1015" s="271"/>
      <c r="R1015" s="271"/>
      <c r="S1015" s="271"/>
      <c r="T1015" s="272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73" t="s">
        <v>186</v>
      </c>
      <c r="AU1015" s="273" t="s">
        <v>82</v>
      </c>
      <c r="AV1015" s="15" t="s">
        <v>184</v>
      </c>
      <c r="AW1015" s="15" t="s">
        <v>34</v>
      </c>
      <c r="AX1015" s="15" t="s">
        <v>80</v>
      </c>
      <c r="AY1015" s="273" t="s">
        <v>177</v>
      </c>
    </row>
    <row r="1016" s="2" customFormat="1" ht="19.8" customHeight="1">
      <c r="A1016" s="40"/>
      <c r="B1016" s="41"/>
      <c r="C1016" s="228" t="s">
        <v>1384</v>
      </c>
      <c r="D1016" s="228" t="s">
        <v>179</v>
      </c>
      <c r="E1016" s="229" t="s">
        <v>1385</v>
      </c>
      <c r="F1016" s="230" t="s">
        <v>1386</v>
      </c>
      <c r="G1016" s="231" t="s">
        <v>269</v>
      </c>
      <c r="H1016" s="232">
        <v>68872.199999999997</v>
      </c>
      <c r="I1016" s="233"/>
      <c r="J1016" s="234">
        <f>ROUND(I1016*H1016,2)</f>
        <v>0</v>
      </c>
      <c r="K1016" s="230" t="s">
        <v>183</v>
      </c>
      <c r="L1016" s="46"/>
      <c r="M1016" s="235" t="s">
        <v>21</v>
      </c>
      <c r="N1016" s="236" t="s">
        <v>44</v>
      </c>
      <c r="O1016" s="86"/>
      <c r="P1016" s="237">
        <f>O1016*H1016</f>
        <v>0</v>
      </c>
      <c r="Q1016" s="237">
        <v>0</v>
      </c>
      <c r="R1016" s="237">
        <f>Q1016*H1016</f>
        <v>0</v>
      </c>
      <c r="S1016" s="237">
        <v>0</v>
      </c>
      <c r="T1016" s="238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39" t="s">
        <v>184</v>
      </c>
      <c r="AT1016" s="239" t="s">
        <v>179</v>
      </c>
      <c r="AU1016" s="239" t="s">
        <v>82</v>
      </c>
      <c r="AY1016" s="19" t="s">
        <v>177</v>
      </c>
      <c r="BE1016" s="240">
        <f>IF(N1016="základní",J1016,0)</f>
        <v>0</v>
      </c>
      <c r="BF1016" s="240">
        <f>IF(N1016="snížená",J1016,0)</f>
        <v>0</v>
      </c>
      <c r="BG1016" s="240">
        <f>IF(N1016="zákl. přenesená",J1016,0)</f>
        <v>0</v>
      </c>
      <c r="BH1016" s="240">
        <f>IF(N1016="sníž. přenesená",J1016,0)</f>
        <v>0</v>
      </c>
      <c r="BI1016" s="240">
        <f>IF(N1016="nulová",J1016,0)</f>
        <v>0</v>
      </c>
      <c r="BJ1016" s="19" t="s">
        <v>80</v>
      </c>
      <c r="BK1016" s="240">
        <f>ROUND(I1016*H1016,2)</f>
        <v>0</v>
      </c>
      <c r="BL1016" s="19" t="s">
        <v>184</v>
      </c>
      <c r="BM1016" s="239" t="s">
        <v>1387</v>
      </c>
    </row>
    <row r="1017" s="14" customFormat="1">
      <c r="A1017" s="14"/>
      <c r="B1017" s="252"/>
      <c r="C1017" s="253"/>
      <c r="D1017" s="243" t="s">
        <v>186</v>
      </c>
      <c r="E1017" s="254" t="s">
        <v>21</v>
      </c>
      <c r="F1017" s="255" t="s">
        <v>1388</v>
      </c>
      <c r="G1017" s="253"/>
      <c r="H1017" s="256">
        <v>68872.199999999997</v>
      </c>
      <c r="I1017" s="257"/>
      <c r="J1017" s="253"/>
      <c r="K1017" s="253"/>
      <c r="L1017" s="258"/>
      <c r="M1017" s="259"/>
      <c r="N1017" s="260"/>
      <c r="O1017" s="260"/>
      <c r="P1017" s="260"/>
      <c r="Q1017" s="260"/>
      <c r="R1017" s="260"/>
      <c r="S1017" s="260"/>
      <c r="T1017" s="26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2" t="s">
        <v>186</v>
      </c>
      <c r="AU1017" s="262" t="s">
        <v>82</v>
      </c>
      <c r="AV1017" s="14" t="s">
        <v>82</v>
      </c>
      <c r="AW1017" s="14" t="s">
        <v>34</v>
      </c>
      <c r="AX1017" s="14" t="s">
        <v>80</v>
      </c>
      <c r="AY1017" s="262" t="s">
        <v>177</v>
      </c>
    </row>
    <row r="1018" s="2" customFormat="1" ht="19.8" customHeight="1">
      <c r="A1018" s="40"/>
      <c r="B1018" s="41"/>
      <c r="C1018" s="228" t="s">
        <v>1389</v>
      </c>
      <c r="D1018" s="228" t="s">
        <v>179</v>
      </c>
      <c r="E1018" s="229" t="s">
        <v>1390</v>
      </c>
      <c r="F1018" s="230" t="s">
        <v>1391</v>
      </c>
      <c r="G1018" s="231" t="s">
        <v>269</v>
      </c>
      <c r="H1018" s="232">
        <v>70.063999999999993</v>
      </c>
      <c r="I1018" s="233"/>
      <c r="J1018" s="234">
        <f>ROUND(I1018*H1018,2)</f>
        <v>0</v>
      </c>
      <c r="K1018" s="230" t="s">
        <v>183</v>
      </c>
      <c r="L1018" s="46"/>
      <c r="M1018" s="235" t="s">
        <v>21</v>
      </c>
      <c r="N1018" s="236" t="s">
        <v>44</v>
      </c>
      <c r="O1018" s="86"/>
      <c r="P1018" s="237">
        <f>O1018*H1018</f>
        <v>0</v>
      </c>
      <c r="Q1018" s="237">
        <v>0</v>
      </c>
      <c r="R1018" s="237">
        <f>Q1018*H1018</f>
        <v>0</v>
      </c>
      <c r="S1018" s="237">
        <v>0</v>
      </c>
      <c r="T1018" s="238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39" t="s">
        <v>184</v>
      </c>
      <c r="AT1018" s="239" t="s">
        <v>179</v>
      </c>
      <c r="AU1018" s="239" t="s">
        <v>82</v>
      </c>
      <c r="AY1018" s="19" t="s">
        <v>177</v>
      </c>
      <c r="BE1018" s="240">
        <f>IF(N1018="základní",J1018,0)</f>
        <v>0</v>
      </c>
      <c r="BF1018" s="240">
        <f>IF(N1018="snížená",J1018,0)</f>
        <v>0</v>
      </c>
      <c r="BG1018" s="240">
        <f>IF(N1018="zákl. přenesená",J1018,0)</f>
        <v>0</v>
      </c>
      <c r="BH1018" s="240">
        <f>IF(N1018="sníž. přenesená",J1018,0)</f>
        <v>0</v>
      </c>
      <c r="BI1018" s="240">
        <f>IF(N1018="nulová",J1018,0)</f>
        <v>0</v>
      </c>
      <c r="BJ1018" s="19" t="s">
        <v>80</v>
      </c>
      <c r="BK1018" s="240">
        <f>ROUND(I1018*H1018,2)</f>
        <v>0</v>
      </c>
      <c r="BL1018" s="19" t="s">
        <v>184</v>
      </c>
      <c r="BM1018" s="239" t="s">
        <v>1392</v>
      </c>
    </row>
    <row r="1019" s="2" customFormat="1" ht="19.8" customHeight="1">
      <c r="A1019" s="40"/>
      <c r="B1019" s="41"/>
      <c r="C1019" s="228" t="s">
        <v>1393</v>
      </c>
      <c r="D1019" s="228" t="s">
        <v>179</v>
      </c>
      <c r="E1019" s="229" t="s">
        <v>1394</v>
      </c>
      <c r="F1019" s="230" t="s">
        <v>1395</v>
      </c>
      <c r="G1019" s="231" t="s">
        <v>269</v>
      </c>
      <c r="H1019" s="232">
        <v>573.93499999999995</v>
      </c>
      <c r="I1019" s="233"/>
      <c r="J1019" s="234">
        <f>ROUND(I1019*H1019,2)</f>
        <v>0</v>
      </c>
      <c r="K1019" s="230" t="s">
        <v>183</v>
      </c>
      <c r="L1019" s="46"/>
      <c r="M1019" s="235" t="s">
        <v>21</v>
      </c>
      <c r="N1019" s="236" t="s">
        <v>44</v>
      </c>
      <c r="O1019" s="86"/>
      <c r="P1019" s="237">
        <f>O1019*H1019</f>
        <v>0</v>
      </c>
      <c r="Q1019" s="237">
        <v>0</v>
      </c>
      <c r="R1019" s="237">
        <f>Q1019*H1019</f>
        <v>0</v>
      </c>
      <c r="S1019" s="237">
        <v>0</v>
      </c>
      <c r="T1019" s="238">
        <f>S1019*H1019</f>
        <v>0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39" t="s">
        <v>184</v>
      </c>
      <c r="AT1019" s="239" t="s">
        <v>179</v>
      </c>
      <c r="AU1019" s="239" t="s">
        <v>82</v>
      </c>
      <c r="AY1019" s="19" t="s">
        <v>177</v>
      </c>
      <c r="BE1019" s="240">
        <f>IF(N1019="základní",J1019,0)</f>
        <v>0</v>
      </c>
      <c r="BF1019" s="240">
        <f>IF(N1019="snížená",J1019,0)</f>
        <v>0</v>
      </c>
      <c r="BG1019" s="240">
        <f>IF(N1019="zákl. přenesená",J1019,0)</f>
        <v>0</v>
      </c>
      <c r="BH1019" s="240">
        <f>IF(N1019="sníž. přenesená",J1019,0)</f>
        <v>0</v>
      </c>
      <c r="BI1019" s="240">
        <f>IF(N1019="nulová",J1019,0)</f>
        <v>0</v>
      </c>
      <c r="BJ1019" s="19" t="s">
        <v>80</v>
      </c>
      <c r="BK1019" s="240">
        <f>ROUND(I1019*H1019,2)</f>
        <v>0</v>
      </c>
      <c r="BL1019" s="19" t="s">
        <v>184</v>
      </c>
      <c r="BM1019" s="239" t="s">
        <v>1396</v>
      </c>
    </row>
    <row r="1020" s="2" customFormat="1" ht="14.4" customHeight="1">
      <c r="A1020" s="40"/>
      <c r="B1020" s="41"/>
      <c r="C1020" s="228" t="s">
        <v>1397</v>
      </c>
      <c r="D1020" s="228" t="s">
        <v>179</v>
      </c>
      <c r="E1020" s="229" t="s">
        <v>1398</v>
      </c>
      <c r="F1020" s="230" t="s">
        <v>1399</v>
      </c>
      <c r="G1020" s="231" t="s">
        <v>269</v>
      </c>
      <c r="H1020" s="232">
        <v>643.99900000000002</v>
      </c>
      <c r="I1020" s="233"/>
      <c r="J1020" s="234">
        <f>ROUND(I1020*H1020,2)</f>
        <v>0</v>
      </c>
      <c r="K1020" s="230" t="s">
        <v>183</v>
      </c>
      <c r="L1020" s="46"/>
      <c r="M1020" s="235" t="s">
        <v>21</v>
      </c>
      <c r="N1020" s="236" t="s">
        <v>44</v>
      </c>
      <c r="O1020" s="86"/>
      <c r="P1020" s="237">
        <f>O1020*H1020</f>
        <v>0</v>
      </c>
      <c r="Q1020" s="237">
        <v>0</v>
      </c>
      <c r="R1020" s="237">
        <f>Q1020*H1020</f>
        <v>0</v>
      </c>
      <c r="S1020" s="237">
        <v>0</v>
      </c>
      <c r="T1020" s="238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39" t="s">
        <v>184</v>
      </c>
      <c r="AT1020" s="239" t="s">
        <v>179</v>
      </c>
      <c r="AU1020" s="239" t="s">
        <v>82</v>
      </c>
      <c r="AY1020" s="19" t="s">
        <v>177</v>
      </c>
      <c r="BE1020" s="240">
        <f>IF(N1020="základní",J1020,0)</f>
        <v>0</v>
      </c>
      <c r="BF1020" s="240">
        <f>IF(N1020="snížená",J1020,0)</f>
        <v>0</v>
      </c>
      <c r="BG1020" s="240">
        <f>IF(N1020="zákl. přenesená",J1020,0)</f>
        <v>0</v>
      </c>
      <c r="BH1020" s="240">
        <f>IF(N1020="sníž. přenesená",J1020,0)</f>
        <v>0</v>
      </c>
      <c r="BI1020" s="240">
        <f>IF(N1020="nulová",J1020,0)</f>
        <v>0</v>
      </c>
      <c r="BJ1020" s="19" t="s">
        <v>80</v>
      </c>
      <c r="BK1020" s="240">
        <f>ROUND(I1020*H1020,2)</f>
        <v>0</v>
      </c>
      <c r="BL1020" s="19" t="s">
        <v>184</v>
      </c>
      <c r="BM1020" s="239" t="s">
        <v>1400</v>
      </c>
    </row>
    <row r="1021" s="14" customFormat="1">
      <c r="A1021" s="14"/>
      <c r="B1021" s="252"/>
      <c r="C1021" s="253"/>
      <c r="D1021" s="243" t="s">
        <v>186</v>
      </c>
      <c r="E1021" s="254" t="s">
        <v>21</v>
      </c>
      <c r="F1021" s="255" t="s">
        <v>1401</v>
      </c>
      <c r="G1021" s="253"/>
      <c r="H1021" s="256">
        <v>643.99900000000002</v>
      </c>
      <c r="I1021" s="257"/>
      <c r="J1021" s="253"/>
      <c r="K1021" s="253"/>
      <c r="L1021" s="258"/>
      <c r="M1021" s="259"/>
      <c r="N1021" s="260"/>
      <c r="O1021" s="260"/>
      <c r="P1021" s="260"/>
      <c r="Q1021" s="260"/>
      <c r="R1021" s="260"/>
      <c r="S1021" s="260"/>
      <c r="T1021" s="26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62" t="s">
        <v>186</v>
      </c>
      <c r="AU1021" s="262" t="s">
        <v>82</v>
      </c>
      <c r="AV1021" s="14" t="s">
        <v>82</v>
      </c>
      <c r="AW1021" s="14" t="s">
        <v>34</v>
      </c>
      <c r="AX1021" s="14" t="s">
        <v>73</v>
      </c>
      <c r="AY1021" s="262" t="s">
        <v>177</v>
      </c>
    </row>
    <row r="1022" s="15" customFormat="1">
      <c r="A1022" s="15"/>
      <c r="B1022" s="263"/>
      <c r="C1022" s="264"/>
      <c r="D1022" s="243" t="s">
        <v>186</v>
      </c>
      <c r="E1022" s="265" t="s">
        <v>21</v>
      </c>
      <c r="F1022" s="266" t="s">
        <v>190</v>
      </c>
      <c r="G1022" s="264"/>
      <c r="H1022" s="267">
        <v>643.99900000000002</v>
      </c>
      <c r="I1022" s="268"/>
      <c r="J1022" s="264"/>
      <c r="K1022" s="264"/>
      <c r="L1022" s="269"/>
      <c r="M1022" s="270"/>
      <c r="N1022" s="271"/>
      <c r="O1022" s="271"/>
      <c r="P1022" s="271"/>
      <c r="Q1022" s="271"/>
      <c r="R1022" s="271"/>
      <c r="S1022" s="271"/>
      <c r="T1022" s="272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73" t="s">
        <v>186</v>
      </c>
      <c r="AU1022" s="273" t="s">
        <v>82</v>
      </c>
      <c r="AV1022" s="15" t="s">
        <v>184</v>
      </c>
      <c r="AW1022" s="15" t="s">
        <v>34</v>
      </c>
      <c r="AX1022" s="15" t="s">
        <v>80</v>
      </c>
      <c r="AY1022" s="273" t="s">
        <v>177</v>
      </c>
    </row>
    <row r="1023" s="2" customFormat="1" ht="14.4" customHeight="1">
      <c r="A1023" s="40"/>
      <c r="B1023" s="41"/>
      <c r="C1023" s="228" t="s">
        <v>1402</v>
      </c>
      <c r="D1023" s="228" t="s">
        <v>179</v>
      </c>
      <c r="E1023" s="229" t="s">
        <v>1403</v>
      </c>
      <c r="F1023" s="230" t="s">
        <v>1404</v>
      </c>
      <c r="G1023" s="231" t="s">
        <v>269</v>
      </c>
      <c r="H1023" s="232">
        <v>77279.880000000005</v>
      </c>
      <c r="I1023" s="233"/>
      <c r="J1023" s="234">
        <f>ROUND(I1023*H1023,2)</f>
        <v>0</v>
      </c>
      <c r="K1023" s="230" t="s">
        <v>183</v>
      </c>
      <c r="L1023" s="46"/>
      <c r="M1023" s="235" t="s">
        <v>21</v>
      </c>
      <c r="N1023" s="236" t="s">
        <v>44</v>
      </c>
      <c r="O1023" s="86"/>
      <c r="P1023" s="237">
        <f>O1023*H1023</f>
        <v>0</v>
      </c>
      <c r="Q1023" s="237">
        <v>0</v>
      </c>
      <c r="R1023" s="237">
        <f>Q1023*H1023</f>
        <v>0</v>
      </c>
      <c r="S1023" s="237">
        <v>0</v>
      </c>
      <c r="T1023" s="238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39" t="s">
        <v>184</v>
      </c>
      <c r="AT1023" s="239" t="s">
        <v>179</v>
      </c>
      <c r="AU1023" s="239" t="s">
        <v>82</v>
      </c>
      <c r="AY1023" s="19" t="s">
        <v>177</v>
      </c>
      <c r="BE1023" s="240">
        <f>IF(N1023="základní",J1023,0)</f>
        <v>0</v>
      </c>
      <c r="BF1023" s="240">
        <f>IF(N1023="snížená",J1023,0)</f>
        <v>0</v>
      </c>
      <c r="BG1023" s="240">
        <f>IF(N1023="zákl. přenesená",J1023,0)</f>
        <v>0</v>
      </c>
      <c r="BH1023" s="240">
        <f>IF(N1023="sníž. přenesená",J1023,0)</f>
        <v>0</v>
      </c>
      <c r="BI1023" s="240">
        <f>IF(N1023="nulová",J1023,0)</f>
        <v>0</v>
      </c>
      <c r="BJ1023" s="19" t="s">
        <v>80</v>
      </c>
      <c r="BK1023" s="240">
        <f>ROUND(I1023*H1023,2)</f>
        <v>0</v>
      </c>
      <c r="BL1023" s="19" t="s">
        <v>184</v>
      </c>
      <c r="BM1023" s="239" t="s">
        <v>1405</v>
      </c>
    </row>
    <row r="1024" s="14" customFormat="1">
      <c r="A1024" s="14"/>
      <c r="B1024" s="252"/>
      <c r="C1024" s="253"/>
      <c r="D1024" s="243" t="s">
        <v>186</v>
      </c>
      <c r="E1024" s="254" t="s">
        <v>21</v>
      </c>
      <c r="F1024" s="255" t="s">
        <v>1406</v>
      </c>
      <c r="G1024" s="253"/>
      <c r="H1024" s="256">
        <v>77279.880000000005</v>
      </c>
      <c r="I1024" s="257"/>
      <c r="J1024" s="253"/>
      <c r="K1024" s="253"/>
      <c r="L1024" s="258"/>
      <c r="M1024" s="259"/>
      <c r="N1024" s="260"/>
      <c r="O1024" s="260"/>
      <c r="P1024" s="260"/>
      <c r="Q1024" s="260"/>
      <c r="R1024" s="260"/>
      <c r="S1024" s="260"/>
      <c r="T1024" s="261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2" t="s">
        <v>186</v>
      </c>
      <c r="AU1024" s="262" t="s">
        <v>82</v>
      </c>
      <c r="AV1024" s="14" t="s">
        <v>82</v>
      </c>
      <c r="AW1024" s="14" t="s">
        <v>34</v>
      </c>
      <c r="AX1024" s="14" t="s">
        <v>80</v>
      </c>
      <c r="AY1024" s="262" t="s">
        <v>177</v>
      </c>
    </row>
    <row r="1025" s="2" customFormat="1" ht="14.4" customHeight="1">
      <c r="A1025" s="40"/>
      <c r="B1025" s="41"/>
      <c r="C1025" s="228" t="s">
        <v>1407</v>
      </c>
      <c r="D1025" s="228" t="s">
        <v>179</v>
      </c>
      <c r="E1025" s="229" t="s">
        <v>1408</v>
      </c>
      <c r="F1025" s="230" t="s">
        <v>1409</v>
      </c>
      <c r="G1025" s="231" t="s">
        <v>269</v>
      </c>
      <c r="H1025" s="232">
        <v>643.99900000000002</v>
      </c>
      <c r="I1025" s="233"/>
      <c r="J1025" s="234">
        <f>ROUND(I1025*H1025,2)</f>
        <v>0</v>
      </c>
      <c r="K1025" s="230" t="s">
        <v>183</v>
      </c>
      <c r="L1025" s="46"/>
      <c r="M1025" s="235" t="s">
        <v>21</v>
      </c>
      <c r="N1025" s="236" t="s">
        <v>44</v>
      </c>
      <c r="O1025" s="86"/>
      <c r="P1025" s="237">
        <f>O1025*H1025</f>
        <v>0</v>
      </c>
      <c r="Q1025" s="237">
        <v>0</v>
      </c>
      <c r="R1025" s="237">
        <f>Q1025*H1025</f>
        <v>0</v>
      </c>
      <c r="S1025" s="237">
        <v>0</v>
      </c>
      <c r="T1025" s="238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39" t="s">
        <v>184</v>
      </c>
      <c r="AT1025" s="239" t="s">
        <v>179</v>
      </c>
      <c r="AU1025" s="239" t="s">
        <v>82</v>
      </c>
      <c r="AY1025" s="19" t="s">
        <v>177</v>
      </c>
      <c r="BE1025" s="240">
        <f>IF(N1025="základní",J1025,0)</f>
        <v>0</v>
      </c>
      <c r="BF1025" s="240">
        <f>IF(N1025="snížená",J1025,0)</f>
        <v>0</v>
      </c>
      <c r="BG1025" s="240">
        <f>IF(N1025="zákl. přenesená",J1025,0)</f>
        <v>0</v>
      </c>
      <c r="BH1025" s="240">
        <f>IF(N1025="sníž. přenesená",J1025,0)</f>
        <v>0</v>
      </c>
      <c r="BI1025" s="240">
        <f>IF(N1025="nulová",J1025,0)</f>
        <v>0</v>
      </c>
      <c r="BJ1025" s="19" t="s">
        <v>80</v>
      </c>
      <c r="BK1025" s="240">
        <f>ROUND(I1025*H1025,2)</f>
        <v>0</v>
      </c>
      <c r="BL1025" s="19" t="s">
        <v>184</v>
      </c>
      <c r="BM1025" s="239" t="s">
        <v>1410</v>
      </c>
    </row>
    <row r="1026" s="2" customFormat="1" ht="14.4" customHeight="1">
      <c r="A1026" s="40"/>
      <c r="B1026" s="41"/>
      <c r="C1026" s="228" t="s">
        <v>1411</v>
      </c>
      <c r="D1026" s="228" t="s">
        <v>179</v>
      </c>
      <c r="E1026" s="229" t="s">
        <v>1412</v>
      </c>
      <c r="F1026" s="230" t="s">
        <v>1413</v>
      </c>
      <c r="G1026" s="231" t="s">
        <v>293</v>
      </c>
      <c r="H1026" s="232">
        <v>7</v>
      </c>
      <c r="I1026" s="233"/>
      <c r="J1026" s="234">
        <f>ROUND(I1026*H1026,2)</f>
        <v>0</v>
      </c>
      <c r="K1026" s="230" t="s">
        <v>183</v>
      </c>
      <c r="L1026" s="46"/>
      <c r="M1026" s="235" t="s">
        <v>21</v>
      </c>
      <c r="N1026" s="236" t="s">
        <v>44</v>
      </c>
      <c r="O1026" s="86"/>
      <c r="P1026" s="237">
        <f>O1026*H1026</f>
        <v>0</v>
      </c>
      <c r="Q1026" s="237">
        <v>0</v>
      </c>
      <c r="R1026" s="237">
        <f>Q1026*H1026</f>
        <v>0</v>
      </c>
      <c r="S1026" s="237">
        <v>0</v>
      </c>
      <c r="T1026" s="238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39" t="s">
        <v>184</v>
      </c>
      <c r="AT1026" s="239" t="s">
        <v>179</v>
      </c>
      <c r="AU1026" s="239" t="s">
        <v>82</v>
      </c>
      <c r="AY1026" s="19" t="s">
        <v>177</v>
      </c>
      <c r="BE1026" s="240">
        <f>IF(N1026="základní",J1026,0)</f>
        <v>0</v>
      </c>
      <c r="BF1026" s="240">
        <f>IF(N1026="snížená",J1026,0)</f>
        <v>0</v>
      </c>
      <c r="BG1026" s="240">
        <f>IF(N1026="zákl. přenesená",J1026,0)</f>
        <v>0</v>
      </c>
      <c r="BH1026" s="240">
        <f>IF(N1026="sníž. přenesená",J1026,0)</f>
        <v>0</v>
      </c>
      <c r="BI1026" s="240">
        <f>IF(N1026="nulová",J1026,0)</f>
        <v>0</v>
      </c>
      <c r="BJ1026" s="19" t="s">
        <v>80</v>
      </c>
      <c r="BK1026" s="240">
        <f>ROUND(I1026*H1026,2)</f>
        <v>0</v>
      </c>
      <c r="BL1026" s="19" t="s">
        <v>184</v>
      </c>
      <c r="BM1026" s="239" t="s">
        <v>1414</v>
      </c>
    </row>
    <row r="1027" s="13" customFormat="1">
      <c r="A1027" s="13"/>
      <c r="B1027" s="241"/>
      <c r="C1027" s="242"/>
      <c r="D1027" s="243" t="s">
        <v>186</v>
      </c>
      <c r="E1027" s="244" t="s">
        <v>21</v>
      </c>
      <c r="F1027" s="245" t="s">
        <v>1415</v>
      </c>
      <c r="G1027" s="242"/>
      <c r="H1027" s="244" t="s">
        <v>21</v>
      </c>
      <c r="I1027" s="246"/>
      <c r="J1027" s="242"/>
      <c r="K1027" s="242"/>
      <c r="L1027" s="247"/>
      <c r="M1027" s="248"/>
      <c r="N1027" s="249"/>
      <c r="O1027" s="249"/>
      <c r="P1027" s="249"/>
      <c r="Q1027" s="249"/>
      <c r="R1027" s="249"/>
      <c r="S1027" s="249"/>
      <c r="T1027" s="250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1" t="s">
        <v>186</v>
      </c>
      <c r="AU1027" s="251" t="s">
        <v>82</v>
      </c>
      <c r="AV1027" s="13" t="s">
        <v>80</v>
      </c>
      <c r="AW1027" s="13" t="s">
        <v>34</v>
      </c>
      <c r="AX1027" s="13" t="s">
        <v>73</v>
      </c>
      <c r="AY1027" s="251" t="s">
        <v>177</v>
      </c>
    </row>
    <row r="1028" s="14" customFormat="1">
      <c r="A1028" s="14"/>
      <c r="B1028" s="252"/>
      <c r="C1028" s="253"/>
      <c r="D1028" s="243" t="s">
        <v>186</v>
      </c>
      <c r="E1028" s="254" t="s">
        <v>21</v>
      </c>
      <c r="F1028" s="255" t="s">
        <v>824</v>
      </c>
      <c r="G1028" s="253"/>
      <c r="H1028" s="256">
        <v>7</v>
      </c>
      <c r="I1028" s="257"/>
      <c r="J1028" s="253"/>
      <c r="K1028" s="253"/>
      <c r="L1028" s="258"/>
      <c r="M1028" s="259"/>
      <c r="N1028" s="260"/>
      <c r="O1028" s="260"/>
      <c r="P1028" s="260"/>
      <c r="Q1028" s="260"/>
      <c r="R1028" s="260"/>
      <c r="S1028" s="260"/>
      <c r="T1028" s="261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2" t="s">
        <v>186</v>
      </c>
      <c r="AU1028" s="262" t="s">
        <v>82</v>
      </c>
      <c r="AV1028" s="14" t="s">
        <v>82</v>
      </c>
      <c r="AW1028" s="14" t="s">
        <v>34</v>
      </c>
      <c r="AX1028" s="14" t="s">
        <v>80</v>
      </c>
      <c r="AY1028" s="262" t="s">
        <v>177</v>
      </c>
    </row>
    <row r="1029" s="2" customFormat="1" ht="19.8" customHeight="1">
      <c r="A1029" s="40"/>
      <c r="B1029" s="41"/>
      <c r="C1029" s="228" t="s">
        <v>1416</v>
      </c>
      <c r="D1029" s="228" t="s">
        <v>179</v>
      </c>
      <c r="E1029" s="229" t="s">
        <v>1417</v>
      </c>
      <c r="F1029" s="230" t="s">
        <v>1418</v>
      </c>
      <c r="G1029" s="231" t="s">
        <v>293</v>
      </c>
      <c r="H1029" s="232">
        <v>840</v>
      </c>
      <c r="I1029" s="233"/>
      <c r="J1029" s="234">
        <f>ROUND(I1029*H1029,2)</f>
        <v>0</v>
      </c>
      <c r="K1029" s="230" t="s">
        <v>183</v>
      </c>
      <c r="L1029" s="46"/>
      <c r="M1029" s="235" t="s">
        <v>21</v>
      </c>
      <c r="N1029" s="236" t="s">
        <v>44</v>
      </c>
      <c r="O1029" s="86"/>
      <c r="P1029" s="237">
        <f>O1029*H1029</f>
        <v>0</v>
      </c>
      <c r="Q1029" s="237">
        <v>0</v>
      </c>
      <c r="R1029" s="237">
        <f>Q1029*H1029</f>
        <v>0</v>
      </c>
      <c r="S1029" s="237">
        <v>0</v>
      </c>
      <c r="T1029" s="238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39" t="s">
        <v>184</v>
      </c>
      <c r="AT1029" s="239" t="s">
        <v>179</v>
      </c>
      <c r="AU1029" s="239" t="s">
        <v>82</v>
      </c>
      <c r="AY1029" s="19" t="s">
        <v>177</v>
      </c>
      <c r="BE1029" s="240">
        <f>IF(N1029="základní",J1029,0)</f>
        <v>0</v>
      </c>
      <c r="BF1029" s="240">
        <f>IF(N1029="snížená",J1029,0)</f>
        <v>0</v>
      </c>
      <c r="BG1029" s="240">
        <f>IF(N1029="zákl. přenesená",J1029,0)</f>
        <v>0</v>
      </c>
      <c r="BH1029" s="240">
        <f>IF(N1029="sníž. přenesená",J1029,0)</f>
        <v>0</v>
      </c>
      <c r="BI1029" s="240">
        <f>IF(N1029="nulová",J1029,0)</f>
        <v>0</v>
      </c>
      <c r="BJ1029" s="19" t="s">
        <v>80</v>
      </c>
      <c r="BK1029" s="240">
        <f>ROUND(I1029*H1029,2)</f>
        <v>0</v>
      </c>
      <c r="BL1029" s="19" t="s">
        <v>184</v>
      </c>
      <c r="BM1029" s="239" t="s">
        <v>1419</v>
      </c>
    </row>
    <row r="1030" s="14" customFormat="1">
      <c r="A1030" s="14"/>
      <c r="B1030" s="252"/>
      <c r="C1030" s="253"/>
      <c r="D1030" s="243" t="s">
        <v>186</v>
      </c>
      <c r="E1030" s="254" t="s">
        <v>21</v>
      </c>
      <c r="F1030" s="255" t="s">
        <v>1420</v>
      </c>
      <c r="G1030" s="253"/>
      <c r="H1030" s="256">
        <v>840</v>
      </c>
      <c r="I1030" s="257"/>
      <c r="J1030" s="253"/>
      <c r="K1030" s="253"/>
      <c r="L1030" s="258"/>
      <c r="M1030" s="259"/>
      <c r="N1030" s="260"/>
      <c r="O1030" s="260"/>
      <c r="P1030" s="260"/>
      <c r="Q1030" s="260"/>
      <c r="R1030" s="260"/>
      <c r="S1030" s="260"/>
      <c r="T1030" s="261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62" t="s">
        <v>186</v>
      </c>
      <c r="AU1030" s="262" t="s">
        <v>82</v>
      </c>
      <c r="AV1030" s="14" t="s">
        <v>82</v>
      </c>
      <c r="AW1030" s="14" t="s">
        <v>34</v>
      </c>
      <c r="AX1030" s="14" t="s">
        <v>80</v>
      </c>
      <c r="AY1030" s="262" t="s">
        <v>177</v>
      </c>
    </row>
    <row r="1031" s="2" customFormat="1" ht="19.8" customHeight="1">
      <c r="A1031" s="40"/>
      <c r="B1031" s="41"/>
      <c r="C1031" s="228" t="s">
        <v>1421</v>
      </c>
      <c r="D1031" s="228" t="s">
        <v>179</v>
      </c>
      <c r="E1031" s="229" t="s">
        <v>1422</v>
      </c>
      <c r="F1031" s="230" t="s">
        <v>1423</v>
      </c>
      <c r="G1031" s="231" t="s">
        <v>293</v>
      </c>
      <c r="H1031" s="232">
        <v>7</v>
      </c>
      <c r="I1031" s="233"/>
      <c r="J1031" s="234">
        <f>ROUND(I1031*H1031,2)</f>
        <v>0</v>
      </c>
      <c r="K1031" s="230" t="s">
        <v>183</v>
      </c>
      <c r="L1031" s="46"/>
      <c r="M1031" s="235" t="s">
        <v>21</v>
      </c>
      <c r="N1031" s="236" t="s">
        <v>44</v>
      </c>
      <c r="O1031" s="86"/>
      <c r="P1031" s="237">
        <f>O1031*H1031</f>
        <v>0</v>
      </c>
      <c r="Q1031" s="237">
        <v>0</v>
      </c>
      <c r="R1031" s="237">
        <f>Q1031*H1031</f>
        <v>0</v>
      </c>
      <c r="S1031" s="237">
        <v>0</v>
      </c>
      <c r="T1031" s="238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39" t="s">
        <v>184</v>
      </c>
      <c r="AT1031" s="239" t="s">
        <v>179</v>
      </c>
      <c r="AU1031" s="239" t="s">
        <v>82</v>
      </c>
      <c r="AY1031" s="19" t="s">
        <v>177</v>
      </c>
      <c r="BE1031" s="240">
        <f>IF(N1031="základní",J1031,0)</f>
        <v>0</v>
      </c>
      <c r="BF1031" s="240">
        <f>IF(N1031="snížená",J1031,0)</f>
        <v>0</v>
      </c>
      <c r="BG1031" s="240">
        <f>IF(N1031="zákl. přenesená",J1031,0)</f>
        <v>0</v>
      </c>
      <c r="BH1031" s="240">
        <f>IF(N1031="sníž. přenesená",J1031,0)</f>
        <v>0</v>
      </c>
      <c r="BI1031" s="240">
        <f>IF(N1031="nulová",J1031,0)</f>
        <v>0</v>
      </c>
      <c r="BJ1031" s="19" t="s">
        <v>80</v>
      </c>
      <c r="BK1031" s="240">
        <f>ROUND(I1031*H1031,2)</f>
        <v>0</v>
      </c>
      <c r="BL1031" s="19" t="s">
        <v>184</v>
      </c>
      <c r="BM1031" s="239" t="s">
        <v>1424</v>
      </c>
    </row>
    <row r="1032" s="2" customFormat="1" ht="14.4" customHeight="1">
      <c r="A1032" s="40"/>
      <c r="B1032" s="41"/>
      <c r="C1032" s="228" t="s">
        <v>1425</v>
      </c>
      <c r="D1032" s="228" t="s">
        <v>179</v>
      </c>
      <c r="E1032" s="229" t="s">
        <v>1426</v>
      </c>
      <c r="F1032" s="230" t="s">
        <v>1427</v>
      </c>
      <c r="G1032" s="231" t="s">
        <v>293</v>
      </c>
      <c r="H1032" s="232">
        <v>9.0999999999999996</v>
      </c>
      <c r="I1032" s="233"/>
      <c r="J1032" s="234">
        <f>ROUND(I1032*H1032,2)</f>
        <v>0</v>
      </c>
      <c r="K1032" s="230" t="s">
        <v>21</v>
      </c>
      <c r="L1032" s="46"/>
      <c r="M1032" s="235" t="s">
        <v>21</v>
      </c>
      <c r="N1032" s="236" t="s">
        <v>44</v>
      </c>
      <c r="O1032" s="86"/>
      <c r="P1032" s="237">
        <f>O1032*H1032</f>
        <v>0</v>
      </c>
      <c r="Q1032" s="237">
        <v>0</v>
      </c>
      <c r="R1032" s="237">
        <f>Q1032*H1032</f>
        <v>0</v>
      </c>
      <c r="S1032" s="237">
        <v>0</v>
      </c>
      <c r="T1032" s="238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39" t="s">
        <v>184</v>
      </c>
      <c r="AT1032" s="239" t="s">
        <v>179</v>
      </c>
      <c r="AU1032" s="239" t="s">
        <v>82</v>
      </c>
      <c r="AY1032" s="19" t="s">
        <v>177</v>
      </c>
      <c r="BE1032" s="240">
        <f>IF(N1032="základní",J1032,0)</f>
        <v>0</v>
      </c>
      <c r="BF1032" s="240">
        <f>IF(N1032="snížená",J1032,0)</f>
        <v>0</v>
      </c>
      <c r="BG1032" s="240">
        <f>IF(N1032="zákl. přenesená",J1032,0)</f>
        <v>0</v>
      </c>
      <c r="BH1032" s="240">
        <f>IF(N1032="sníž. přenesená",J1032,0)</f>
        <v>0</v>
      </c>
      <c r="BI1032" s="240">
        <f>IF(N1032="nulová",J1032,0)</f>
        <v>0</v>
      </c>
      <c r="BJ1032" s="19" t="s">
        <v>80</v>
      </c>
      <c r="BK1032" s="240">
        <f>ROUND(I1032*H1032,2)</f>
        <v>0</v>
      </c>
      <c r="BL1032" s="19" t="s">
        <v>184</v>
      </c>
      <c r="BM1032" s="239" t="s">
        <v>1428</v>
      </c>
    </row>
    <row r="1033" s="2" customFormat="1" ht="19.8" customHeight="1">
      <c r="A1033" s="40"/>
      <c r="B1033" s="41"/>
      <c r="C1033" s="228" t="s">
        <v>1429</v>
      </c>
      <c r="D1033" s="228" t="s">
        <v>179</v>
      </c>
      <c r="E1033" s="229" t="s">
        <v>1430</v>
      </c>
      <c r="F1033" s="230" t="s">
        <v>1431</v>
      </c>
      <c r="G1033" s="231" t="s">
        <v>182</v>
      </c>
      <c r="H1033" s="232">
        <v>231</v>
      </c>
      <c r="I1033" s="233"/>
      <c r="J1033" s="234">
        <f>ROUND(I1033*H1033,2)</f>
        <v>0</v>
      </c>
      <c r="K1033" s="230" t="s">
        <v>183</v>
      </c>
      <c r="L1033" s="46"/>
      <c r="M1033" s="235" t="s">
        <v>21</v>
      </c>
      <c r="N1033" s="236" t="s">
        <v>44</v>
      </c>
      <c r="O1033" s="86"/>
      <c r="P1033" s="237">
        <f>O1033*H1033</f>
        <v>0</v>
      </c>
      <c r="Q1033" s="237">
        <v>0</v>
      </c>
      <c r="R1033" s="237">
        <f>Q1033*H1033</f>
        <v>0</v>
      </c>
      <c r="S1033" s="237">
        <v>0</v>
      </c>
      <c r="T1033" s="238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39" t="s">
        <v>184</v>
      </c>
      <c r="AT1033" s="239" t="s">
        <v>179</v>
      </c>
      <c r="AU1033" s="239" t="s">
        <v>82</v>
      </c>
      <c r="AY1033" s="19" t="s">
        <v>177</v>
      </c>
      <c r="BE1033" s="240">
        <f>IF(N1033="základní",J1033,0)</f>
        <v>0</v>
      </c>
      <c r="BF1033" s="240">
        <f>IF(N1033="snížená",J1033,0)</f>
        <v>0</v>
      </c>
      <c r="BG1033" s="240">
        <f>IF(N1033="zákl. přenesená",J1033,0)</f>
        <v>0</v>
      </c>
      <c r="BH1033" s="240">
        <f>IF(N1033="sníž. přenesená",J1033,0)</f>
        <v>0</v>
      </c>
      <c r="BI1033" s="240">
        <f>IF(N1033="nulová",J1033,0)</f>
        <v>0</v>
      </c>
      <c r="BJ1033" s="19" t="s">
        <v>80</v>
      </c>
      <c r="BK1033" s="240">
        <f>ROUND(I1033*H1033,2)</f>
        <v>0</v>
      </c>
      <c r="BL1033" s="19" t="s">
        <v>184</v>
      </c>
      <c r="BM1033" s="239" t="s">
        <v>1432</v>
      </c>
    </row>
    <row r="1034" s="13" customFormat="1">
      <c r="A1034" s="13"/>
      <c r="B1034" s="241"/>
      <c r="C1034" s="242"/>
      <c r="D1034" s="243" t="s">
        <v>186</v>
      </c>
      <c r="E1034" s="244" t="s">
        <v>21</v>
      </c>
      <c r="F1034" s="245" t="s">
        <v>1433</v>
      </c>
      <c r="G1034" s="242"/>
      <c r="H1034" s="244" t="s">
        <v>21</v>
      </c>
      <c r="I1034" s="246"/>
      <c r="J1034" s="242"/>
      <c r="K1034" s="242"/>
      <c r="L1034" s="247"/>
      <c r="M1034" s="248"/>
      <c r="N1034" s="249"/>
      <c r="O1034" s="249"/>
      <c r="P1034" s="249"/>
      <c r="Q1034" s="249"/>
      <c r="R1034" s="249"/>
      <c r="S1034" s="249"/>
      <c r="T1034" s="250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51" t="s">
        <v>186</v>
      </c>
      <c r="AU1034" s="251" t="s">
        <v>82</v>
      </c>
      <c r="AV1034" s="13" t="s">
        <v>80</v>
      </c>
      <c r="AW1034" s="13" t="s">
        <v>34</v>
      </c>
      <c r="AX1034" s="13" t="s">
        <v>73</v>
      </c>
      <c r="AY1034" s="251" t="s">
        <v>177</v>
      </c>
    </row>
    <row r="1035" s="14" customFormat="1">
      <c r="A1035" s="14"/>
      <c r="B1035" s="252"/>
      <c r="C1035" s="253"/>
      <c r="D1035" s="243" t="s">
        <v>186</v>
      </c>
      <c r="E1035" s="254" t="s">
        <v>21</v>
      </c>
      <c r="F1035" s="255" t="s">
        <v>1434</v>
      </c>
      <c r="G1035" s="253"/>
      <c r="H1035" s="256">
        <v>231</v>
      </c>
      <c r="I1035" s="257"/>
      <c r="J1035" s="253"/>
      <c r="K1035" s="253"/>
      <c r="L1035" s="258"/>
      <c r="M1035" s="259"/>
      <c r="N1035" s="260"/>
      <c r="O1035" s="260"/>
      <c r="P1035" s="260"/>
      <c r="Q1035" s="260"/>
      <c r="R1035" s="260"/>
      <c r="S1035" s="260"/>
      <c r="T1035" s="26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62" t="s">
        <v>186</v>
      </c>
      <c r="AU1035" s="262" t="s">
        <v>82</v>
      </c>
      <c r="AV1035" s="14" t="s">
        <v>82</v>
      </c>
      <c r="AW1035" s="14" t="s">
        <v>34</v>
      </c>
      <c r="AX1035" s="14" t="s">
        <v>73</v>
      </c>
      <c r="AY1035" s="262" t="s">
        <v>177</v>
      </c>
    </row>
    <row r="1036" s="15" customFormat="1">
      <c r="A1036" s="15"/>
      <c r="B1036" s="263"/>
      <c r="C1036" s="264"/>
      <c r="D1036" s="243" t="s">
        <v>186</v>
      </c>
      <c r="E1036" s="265" t="s">
        <v>21</v>
      </c>
      <c r="F1036" s="266" t="s">
        <v>190</v>
      </c>
      <c r="G1036" s="264"/>
      <c r="H1036" s="267">
        <v>231</v>
      </c>
      <c r="I1036" s="268"/>
      <c r="J1036" s="264"/>
      <c r="K1036" s="264"/>
      <c r="L1036" s="269"/>
      <c r="M1036" s="270"/>
      <c r="N1036" s="271"/>
      <c r="O1036" s="271"/>
      <c r="P1036" s="271"/>
      <c r="Q1036" s="271"/>
      <c r="R1036" s="271"/>
      <c r="S1036" s="271"/>
      <c r="T1036" s="272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3" t="s">
        <v>186</v>
      </c>
      <c r="AU1036" s="273" t="s">
        <v>82</v>
      </c>
      <c r="AV1036" s="15" t="s">
        <v>184</v>
      </c>
      <c r="AW1036" s="15" t="s">
        <v>34</v>
      </c>
      <c r="AX1036" s="15" t="s">
        <v>80</v>
      </c>
      <c r="AY1036" s="273" t="s">
        <v>177</v>
      </c>
    </row>
    <row r="1037" s="2" customFormat="1" ht="19.8" customHeight="1">
      <c r="A1037" s="40"/>
      <c r="B1037" s="41"/>
      <c r="C1037" s="228" t="s">
        <v>1435</v>
      </c>
      <c r="D1037" s="228" t="s">
        <v>179</v>
      </c>
      <c r="E1037" s="229" t="s">
        <v>1436</v>
      </c>
      <c r="F1037" s="230" t="s">
        <v>1437</v>
      </c>
      <c r="G1037" s="231" t="s">
        <v>182</v>
      </c>
      <c r="H1037" s="232">
        <v>11550</v>
      </c>
      <c r="I1037" s="233"/>
      <c r="J1037" s="234">
        <f>ROUND(I1037*H1037,2)</f>
        <v>0</v>
      </c>
      <c r="K1037" s="230" t="s">
        <v>183</v>
      </c>
      <c r="L1037" s="46"/>
      <c r="M1037" s="235" t="s">
        <v>21</v>
      </c>
      <c r="N1037" s="236" t="s">
        <v>44</v>
      </c>
      <c r="O1037" s="86"/>
      <c r="P1037" s="237">
        <f>O1037*H1037</f>
        <v>0</v>
      </c>
      <c r="Q1037" s="237">
        <v>0</v>
      </c>
      <c r="R1037" s="237">
        <f>Q1037*H1037</f>
        <v>0</v>
      </c>
      <c r="S1037" s="237">
        <v>0</v>
      </c>
      <c r="T1037" s="238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39" t="s">
        <v>184</v>
      </c>
      <c r="AT1037" s="239" t="s">
        <v>179</v>
      </c>
      <c r="AU1037" s="239" t="s">
        <v>82</v>
      </c>
      <c r="AY1037" s="19" t="s">
        <v>177</v>
      </c>
      <c r="BE1037" s="240">
        <f>IF(N1037="základní",J1037,0)</f>
        <v>0</v>
      </c>
      <c r="BF1037" s="240">
        <f>IF(N1037="snížená",J1037,0)</f>
        <v>0</v>
      </c>
      <c r="BG1037" s="240">
        <f>IF(N1037="zákl. přenesená",J1037,0)</f>
        <v>0</v>
      </c>
      <c r="BH1037" s="240">
        <f>IF(N1037="sníž. přenesená",J1037,0)</f>
        <v>0</v>
      </c>
      <c r="BI1037" s="240">
        <f>IF(N1037="nulová",J1037,0)</f>
        <v>0</v>
      </c>
      <c r="BJ1037" s="19" t="s">
        <v>80</v>
      </c>
      <c r="BK1037" s="240">
        <f>ROUND(I1037*H1037,2)</f>
        <v>0</v>
      </c>
      <c r="BL1037" s="19" t="s">
        <v>184</v>
      </c>
      <c r="BM1037" s="239" t="s">
        <v>1438</v>
      </c>
    </row>
    <row r="1038" s="13" customFormat="1">
      <c r="A1038" s="13"/>
      <c r="B1038" s="241"/>
      <c r="C1038" s="242"/>
      <c r="D1038" s="243" t="s">
        <v>186</v>
      </c>
      <c r="E1038" s="244" t="s">
        <v>21</v>
      </c>
      <c r="F1038" s="245" t="s">
        <v>1439</v>
      </c>
      <c r="G1038" s="242"/>
      <c r="H1038" s="244" t="s">
        <v>21</v>
      </c>
      <c r="I1038" s="246"/>
      <c r="J1038" s="242"/>
      <c r="K1038" s="242"/>
      <c r="L1038" s="247"/>
      <c r="M1038" s="248"/>
      <c r="N1038" s="249"/>
      <c r="O1038" s="249"/>
      <c r="P1038" s="249"/>
      <c r="Q1038" s="249"/>
      <c r="R1038" s="249"/>
      <c r="S1038" s="249"/>
      <c r="T1038" s="25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1" t="s">
        <v>186</v>
      </c>
      <c r="AU1038" s="251" t="s">
        <v>82</v>
      </c>
      <c r="AV1038" s="13" t="s">
        <v>80</v>
      </c>
      <c r="AW1038" s="13" t="s">
        <v>34</v>
      </c>
      <c r="AX1038" s="13" t="s">
        <v>73</v>
      </c>
      <c r="AY1038" s="251" t="s">
        <v>177</v>
      </c>
    </row>
    <row r="1039" s="14" customFormat="1">
      <c r="A1039" s="14"/>
      <c r="B1039" s="252"/>
      <c r="C1039" s="253"/>
      <c r="D1039" s="243" t="s">
        <v>186</v>
      </c>
      <c r="E1039" s="254" t="s">
        <v>21</v>
      </c>
      <c r="F1039" s="255" t="s">
        <v>1440</v>
      </c>
      <c r="G1039" s="253"/>
      <c r="H1039" s="256">
        <v>11550</v>
      </c>
      <c r="I1039" s="257"/>
      <c r="J1039" s="253"/>
      <c r="K1039" s="253"/>
      <c r="L1039" s="258"/>
      <c r="M1039" s="259"/>
      <c r="N1039" s="260"/>
      <c r="O1039" s="260"/>
      <c r="P1039" s="260"/>
      <c r="Q1039" s="260"/>
      <c r="R1039" s="260"/>
      <c r="S1039" s="260"/>
      <c r="T1039" s="26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62" t="s">
        <v>186</v>
      </c>
      <c r="AU1039" s="262" t="s">
        <v>82</v>
      </c>
      <c r="AV1039" s="14" t="s">
        <v>82</v>
      </c>
      <c r="AW1039" s="14" t="s">
        <v>34</v>
      </c>
      <c r="AX1039" s="14" t="s">
        <v>80</v>
      </c>
      <c r="AY1039" s="262" t="s">
        <v>177</v>
      </c>
    </row>
    <row r="1040" s="2" customFormat="1" ht="19.8" customHeight="1">
      <c r="A1040" s="40"/>
      <c r="B1040" s="41"/>
      <c r="C1040" s="228" t="s">
        <v>1441</v>
      </c>
      <c r="D1040" s="228" t="s">
        <v>179</v>
      </c>
      <c r="E1040" s="229" t="s">
        <v>1442</v>
      </c>
      <c r="F1040" s="230" t="s">
        <v>1443</v>
      </c>
      <c r="G1040" s="231" t="s">
        <v>182</v>
      </c>
      <c r="H1040" s="232">
        <v>231</v>
      </c>
      <c r="I1040" s="233"/>
      <c r="J1040" s="234">
        <f>ROUND(I1040*H1040,2)</f>
        <v>0</v>
      </c>
      <c r="K1040" s="230" t="s">
        <v>183</v>
      </c>
      <c r="L1040" s="46"/>
      <c r="M1040" s="235" t="s">
        <v>21</v>
      </c>
      <c r="N1040" s="236" t="s">
        <v>44</v>
      </c>
      <c r="O1040" s="86"/>
      <c r="P1040" s="237">
        <f>O1040*H1040</f>
        <v>0</v>
      </c>
      <c r="Q1040" s="237">
        <v>0</v>
      </c>
      <c r="R1040" s="237">
        <f>Q1040*H1040</f>
        <v>0</v>
      </c>
      <c r="S1040" s="237">
        <v>0</v>
      </c>
      <c r="T1040" s="238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39" t="s">
        <v>184</v>
      </c>
      <c r="AT1040" s="239" t="s">
        <v>179</v>
      </c>
      <c r="AU1040" s="239" t="s">
        <v>82</v>
      </c>
      <c r="AY1040" s="19" t="s">
        <v>177</v>
      </c>
      <c r="BE1040" s="240">
        <f>IF(N1040="základní",J1040,0)</f>
        <v>0</v>
      </c>
      <c r="BF1040" s="240">
        <f>IF(N1040="snížená",J1040,0)</f>
        <v>0</v>
      </c>
      <c r="BG1040" s="240">
        <f>IF(N1040="zákl. přenesená",J1040,0)</f>
        <v>0</v>
      </c>
      <c r="BH1040" s="240">
        <f>IF(N1040="sníž. přenesená",J1040,0)</f>
        <v>0</v>
      </c>
      <c r="BI1040" s="240">
        <f>IF(N1040="nulová",J1040,0)</f>
        <v>0</v>
      </c>
      <c r="BJ1040" s="19" t="s">
        <v>80</v>
      </c>
      <c r="BK1040" s="240">
        <f>ROUND(I1040*H1040,2)</f>
        <v>0</v>
      </c>
      <c r="BL1040" s="19" t="s">
        <v>184</v>
      </c>
      <c r="BM1040" s="239" t="s">
        <v>1444</v>
      </c>
    </row>
    <row r="1041" s="2" customFormat="1" ht="19.8" customHeight="1">
      <c r="A1041" s="40"/>
      <c r="B1041" s="41"/>
      <c r="C1041" s="228" t="s">
        <v>1445</v>
      </c>
      <c r="D1041" s="228" t="s">
        <v>179</v>
      </c>
      <c r="E1041" s="229" t="s">
        <v>1446</v>
      </c>
      <c r="F1041" s="230" t="s">
        <v>1447</v>
      </c>
      <c r="G1041" s="231" t="s">
        <v>269</v>
      </c>
      <c r="H1041" s="232">
        <v>154</v>
      </c>
      <c r="I1041" s="233"/>
      <c r="J1041" s="234">
        <f>ROUND(I1041*H1041,2)</f>
        <v>0</v>
      </c>
      <c r="K1041" s="230" t="s">
        <v>183</v>
      </c>
      <c r="L1041" s="46"/>
      <c r="M1041" s="235" t="s">
        <v>21</v>
      </c>
      <c r="N1041" s="236" t="s">
        <v>44</v>
      </c>
      <c r="O1041" s="86"/>
      <c r="P1041" s="237">
        <f>O1041*H1041</f>
        <v>0</v>
      </c>
      <c r="Q1041" s="237">
        <v>0</v>
      </c>
      <c r="R1041" s="237">
        <f>Q1041*H1041</f>
        <v>0</v>
      </c>
      <c r="S1041" s="237">
        <v>0</v>
      </c>
      <c r="T1041" s="238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39" t="s">
        <v>184</v>
      </c>
      <c r="AT1041" s="239" t="s">
        <v>179</v>
      </c>
      <c r="AU1041" s="239" t="s">
        <v>82</v>
      </c>
      <c r="AY1041" s="19" t="s">
        <v>177</v>
      </c>
      <c r="BE1041" s="240">
        <f>IF(N1041="základní",J1041,0)</f>
        <v>0</v>
      </c>
      <c r="BF1041" s="240">
        <f>IF(N1041="snížená",J1041,0)</f>
        <v>0</v>
      </c>
      <c r="BG1041" s="240">
        <f>IF(N1041="zákl. přenesená",J1041,0)</f>
        <v>0</v>
      </c>
      <c r="BH1041" s="240">
        <f>IF(N1041="sníž. přenesená",J1041,0)</f>
        <v>0</v>
      </c>
      <c r="BI1041" s="240">
        <f>IF(N1041="nulová",J1041,0)</f>
        <v>0</v>
      </c>
      <c r="BJ1041" s="19" t="s">
        <v>80</v>
      </c>
      <c r="BK1041" s="240">
        <f>ROUND(I1041*H1041,2)</f>
        <v>0</v>
      </c>
      <c r="BL1041" s="19" t="s">
        <v>184</v>
      </c>
      <c r="BM1041" s="239" t="s">
        <v>1448</v>
      </c>
    </row>
    <row r="1042" s="14" customFormat="1">
      <c r="A1042" s="14"/>
      <c r="B1042" s="252"/>
      <c r="C1042" s="253"/>
      <c r="D1042" s="243" t="s">
        <v>186</v>
      </c>
      <c r="E1042" s="254" t="s">
        <v>21</v>
      </c>
      <c r="F1042" s="255" t="s">
        <v>1449</v>
      </c>
      <c r="G1042" s="253"/>
      <c r="H1042" s="256">
        <v>154</v>
      </c>
      <c r="I1042" s="257"/>
      <c r="J1042" s="253"/>
      <c r="K1042" s="253"/>
      <c r="L1042" s="258"/>
      <c r="M1042" s="259"/>
      <c r="N1042" s="260"/>
      <c r="O1042" s="260"/>
      <c r="P1042" s="260"/>
      <c r="Q1042" s="260"/>
      <c r="R1042" s="260"/>
      <c r="S1042" s="260"/>
      <c r="T1042" s="26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2" t="s">
        <v>186</v>
      </c>
      <c r="AU1042" s="262" t="s">
        <v>82</v>
      </c>
      <c r="AV1042" s="14" t="s">
        <v>82</v>
      </c>
      <c r="AW1042" s="14" t="s">
        <v>34</v>
      </c>
      <c r="AX1042" s="14" t="s">
        <v>80</v>
      </c>
      <c r="AY1042" s="262" t="s">
        <v>177</v>
      </c>
    </row>
    <row r="1043" s="2" customFormat="1" ht="19.8" customHeight="1">
      <c r="A1043" s="40"/>
      <c r="B1043" s="41"/>
      <c r="C1043" s="228" t="s">
        <v>1450</v>
      </c>
      <c r="D1043" s="228" t="s">
        <v>179</v>
      </c>
      <c r="E1043" s="229" t="s">
        <v>1451</v>
      </c>
      <c r="F1043" s="230" t="s">
        <v>1452</v>
      </c>
      <c r="G1043" s="231" t="s">
        <v>269</v>
      </c>
      <c r="H1043" s="232">
        <v>7700</v>
      </c>
      <c r="I1043" s="233"/>
      <c r="J1043" s="234">
        <f>ROUND(I1043*H1043,2)</f>
        <v>0</v>
      </c>
      <c r="K1043" s="230" t="s">
        <v>183</v>
      </c>
      <c r="L1043" s="46"/>
      <c r="M1043" s="235" t="s">
        <v>21</v>
      </c>
      <c r="N1043" s="236" t="s">
        <v>44</v>
      </c>
      <c r="O1043" s="86"/>
      <c r="P1043" s="237">
        <f>O1043*H1043</f>
        <v>0</v>
      </c>
      <c r="Q1043" s="237">
        <v>0</v>
      </c>
      <c r="R1043" s="237">
        <f>Q1043*H1043</f>
        <v>0</v>
      </c>
      <c r="S1043" s="237">
        <v>0</v>
      </c>
      <c r="T1043" s="238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39" t="s">
        <v>184</v>
      </c>
      <c r="AT1043" s="239" t="s">
        <v>179</v>
      </c>
      <c r="AU1043" s="239" t="s">
        <v>82</v>
      </c>
      <c r="AY1043" s="19" t="s">
        <v>177</v>
      </c>
      <c r="BE1043" s="240">
        <f>IF(N1043="základní",J1043,0)</f>
        <v>0</v>
      </c>
      <c r="BF1043" s="240">
        <f>IF(N1043="snížená",J1043,0)</f>
        <v>0</v>
      </c>
      <c r="BG1043" s="240">
        <f>IF(N1043="zákl. přenesená",J1043,0)</f>
        <v>0</v>
      </c>
      <c r="BH1043" s="240">
        <f>IF(N1043="sníž. přenesená",J1043,0)</f>
        <v>0</v>
      </c>
      <c r="BI1043" s="240">
        <f>IF(N1043="nulová",J1043,0)</f>
        <v>0</v>
      </c>
      <c r="BJ1043" s="19" t="s">
        <v>80</v>
      </c>
      <c r="BK1043" s="240">
        <f>ROUND(I1043*H1043,2)</f>
        <v>0</v>
      </c>
      <c r="BL1043" s="19" t="s">
        <v>184</v>
      </c>
      <c r="BM1043" s="239" t="s">
        <v>1453</v>
      </c>
    </row>
    <row r="1044" s="14" customFormat="1">
      <c r="A1044" s="14"/>
      <c r="B1044" s="252"/>
      <c r="C1044" s="253"/>
      <c r="D1044" s="243" t="s">
        <v>186</v>
      </c>
      <c r="E1044" s="254" t="s">
        <v>21</v>
      </c>
      <c r="F1044" s="255" t="s">
        <v>1454</v>
      </c>
      <c r="G1044" s="253"/>
      <c r="H1044" s="256">
        <v>7700</v>
      </c>
      <c r="I1044" s="257"/>
      <c r="J1044" s="253"/>
      <c r="K1044" s="253"/>
      <c r="L1044" s="258"/>
      <c r="M1044" s="259"/>
      <c r="N1044" s="260"/>
      <c r="O1044" s="260"/>
      <c r="P1044" s="260"/>
      <c r="Q1044" s="260"/>
      <c r="R1044" s="260"/>
      <c r="S1044" s="260"/>
      <c r="T1044" s="26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2" t="s">
        <v>186</v>
      </c>
      <c r="AU1044" s="262" t="s">
        <v>82</v>
      </c>
      <c r="AV1044" s="14" t="s">
        <v>82</v>
      </c>
      <c r="AW1044" s="14" t="s">
        <v>34</v>
      </c>
      <c r="AX1044" s="14" t="s">
        <v>80</v>
      </c>
      <c r="AY1044" s="262" t="s">
        <v>177</v>
      </c>
    </row>
    <row r="1045" s="2" customFormat="1" ht="19.8" customHeight="1">
      <c r="A1045" s="40"/>
      <c r="B1045" s="41"/>
      <c r="C1045" s="228" t="s">
        <v>1455</v>
      </c>
      <c r="D1045" s="228" t="s">
        <v>179</v>
      </c>
      <c r="E1045" s="229" t="s">
        <v>1456</v>
      </c>
      <c r="F1045" s="230" t="s">
        <v>1457</v>
      </c>
      <c r="G1045" s="231" t="s">
        <v>269</v>
      </c>
      <c r="H1045" s="232">
        <v>154</v>
      </c>
      <c r="I1045" s="233"/>
      <c r="J1045" s="234">
        <f>ROUND(I1045*H1045,2)</f>
        <v>0</v>
      </c>
      <c r="K1045" s="230" t="s">
        <v>183</v>
      </c>
      <c r="L1045" s="46"/>
      <c r="M1045" s="235" t="s">
        <v>21</v>
      </c>
      <c r="N1045" s="236" t="s">
        <v>44</v>
      </c>
      <c r="O1045" s="86"/>
      <c r="P1045" s="237">
        <f>O1045*H1045</f>
        <v>0</v>
      </c>
      <c r="Q1045" s="237">
        <v>0</v>
      </c>
      <c r="R1045" s="237">
        <f>Q1045*H1045</f>
        <v>0</v>
      </c>
      <c r="S1045" s="237">
        <v>0</v>
      </c>
      <c r="T1045" s="238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39" t="s">
        <v>184</v>
      </c>
      <c r="AT1045" s="239" t="s">
        <v>179</v>
      </c>
      <c r="AU1045" s="239" t="s">
        <v>82</v>
      </c>
      <c r="AY1045" s="19" t="s">
        <v>177</v>
      </c>
      <c r="BE1045" s="240">
        <f>IF(N1045="základní",J1045,0)</f>
        <v>0</v>
      </c>
      <c r="BF1045" s="240">
        <f>IF(N1045="snížená",J1045,0)</f>
        <v>0</v>
      </c>
      <c r="BG1045" s="240">
        <f>IF(N1045="zákl. přenesená",J1045,0)</f>
        <v>0</v>
      </c>
      <c r="BH1045" s="240">
        <f>IF(N1045="sníž. přenesená",J1045,0)</f>
        <v>0</v>
      </c>
      <c r="BI1045" s="240">
        <f>IF(N1045="nulová",J1045,0)</f>
        <v>0</v>
      </c>
      <c r="BJ1045" s="19" t="s">
        <v>80</v>
      </c>
      <c r="BK1045" s="240">
        <f>ROUND(I1045*H1045,2)</f>
        <v>0</v>
      </c>
      <c r="BL1045" s="19" t="s">
        <v>184</v>
      </c>
      <c r="BM1045" s="239" t="s">
        <v>1458</v>
      </c>
    </row>
    <row r="1046" s="12" customFormat="1" ht="22.8" customHeight="1">
      <c r="A1046" s="12"/>
      <c r="B1046" s="212"/>
      <c r="C1046" s="213"/>
      <c r="D1046" s="214" t="s">
        <v>72</v>
      </c>
      <c r="E1046" s="226" t="s">
        <v>737</v>
      </c>
      <c r="F1046" s="226" t="s">
        <v>1459</v>
      </c>
      <c r="G1046" s="213"/>
      <c r="H1046" s="213"/>
      <c r="I1046" s="216"/>
      <c r="J1046" s="227">
        <f>BK1046</f>
        <v>0</v>
      </c>
      <c r="K1046" s="213"/>
      <c r="L1046" s="218"/>
      <c r="M1046" s="219"/>
      <c r="N1046" s="220"/>
      <c r="O1046" s="220"/>
      <c r="P1046" s="221">
        <f>SUM(P1047:P1054)</f>
        <v>0</v>
      </c>
      <c r="Q1046" s="220"/>
      <c r="R1046" s="221">
        <f>SUM(R1047:R1054)</f>
        <v>0.032639999999999995</v>
      </c>
      <c r="S1046" s="220"/>
      <c r="T1046" s="222">
        <f>SUM(T1047:T1054)</f>
        <v>0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23" t="s">
        <v>80</v>
      </c>
      <c r="AT1046" s="224" t="s">
        <v>72</v>
      </c>
      <c r="AU1046" s="224" t="s">
        <v>80</v>
      </c>
      <c r="AY1046" s="223" t="s">
        <v>177</v>
      </c>
      <c r="BK1046" s="225">
        <f>SUM(BK1047:BK1054)</f>
        <v>0</v>
      </c>
    </row>
    <row r="1047" s="2" customFormat="1" ht="30" customHeight="1">
      <c r="A1047" s="40"/>
      <c r="B1047" s="41"/>
      <c r="C1047" s="228" t="s">
        <v>1460</v>
      </c>
      <c r="D1047" s="228" t="s">
        <v>179</v>
      </c>
      <c r="E1047" s="229" t="s">
        <v>1461</v>
      </c>
      <c r="F1047" s="230" t="s">
        <v>1462</v>
      </c>
      <c r="G1047" s="231" t="s">
        <v>788</v>
      </c>
      <c r="H1047" s="232">
        <v>1</v>
      </c>
      <c r="I1047" s="233"/>
      <c r="J1047" s="234">
        <f>ROUND(I1047*H1047,2)</f>
        <v>0</v>
      </c>
      <c r="K1047" s="230" t="s">
        <v>183</v>
      </c>
      <c r="L1047" s="46"/>
      <c r="M1047" s="235" t="s">
        <v>21</v>
      </c>
      <c r="N1047" s="236" t="s">
        <v>44</v>
      </c>
      <c r="O1047" s="86"/>
      <c r="P1047" s="237">
        <f>O1047*H1047</f>
        <v>0</v>
      </c>
      <c r="Q1047" s="237">
        <v>0.023400000000000001</v>
      </c>
      <c r="R1047" s="237">
        <f>Q1047*H1047</f>
        <v>0.023400000000000001</v>
      </c>
      <c r="S1047" s="237">
        <v>0</v>
      </c>
      <c r="T1047" s="238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39" t="s">
        <v>184</v>
      </c>
      <c r="AT1047" s="239" t="s">
        <v>179</v>
      </c>
      <c r="AU1047" s="239" t="s">
        <v>82</v>
      </c>
      <c r="AY1047" s="19" t="s">
        <v>177</v>
      </c>
      <c r="BE1047" s="240">
        <f>IF(N1047="základní",J1047,0)</f>
        <v>0</v>
      </c>
      <c r="BF1047" s="240">
        <f>IF(N1047="snížená",J1047,0)</f>
        <v>0</v>
      </c>
      <c r="BG1047" s="240">
        <f>IF(N1047="zákl. přenesená",J1047,0)</f>
        <v>0</v>
      </c>
      <c r="BH1047" s="240">
        <f>IF(N1047="sníž. přenesená",J1047,0)</f>
        <v>0</v>
      </c>
      <c r="BI1047" s="240">
        <f>IF(N1047="nulová",J1047,0)</f>
        <v>0</v>
      </c>
      <c r="BJ1047" s="19" t="s">
        <v>80</v>
      </c>
      <c r="BK1047" s="240">
        <f>ROUND(I1047*H1047,2)</f>
        <v>0</v>
      </c>
      <c r="BL1047" s="19" t="s">
        <v>184</v>
      </c>
      <c r="BM1047" s="239" t="s">
        <v>1463</v>
      </c>
    </row>
    <row r="1048" s="13" customFormat="1">
      <c r="A1048" s="13"/>
      <c r="B1048" s="241"/>
      <c r="C1048" s="242"/>
      <c r="D1048" s="243" t="s">
        <v>186</v>
      </c>
      <c r="E1048" s="244" t="s">
        <v>21</v>
      </c>
      <c r="F1048" s="245" t="s">
        <v>1464</v>
      </c>
      <c r="G1048" s="242"/>
      <c r="H1048" s="244" t="s">
        <v>21</v>
      </c>
      <c r="I1048" s="246"/>
      <c r="J1048" s="242"/>
      <c r="K1048" s="242"/>
      <c r="L1048" s="247"/>
      <c r="M1048" s="248"/>
      <c r="N1048" s="249"/>
      <c r="O1048" s="249"/>
      <c r="P1048" s="249"/>
      <c r="Q1048" s="249"/>
      <c r="R1048" s="249"/>
      <c r="S1048" s="249"/>
      <c r="T1048" s="25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1" t="s">
        <v>186</v>
      </c>
      <c r="AU1048" s="251" t="s">
        <v>82</v>
      </c>
      <c r="AV1048" s="13" t="s">
        <v>80</v>
      </c>
      <c r="AW1048" s="13" t="s">
        <v>34</v>
      </c>
      <c r="AX1048" s="13" t="s">
        <v>73</v>
      </c>
      <c r="AY1048" s="251" t="s">
        <v>177</v>
      </c>
    </row>
    <row r="1049" s="13" customFormat="1">
      <c r="A1049" s="13"/>
      <c r="B1049" s="241"/>
      <c r="C1049" s="242"/>
      <c r="D1049" s="243" t="s">
        <v>186</v>
      </c>
      <c r="E1049" s="244" t="s">
        <v>21</v>
      </c>
      <c r="F1049" s="245" t="s">
        <v>1465</v>
      </c>
      <c r="G1049" s="242"/>
      <c r="H1049" s="244" t="s">
        <v>21</v>
      </c>
      <c r="I1049" s="246"/>
      <c r="J1049" s="242"/>
      <c r="K1049" s="242"/>
      <c r="L1049" s="247"/>
      <c r="M1049" s="248"/>
      <c r="N1049" s="249"/>
      <c r="O1049" s="249"/>
      <c r="P1049" s="249"/>
      <c r="Q1049" s="249"/>
      <c r="R1049" s="249"/>
      <c r="S1049" s="249"/>
      <c r="T1049" s="250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1" t="s">
        <v>186</v>
      </c>
      <c r="AU1049" s="251" t="s">
        <v>82</v>
      </c>
      <c r="AV1049" s="13" t="s">
        <v>80</v>
      </c>
      <c r="AW1049" s="13" t="s">
        <v>34</v>
      </c>
      <c r="AX1049" s="13" t="s">
        <v>73</v>
      </c>
      <c r="AY1049" s="251" t="s">
        <v>177</v>
      </c>
    </row>
    <row r="1050" s="14" customFormat="1">
      <c r="A1050" s="14"/>
      <c r="B1050" s="252"/>
      <c r="C1050" s="253"/>
      <c r="D1050" s="243" t="s">
        <v>186</v>
      </c>
      <c r="E1050" s="254" t="s">
        <v>21</v>
      </c>
      <c r="F1050" s="255" t="s">
        <v>80</v>
      </c>
      <c r="G1050" s="253"/>
      <c r="H1050" s="256">
        <v>1</v>
      </c>
      <c r="I1050" s="257"/>
      <c r="J1050" s="253"/>
      <c r="K1050" s="253"/>
      <c r="L1050" s="258"/>
      <c r="M1050" s="259"/>
      <c r="N1050" s="260"/>
      <c r="O1050" s="260"/>
      <c r="P1050" s="260"/>
      <c r="Q1050" s="260"/>
      <c r="R1050" s="260"/>
      <c r="S1050" s="260"/>
      <c r="T1050" s="26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62" t="s">
        <v>186</v>
      </c>
      <c r="AU1050" s="262" t="s">
        <v>82</v>
      </c>
      <c r="AV1050" s="14" t="s">
        <v>82</v>
      </c>
      <c r="AW1050" s="14" t="s">
        <v>34</v>
      </c>
      <c r="AX1050" s="14" t="s">
        <v>80</v>
      </c>
      <c r="AY1050" s="262" t="s">
        <v>177</v>
      </c>
    </row>
    <row r="1051" s="2" customFormat="1" ht="14.4" customHeight="1">
      <c r="A1051" s="40"/>
      <c r="B1051" s="41"/>
      <c r="C1051" s="274" t="s">
        <v>1466</v>
      </c>
      <c r="D1051" s="274" t="s">
        <v>191</v>
      </c>
      <c r="E1051" s="275" t="s">
        <v>1467</v>
      </c>
      <c r="F1051" s="276" t="s">
        <v>1468</v>
      </c>
      <c r="G1051" s="277" t="s">
        <v>788</v>
      </c>
      <c r="H1051" s="278">
        <v>1</v>
      </c>
      <c r="I1051" s="279"/>
      <c r="J1051" s="280">
        <f>ROUND(I1051*H1051,2)</f>
        <v>0</v>
      </c>
      <c r="K1051" s="276" t="s">
        <v>21</v>
      </c>
      <c r="L1051" s="281"/>
      <c r="M1051" s="282" t="s">
        <v>21</v>
      </c>
      <c r="N1051" s="283" t="s">
        <v>44</v>
      </c>
      <c r="O1051" s="86"/>
      <c r="P1051" s="237">
        <f>O1051*H1051</f>
        <v>0</v>
      </c>
      <c r="Q1051" s="237">
        <v>0.0080000000000000002</v>
      </c>
      <c r="R1051" s="237">
        <f>Q1051*H1051</f>
        <v>0.0080000000000000002</v>
      </c>
      <c r="S1051" s="237">
        <v>0</v>
      </c>
      <c r="T1051" s="238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39" t="s">
        <v>195</v>
      </c>
      <c r="AT1051" s="239" t="s">
        <v>191</v>
      </c>
      <c r="AU1051" s="239" t="s">
        <v>82</v>
      </c>
      <c r="AY1051" s="19" t="s">
        <v>177</v>
      </c>
      <c r="BE1051" s="240">
        <f>IF(N1051="základní",J1051,0)</f>
        <v>0</v>
      </c>
      <c r="BF1051" s="240">
        <f>IF(N1051="snížená",J1051,0)</f>
        <v>0</v>
      </c>
      <c r="BG1051" s="240">
        <f>IF(N1051="zákl. přenesená",J1051,0)</f>
        <v>0</v>
      </c>
      <c r="BH1051" s="240">
        <f>IF(N1051="sníž. přenesená",J1051,0)</f>
        <v>0</v>
      </c>
      <c r="BI1051" s="240">
        <f>IF(N1051="nulová",J1051,0)</f>
        <v>0</v>
      </c>
      <c r="BJ1051" s="19" t="s">
        <v>80</v>
      </c>
      <c r="BK1051" s="240">
        <f>ROUND(I1051*H1051,2)</f>
        <v>0</v>
      </c>
      <c r="BL1051" s="19" t="s">
        <v>184</v>
      </c>
      <c r="BM1051" s="239" t="s">
        <v>1469</v>
      </c>
    </row>
    <row r="1052" s="2" customFormat="1" ht="14.4" customHeight="1">
      <c r="A1052" s="40"/>
      <c r="B1052" s="41"/>
      <c r="C1052" s="228" t="s">
        <v>1470</v>
      </c>
      <c r="D1052" s="228" t="s">
        <v>179</v>
      </c>
      <c r="E1052" s="229" t="s">
        <v>1471</v>
      </c>
      <c r="F1052" s="230" t="s">
        <v>1472</v>
      </c>
      <c r="G1052" s="231" t="s">
        <v>788</v>
      </c>
      <c r="H1052" s="232">
        <v>4</v>
      </c>
      <c r="I1052" s="233"/>
      <c r="J1052" s="234">
        <f>ROUND(I1052*H1052,2)</f>
        <v>0</v>
      </c>
      <c r="K1052" s="230" t="s">
        <v>21</v>
      </c>
      <c r="L1052" s="46"/>
      <c r="M1052" s="235" t="s">
        <v>21</v>
      </c>
      <c r="N1052" s="236" t="s">
        <v>44</v>
      </c>
      <c r="O1052" s="86"/>
      <c r="P1052" s="237">
        <f>O1052*H1052</f>
        <v>0</v>
      </c>
      <c r="Q1052" s="237">
        <v>0.00031</v>
      </c>
      <c r="R1052" s="237">
        <f>Q1052*H1052</f>
        <v>0.00124</v>
      </c>
      <c r="S1052" s="237">
        <v>0</v>
      </c>
      <c r="T1052" s="238">
        <f>S1052*H1052</f>
        <v>0</v>
      </c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R1052" s="239" t="s">
        <v>184</v>
      </c>
      <c r="AT1052" s="239" t="s">
        <v>179</v>
      </c>
      <c r="AU1052" s="239" t="s">
        <v>82</v>
      </c>
      <c r="AY1052" s="19" t="s">
        <v>177</v>
      </c>
      <c r="BE1052" s="240">
        <f>IF(N1052="základní",J1052,0)</f>
        <v>0</v>
      </c>
      <c r="BF1052" s="240">
        <f>IF(N1052="snížená",J1052,0)</f>
        <v>0</v>
      </c>
      <c r="BG1052" s="240">
        <f>IF(N1052="zákl. přenesená",J1052,0)</f>
        <v>0</v>
      </c>
      <c r="BH1052" s="240">
        <f>IF(N1052="sníž. přenesená",J1052,0)</f>
        <v>0</v>
      </c>
      <c r="BI1052" s="240">
        <f>IF(N1052="nulová",J1052,0)</f>
        <v>0</v>
      </c>
      <c r="BJ1052" s="19" t="s">
        <v>80</v>
      </c>
      <c r="BK1052" s="240">
        <f>ROUND(I1052*H1052,2)</f>
        <v>0</v>
      </c>
      <c r="BL1052" s="19" t="s">
        <v>184</v>
      </c>
      <c r="BM1052" s="239" t="s">
        <v>1473</v>
      </c>
    </row>
    <row r="1053" s="13" customFormat="1">
      <c r="A1053" s="13"/>
      <c r="B1053" s="241"/>
      <c r="C1053" s="242"/>
      <c r="D1053" s="243" t="s">
        <v>186</v>
      </c>
      <c r="E1053" s="244" t="s">
        <v>21</v>
      </c>
      <c r="F1053" s="245" t="s">
        <v>1474</v>
      </c>
      <c r="G1053" s="242"/>
      <c r="H1053" s="244" t="s">
        <v>21</v>
      </c>
      <c r="I1053" s="246"/>
      <c r="J1053" s="242"/>
      <c r="K1053" s="242"/>
      <c r="L1053" s="247"/>
      <c r="M1053" s="248"/>
      <c r="N1053" s="249"/>
      <c r="O1053" s="249"/>
      <c r="P1053" s="249"/>
      <c r="Q1053" s="249"/>
      <c r="R1053" s="249"/>
      <c r="S1053" s="249"/>
      <c r="T1053" s="250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1" t="s">
        <v>186</v>
      </c>
      <c r="AU1053" s="251" t="s">
        <v>82</v>
      </c>
      <c r="AV1053" s="13" t="s">
        <v>80</v>
      </c>
      <c r="AW1053" s="13" t="s">
        <v>34</v>
      </c>
      <c r="AX1053" s="13" t="s">
        <v>73</v>
      </c>
      <c r="AY1053" s="251" t="s">
        <v>177</v>
      </c>
    </row>
    <row r="1054" s="14" customFormat="1">
      <c r="A1054" s="14"/>
      <c r="B1054" s="252"/>
      <c r="C1054" s="253"/>
      <c r="D1054" s="243" t="s">
        <v>186</v>
      </c>
      <c r="E1054" s="254" t="s">
        <v>21</v>
      </c>
      <c r="F1054" s="255" t="s">
        <v>184</v>
      </c>
      <c r="G1054" s="253"/>
      <c r="H1054" s="256">
        <v>4</v>
      </c>
      <c r="I1054" s="257"/>
      <c r="J1054" s="253"/>
      <c r="K1054" s="253"/>
      <c r="L1054" s="258"/>
      <c r="M1054" s="259"/>
      <c r="N1054" s="260"/>
      <c r="O1054" s="260"/>
      <c r="P1054" s="260"/>
      <c r="Q1054" s="260"/>
      <c r="R1054" s="260"/>
      <c r="S1054" s="260"/>
      <c r="T1054" s="26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2" t="s">
        <v>186</v>
      </c>
      <c r="AU1054" s="262" t="s">
        <v>82</v>
      </c>
      <c r="AV1054" s="14" t="s">
        <v>82</v>
      </c>
      <c r="AW1054" s="14" t="s">
        <v>34</v>
      </c>
      <c r="AX1054" s="14" t="s">
        <v>80</v>
      </c>
      <c r="AY1054" s="262" t="s">
        <v>177</v>
      </c>
    </row>
    <row r="1055" s="12" customFormat="1" ht="22.8" customHeight="1">
      <c r="A1055" s="12"/>
      <c r="B1055" s="212"/>
      <c r="C1055" s="213"/>
      <c r="D1055" s="214" t="s">
        <v>72</v>
      </c>
      <c r="E1055" s="226" t="s">
        <v>754</v>
      </c>
      <c r="F1055" s="226" t="s">
        <v>1475</v>
      </c>
      <c r="G1055" s="213"/>
      <c r="H1055" s="213"/>
      <c r="I1055" s="216"/>
      <c r="J1055" s="227">
        <f>BK1055</f>
        <v>0</v>
      </c>
      <c r="K1055" s="213"/>
      <c r="L1055" s="218"/>
      <c r="M1055" s="219"/>
      <c r="N1055" s="220"/>
      <c r="O1055" s="220"/>
      <c r="P1055" s="221">
        <f>SUM(P1056:P1273)</f>
        <v>0</v>
      </c>
      <c r="Q1055" s="220"/>
      <c r="R1055" s="221">
        <f>SUM(R1056:R1273)</f>
        <v>0</v>
      </c>
      <c r="S1055" s="220"/>
      <c r="T1055" s="222">
        <f>SUM(T1056:T1273)</f>
        <v>117.00288099999997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223" t="s">
        <v>80</v>
      </c>
      <c r="AT1055" s="224" t="s">
        <v>72</v>
      </c>
      <c r="AU1055" s="224" t="s">
        <v>80</v>
      </c>
      <c r="AY1055" s="223" t="s">
        <v>177</v>
      </c>
      <c r="BK1055" s="225">
        <f>SUM(BK1056:BK1273)</f>
        <v>0</v>
      </c>
    </row>
    <row r="1056" s="2" customFormat="1" ht="14.4" customHeight="1">
      <c r="A1056" s="40"/>
      <c r="B1056" s="41"/>
      <c r="C1056" s="228" t="s">
        <v>1476</v>
      </c>
      <c r="D1056" s="228" t="s">
        <v>179</v>
      </c>
      <c r="E1056" s="229" t="s">
        <v>1477</v>
      </c>
      <c r="F1056" s="230" t="s">
        <v>1478</v>
      </c>
      <c r="G1056" s="231" t="s">
        <v>788</v>
      </c>
      <c r="H1056" s="232">
        <v>1</v>
      </c>
      <c r="I1056" s="233"/>
      <c r="J1056" s="234">
        <f>ROUND(I1056*H1056,2)</f>
        <v>0</v>
      </c>
      <c r="K1056" s="230" t="s">
        <v>183</v>
      </c>
      <c r="L1056" s="46"/>
      <c r="M1056" s="235" t="s">
        <v>21</v>
      </c>
      <c r="N1056" s="236" t="s">
        <v>44</v>
      </c>
      <c r="O1056" s="86"/>
      <c r="P1056" s="237">
        <f>O1056*H1056</f>
        <v>0</v>
      </c>
      <c r="Q1056" s="237">
        <v>0</v>
      </c>
      <c r="R1056" s="237">
        <f>Q1056*H1056</f>
        <v>0</v>
      </c>
      <c r="S1056" s="237">
        <v>0.68500000000000005</v>
      </c>
      <c r="T1056" s="238">
        <f>S1056*H1056</f>
        <v>0.68500000000000005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39" t="s">
        <v>184</v>
      </c>
      <c r="AT1056" s="239" t="s">
        <v>179</v>
      </c>
      <c r="AU1056" s="239" t="s">
        <v>82</v>
      </c>
      <c r="AY1056" s="19" t="s">
        <v>177</v>
      </c>
      <c r="BE1056" s="240">
        <f>IF(N1056="základní",J1056,0)</f>
        <v>0</v>
      </c>
      <c r="BF1056" s="240">
        <f>IF(N1056="snížená",J1056,0)</f>
        <v>0</v>
      </c>
      <c r="BG1056" s="240">
        <f>IF(N1056="zákl. přenesená",J1056,0)</f>
        <v>0</v>
      </c>
      <c r="BH1056" s="240">
        <f>IF(N1056="sníž. přenesená",J1056,0)</f>
        <v>0</v>
      </c>
      <c r="BI1056" s="240">
        <f>IF(N1056="nulová",J1056,0)</f>
        <v>0</v>
      </c>
      <c r="BJ1056" s="19" t="s">
        <v>80</v>
      </c>
      <c r="BK1056" s="240">
        <f>ROUND(I1056*H1056,2)</f>
        <v>0</v>
      </c>
      <c r="BL1056" s="19" t="s">
        <v>184</v>
      </c>
      <c r="BM1056" s="239" t="s">
        <v>1479</v>
      </c>
    </row>
    <row r="1057" s="13" customFormat="1">
      <c r="A1057" s="13"/>
      <c r="B1057" s="241"/>
      <c r="C1057" s="242"/>
      <c r="D1057" s="243" t="s">
        <v>186</v>
      </c>
      <c r="E1057" s="244" t="s">
        <v>21</v>
      </c>
      <c r="F1057" s="245" t="s">
        <v>1480</v>
      </c>
      <c r="G1057" s="242"/>
      <c r="H1057" s="244" t="s">
        <v>21</v>
      </c>
      <c r="I1057" s="246"/>
      <c r="J1057" s="242"/>
      <c r="K1057" s="242"/>
      <c r="L1057" s="247"/>
      <c r="M1057" s="248"/>
      <c r="N1057" s="249"/>
      <c r="O1057" s="249"/>
      <c r="P1057" s="249"/>
      <c r="Q1057" s="249"/>
      <c r="R1057" s="249"/>
      <c r="S1057" s="249"/>
      <c r="T1057" s="250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1" t="s">
        <v>186</v>
      </c>
      <c r="AU1057" s="251" t="s">
        <v>82</v>
      </c>
      <c r="AV1057" s="13" t="s">
        <v>80</v>
      </c>
      <c r="AW1057" s="13" t="s">
        <v>34</v>
      </c>
      <c r="AX1057" s="13" t="s">
        <v>73</v>
      </c>
      <c r="AY1057" s="251" t="s">
        <v>177</v>
      </c>
    </row>
    <row r="1058" s="14" customFormat="1">
      <c r="A1058" s="14"/>
      <c r="B1058" s="252"/>
      <c r="C1058" s="253"/>
      <c r="D1058" s="243" t="s">
        <v>186</v>
      </c>
      <c r="E1058" s="254" t="s">
        <v>21</v>
      </c>
      <c r="F1058" s="255" t="s">
        <v>80</v>
      </c>
      <c r="G1058" s="253"/>
      <c r="H1058" s="256">
        <v>1</v>
      </c>
      <c r="I1058" s="257"/>
      <c r="J1058" s="253"/>
      <c r="K1058" s="253"/>
      <c r="L1058" s="258"/>
      <c r="M1058" s="259"/>
      <c r="N1058" s="260"/>
      <c r="O1058" s="260"/>
      <c r="P1058" s="260"/>
      <c r="Q1058" s="260"/>
      <c r="R1058" s="260"/>
      <c r="S1058" s="260"/>
      <c r="T1058" s="26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2" t="s">
        <v>186</v>
      </c>
      <c r="AU1058" s="262" t="s">
        <v>82</v>
      </c>
      <c r="AV1058" s="14" t="s">
        <v>82</v>
      </c>
      <c r="AW1058" s="14" t="s">
        <v>34</v>
      </c>
      <c r="AX1058" s="14" t="s">
        <v>80</v>
      </c>
      <c r="AY1058" s="262" t="s">
        <v>177</v>
      </c>
    </row>
    <row r="1059" s="2" customFormat="1" ht="19.8" customHeight="1">
      <c r="A1059" s="40"/>
      <c r="B1059" s="41"/>
      <c r="C1059" s="228" t="s">
        <v>1481</v>
      </c>
      <c r="D1059" s="228" t="s">
        <v>179</v>
      </c>
      <c r="E1059" s="229" t="s">
        <v>1482</v>
      </c>
      <c r="F1059" s="230" t="s">
        <v>1483</v>
      </c>
      <c r="G1059" s="231" t="s">
        <v>293</v>
      </c>
      <c r="H1059" s="232">
        <v>2.3500000000000001</v>
      </c>
      <c r="I1059" s="233"/>
      <c r="J1059" s="234">
        <f>ROUND(I1059*H1059,2)</f>
        <v>0</v>
      </c>
      <c r="K1059" s="230" t="s">
        <v>183</v>
      </c>
      <c r="L1059" s="46"/>
      <c r="M1059" s="235" t="s">
        <v>21</v>
      </c>
      <c r="N1059" s="236" t="s">
        <v>44</v>
      </c>
      <c r="O1059" s="86"/>
      <c r="P1059" s="237">
        <f>O1059*H1059</f>
        <v>0</v>
      </c>
      <c r="Q1059" s="237">
        <v>0</v>
      </c>
      <c r="R1059" s="237">
        <f>Q1059*H1059</f>
        <v>0</v>
      </c>
      <c r="S1059" s="237">
        <v>0.070000000000000007</v>
      </c>
      <c r="T1059" s="238">
        <f>S1059*H1059</f>
        <v>0.16450000000000004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39" t="s">
        <v>184</v>
      </c>
      <c r="AT1059" s="239" t="s">
        <v>179</v>
      </c>
      <c r="AU1059" s="239" t="s">
        <v>82</v>
      </c>
      <c r="AY1059" s="19" t="s">
        <v>177</v>
      </c>
      <c r="BE1059" s="240">
        <f>IF(N1059="základní",J1059,0)</f>
        <v>0</v>
      </c>
      <c r="BF1059" s="240">
        <f>IF(N1059="snížená",J1059,0)</f>
        <v>0</v>
      </c>
      <c r="BG1059" s="240">
        <f>IF(N1059="zákl. přenesená",J1059,0)</f>
        <v>0</v>
      </c>
      <c r="BH1059" s="240">
        <f>IF(N1059="sníž. přenesená",J1059,0)</f>
        <v>0</v>
      </c>
      <c r="BI1059" s="240">
        <f>IF(N1059="nulová",J1059,0)</f>
        <v>0</v>
      </c>
      <c r="BJ1059" s="19" t="s">
        <v>80</v>
      </c>
      <c r="BK1059" s="240">
        <f>ROUND(I1059*H1059,2)</f>
        <v>0</v>
      </c>
      <c r="BL1059" s="19" t="s">
        <v>184</v>
      </c>
      <c r="BM1059" s="239" t="s">
        <v>1484</v>
      </c>
    </row>
    <row r="1060" s="13" customFormat="1">
      <c r="A1060" s="13"/>
      <c r="B1060" s="241"/>
      <c r="C1060" s="242"/>
      <c r="D1060" s="243" t="s">
        <v>186</v>
      </c>
      <c r="E1060" s="244" t="s">
        <v>21</v>
      </c>
      <c r="F1060" s="245" t="s">
        <v>1485</v>
      </c>
      <c r="G1060" s="242"/>
      <c r="H1060" s="244" t="s">
        <v>21</v>
      </c>
      <c r="I1060" s="246"/>
      <c r="J1060" s="242"/>
      <c r="K1060" s="242"/>
      <c r="L1060" s="247"/>
      <c r="M1060" s="248"/>
      <c r="N1060" s="249"/>
      <c r="O1060" s="249"/>
      <c r="P1060" s="249"/>
      <c r="Q1060" s="249"/>
      <c r="R1060" s="249"/>
      <c r="S1060" s="249"/>
      <c r="T1060" s="250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51" t="s">
        <v>186</v>
      </c>
      <c r="AU1060" s="251" t="s">
        <v>82</v>
      </c>
      <c r="AV1060" s="13" t="s">
        <v>80</v>
      </c>
      <c r="AW1060" s="13" t="s">
        <v>34</v>
      </c>
      <c r="AX1060" s="13" t="s">
        <v>73</v>
      </c>
      <c r="AY1060" s="251" t="s">
        <v>177</v>
      </c>
    </row>
    <row r="1061" s="13" customFormat="1">
      <c r="A1061" s="13"/>
      <c r="B1061" s="241"/>
      <c r="C1061" s="242"/>
      <c r="D1061" s="243" t="s">
        <v>186</v>
      </c>
      <c r="E1061" s="244" t="s">
        <v>21</v>
      </c>
      <c r="F1061" s="245" t="s">
        <v>1486</v>
      </c>
      <c r="G1061" s="242"/>
      <c r="H1061" s="244" t="s">
        <v>21</v>
      </c>
      <c r="I1061" s="246"/>
      <c r="J1061" s="242"/>
      <c r="K1061" s="242"/>
      <c r="L1061" s="247"/>
      <c r="M1061" s="248"/>
      <c r="N1061" s="249"/>
      <c r="O1061" s="249"/>
      <c r="P1061" s="249"/>
      <c r="Q1061" s="249"/>
      <c r="R1061" s="249"/>
      <c r="S1061" s="249"/>
      <c r="T1061" s="250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1" t="s">
        <v>186</v>
      </c>
      <c r="AU1061" s="251" t="s">
        <v>82</v>
      </c>
      <c r="AV1061" s="13" t="s">
        <v>80</v>
      </c>
      <c r="AW1061" s="13" t="s">
        <v>34</v>
      </c>
      <c r="AX1061" s="13" t="s">
        <v>73</v>
      </c>
      <c r="AY1061" s="251" t="s">
        <v>177</v>
      </c>
    </row>
    <row r="1062" s="14" customFormat="1">
      <c r="A1062" s="14"/>
      <c r="B1062" s="252"/>
      <c r="C1062" s="253"/>
      <c r="D1062" s="243" t="s">
        <v>186</v>
      </c>
      <c r="E1062" s="254" t="s">
        <v>21</v>
      </c>
      <c r="F1062" s="255" t="s">
        <v>1487</v>
      </c>
      <c r="G1062" s="253"/>
      <c r="H1062" s="256">
        <v>2.3500000000000001</v>
      </c>
      <c r="I1062" s="257"/>
      <c r="J1062" s="253"/>
      <c r="K1062" s="253"/>
      <c r="L1062" s="258"/>
      <c r="M1062" s="259"/>
      <c r="N1062" s="260"/>
      <c r="O1062" s="260"/>
      <c r="P1062" s="260"/>
      <c r="Q1062" s="260"/>
      <c r="R1062" s="260"/>
      <c r="S1062" s="260"/>
      <c r="T1062" s="261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62" t="s">
        <v>186</v>
      </c>
      <c r="AU1062" s="262" t="s">
        <v>82</v>
      </c>
      <c r="AV1062" s="14" t="s">
        <v>82</v>
      </c>
      <c r="AW1062" s="14" t="s">
        <v>34</v>
      </c>
      <c r="AX1062" s="14" t="s">
        <v>80</v>
      </c>
      <c r="AY1062" s="262" t="s">
        <v>177</v>
      </c>
    </row>
    <row r="1063" s="2" customFormat="1" ht="19.8" customHeight="1">
      <c r="A1063" s="40"/>
      <c r="B1063" s="41"/>
      <c r="C1063" s="228" t="s">
        <v>1488</v>
      </c>
      <c r="D1063" s="228" t="s">
        <v>179</v>
      </c>
      <c r="E1063" s="229" t="s">
        <v>1489</v>
      </c>
      <c r="F1063" s="230" t="s">
        <v>1490</v>
      </c>
      <c r="G1063" s="231" t="s">
        <v>788</v>
      </c>
      <c r="H1063" s="232">
        <v>4</v>
      </c>
      <c r="I1063" s="233"/>
      <c r="J1063" s="234">
        <f>ROUND(I1063*H1063,2)</f>
        <v>0</v>
      </c>
      <c r="K1063" s="230" t="s">
        <v>183</v>
      </c>
      <c r="L1063" s="46"/>
      <c r="M1063" s="235" t="s">
        <v>21</v>
      </c>
      <c r="N1063" s="236" t="s">
        <v>44</v>
      </c>
      <c r="O1063" s="86"/>
      <c r="P1063" s="237">
        <f>O1063*H1063</f>
        <v>0</v>
      </c>
      <c r="Q1063" s="237">
        <v>0</v>
      </c>
      <c r="R1063" s="237">
        <f>Q1063*H1063</f>
        <v>0</v>
      </c>
      <c r="S1063" s="237">
        <v>0.0060000000000000001</v>
      </c>
      <c r="T1063" s="238">
        <f>S1063*H1063</f>
        <v>0.024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39" t="s">
        <v>184</v>
      </c>
      <c r="AT1063" s="239" t="s">
        <v>179</v>
      </c>
      <c r="AU1063" s="239" t="s">
        <v>82</v>
      </c>
      <c r="AY1063" s="19" t="s">
        <v>177</v>
      </c>
      <c r="BE1063" s="240">
        <f>IF(N1063="základní",J1063,0)</f>
        <v>0</v>
      </c>
      <c r="BF1063" s="240">
        <f>IF(N1063="snížená",J1063,0)</f>
        <v>0</v>
      </c>
      <c r="BG1063" s="240">
        <f>IF(N1063="zákl. přenesená",J1063,0)</f>
        <v>0</v>
      </c>
      <c r="BH1063" s="240">
        <f>IF(N1063="sníž. přenesená",J1063,0)</f>
        <v>0</v>
      </c>
      <c r="BI1063" s="240">
        <f>IF(N1063="nulová",J1063,0)</f>
        <v>0</v>
      </c>
      <c r="BJ1063" s="19" t="s">
        <v>80</v>
      </c>
      <c r="BK1063" s="240">
        <f>ROUND(I1063*H1063,2)</f>
        <v>0</v>
      </c>
      <c r="BL1063" s="19" t="s">
        <v>184</v>
      </c>
      <c r="BM1063" s="239" t="s">
        <v>1491</v>
      </c>
    </row>
    <row r="1064" s="13" customFormat="1">
      <c r="A1064" s="13"/>
      <c r="B1064" s="241"/>
      <c r="C1064" s="242"/>
      <c r="D1064" s="243" t="s">
        <v>186</v>
      </c>
      <c r="E1064" s="244" t="s">
        <v>21</v>
      </c>
      <c r="F1064" s="245" t="s">
        <v>1492</v>
      </c>
      <c r="G1064" s="242"/>
      <c r="H1064" s="244" t="s">
        <v>21</v>
      </c>
      <c r="I1064" s="246"/>
      <c r="J1064" s="242"/>
      <c r="K1064" s="242"/>
      <c r="L1064" s="247"/>
      <c r="M1064" s="248"/>
      <c r="N1064" s="249"/>
      <c r="O1064" s="249"/>
      <c r="P1064" s="249"/>
      <c r="Q1064" s="249"/>
      <c r="R1064" s="249"/>
      <c r="S1064" s="249"/>
      <c r="T1064" s="250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1" t="s">
        <v>186</v>
      </c>
      <c r="AU1064" s="251" t="s">
        <v>82</v>
      </c>
      <c r="AV1064" s="13" t="s">
        <v>80</v>
      </c>
      <c r="AW1064" s="13" t="s">
        <v>34</v>
      </c>
      <c r="AX1064" s="13" t="s">
        <v>73</v>
      </c>
      <c r="AY1064" s="251" t="s">
        <v>177</v>
      </c>
    </row>
    <row r="1065" s="13" customFormat="1">
      <c r="A1065" s="13"/>
      <c r="B1065" s="241"/>
      <c r="C1065" s="242"/>
      <c r="D1065" s="243" t="s">
        <v>186</v>
      </c>
      <c r="E1065" s="244" t="s">
        <v>21</v>
      </c>
      <c r="F1065" s="245" t="s">
        <v>1486</v>
      </c>
      <c r="G1065" s="242"/>
      <c r="H1065" s="244" t="s">
        <v>21</v>
      </c>
      <c r="I1065" s="246"/>
      <c r="J1065" s="242"/>
      <c r="K1065" s="242"/>
      <c r="L1065" s="247"/>
      <c r="M1065" s="248"/>
      <c r="N1065" s="249"/>
      <c r="O1065" s="249"/>
      <c r="P1065" s="249"/>
      <c r="Q1065" s="249"/>
      <c r="R1065" s="249"/>
      <c r="S1065" s="249"/>
      <c r="T1065" s="25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1" t="s">
        <v>186</v>
      </c>
      <c r="AU1065" s="251" t="s">
        <v>82</v>
      </c>
      <c r="AV1065" s="13" t="s">
        <v>80</v>
      </c>
      <c r="AW1065" s="13" t="s">
        <v>34</v>
      </c>
      <c r="AX1065" s="13" t="s">
        <v>73</v>
      </c>
      <c r="AY1065" s="251" t="s">
        <v>177</v>
      </c>
    </row>
    <row r="1066" s="14" customFormat="1">
      <c r="A1066" s="14"/>
      <c r="B1066" s="252"/>
      <c r="C1066" s="253"/>
      <c r="D1066" s="243" t="s">
        <v>186</v>
      </c>
      <c r="E1066" s="254" t="s">
        <v>21</v>
      </c>
      <c r="F1066" s="255" t="s">
        <v>184</v>
      </c>
      <c r="G1066" s="253"/>
      <c r="H1066" s="256">
        <v>4</v>
      </c>
      <c r="I1066" s="257"/>
      <c r="J1066" s="253"/>
      <c r="K1066" s="253"/>
      <c r="L1066" s="258"/>
      <c r="M1066" s="259"/>
      <c r="N1066" s="260"/>
      <c r="O1066" s="260"/>
      <c r="P1066" s="260"/>
      <c r="Q1066" s="260"/>
      <c r="R1066" s="260"/>
      <c r="S1066" s="260"/>
      <c r="T1066" s="26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2" t="s">
        <v>186</v>
      </c>
      <c r="AU1066" s="262" t="s">
        <v>82</v>
      </c>
      <c r="AV1066" s="14" t="s">
        <v>82</v>
      </c>
      <c r="AW1066" s="14" t="s">
        <v>34</v>
      </c>
      <c r="AX1066" s="14" t="s">
        <v>80</v>
      </c>
      <c r="AY1066" s="262" t="s">
        <v>177</v>
      </c>
    </row>
    <row r="1067" s="2" customFormat="1" ht="19.8" customHeight="1">
      <c r="A1067" s="40"/>
      <c r="B1067" s="41"/>
      <c r="C1067" s="228" t="s">
        <v>1493</v>
      </c>
      <c r="D1067" s="228" t="s">
        <v>179</v>
      </c>
      <c r="E1067" s="229" t="s">
        <v>1494</v>
      </c>
      <c r="F1067" s="230" t="s">
        <v>1495</v>
      </c>
      <c r="G1067" s="231" t="s">
        <v>293</v>
      </c>
      <c r="H1067" s="232">
        <v>1.8</v>
      </c>
      <c r="I1067" s="233"/>
      <c r="J1067" s="234">
        <f>ROUND(I1067*H1067,2)</f>
        <v>0</v>
      </c>
      <c r="K1067" s="230" t="s">
        <v>183</v>
      </c>
      <c r="L1067" s="46"/>
      <c r="M1067" s="235" t="s">
        <v>21</v>
      </c>
      <c r="N1067" s="236" t="s">
        <v>44</v>
      </c>
      <c r="O1067" s="86"/>
      <c r="P1067" s="237">
        <f>O1067*H1067</f>
        <v>0</v>
      </c>
      <c r="Q1067" s="237">
        <v>0</v>
      </c>
      <c r="R1067" s="237">
        <f>Q1067*H1067</f>
        <v>0</v>
      </c>
      <c r="S1067" s="237">
        <v>0.066500000000000004</v>
      </c>
      <c r="T1067" s="238">
        <f>S1067*H1067</f>
        <v>0.11970000000000002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39" t="s">
        <v>184</v>
      </c>
      <c r="AT1067" s="239" t="s">
        <v>179</v>
      </c>
      <c r="AU1067" s="239" t="s">
        <v>82</v>
      </c>
      <c r="AY1067" s="19" t="s">
        <v>177</v>
      </c>
      <c r="BE1067" s="240">
        <f>IF(N1067="základní",J1067,0)</f>
        <v>0</v>
      </c>
      <c r="BF1067" s="240">
        <f>IF(N1067="snížená",J1067,0)</f>
        <v>0</v>
      </c>
      <c r="BG1067" s="240">
        <f>IF(N1067="zákl. přenesená",J1067,0)</f>
        <v>0</v>
      </c>
      <c r="BH1067" s="240">
        <f>IF(N1067="sníž. přenesená",J1067,0)</f>
        <v>0</v>
      </c>
      <c r="BI1067" s="240">
        <f>IF(N1067="nulová",J1067,0)</f>
        <v>0</v>
      </c>
      <c r="BJ1067" s="19" t="s">
        <v>80</v>
      </c>
      <c r="BK1067" s="240">
        <f>ROUND(I1067*H1067,2)</f>
        <v>0</v>
      </c>
      <c r="BL1067" s="19" t="s">
        <v>184</v>
      </c>
      <c r="BM1067" s="239" t="s">
        <v>1496</v>
      </c>
    </row>
    <row r="1068" s="13" customFormat="1">
      <c r="A1068" s="13"/>
      <c r="B1068" s="241"/>
      <c r="C1068" s="242"/>
      <c r="D1068" s="243" t="s">
        <v>186</v>
      </c>
      <c r="E1068" s="244" t="s">
        <v>21</v>
      </c>
      <c r="F1068" s="245" t="s">
        <v>1492</v>
      </c>
      <c r="G1068" s="242"/>
      <c r="H1068" s="244" t="s">
        <v>21</v>
      </c>
      <c r="I1068" s="246"/>
      <c r="J1068" s="242"/>
      <c r="K1068" s="242"/>
      <c r="L1068" s="247"/>
      <c r="M1068" s="248"/>
      <c r="N1068" s="249"/>
      <c r="O1068" s="249"/>
      <c r="P1068" s="249"/>
      <c r="Q1068" s="249"/>
      <c r="R1068" s="249"/>
      <c r="S1068" s="249"/>
      <c r="T1068" s="250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51" t="s">
        <v>186</v>
      </c>
      <c r="AU1068" s="251" t="s">
        <v>82</v>
      </c>
      <c r="AV1068" s="13" t="s">
        <v>80</v>
      </c>
      <c r="AW1068" s="13" t="s">
        <v>34</v>
      </c>
      <c r="AX1068" s="13" t="s">
        <v>73</v>
      </c>
      <c r="AY1068" s="251" t="s">
        <v>177</v>
      </c>
    </row>
    <row r="1069" s="13" customFormat="1">
      <c r="A1069" s="13"/>
      <c r="B1069" s="241"/>
      <c r="C1069" s="242"/>
      <c r="D1069" s="243" t="s">
        <v>186</v>
      </c>
      <c r="E1069" s="244" t="s">
        <v>21</v>
      </c>
      <c r="F1069" s="245" t="s">
        <v>1486</v>
      </c>
      <c r="G1069" s="242"/>
      <c r="H1069" s="244" t="s">
        <v>21</v>
      </c>
      <c r="I1069" s="246"/>
      <c r="J1069" s="242"/>
      <c r="K1069" s="242"/>
      <c r="L1069" s="247"/>
      <c r="M1069" s="248"/>
      <c r="N1069" s="249"/>
      <c r="O1069" s="249"/>
      <c r="P1069" s="249"/>
      <c r="Q1069" s="249"/>
      <c r="R1069" s="249"/>
      <c r="S1069" s="249"/>
      <c r="T1069" s="250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1" t="s">
        <v>186</v>
      </c>
      <c r="AU1069" s="251" t="s">
        <v>82</v>
      </c>
      <c r="AV1069" s="13" t="s">
        <v>80</v>
      </c>
      <c r="AW1069" s="13" t="s">
        <v>34</v>
      </c>
      <c r="AX1069" s="13" t="s">
        <v>73</v>
      </c>
      <c r="AY1069" s="251" t="s">
        <v>177</v>
      </c>
    </row>
    <row r="1070" s="14" customFormat="1">
      <c r="A1070" s="14"/>
      <c r="B1070" s="252"/>
      <c r="C1070" s="253"/>
      <c r="D1070" s="243" t="s">
        <v>186</v>
      </c>
      <c r="E1070" s="254" t="s">
        <v>21</v>
      </c>
      <c r="F1070" s="255" t="s">
        <v>1497</v>
      </c>
      <c r="G1070" s="253"/>
      <c r="H1070" s="256">
        <v>1.8</v>
      </c>
      <c r="I1070" s="257"/>
      <c r="J1070" s="253"/>
      <c r="K1070" s="253"/>
      <c r="L1070" s="258"/>
      <c r="M1070" s="259"/>
      <c r="N1070" s="260"/>
      <c r="O1070" s="260"/>
      <c r="P1070" s="260"/>
      <c r="Q1070" s="260"/>
      <c r="R1070" s="260"/>
      <c r="S1070" s="260"/>
      <c r="T1070" s="261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62" t="s">
        <v>186</v>
      </c>
      <c r="AU1070" s="262" t="s">
        <v>82</v>
      </c>
      <c r="AV1070" s="14" t="s">
        <v>82</v>
      </c>
      <c r="AW1070" s="14" t="s">
        <v>34</v>
      </c>
      <c r="AX1070" s="14" t="s">
        <v>80</v>
      </c>
      <c r="AY1070" s="262" t="s">
        <v>177</v>
      </c>
    </row>
    <row r="1071" s="2" customFormat="1" ht="14.4" customHeight="1">
      <c r="A1071" s="40"/>
      <c r="B1071" s="41"/>
      <c r="C1071" s="228" t="s">
        <v>1498</v>
      </c>
      <c r="D1071" s="228" t="s">
        <v>179</v>
      </c>
      <c r="E1071" s="229" t="s">
        <v>1499</v>
      </c>
      <c r="F1071" s="230" t="s">
        <v>1500</v>
      </c>
      <c r="G1071" s="231" t="s">
        <v>182</v>
      </c>
      <c r="H1071" s="232">
        <v>0.20399999999999999</v>
      </c>
      <c r="I1071" s="233"/>
      <c r="J1071" s="234">
        <f>ROUND(I1071*H1071,2)</f>
        <v>0</v>
      </c>
      <c r="K1071" s="230" t="s">
        <v>183</v>
      </c>
      <c r="L1071" s="46"/>
      <c r="M1071" s="235" t="s">
        <v>21</v>
      </c>
      <c r="N1071" s="236" t="s">
        <v>44</v>
      </c>
      <c r="O1071" s="86"/>
      <c r="P1071" s="237">
        <f>O1071*H1071</f>
        <v>0</v>
      </c>
      <c r="Q1071" s="237">
        <v>0</v>
      </c>
      <c r="R1071" s="237">
        <f>Q1071*H1071</f>
        <v>0</v>
      </c>
      <c r="S1071" s="237">
        <v>1.8</v>
      </c>
      <c r="T1071" s="238">
        <f>S1071*H1071</f>
        <v>0.36719999999999997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39" t="s">
        <v>184</v>
      </c>
      <c r="AT1071" s="239" t="s">
        <v>179</v>
      </c>
      <c r="AU1071" s="239" t="s">
        <v>82</v>
      </c>
      <c r="AY1071" s="19" t="s">
        <v>177</v>
      </c>
      <c r="BE1071" s="240">
        <f>IF(N1071="základní",J1071,0)</f>
        <v>0</v>
      </c>
      <c r="BF1071" s="240">
        <f>IF(N1071="snížená",J1071,0)</f>
        <v>0</v>
      </c>
      <c r="BG1071" s="240">
        <f>IF(N1071="zákl. přenesená",J1071,0)</f>
        <v>0</v>
      </c>
      <c r="BH1071" s="240">
        <f>IF(N1071="sníž. přenesená",J1071,0)</f>
        <v>0</v>
      </c>
      <c r="BI1071" s="240">
        <f>IF(N1071="nulová",J1071,0)</f>
        <v>0</v>
      </c>
      <c r="BJ1071" s="19" t="s">
        <v>80</v>
      </c>
      <c r="BK1071" s="240">
        <f>ROUND(I1071*H1071,2)</f>
        <v>0</v>
      </c>
      <c r="BL1071" s="19" t="s">
        <v>184</v>
      </c>
      <c r="BM1071" s="239" t="s">
        <v>1501</v>
      </c>
    </row>
    <row r="1072" s="13" customFormat="1">
      <c r="A1072" s="13"/>
      <c r="B1072" s="241"/>
      <c r="C1072" s="242"/>
      <c r="D1072" s="243" t="s">
        <v>186</v>
      </c>
      <c r="E1072" s="244" t="s">
        <v>21</v>
      </c>
      <c r="F1072" s="245" t="s">
        <v>1502</v>
      </c>
      <c r="G1072" s="242"/>
      <c r="H1072" s="244" t="s">
        <v>21</v>
      </c>
      <c r="I1072" s="246"/>
      <c r="J1072" s="242"/>
      <c r="K1072" s="242"/>
      <c r="L1072" s="247"/>
      <c r="M1072" s="248"/>
      <c r="N1072" s="249"/>
      <c r="O1072" s="249"/>
      <c r="P1072" s="249"/>
      <c r="Q1072" s="249"/>
      <c r="R1072" s="249"/>
      <c r="S1072" s="249"/>
      <c r="T1072" s="25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1" t="s">
        <v>186</v>
      </c>
      <c r="AU1072" s="251" t="s">
        <v>82</v>
      </c>
      <c r="AV1072" s="13" t="s">
        <v>80</v>
      </c>
      <c r="AW1072" s="13" t="s">
        <v>34</v>
      </c>
      <c r="AX1072" s="13" t="s">
        <v>73</v>
      </c>
      <c r="AY1072" s="251" t="s">
        <v>177</v>
      </c>
    </row>
    <row r="1073" s="13" customFormat="1">
      <c r="A1073" s="13"/>
      <c r="B1073" s="241"/>
      <c r="C1073" s="242"/>
      <c r="D1073" s="243" t="s">
        <v>186</v>
      </c>
      <c r="E1073" s="244" t="s">
        <v>21</v>
      </c>
      <c r="F1073" s="245" t="s">
        <v>1503</v>
      </c>
      <c r="G1073" s="242"/>
      <c r="H1073" s="244" t="s">
        <v>21</v>
      </c>
      <c r="I1073" s="246"/>
      <c r="J1073" s="242"/>
      <c r="K1073" s="242"/>
      <c r="L1073" s="247"/>
      <c r="M1073" s="248"/>
      <c r="N1073" s="249"/>
      <c r="O1073" s="249"/>
      <c r="P1073" s="249"/>
      <c r="Q1073" s="249"/>
      <c r="R1073" s="249"/>
      <c r="S1073" s="249"/>
      <c r="T1073" s="25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1" t="s">
        <v>186</v>
      </c>
      <c r="AU1073" s="251" t="s">
        <v>82</v>
      </c>
      <c r="AV1073" s="13" t="s">
        <v>80</v>
      </c>
      <c r="AW1073" s="13" t="s">
        <v>34</v>
      </c>
      <c r="AX1073" s="13" t="s">
        <v>73</v>
      </c>
      <c r="AY1073" s="251" t="s">
        <v>177</v>
      </c>
    </row>
    <row r="1074" s="14" customFormat="1">
      <c r="A1074" s="14"/>
      <c r="B1074" s="252"/>
      <c r="C1074" s="253"/>
      <c r="D1074" s="243" t="s">
        <v>186</v>
      </c>
      <c r="E1074" s="254" t="s">
        <v>21</v>
      </c>
      <c r="F1074" s="255" t="s">
        <v>1504</v>
      </c>
      <c r="G1074" s="253"/>
      <c r="H1074" s="256">
        <v>0.108</v>
      </c>
      <c r="I1074" s="257"/>
      <c r="J1074" s="253"/>
      <c r="K1074" s="253"/>
      <c r="L1074" s="258"/>
      <c r="M1074" s="259"/>
      <c r="N1074" s="260"/>
      <c r="O1074" s="260"/>
      <c r="P1074" s="260"/>
      <c r="Q1074" s="260"/>
      <c r="R1074" s="260"/>
      <c r="S1074" s="260"/>
      <c r="T1074" s="26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2" t="s">
        <v>186</v>
      </c>
      <c r="AU1074" s="262" t="s">
        <v>82</v>
      </c>
      <c r="AV1074" s="14" t="s">
        <v>82</v>
      </c>
      <c r="AW1074" s="14" t="s">
        <v>34</v>
      </c>
      <c r="AX1074" s="14" t="s">
        <v>73</v>
      </c>
      <c r="AY1074" s="262" t="s">
        <v>177</v>
      </c>
    </row>
    <row r="1075" s="14" customFormat="1">
      <c r="A1075" s="14"/>
      <c r="B1075" s="252"/>
      <c r="C1075" s="253"/>
      <c r="D1075" s="243" t="s">
        <v>186</v>
      </c>
      <c r="E1075" s="254" t="s">
        <v>21</v>
      </c>
      <c r="F1075" s="255" t="s">
        <v>1505</v>
      </c>
      <c r="G1075" s="253"/>
      <c r="H1075" s="256">
        <v>0.096000000000000002</v>
      </c>
      <c r="I1075" s="257"/>
      <c r="J1075" s="253"/>
      <c r="K1075" s="253"/>
      <c r="L1075" s="258"/>
      <c r="M1075" s="259"/>
      <c r="N1075" s="260"/>
      <c r="O1075" s="260"/>
      <c r="P1075" s="260"/>
      <c r="Q1075" s="260"/>
      <c r="R1075" s="260"/>
      <c r="S1075" s="260"/>
      <c r="T1075" s="261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62" t="s">
        <v>186</v>
      </c>
      <c r="AU1075" s="262" t="s">
        <v>82</v>
      </c>
      <c r="AV1075" s="14" t="s">
        <v>82</v>
      </c>
      <c r="AW1075" s="14" t="s">
        <v>34</v>
      </c>
      <c r="AX1075" s="14" t="s">
        <v>73</v>
      </c>
      <c r="AY1075" s="262" t="s">
        <v>177</v>
      </c>
    </row>
    <row r="1076" s="15" customFormat="1">
      <c r="A1076" s="15"/>
      <c r="B1076" s="263"/>
      <c r="C1076" s="264"/>
      <c r="D1076" s="243" t="s">
        <v>186</v>
      </c>
      <c r="E1076" s="265" t="s">
        <v>21</v>
      </c>
      <c r="F1076" s="266" t="s">
        <v>190</v>
      </c>
      <c r="G1076" s="264"/>
      <c r="H1076" s="267">
        <v>0.20400000000000002</v>
      </c>
      <c r="I1076" s="268"/>
      <c r="J1076" s="264"/>
      <c r="K1076" s="264"/>
      <c r="L1076" s="269"/>
      <c r="M1076" s="270"/>
      <c r="N1076" s="271"/>
      <c r="O1076" s="271"/>
      <c r="P1076" s="271"/>
      <c r="Q1076" s="271"/>
      <c r="R1076" s="271"/>
      <c r="S1076" s="271"/>
      <c r="T1076" s="272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73" t="s">
        <v>186</v>
      </c>
      <c r="AU1076" s="273" t="s">
        <v>82</v>
      </c>
      <c r="AV1076" s="15" t="s">
        <v>184</v>
      </c>
      <c r="AW1076" s="15" t="s">
        <v>34</v>
      </c>
      <c r="AX1076" s="15" t="s">
        <v>80</v>
      </c>
      <c r="AY1076" s="273" t="s">
        <v>177</v>
      </c>
    </row>
    <row r="1077" s="2" customFormat="1" ht="19.8" customHeight="1">
      <c r="A1077" s="40"/>
      <c r="B1077" s="41"/>
      <c r="C1077" s="228" t="s">
        <v>1506</v>
      </c>
      <c r="D1077" s="228" t="s">
        <v>179</v>
      </c>
      <c r="E1077" s="229" t="s">
        <v>1507</v>
      </c>
      <c r="F1077" s="230" t="s">
        <v>1508</v>
      </c>
      <c r="G1077" s="231" t="s">
        <v>182</v>
      </c>
      <c r="H1077" s="232">
        <v>0.216</v>
      </c>
      <c r="I1077" s="233"/>
      <c r="J1077" s="234">
        <f>ROUND(I1077*H1077,2)</f>
        <v>0</v>
      </c>
      <c r="K1077" s="230" t="s">
        <v>183</v>
      </c>
      <c r="L1077" s="46"/>
      <c r="M1077" s="235" t="s">
        <v>21</v>
      </c>
      <c r="N1077" s="236" t="s">
        <v>44</v>
      </c>
      <c r="O1077" s="86"/>
      <c r="P1077" s="237">
        <f>O1077*H1077</f>
        <v>0</v>
      </c>
      <c r="Q1077" s="237">
        <v>0</v>
      </c>
      <c r="R1077" s="237">
        <f>Q1077*H1077</f>
        <v>0</v>
      </c>
      <c r="S1077" s="237">
        <v>1.8</v>
      </c>
      <c r="T1077" s="238">
        <f>S1077*H1077</f>
        <v>0.38879999999999998</v>
      </c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R1077" s="239" t="s">
        <v>184</v>
      </c>
      <c r="AT1077" s="239" t="s">
        <v>179</v>
      </c>
      <c r="AU1077" s="239" t="s">
        <v>82</v>
      </c>
      <c r="AY1077" s="19" t="s">
        <v>177</v>
      </c>
      <c r="BE1077" s="240">
        <f>IF(N1077="základní",J1077,0)</f>
        <v>0</v>
      </c>
      <c r="BF1077" s="240">
        <f>IF(N1077="snížená",J1077,0)</f>
        <v>0</v>
      </c>
      <c r="BG1077" s="240">
        <f>IF(N1077="zákl. přenesená",J1077,0)</f>
        <v>0</v>
      </c>
      <c r="BH1077" s="240">
        <f>IF(N1077="sníž. přenesená",J1077,0)</f>
        <v>0</v>
      </c>
      <c r="BI1077" s="240">
        <f>IF(N1077="nulová",J1077,0)</f>
        <v>0</v>
      </c>
      <c r="BJ1077" s="19" t="s">
        <v>80</v>
      </c>
      <c r="BK1077" s="240">
        <f>ROUND(I1077*H1077,2)</f>
        <v>0</v>
      </c>
      <c r="BL1077" s="19" t="s">
        <v>184</v>
      </c>
      <c r="BM1077" s="239" t="s">
        <v>1509</v>
      </c>
    </row>
    <row r="1078" s="13" customFormat="1">
      <c r="A1078" s="13"/>
      <c r="B1078" s="241"/>
      <c r="C1078" s="242"/>
      <c r="D1078" s="243" t="s">
        <v>186</v>
      </c>
      <c r="E1078" s="244" t="s">
        <v>21</v>
      </c>
      <c r="F1078" s="245" t="s">
        <v>1510</v>
      </c>
      <c r="G1078" s="242"/>
      <c r="H1078" s="244" t="s">
        <v>21</v>
      </c>
      <c r="I1078" s="246"/>
      <c r="J1078" s="242"/>
      <c r="K1078" s="242"/>
      <c r="L1078" s="247"/>
      <c r="M1078" s="248"/>
      <c r="N1078" s="249"/>
      <c r="O1078" s="249"/>
      <c r="P1078" s="249"/>
      <c r="Q1078" s="249"/>
      <c r="R1078" s="249"/>
      <c r="S1078" s="249"/>
      <c r="T1078" s="25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51" t="s">
        <v>186</v>
      </c>
      <c r="AU1078" s="251" t="s">
        <v>82</v>
      </c>
      <c r="AV1078" s="13" t="s">
        <v>80</v>
      </c>
      <c r="AW1078" s="13" t="s">
        <v>34</v>
      </c>
      <c r="AX1078" s="13" t="s">
        <v>73</v>
      </c>
      <c r="AY1078" s="251" t="s">
        <v>177</v>
      </c>
    </row>
    <row r="1079" s="13" customFormat="1">
      <c r="A1079" s="13"/>
      <c r="B1079" s="241"/>
      <c r="C1079" s="242"/>
      <c r="D1079" s="243" t="s">
        <v>186</v>
      </c>
      <c r="E1079" s="244" t="s">
        <v>21</v>
      </c>
      <c r="F1079" s="245" t="s">
        <v>1503</v>
      </c>
      <c r="G1079" s="242"/>
      <c r="H1079" s="244" t="s">
        <v>21</v>
      </c>
      <c r="I1079" s="246"/>
      <c r="J1079" s="242"/>
      <c r="K1079" s="242"/>
      <c r="L1079" s="247"/>
      <c r="M1079" s="248"/>
      <c r="N1079" s="249"/>
      <c r="O1079" s="249"/>
      <c r="P1079" s="249"/>
      <c r="Q1079" s="249"/>
      <c r="R1079" s="249"/>
      <c r="S1079" s="249"/>
      <c r="T1079" s="250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1" t="s">
        <v>186</v>
      </c>
      <c r="AU1079" s="251" t="s">
        <v>82</v>
      </c>
      <c r="AV1079" s="13" t="s">
        <v>80</v>
      </c>
      <c r="AW1079" s="13" t="s">
        <v>34</v>
      </c>
      <c r="AX1079" s="13" t="s">
        <v>73</v>
      </c>
      <c r="AY1079" s="251" t="s">
        <v>177</v>
      </c>
    </row>
    <row r="1080" s="14" customFormat="1">
      <c r="A1080" s="14"/>
      <c r="B1080" s="252"/>
      <c r="C1080" s="253"/>
      <c r="D1080" s="243" t="s">
        <v>186</v>
      </c>
      <c r="E1080" s="254" t="s">
        <v>21</v>
      </c>
      <c r="F1080" s="255" t="s">
        <v>1511</v>
      </c>
      <c r="G1080" s="253"/>
      <c r="H1080" s="256">
        <v>0.216</v>
      </c>
      <c r="I1080" s="257"/>
      <c r="J1080" s="253"/>
      <c r="K1080" s="253"/>
      <c r="L1080" s="258"/>
      <c r="M1080" s="259"/>
      <c r="N1080" s="260"/>
      <c r="O1080" s="260"/>
      <c r="P1080" s="260"/>
      <c r="Q1080" s="260"/>
      <c r="R1080" s="260"/>
      <c r="S1080" s="260"/>
      <c r="T1080" s="261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2" t="s">
        <v>186</v>
      </c>
      <c r="AU1080" s="262" t="s">
        <v>82</v>
      </c>
      <c r="AV1080" s="14" t="s">
        <v>82</v>
      </c>
      <c r="AW1080" s="14" t="s">
        <v>34</v>
      </c>
      <c r="AX1080" s="14" t="s">
        <v>80</v>
      </c>
      <c r="AY1080" s="262" t="s">
        <v>177</v>
      </c>
    </row>
    <row r="1081" s="2" customFormat="1" ht="14.4" customHeight="1">
      <c r="A1081" s="40"/>
      <c r="B1081" s="41"/>
      <c r="C1081" s="228" t="s">
        <v>1512</v>
      </c>
      <c r="D1081" s="228" t="s">
        <v>179</v>
      </c>
      <c r="E1081" s="229" t="s">
        <v>1513</v>
      </c>
      <c r="F1081" s="230" t="s">
        <v>1514</v>
      </c>
      <c r="G1081" s="231" t="s">
        <v>269</v>
      </c>
      <c r="H1081" s="232">
        <v>5.1500000000000004</v>
      </c>
      <c r="I1081" s="233"/>
      <c r="J1081" s="234">
        <f>ROUND(I1081*H1081,2)</f>
        <v>0</v>
      </c>
      <c r="K1081" s="230" t="s">
        <v>183</v>
      </c>
      <c r="L1081" s="46"/>
      <c r="M1081" s="235" t="s">
        <v>21</v>
      </c>
      <c r="N1081" s="236" t="s">
        <v>44</v>
      </c>
      <c r="O1081" s="86"/>
      <c r="P1081" s="237">
        <f>O1081*H1081</f>
        <v>0</v>
      </c>
      <c r="Q1081" s="237">
        <v>0</v>
      </c>
      <c r="R1081" s="237">
        <f>Q1081*H1081</f>
        <v>0</v>
      </c>
      <c r="S1081" s="237">
        <v>0.11</v>
      </c>
      <c r="T1081" s="238">
        <f>S1081*H1081</f>
        <v>0.5665</v>
      </c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R1081" s="239" t="s">
        <v>290</v>
      </c>
      <c r="AT1081" s="239" t="s">
        <v>179</v>
      </c>
      <c r="AU1081" s="239" t="s">
        <v>82</v>
      </c>
      <c r="AY1081" s="19" t="s">
        <v>177</v>
      </c>
      <c r="BE1081" s="240">
        <f>IF(N1081="základní",J1081,0)</f>
        <v>0</v>
      </c>
      <c r="BF1081" s="240">
        <f>IF(N1081="snížená",J1081,0)</f>
        <v>0</v>
      </c>
      <c r="BG1081" s="240">
        <f>IF(N1081="zákl. přenesená",J1081,0)</f>
        <v>0</v>
      </c>
      <c r="BH1081" s="240">
        <f>IF(N1081="sníž. přenesená",J1081,0)</f>
        <v>0</v>
      </c>
      <c r="BI1081" s="240">
        <f>IF(N1081="nulová",J1081,0)</f>
        <v>0</v>
      </c>
      <c r="BJ1081" s="19" t="s">
        <v>80</v>
      </c>
      <c r="BK1081" s="240">
        <f>ROUND(I1081*H1081,2)</f>
        <v>0</v>
      </c>
      <c r="BL1081" s="19" t="s">
        <v>290</v>
      </c>
      <c r="BM1081" s="239" t="s">
        <v>1515</v>
      </c>
    </row>
    <row r="1082" s="13" customFormat="1">
      <c r="A1082" s="13"/>
      <c r="B1082" s="241"/>
      <c r="C1082" s="242"/>
      <c r="D1082" s="243" t="s">
        <v>186</v>
      </c>
      <c r="E1082" s="244" t="s">
        <v>21</v>
      </c>
      <c r="F1082" s="245" t="s">
        <v>1065</v>
      </c>
      <c r="G1082" s="242"/>
      <c r="H1082" s="244" t="s">
        <v>21</v>
      </c>
      <c r="I1082" s="246"/>
      <c r="J1082" s="242"/>
      <c r="K1082" s="242"/>
      <c r="L1082" s="247"/>
      <c r="M1082" s="248"/>
      <c r="N1082" s="249"/>
      <c r="O1082" s="249"/>
      <c r="P1082" s="249"/>
      <c r="Q1082" s="249"/>
      <c r="R1082" s="249"/>
      <c r="S1082" s="249"/>
      <c r="T1082" s="250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1" t="s">
        <v>186</v>
      </c>
      <c r="AU1082" s="251" t="s">
        <v>82</v>
      </c>
      <c r="AV1082" s="13" t="s">
        <v>80</v>
      </c>
      <c r="AW1082" s="13" t="s">
        <v>34</v>
      </c>
      <c r="AX1082" s="13" t="s">
        <v>73</v>
      </c>
      <c r="AY1082" s="251" t="s">
        <v>177</v>
      </c>
    </row>
    <row r="1083" s="13" customFormat="1">
      <c r="A1083" s="13"/>
      <c r="B1083" s="241"/>
      <c r="C1083" s="242"/>
      <c r="D1083" s="243" t="s">
        <v>186</v>
      </c>
      <c r="E1083" s="244" t="s">
        <v>21</v>
      </c>
      <c r="F1083" s="245" t="s">
        <v>1066</v>
      </c>
      <c r="G1083" s="242"/>
      <c r="H1083" s="244" t="s">
        <v>21</v>
      </c>
      <c r="I1083" s="246"/>
      <c r="J1083" s="242"/>
      <c r="K1083" s="242"/>
      <c r="L1083" s="247"/>
      <c r="M1083" s="248"/>
      <c r="N1083" s="249"/>
      <c r="O1083" s="249"/>
      <c r="P1083" s="249"/>
      <c r="Q1083" s="249"/>
      <c r="R1083" s="249"/>
      <c r="S1083" s="249"/>
      <c r="T1083" s="250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51" t="s">
        <v>186</v>
      </c>
      <c r="AU1083" s="251" t="s">
        <v>82</v>
      </c>
      <c r="AV1083" s="13" t="s">
        <v>80</v>
      </c>
      <c r="AW1083" s="13" t="s">
        <v>34</v>
      </c>
      <c r="AX1083" s="13" t="s">
        <v>73</v>
      </c>
      <c r="AY1083" s="251" t="s">
        <v>177</v>
      </c>
    </row>
    <row r="1084" s="14" customFormat="1">
      <c r="A1084" s="14"/>
      <c r="B1084" s="252"/>
      <c r="C1084" s="253"/>
      <c r="D1084" s="243" t="s">
        <v>186</v>
      </c>
      <c r="E1084" s="254" t="s">
        <v>21</v>
      </c>
      <c r="F1084" s="255" t="s">
        <v>1067</v>
      </c>
      <c r="G1084" s="253"/>
      <c r="H1084" s="256">
        <v>3.8399999999999999</v>
      </c>
      <c r="I1084" s="257"/>
      <c r="J1084" s="253"/>
      <c r="K1084" s="253"/>
      <c r="L1084" s="258"/>
      <c r="M1084" s="259"/>
      <c r="N1084" s="260"/>
      <c r="O1084" s="260"/>
      <c r="P1084" s="260"/>
      <c r="Q1084" s="260"/>
      <c r="R1084" s="260"/>
      <c r="S1084" s="260"/>
      <c r="T1084" s="261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62" t="s">
        <v>186</v>
      </c>
      <c r="AU1084" s="262" t="s">
        <v>82</v>
      </c>
      <c r="AV1084" s="14" t="s">
        <v>82</v>
      </c>
      <c r="AW1084" s="14" t="s">
        <v>34</v>
      </c>
      <c r="AX1084" s="14" t="s">
        <v>73</v>
      </c>
      <c r="AY1084" s="262" t="s">
        <v>177</v>
      </c>
    </row>
    <row r="1085" s="14" customFormat="1">
      <c r="A1085" s="14"/>
      <c r="B1085" s="252"/>
      <c r="C1085" s="253"/>
      <c r="D1085" s="243" t="s">
        <v>186</v>
      </c>
      <c r="E1085" s="254" t="s">
        <v>21</v>
      </c>
      <c r="F1085" s="255" t="s">
        <v>1068</v>
      </c>
      <c r="G1085" s="253"/>
      <c r="H1085" s="256">
        <v>0.16</v>
      </c>
      <c r="I1085" s="257"/>
      <c r="J1085" s="253"/>
      <c r="K1085" s="253"/>
      <c r="L1085" s="258"/>
      <c r="M1085" s="259"/>
      <c r="N1085" s="260"/>
      <c r="O1085" s="260"/>
      <c r="P1085" s="260"/>
      <c r="Q1085" s="260"/>
      <c r="R1085" s="260"/>
      <c r="S1085" s="260"/>
      <c r="T1085" s="261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2" t="s">
        <v>186</v>
      </c>
      <c r="AU1085" s="262" t="s">
        <v>82</v>
      </c>
      <c r="AV1085" s="14" t="s">
        <v>82</v>
      </c>
      <c r="AW1085" s="14" t="s">
        <v>34</v>
      </c>
      <c r="AX1085" s="14" t="s">
        <v>73</v>
      </c>
      <c r="AY1085" s="262" t="s">
        <v>177</v>
      </c>
    </row>
    <row r="1086" s="13" customFormat="1">
      <c r="A1086" s="13"/>
      <c r="B1086" s="241"/>
      <c r="C1086" s="242"/>
      <c r="D1086" s="243" t="s">
        <v>186</v>
      </c>
      <c r="E1086" s="244" t="s">
        <v>21</v>
      </c>
      <c r="F1086" s="245" t="s">
        <v>1516</v>
      </c>
      <c r="G1086" s="242"/>
      <c r="H1086" s="244" t="s">
        <v>21</v>
      </c>
      <c r="I1086" s="246"/>
      <c r="J1086" s="242"/>
      <c r="K1086" s="242"/>
      <c r="L1086" s="247"/>
      <c r="M1086" s="248"/>
      <c r="N1086" s="249"/>
      <c r="O1086" s="249"/>
      <c r="P1086" s="249"/>
      <c r="Q1086" s="249"/>
      <c r="R1086" s="249"/>
      <c r="S1086" s="249"/>
      <c r="T1086" s="25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51" t="s">
        <v>186</v>
      </c>
      <c r="AU1086" s="251" t="s">
        <v>82</v>
      </c>
      <c r="AV1086" s="13" t="s">
        <v>80</v>
      </c>
      <c r="AW1086" s="13" t="s">
        <v>34</v>
      </c>
      <c r="AX1086" s="13" t="s">
        <v>73</v>
      </c>
      <c r="AY1086" s="251" t="s">
        <v>177</v>
      </c>
    </row>
    <row r="1087" s="13" customFormat="1">
      <c r="A1087" s="13"/>
      <c r="B1087" s="241"/>
      <c r="C1087" s="242"/>
      <c r="D1087" s="243" t="s">
        <v>186</v>
      </c>
      <c r="E1087" s="244" t="s">
        <v>21</v>
      </c>
      <c r="F1087" s="245" t="s">
        <v>428</v>
      </c>
      <c r="G1087" s="242"/>
      <c r="H1087" s="244" t="s">
        <v>21</v>
      </c>
      <c r="I1087" s="246"/>
      <c r="J1087" s="242"/>
      <c r="K1087" s="242"/>
      <c r="L1087" s="247"/>
      <c r="M1087" s="248"/>
      <c r="N1087" s="249"/>
      <c r="O1087" s="249"/>
      <c r="P1087" s="249"/>
      <c r="Q1087" s="249"/>
      <c r="R1087" s="249"/>
      <c r="S1087" s="249"/>
      <c r="T1087" s="250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1" t="s">
        <v>186</v>
      </c>
      <c r="AU1087" s="251" t="s">
        <v>82</v>
      </c>
      <c r="AV1087" s="13" t="s">
        <v>80</v>
      </c>
      <c r="AW1087" s="13" t="s">
        <v>34</v>
      </c>
      <c r="AX1087" s="13" t="s">
        <v>73</v>
      </c>
      <c r="AY1087" s="251" t="s">
        <v>177</v>
      </c>
    </row>
    <row r="1088" s="14" customFormat="1">
      <c r="A1088" s="14"/>
      <c r="B1088" s="252"/>
      <c r="C1088" s="253"/>
      <c r="D1088" s="243" t="s">
        <v>186</v>
      </c>
      <c r="E1088" s="254" t="s">
        <v>21</v>
      </c>
      <c r="F1088" s="255" t="s">
        <v>1517</v>
      </c>
      <c r="G1088" s="253"/>
      <c r="H1088" s="256">
        <v>0.16</v>
      </c>
      <c r="I1088" s="257"/>
      <c r="J1088" s="253"/>
      <c r="K1088" s="253"/>
      <c r="L1088" s="258"/>
      <c r="M1088" s="259"/>
      <c r="N1088" s="260"/>
      <c r="O1088" s="260"/>
      <c r="P1088" s="260"/>
      <c r="Q1088" s="260"/>
      <c r="R1088" s="260"/>
      <c r="S1088" s="260"/>
      <c r="T1088" s="261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2" t="s">
        <v>186</v>
      </c>
      <c r="AU1088" s="262" t="s">
        <v>82</v>
      </c>
      <c r="AV1088" s="14" t="s">
        <v>82</v>
      </c>
      <c r="AW1088" s="14" t="s">
        <v>34</v>
      </c>
      <c r="AX1088" s="14" t="s">
        <v>73</v>
      </c>
      <c r="AY1088" s="262" t="s">
        <v>177</v>
      </c>
    </row>
    <row r="1089" s="14" customFormat="1">
      <c r="A1089" s="14"/>
      <c r="B1089" s="252"/>
      <c r="C1089" s="253"/>
      <c r="D1089" s="243" t="s">
        <v>186</v>
      </c>
      <c r="E1089" s="254" t="s">
        <v>21</v>
      </c>
      <c r="F1089" s="255" t="s">
        <v>1518</v>
      </c>
      <c r="G1089" s="253"/>
      <c r="H1089" s="256">
        <v>0.17999999999999999</v>
      </c>
      <c r="I1089" s="257"/>
      <c r="J1089" s="253"/>
      <c r="K1089" s="253"/>
      <c r="L1089" s="258"/>
      <c r="M1089" s="259"/>
      <c r="N1089" s="260"/>
      <c r="O1089" s="260"/>
      <c r="P1089" s="260"/>
      <c r="Q1089" s="260"/>
      <c r="R1089" s="260"/>
      <c r="S1089" s="260"/>
      <c r="T1089" s="26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2" t="s">
        <v>186</v>
      </c>
      <c r="AU1089" s="262" t="s">
        <v>82</v>
      </c>
      <c r="AV1089" s="14" t="s">
        <v>82</v>
      </c>
      <c r="AW1089" s="14" t="s">
        <v>34</v>
      </c>
      <c r="AX1089" s="14" t="s">
        <v>73</v>
      </c>
      <c r="AY1089" s="262" t="s">
        <v>177</v>
      </c>
    </row>
    <row r="1090" s="14" customFormat="1">
      <c r="A1090" s="14"/>
      <c r="B1090" s="252"/>
      <c r="C1090" s="253"/>
      <c r="D1090" s="243" t="s">
        <v>186</v>
      </c>
      <c r="E1090" s="254" t="s">
        <v>21</v>
      </c>
      <c r="F1090" s="255" t="s">
        <v>1519</v>
      </c>
      <c r="G1090" s="253"/>
      <c r="H1090" s="256">
        <v>0.27000000000000002</v>
      </c>
      <c r="I1090" s="257"/>
      <c r="J1090" s="253"/>
      <c r="K1090" s="253"/>
      <c r="L1090" s="258"/>
      <c r="M1090" s="259"/>
      <c r="N1090" s="260"/>
      <c r="O1090" s="260"/>
      <c r="P1090" s="260"/>
      <c r="Q1090" s="260"/>
      <c r="R1090" s="260"/>
      <c r="S1090" s="260"/>
      <c r="T1090" s="26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2" t="s">
        <v>186</v>
      </c>
      <c r="AU1090" s="262" t="s">
        <v>82</v>
      </c>
      <c r="AV1090" s="14" t="s">
        <v>82</v>
      </c>
      <c r="AW1090" s="14" t="s">
        <v>34</v>
      </c>
      <c r="AX1090" s="14" t="s">
        <v>73</v>
      </c>
      <c r="AY1090" s="262" t="s">
        <v>177</v>
      </c>
    </row>
    <row r="1091" s="14" customFormat="1">
      <c r="A1091" s="14"/>
      <c r="B1091" s="252"/>
      <c r="C1091" s="253"/>
      <c r="D1091" s="243" t="s">
        <v>186</v>
      </c>
      <c r="E1091" s="254" t="s">
        <v>21</v>
      </c>
      <c r="F1091" s="255" t="s">
        <v>1520</v>
      </c>
      <c r="G1091" s="253"/>
      <c r="H1091" s="256">
        <v>0.54000000000000004</v>
      </c>
      <c r="I1091" s="257"/>
      <c r="J1091" s="253"/>
      <c r="K1091" s="253"/>
      <c r="L1091" s="258"/>
      <c r="M1091" s="259"/>
      <c r="N1091" s="260"/>
      <c r="O1091" s="260"/>
      <c r="P1091" s="260"/>
      <c r="Q1091" s="260"/>
      <c r="R1091" s="260"/>
      <c r="S1091" s="260"/>
      <c r="T1091" s="26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2" t="s">
        <v>186</v>
      </c>
      <c r="AU1091" s="262" t="s">
        <v>82</v>
      </c>
      <c r="AV1091" s="14" t="s">
        <v>82</v>
      </c>
      <c r="AW1091" s="14" t="s">
        <v>34</v>
      </c>
      <c r="AX1091" s="14" t="s">
        <v>73</v>
      </c>
      <c r="AY1091" s="262" t="s">
        <v>177</v>
      </c>
    </row>
    <row r="1092" s="15" customFormat="1">
      <c r="A1092" s="15"/>
      <c r="B1092" s="263"/>
      <c r="C1092" s="264"/>
      <c r="D1092" s="243" t="s">
        <v>186</v>
      </c>
      <c r="E1092" s="265" t="s">
        <v>21</v>
      </c>
      <c r="F1092" s="266" t="s">
        <v>190</v>
      </c>
      <c r="G1092" s="264"/>
      <c r="H1092" s="267">
        <v>5.1499999999999995</v>
      </c>
      <c r="I1092" s="268"/>
      <c r="J1092" s="264"/>
      <c r="K1092" s="264"/>
      <c r="L1092" s="269"/>
      <c r="M1092" s="270"/>
      <c r="N1092" s="271"/>
      <c r="O1092" s="271"/>
      <c r="P1092" s="271"/>
      <c r="Q1092" s="271"/>
      <c r="R1092" s="271"/>
      <c r="S1092" s="271"/>
      <c r="T1092" s="272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73" t="s">
        <v>186</v>
      </c>
      <c r="AU1092" s="273" t="s">
        <v>82</v>
      </c>
      <c r="AV1092" s="15" t="s">
        <v>184</v>
      </c>
      <c r="AW1092" s="15" t="s">
        <v>34</v>
      </c>
      <c r="AX1092" s="15" t="s">
        <v>80</v>
      </c>
      <c r="AY1092" s="273" t="s">
        <v>177</v>
      </c>
    </row>
    <row r="1093" s="2" customFormat="1" ht="14.4" customHeight="1">
      <c r="A1093" s="40"/>
      <c r="B1093" s="41"/>
      <c r="C1093" s="228" t="s">
        <v>1521</v>
      </c>
      <c r="D1093" s="228" t="s">
        <v>179</v>
      </c>
      <c r="E1093" s="229" t="s">
        <v>1522</v>
      </c>
      <c r="F1093" s="230" t="s">
        <v>1523</v>
      </c>
      <c r="G1093" s="231" t="s">
        <v>269</v>
      </c>
      <c r="H1093" s="232">
        <v>5.1500000000000004</v>
      </c>
      <c r="I1093" s="233"/>
      <c r="J1093" s="234">
        <f>ROUND(I1093*H1093,2)</f>
        <v>0</v>
      </c>
      <c r="K1093" s="230" t="s">
        <v>183</v>
      </c>
      <c r="L1093" s="46"/>
      <c r="M1093" s="235" t="s">
        <v>21</v>
      </c>
      <c r="N1093" s="236" t="s">
        <v>44</v>
      </c>
      <c r="O1093" s="86"/>
      <c r="P1093" s="237">
        <f>O1093*H1093</f>
        <v>0</v>
      </c>
      <c r="Q1093" s="237">
        <v>0</v>
      </c>
      <c r="R1093" s="237">
        <f>Q1093*H1093</f>
        <v>0</v>
      </c>
      <c r="S1093" s="237">
        <v>0</v>
      </c>
      <c r="T1093" s="238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39" t="s">
        <v>290</v>
      </c>
      <c r="AT1093" s="239" t="s">
        <v>179</v>
      </c>
      <c r="AU1093" s="239" t="s">
        <v>82</v>
      </c>
      <c r="AY1093" s="19" t="s">
        <v>177</v>
      </c>
      <c r="BE1093" s="240">
        <f>IF(N1093="základní",J1093,0)</f>
        <v>0</v>
      </c>
      <c r="BF1093" s="240">
        <f>IF(N1093="snížená",J1093,0)</f>
        <v>0</v>
      </c>
      <c r="BG1093" s="240">
        <f>IF(N1093="zákl. přenesená",J1093,0)</f>
        <v>0</v>
      </c>
      <c r="BH1093" s="240">
        <f>IF(N1093="sníž. přenesená",J1093,0)</f>
        <v>0</v>
      </c>
      <c r="BI1093" s="240">
        <f>IF(N1093="nulová",J1093,0)</f>
        <v>0</v>
      </c>
      <c r="BJ1093" s="19" t="s">
        <v>80</v>
      </c>
      <c r="BK1093" s="240">
        <f>ROUND(I1093*H1093,2)</f>
        <v>0</v>
      </c>
      <c r="BL1093" s="19" t="s">
        <v>290</v>
      </c>
      <c r="BM1093" s="239" t="s">
        <v>1524</v>
      </c>
    </row>
    <row r="1094" s="2" customFormat="1" ht="14.4" customHeight="1">
      <c r="A1094" s="40"/>
      <c r="B1094" s="41"/>
      <c r="C1094" s="228" t="s">
        <v>1525</v>
      </c>
      <c r="D1094" s="228" t="s">
        <v>179</v>
      </c>
      <c r="E1094" s="229" t="s">
        <v>1526</v>
      </c>
      <c r="F1094" s="230" t="s">
        <v>1527</v>
      </c>
      <c r="G1094" s="231" t="s">
        <v>269</v>
      </c>
      <c r="H1094" s="232">
        <v>4</v>
      </c>
      <c r="I1094" s="233"/>
      <c r="J1094" s="234">
        <f>ROUND(I1094*H1094,2)</f>
        <v>0</v>
      </c>
      <c r="K1094" s="230" t="s">
        <v>183</v>
      </c>
      <c r="L1094" s="46"/>
      <c r="M1094" s="235" t="s">
        <v>21</v>
      </c>
      <c r="N1094" s="236" t="s">
        <v>44</v>
      </c>
      <c r="O1094" s="86"/>
      <c r="P1094" s="237">
        <f>O1094*H1094</f>
        <v>0</v>
      </c>
      <c r="Q1094" s="237">
        <v>0</v>
      </c>
      <c r="R1094" s="237">
        <f>Q1094*H1094</f>
        <v>0</v>
      </c>
      <c r="S1094" s="237">
        <v>0.082000000000000003</v>
      </c>
      <c r="T1094" s="238">
        <f>S1094*H1094</f>
        <v>0.32800000000000001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39" t="s">
        <v>184</v>
      </c>
      <c r="AT1094" s="239" t="s">
        <v>179</v>
      </c>
      <c r="AU1094" s="239" t="s">
        <v>82</v>
      </c>
      <c r="AY1094" s="19" t="s">
        <v>177</v>
      </c>
      <c r="BE1094" s="240">
        <f>IF(N1094="základní",J1094,0)</f>
        <v>0</v>
      </c>
      <c r="BF1094" s="240">
        <f>IF(N1094="snížená",J1094,0)</f>
        <v>0</v>
      </c>
      <c r="BG1094" s="240">
        <f>IF(N1094="zákl. přenesená",J1094,0)</f>
        <v>0</v>
      </c>
      <c r="BH1094" s="240">
        <f>IF(N1094="sníž. přenesená",J1094,0)</f>
        <v>0</v>
      </c>
      <c r="BI1094" s="240">
        <f>IF(N1094="nulová",J1094,0)</f>
        <v>0</v>
      </c>
      <c r="BJ1094" s="19" t="s">
        <v>80</v>
      </c>
      <c r="BK1094" s="240">
        <f>ROUND(I1094*H1094,2)</f>
        <v>0</v>
      </c>
      <c r="BL1094" s="19" t="s">
        <v>184</v>
      </c>
      <c r="BM1094" s="239" t="s">
        <v>1528</v>
      </c>
    </row>
    <row r="1095" s="13" customFormat="1">
      <c r="A1095" s="13"/>
      <c r="B1095" s="241"/>
      <c r="C1095" s="242"/>
      <c r="D1095" s="243" t="s">
        <v>186</v>
      </c>
      <c r="E1095" s="244" t="s">
        <v>21</v>
      </c>
      <c r="F1095" s="245" t="s">
        <v>1529</v>
      </c>
      <c r="G1095" s="242"/>
      <c r="H1095" s="244" t="s">
        <v>21</v>
      </c>
      <c r="I1095" s="246"/>
      <c r="J1095" s="242"/>
      <c r="K1095" s="242"/>
      <c r="L1095" s="247"/>
      <c r="M1095" s="248"/>
      <c r="N1095" s="249"/>
      <c r="O1095" s="249"/>
      <c r="P1095" s="249"/>
      <c r="Q1095" s="249"/>
      <c r="R1095" s="249"/>
      <c r="S1095" s="249"/>
      <c r="T1095" s="250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1" t="s">
        <v>186</v>
      </c>
      <c r="AU1095" s="251" t="s">
        <v>82</v>
      </c>
      <c r="AV1095" s="13" t="s">
        <v>80</v>
      </c>
      <c r="AW1095" s="13" t="s">
        <v>34</v>
      </c>
      <c r="AX1095" s="13" t="s">
        <v>73</v>
      </c>
      <c r="AY1095" s="251" t="s">
        <v>177</v>
      </c>
    </row>
    <row r="1096" s="13" customFormat="1">
      <c r="A1096" s="13"/>
      <c r="B1096" s="241"/>
      <c r="C1096" s="242"/>
      <c r="D1096" s="243" t="s">
        <v>186</v>
      </c>
      <c r="E1096" s="244" t="s">
        <v>21</v>
      </c>
      <c r="F1096" s="245" t="s">
        <v>1530</v>
      </c>
      <c r="G1096" s="242"/>
      <c r="H1096" s="244" t="s">
        <v>21</v>
      </c>
      <c r="I1096" s="246"/>
      <c r="J1096" s="242"/>
      <c r="K1096" s="242"/>
      <c r="L1096" s="247"/>
      <c r="M1096" s="248"/>
      <c r="N1096" s="249"/>
      <c r="O1096" s="249"/>
      <c r="P1096" s="249"/>
      <c r="Q1096" s="249"/>
      <c r="R1096" s="249"/>
      <c r="S1096" s="249"/>
      <c r="T1096" s="25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1" t="s">
        <v>186</v>
      </c>
      <c r="AU1096" s="251" t="s">
        <v>82</v>
      </c>
      <c r="AV1096" s="13" t="s">
        <v>80</v>
      </c>
      <c r="AW1096" s="13" t="s">
        <v>34</v>
      </c>
      <c r="AX1096" s="13" t="s">
        <v>73</v>
      </c>
      <c r="AY1096" s="251" t="s">
        <v>177</v>
      </c>
    </row>
    <row r="1097" s="14" customFormat="1">
      <c r="A1097" s="14"/>
      <c r="B1097" s="252"/>
      <c r="C1097" s="253"/>
      <c r="D1097" s="243" t="s">
        <v>186</v>
      </c>
      <c r="E1097" s="254" t="s">
        <v>21</v>
      </c>
      <c r="F1097" s="255" t="s">
        <v>1531</v>
      </c>
      <c r="G1097" s="253"/>
      <c r="H1097" s="256">
        <v>4</v>
      </c>
      <c r="I1097" s="257"/>
      <c r="J1097" s="253"/>
      <c r="K1097" s="253"/>
      <c r="L1097" s="258"/>
      <c r="M1097" s="259"/>
      <c r="N1097" s="260"/>
      <c r="O1097" s="260"/>
      <c r="P1097" s="260"/>
      <c r="Q1097" s="260"/>
      <c r="R1097" s="260"/>
      <c r="S1097" s="260"/>
      <c r="T1097" s="261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62" t="s">
        <v>186</v>
      </c>
      <c r="AU1097" s="262" t="s">
        <v>82</v>
      </c>
      <c r="AV1097" s="14" t="s">
        <v>82</v>
      </c>
      <c r="AW1097" s="14" t="s">
        <v>34</v>
      </c>
      <c r="AX1097" s="14" t="s">
        <v>80</v>
      </c>
      <c r="AY1097" s="262" t="s">
        <v>177</v>
      </c>
    </row>
    <row r="1098" s="2" customFormat="1" ht="19.8" customHeight="1">
      <c r="A1098" s="40"/>
      <c r="B1098" s="41"/>
      <c r="C1098" s="228" t="s">
        <v>1532</v>
      </c>
      <c r="D1098" s="228" t="s">
        <v>179</v>
      </c>
      <c r="E1098" s="229" t="s">
        <v>1533</v>
      </c>
      <c r="F1098" s="230" t="s">
        <v>1534</v>
      </c>
      <c r="G1098" s="231" t="s">
        <v>269</v>
      </c>
      <c r="H1098" s="232">
        <v>7.8799999999999999</v>
      </c>
      <c r="I1098" s="233"/>
      <c r="J1098" s="234">
        <f>ROUND(I1098*H1098,2)</f>
        <v>0</v>
      </c>
      <c r="K1098" s="230" t="s">
        <v>183</v>
      </c>
      <c r="L1098" s="46"/>
      <c r="M1098" s="235" t="s">
        <v>21</v>
      </c>
      <c r="N1098" s="236" t="s">
        <v>44</v>
      </c>
      <c r="O1098" s="86"/>
      <c r="P1098" s="237">
        <f>O1098*H1098</f>
        <v>0</v>
      </c>
      <c r="Q1098" s="237">
        <v>0</v>
      </c>
      <c r="R1098" s="237">
        <f>Q1098*H1098</f>
        <v>0</v>
      </c>
      <c r="S1098" s="237">
        <v>0.075999999999999998</v>
      </c>
      <c r="T1098" s="238">
        <f>S1098*H1098</f>
        <v>0.59887999999999997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39" t="s">
        <v>184</v>
      </c>
      <c r="AT1098" s="239" t="s">
        <v>179</v>
      </c>
      <c r="AU1098" s="239" t="s">
        <v>82</v>
      </c>
      <c r="AY1098" s="19" t="s">
        <v>177</v>
      </c>
      <c r="BE1098" s="240">
        <f>IF(N1098="základní",J1098,0)</f>
        <v>0</v>
      </c>
      <c r="BF1098" s="240">
        <f>IF(N1098="snížená",J1098,0)</f>
        <v>0</v>
      </c>
      <c r="BG1098" s="240">
        <f>IF(N1098="zákl. přenesená",J1098,0)</f>
        <v>0</v>
      </c>
      <c r="BH1098" s="240">
        <f>IF(N1098="sníž. přenesená",J1098,0)</f>
        <v>0</v>
      </c>
      <c r="BI1098" s="240">
        <f>IF(N1098="nulová",J1098,0)</f>
        <v>0</v>
      </c>
      <c r="BJ1098" s="19" t="s">
        <v>80</v>
      </c>
      <c r="BK1098" s="240">
        <f>ROUND(I1098*H1098,2)</f>
        <v>0</v>
      </c>
      <c r="BL1098" s="19" t="s">
        <v>184</v>
      </c>
      <c r="BM1098" s="239" t="s">
        <v>1535</v>
      </c>
    </row>
    <row r="1099" s="13" customFormat="1">
      <c r="A1099" s="13"/>
      <c r="B1099" s="241"/>
      <c r="C1099" s="242"/>
      <c r="D1099" s="243" t="s">
        <v>186</v>
      </c>
      <c r="E1099" s="244" t="s">
        <v>21</v>
      </c>
      <c r="F1099" s="245" t="s">
        <v>1536</v>
      </c>
      <c r="G1099" s="242"/>
      <c r="H1099" s="244" t="s">
        <v>21</v>
      </c>
      <c r="I1099" s="246"/>
      <c r="J1099" s="242"/>
      <c r="K1099" s="242"/>
      <c r="L1099" s="247"/>
      <c r="M1099" s="248"/>
      <c r="N1099" s="249"/>
      <c r="O1099" s="249"/>
      <c r="P1099" s="249"/>
      <c r="Q1099" s="249"/>
      <c r="R1099" s="249"/>
      <c r="S1099" s="249"/>
      <c r="T1099" s="250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1" t="s">
        <v>186</v>
      </c>
      <c r="AU1099" s="251" t="s">
        <v>82</v>
      </c>
      <c r="AV1099" s="13" t="s">
        <v>80</v>
      </c>
      <c r="AW1099" s="13" t="s">
        <v>34</v>
      </c>
      <c r="AX1099" s="13" t="s">
        <v>73</v>
      </c>
      <c r="AY1099" s="251" t="s">
        <v>177</v>
      </c>
    </row>
    <row r="1100" s="13" customFormat="1">
      <c r="A1100" s="13"/>
      <c r="B1100" s="241"/>
      <c r="C1100" s="242"/>
      <c r="D1100" s="243" t="s">
        <v>186</v>
      </c>
      <c r="E1100" s="244" t="s">
        <v>21</v>
      </c>
      <c r="F1100" s="245" t="s">
        <v>428</v>
      </c>
      <c r="G1100" s="242"/>
      <c r="H1100" s="244" t="s">
        <v>21</v>
      </c>
      <c r="I1100" s="246"/>
      <c r="J1100" s="242"/>
      <c r="K1100" s="242"/>
      <c r="L1100" s="247"/>
      <c r="M1100" s="248"/>
      <c r="N1100" s="249"/>
      <c r="O1100" s="249"/>
      <c r="P1100" s="249"/>
      <c r="Q1100" s="249"/>
      <c r="R1100" s="249"/>
      <c r="S1100" s="249"/>
      <c r="T1100" s="25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1" t="s">
        <v>186</v>
      </c>
      <c r="AU1100" s="251" t="s">
        <v>82</v>
      </c>
      <c r="AV1100" s="13" t="s">
        <v>80</v>
      </c>
      <c r="AW1100" s="13" t="s">
        <v>34</v>
      </c>
      <c r="AX1100" s="13" t="s">
        <v>73</v>
      </c>
      <c r="AY1100" s="251" t="s">
        <v>177</v>
      </c>
    </row>
    <row r="1101" s="13" customFormat="1">
      <c r="A1101" s="13"/>
      <c r="B1101" s="241"/>
      <c r="C1101" s="242"/>
      <c r="D1101" s="243" t="s">
        <v>186</v>
      </c>
      <c r="E1101" s="244" t="s">
        <v>21</v>
      </c>
      <c r="F1101" s="245" t="s">
        <v>463</v>
      </c>
      <c r="G1101" s="242"/>
      <c r="H1101" s="244" t="s">
        <v>21</v>
      </c>
      <c r="I1101" s="246"/>
      <c r="J1101" s="242"/>
      <c r="K1101" s="242"/>
      <c r="L1101" s="247"/>
      <c r="M1101" s="248"/>
      <c r="N1101" s="249"/>
      <c r="O1101" s="249"/>
      <c r="P1101" s="249"/>
      <c r="Q1101" s="249"/>
      <c r="R1101" s="249"/>
      <c r="S1101" s="249"/>
      <c r="T1101" s="250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51" t="s">
        <v>186</v>
      </c>
      <c r="AU1101" s="251" t="s">
        <v>82</v>
      </c>
      <c r="AV1101" s="13" t="s">
        <v>80</v>
      </c>
      <c r="AW1101" s="13" t="s">
        <v>34</v>
      </c>
      <c r="AX1101" s="13" t="s">
        <v>73</v>
      </c>
      <c r="AY1101" s="251" t="s">
        <v>177</v>
      </c>
    </row>
    <row r="1102" s="14" customFormat="1">
      <c r="A1102" s="14"/>
      <c r="B1102" s="252"/>
      <c r="C1102" s="253"/>
      <c r="D1102" s="243" t="s">
        <v>186</v>
      </c>
      <c r="E1102" s="254" t="s">
        <v>21</v>
      </c>
      <c r="F1102" s="255" t="s">
        <v>1537</v>
      </c>
      <c r="G1102" s="253"/>
      <c r="H1102" s="256">
        <v>7.8799999999999999</v>
      </c>
      <c r="I1102" s="257"/>
      <c r="J1102" s="253"/>
      <c r="K1102" s="253"/>
      <c r="L1102" s="258"/>
      <c r="M1102" s="259"/>
      <c r="N1102" s="260"/>
      <c r="O1102" s="260"/>
      <c r="P1102" s="260"/>
      <c r="Q1102" s="260"/>
      <c r="R1102" s="260"/>
      <c r="S1102" s="260"/>
      <c r="T1102" s="261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62" t="s">
        <v>186</v>
      </c>
      <c r="AU1102" s="262" t="s">
        <v>82</v>
      </c>
      <c r="AV1102" s="14" t="s">
        <v>82</v>
      </c>
      <c r="AW1102" s="14" t="s">
        <v>34</v>
      </c>
      <c r="AX1102" s="14" t="s">
        <v>73</v>
      </c>
      <c r="AY1102" s="262" t="s">
        <v>177</v>
      </c>
    </row>
    <row r="1103" s="15" customFormat="1">
      <c r="A1103" s="15"/>
      <c r="B1103" s="263"/>
      <c r="C1103" s="264"/>
      <c r="D1103" s="243" t="s">
        <v>186</v>
      </c>
      <c r="E1103" s="265" t="s">
        <v>21</v>
      </c>
      <c r="F1103" s="266" t="s">
        <v>190</v>
      </c>
      <c r="G1103" s="264"/>
      <c r="H1103" s="267">
        <v>7.8799999999999999</v>
      </c>
      <c r="I1103" s="268"/>
      <c r="J1103" s="264"/>
      <c r="K1103" s="264"/>
      <c r="L1103" s="269"/>
      <c r="M1103" s="270"/>
      <c r="N1103" s="271"/>
      <c r="O1103" s="271"/>
      <c r="P1103" s="271"/>
      <c r="Q1103" s="271"/>
      <c r="R1103" s="271"/>
      <c r="S1103" s="271"/>
      <c r="T1103" s="272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73" t="s">
        <v>186</v>
      </c>
      <c r="AU1103" s="273" t="s">
        <v>82</v>
      </c>
      <c r="AV1103" s="15" t="s">
        <v>184</v>
      </c>
      <c r="AW1103" s="15" t="s">
        <v>34</v>
      </c>
      <c r="AX1103" s="15" t="s">
        <v>80</v>
      </c>
      <c r="AY1103" s="273" t="s">
        <v>177</v>
      </c>
    </row>
    <row r="1104" s="2" customFormat="1" ht="19.8" customHeight="1">
      <c r="A1104" s="40"/>
      <c r="B1104" s="41"/>
      <c r="C1104" s="228" t="s">
        <v>1538</v>
      </c>
      <c r="D1104" s="228" t="s">
        <v>179</v>
      </c>
      <c r="E1104" s="229" t="s">
        <v>1539</v>
      </c>
      <c r="F1104" s="230" t="s">
        <v>1540</v>
      </c>
      <c r="G1104" s="231" t="s">
        <v>269</v>
      </c>
      <c r="H1104" s="232">
        <v>20</v>
      </c>
      <c r="I1104" s="233"/>
      <c r="J1104" s="234">
        <f>ROUND(I1104*H1104,2)</f>
        <v>0</v>
      </c>
      <c r="K1104" s="230" t="s">
        <v>183</v>
      </c>
      <c r="L1104" s="46"/>
      <c r="M1104" s="235" t="s">
        <v>21</v>
      </c>
      <c r="N1104" s="236" t="s">
        <v>44</v>
      </c>
      <c r="O1104" s="86"/>
      <c r="P1104" s="237">
        <f>O1104*H1104</f>
        <v>0</v>
      </c>
      <c r="Q1104" s="237">
        <v>0</v>
      </c>
      <c r="R1104" s="237">
        <f>Q1104*H1104</f>
        <v>0</v>
      </c>
      <c r="S1104" s="237">
        <v>0.068000000000000005</v>
      </c>
      <c r="T1104" s="238">
        <f>S1104*H1104</f>
        <v>1.3600000000000001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39" t="s">
        <v>184</v>
      </c>
      <c r="AT1104" s="239" t="s">
        <v>179</v>
      </c>
      <c r="AU1104" s="239" t="s">
        <v>82</v>
      </c>
      <c r="AY1104" s="19" t="s">
        <v>177</v>
      </c>
      <c r="BE1104" s="240">
        <f>IF(N1104="základní",J1104,0)</f>
        <v>0</v>
      </c>
      <c r="BF1104" s="240">
        <f>IF(N1104="snížená",J1104,0)</f>
        <v>0</v>
      </c>
      <c r="BG1104" s="240">
        <f>IF(N1104="zákl. přenesená",J1104,0)</f>
        <v>0</v>
      </c>
      <c r="BH1104" s="240">
        <f>IF(N1104="sníž. přenesená",J1104,0)</f>
        <v>0</v>
      </c>
      <c r="BI1104" s="240">
        <f>IF(N1104="nulová",J1104,0)</f>
        <v>0</v>
      </c>
      <c r="BJ1104" s="19" t="s">
        <v>80</v>
      </c>
      <c r="BK1104" s="240">
        <f>ROUND(I1104*H1104,2)</f>
        <v>0</v>
      </c>
      <c r="BL1104" s="19" t="s">
        <v>184</v>
      </c>
      <c r="BM1104" s="239" t="s">
        <v>1541</v>
      </c>
    </row>
    <row r="1105" s="13" customFormat="1">
      <c r="A1105" s="13"/>
      <c r="B1105" s="241"/>
      <c r="C1105" s="242"/>
      <c r="D1105" s="243" t="s">
        <v>186</v>
      </c>
      <c r="E1105" s="244" t="s">
        <v>21</v>
      </c>
      <c r="F1105" s="245" t="s">
        <v>1542</v>
      </c>
      <c r="G1105" s="242"/>
      <c r="H1105" s="244" t="s">
        <v>21</v>
      </c>
      <c r="I1105" s="246"/>
      <c r="J1105" s="242"/>
      <c r="K1105" s="242"/>
      <c r="L1105" s="247"/>
      <c r="M1105" s="248"/>
      <c r="N1105" s="249"/>
      <c r="O1105" s="249"/>
      <c r="P1105" s="249"/>
      <c r="Q1105" s="249"/>
      <c r="R1105" s="249"/>
      <c r="S1105" s="249"/>
      <c r="T1105" s="250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1" t="s">
        <v>186</v>
      </c>
      <c r="AU1105" s="251" t="s">
        <v>82</v>
      </c>
      <c r="AV1105" s="13" t="s">
        <v>80</v>
      </c>
      <c r="AW1105" s="13" t="s">
        <v>34</v>
      </c>
      <c r="AX1105" s="13" t="s">
        <v>73</v>
      </c>
      <c r="AY1105" s="251" t="s">
        <v>177</v>
      </c>
    </row>
    <row r="1106" s="13" customFormat="1">
      <c r="A1106" s="13"/>
      <c r="B1106" s="241"/>
      <c r="C1106" s="242"/>
      <c r="D1106" s="243" t="s">
        <v>186</v>
      </c>
      <c r="E1106" s="244" t="s">
        <v>21</v>
      </c>
      <c r="F1106" s="245" t="s">
        <v>463</v>
      </c>
      <c r="G1106" s="242"/>
      <c r="H1106" s="244" t="s">
        <v>21</v>
      </c>
      <c r="I1106" s="246"/>
      <c r="J1106" s="242"/>
      <c r="K1106" s="242"/>
      <c r="L1106" s="247"/>
      <c r="M1106" s="248"/>
      <c r="N1106" s="249"/>
      <c r="O1106" s="249"/>
      <c r="P1106" s="249"/>
      <c r="Q1106" s="249"/>
      <c r="R1106" s="249"/>
      <c r="S1106" s="249"/>
      <c r="T1106" s="25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1" t="s">
        <v>186</v>
      </c>
      <c r="AU1106" s="251" t="s">
        <v>82</v>
      </c>
      <c r="AV1106" s="13" t="s">
        <v>80</v>
      </c>
      <c r="AW1106" s="13" t="s">
        <v>34</v>
      </c>
      <c r="AX1106" s="13" t="s">
        <v>73</v>
      </c>
      <c r="AY1106" s="251" t="s">
        <v>177</v>
      </c>
    </row>
    <row r="1107" s="13" customFormat="1">
      <c r="A1107" s="13"/>
      <c r="B1107" s="241"/>
      <c r="C1107" s="242"/>
      <c r="D1107" s="243" t="s">
        <v>186</v>
      </c>
      <c r="E1107" s="244" t="s">
        <v>21</v>
      </c>
      <c r="F1107" s="245" t="s">
        <v>1543</v>
      </c>
      <c r="G1107" s="242"/>
      <c r="H1107" s="244" t="s">
        <v>21</v>
      </c>
      <c r="I1107" s="246"/>
      <c r="J1107" s="242"/>
      <c r="K1107" s="242"/>
      <c r="L1107" s="247"/>
      <c r="M1107" s="248"/>
      <c r="N1107" s="249"/>
      <c r="O1107" s="249"/>
      <c r="P1107" s="249"/>
      <c r="Q1107" s="249"/>
      <c r="R1107" s="249"/>
      <c r="S1107" s="249"/>
      <c r="T1107" s="250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1" t="s">
        <v>186</v>
      </c>
      <c r="AU1107" s="251" t="s">
        <v>82</v>
      </c>
      <c r="AV1107" s="13" t="s">
        <v>80</v>
      </c>
      <c r="AW1107" s="13" t="s">
        <v>34</v>
      </c>
      <c r="AX1107" s="13" t="s">
        <v>73</v>
      </c>
      <c r="AY1107" s="251" t="s">
        <v>177</v>
      </c>
    </row>
    <row r="1108" s="14" customFormat="1">
      <c r="A1108" s="14"/>
      <c r="B1108" s="252"/>
      <c r="C1108" s="253"/>
      <c r="D1108" s="243" t="s">
        <v>186</v>
      </c>
      <c r="E1108" s="254" t="s">
        <v>21</v>
      </c>
      <c r="F1108" s="255" t="s">
        <v>765</v>
      </c>
      <c r="G1108" s="253"/>
      <c r="H1108" s="256">
        <v>20</v>
      </c>
      <c r="I1108" s="257"/>
      <c r="J1108" s="253"/>
      <c r="K1108" s="253"/>
      <c r="L1108" s="258"/>
      <c r="M1108" s="259"/>
      <c r="N1108" s="260"/>
      <c r="O1108" s="260"/>
      <c r="P1108" s="260"/>
      <c r="Q1108" s="260"/>
      <c r="R1108" s="260"/>
      <c r="S1108" s="260"/>
      <c r="T1108" s="261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2" t="s">
        <v>186</v>
      </c>
      <c r="AU1108" s="262" t="s">
        <v>82</v>
      </c>
      <c r="AV1108" s="14" t="s">
        <v>82</v>
      </c>
      <c r="AW1108" s="14" t="s">
        <v>34</v>
      </c>
      <c r="AX1108" s="14" t="s">
        <v>80</v>
      </c>
      <c r="AY1108" s="262" t="s">
        <v>177</v>
      </c>
    </row>
    <row r="1109" s="2" customFormat="1" ht="19.8" customHeight="1">
      <c r="A1109" s="40"/>
      <c r="B1109" s="41"/>
      <c r="C1109" s="228" t="s">
        <v>1544</v>
      </c>
      <c r="D1109" s="228" t="s">
        <v>179</v>
      </c>
      <c r="E1109" s="229" t="s">
        <v>1545</v>
      </c>
      <c r="F1109" s="230" t="s">
        <v>1546</v>
      </c>
      <c r="G1109" s="231" t="s">
        <v>269</v>
      </c>
      <c r="H1109" s="232">
        <v>34.359999999999999</v>
      </c>
      <c r="I1109" s="233"/>
      <c r="J1109" s="234">
        <f>ROUND(I1109*H1109,2)</f>
        <v>0</v>
      </c>
      <c r="K1109" s="230" t="s">
        <v>183</v>
      </c>
      <c r="L1109" s="46"/>
      <c r="M1109" s="235" t="s">
        <v>21</v>
      </c>
      <c r="N1109" s="236" t="s">
        <v>44</v>
      </c>
      <c r="O1109" s="86"/>
      <c r="P1109" s="237">
        <f>O1109*H1109</f>
        <v>0</v>
      </c>
      <c r="Q1109" s="237">
        <v>0</v>
      </c>
      <c r="R1109" s="237">
        <f>Q1109*H1109</f>
        <v>0</v>
      </c>
      <c r="S1109" s="237">
        <v>0.432</v>
      </c>
      <c r="T1109" s="238">
        <f>S1109*H1109</f>
        <v>14.84352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39" t="s">
        <v>184</v>
      </c>
      <c r="AT1109" s="239" t="s">
        <v>179</v>
      </c>
      <c r="AU1109" s="239" t="s">
        <v>82</v>
      </c>
      <c r="AY1109" s="19" t="s">
        <v>177</v>
      </c>
      <c r="BE1109" s="240">
        <f>IF(N1109="základní",J1109,0)</f>
        <v>0</v>
      </c>
      <c r="BF1109" s="240">
        <f>IF(N1109="snížená",J1109,0)</f>
        <v>0</v>
      </c>
      <c r="BG1109" s="240">
        <f>IF(N1109="zákl. přenesená",J1109,0)</f>
        <v>0</v>
      </c>
      <c r="BH1109" s="240">
        <f>IF(N1109="sníž. přenesená",J1109,0)</f>
        <v>0</v>
      </c>
      <c r="BI1109" s="240">
        <f>IF(N1109="nulová",J1109,0)</f>
        <v>0</v>
      </c>
      <c r="BJ1109" s="19" t="s">
        <v>80</v>
      </c>
      <c r="BK1109" s="240">
        <f>ROUND(I1109*H1109,2)</f>
        <v>0</v>
      </c>
      <c r="BL1109" s="19" t="s">
        <v>184</v>
      </c>
      <c r="BM1109" s="239" t="s">
        <v>1547</v>
      </c>
    </row>
    <row r="1110" s="13" customFormat="1">
      <c r="A1110" s="13"/>
      <c r="B1110" s="241"/>
      <c r="C1110" s="242"/>
      <c r="D1110" s="243" t="s">
        <v>186</v>
      </c>
      <c r="E1110" s="244" t="s">
        <v>21</v>
      </c>
      <c r="F1110" s="245" t="s">
        <v>1548</v>
      </c>
      <c r="G1110" s="242"/>
      <c r="H1110" s="244" t="s">
        <v>21</v>
      </c>
      <c r="I1110" s="246"/>
      <c r="J1110" s="242"/>
      <c r="K1110" s="242"/>
      <c r="L1110" s="247"/>
      <c r="M1110" s="248"/>
      <c r="N1110" s="249"/>
      <c r="O1110" s="249"/>
      <c r="P1110" s="249"/>
      <c r="Q1110" s="249"/>
      <c r="R1110" s="249"/>
      <c r="S1110" s="249"/>
      <c r="T1110" s="250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51" t="s">
        <v>186</v>
      </c>
      <c r="AU1110" s="251" t="s">
        <v>82</v>
      </c>
      <c r="AV1110" s="13" t="s">
        <v>80</v>
      </c>
      <c r="AW1110" s="13" t="s">
        <v>34</v>
      </c>
      <c r="AX1110" s="13" t="s">
        <v>73</v>
      </c>
      <c r="AY1110" s="251" t="s">
        <v>177</v>
      </c>
    </row>
    <row r="1111" s="13" customFormat="1">
      <c r="A1111" s="13"/>
      <c r="B1111" s="241"/>
      <c r="C1111" s="242"/>
      <c r="D1111" s="243" t="s">
        <v>186</v>
      </c>
      <c r="E1111" s="244" t="s">
        <v>21</v>
      </c>
      <c r="F1111" s="245" t="s">
        <v>1549</v>
      </c>
      <c r="G1111" s="242"/>
      <c r="H1111" s="244" t="s">
        <v>21</v>
      </c>
      <c r="I1111" s="246"/>
      <c r="J1111" s="242"/>
      <c r="K1111" s="242"/>
      <c r="L1111" s="247"/>
      <c r="M1111" s="248"/>
      <c r="N1111" s="249"/>
      <c r="O1111" s="249"/>
      <c r="P1111" s="249"/>
      <c r="Q1111" s="249"/>
      <c r="R1111" s="249"/>
      <c r="S1111" s="249"/>
      <c r="T1111" s="250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1" t="s">
        <v>186</v>
      </c>
      <c r="AU1111" s="251" t="s">
        <v>82</v>
      </c>
      <c r="AV1111" s="13" t="s">
        <v>80</v>
      </c>
      <c r="AW1111" s="13" t="s">
        <v>34</v>
      </c>
      <c r="AX1111" s="13" t="s">
        <v>73</v>
      </c>
      <c r="AY1111" s="251" t="s">
        <v>177</v>
      </c>
    </row>
    <row r="1112" s="13" customFormat="1">
      <c r="A1112" s="13"/>
      <c r="B1112" s="241"/>
      <c r="C1112" s="242"/>
      <c r="D1112" s="243" t="s">
        <v>186</v>
      </c>
      <c r="E1112" s="244" t="s">
        <v>21</v>
      </c>
      <c r="F1112" s="245" t="s">
        <v>1085</v>
      </c>
      <c r="G1112" s="242"/>
      <c r="H1112" s="244" t="s">
        <v>21</v>
      </c>
      <c r="I1112" s="246"/>
      <c r="J1112" s="242"/>
      <c r="K1112" s="242"/>
      <c r="L1112" s="247"/>
      <c r="M1112" s="248"/>
      <c r="N1112" s="249"/>
      <c r="O1112" s="249"/>
      <c r="P1112" s="249"/>
      <c r="Q1112" s="249"/>
      <c r="R1112" s="249"/>
      <c r="S1112" s="249"/>
      <c r="T1112" s="25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1" t="s">
        <v>186</v>
      </c>
      <c r="AU1112" s="251" t="s">
        <v>82</v>
      </c>
      <c r="AV1112" s="13" t="s">
        <v>80</v>
      </c>
      <c r="AW1112" s="13" t="s">
        <v>34</v>
      </c>
      <c r="AX1112" s="13" t="s">
        <v>73</v>
      </c>
      <c r="AY1112" s="251" t="s">
        <v>177</v>
      </c>
    </row>
    <row r="1113" s="14" customFormat="1">
      <c r="A1113" s="14"/>
      <c r="B1113" s="252"/>
      <c r="C1113" s="253"/>
      <c r="D1113" s="243" t="s">
        <v>186</v>
      </c>
      <c r="E1113" s="254" t="s">
        <v>21</v>
      </c>
      <c r="F1113" s="255" t="s">
        <v>1131</v>
      </c>
      <c r="G1113" s="253"/>
      <c r="H1113" s="256">
        <v>34.359999999999999</v>
      </c>
      <c r="I1113" s="257"/>
      <c r="J1113" s="253"/>
      <c r="K1113" s="253"/>
      <c r="L1113" s="258"/>
      <c r="M1113" s="259"/>
      <c r="N1113" s="260"/>
      <c r="O1113" s="260"/>
      <c r="P1113" s="260"/>
      <c r="Q1113" s="260"/>
      <c r="R1113" s="260"/>
      <c r="S1113" s="260"/>
      <c r="T1113" s="261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2" t="s">
        <v>186</v>
      </c>
      <c r="AU1113" s="262" t="s">
        <v>82</v>
      </c>
      <c r="AV1113" s="14" t="s">
        <v>82</v>
      </c>
      <c r="AW1113" s="14" t="s">
        <v>34</v>
      </c>
      <c r="AX1113" s="14" t="s">
        <v>80</v>
      </c>
      <c r="AY1113" s="262" t="s">
        <v>177</v>
      </c>
    </row>
    <row r="1114" s="2" customFormat="1" ht="19.8" customHeight="1">
      <c r="A1114" s="40"/>
      <c r="B1114" s="41"/>
      <c r="C1114" s="228" t="s">
        <v>1550</v>
      </c>
      <c r="D1114" s="228" t="s">
        <v>179</v>
      </c>
      <c r="E1114" s="229" t="s">
        <v>1551</v>
      </c>
      <c r="F1114" s="230" t="s">
        <v>1552</v>
      </c>
      <c r="G1114" s="231" t="s">
        <v>293</v>
      </c>
      <c r="H1114" s="232">
        <v>34.950000000000003</v>
      </c>
      <c r="I1114" s="233"/>
      <c r="J1114" s="234">
        <f>ROUND(I1114*H1114,2)</f>
        <v>0</v>
      </c>
      <c r="K1114" s="230" t="s">
        <v>183</v>
      </c>
      <c r="L1114" s="46"/>
      <c r="M1114" s="235" t="s">
        <v>21</v>
      </c>
      <c r="N1114" s="236" t="s">
        <v>44</v>
      </c>
      <c r="O1114" s="86"/>
      <c r="P1114" s="237">
        <f>O1114*H1114</f>
        <v>0</v>
      </c>
      <c r="Q1114" s="237">
        <v>0</v>
      </c>
      <c r="R1114" s="237">
        <f>Q1114*H1114</f>
        <v>0</v>
      </c>
      <c r="S1114" s="237">
        <v>0.0070000000000000001</v>
      </c>
      <c r="T1114" s="238">
        <f>S1114*H1114</f>
        <v>0.24465000000000003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39" t="s">
        <v>184</v>
      </c>
      <c r="AT1114" s="239" t="s">
        <v>179</v>
      </c>
      <c r="AU1114" s="239" t="s">
        <v>82</v>
      </c>
      <c r="AY1114" s="19" t="s">
        <v>177</v>
      </c>
      <c r="BE1114" s="240">
        <f>IF(N1114="základní",J1114,0)</f>
        <v>0</v>
      </c>
      <c r="BF1114" s="240">
        <f>IF(N1114="snížená",J1114,0)</f>
        <v>0</v>
      </c>
      <c r="BG1114" s="240">
        <f>IF(N1114="zákl. přenesená",J1114,0)</f>
        <v>0</v>
      </c>
      <c r="BH1114" s="240">
        <f>IF(N1114="sníž. přenesená",J1114,0)</f>
        <v>0</v>
      </c>
      <c r="BI1114" s="240">
        <f>IF(N1114="nulová",J1114,0)</f>
        <v>0</v>
      </c>
      <c r="BJ1114" s="19" t="s">
        <v>80</v>
      </c>
      <c r="BK1114" s="240">
        <f>ROUND(I1114*H1114,2)</f>
        <v>0</v>
      </c>
      <c r="BL1114" s="19" t="s">
        <v>184</v>
      </c>
      <c r="BM1114" s="239" t="s">
        <v>1553</v>
      </c>
    </row>
    <row r="1115" s="13" customFormat="1">
      <c r="A1115" s="13"/>
      <c r="B1115" s="241"/>
      <c r="C1115" s="242"/>
      <c r="D1115" s="243" t="s">
        <v>186</v>
      </c>
      <c r="E1115" s="244" t="s">
        <v>21</v>
      </c>
      <c r="F1115" s="245" t="s">
        <v>1554</v>
      </c>
      <c r="G1115" s="242"/>
      <c r="H1115" s="244" t="s">
        <v>21</v>
      </c>
      <c r="I1115" s="246"/>
      <c r="J1115" s="242"/>
      <c r="K1115" s="242"/>
      <c r="L1115" s="247"/>
      <c r="M1115" s="248"/>
      <c r="N1115" s="249"/>
      <c r="O1115" s="249"/>
      <c r="P1115" s="249"/>
      <c r="Q1115" s="249"/>
      <c r="R1115" s="249"/>
      <c r="S1115" s="249"/>
      <c r="T1115" s="25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1" t="s">
        <v>186</v>
      </c>
      <c r="AU1115" s="251" t="s">
        <v>82</v>
      </c>
      <c r="AV1115" s="13" t="s">
        <v>80</v>
      </c>
      <c r="AW1115" s="13" t="s">
        <v>34</v>
      </c>
      <c r="AX1115" s="13" t="s">
        <v>73</v>
      </c>
      <c r="AY1115" s="251" t="s">
        <v>177</v>
      </c>
    </row>
    <row r="1116" s="13" customFormat="1">
      <c r="A1116" s="13"/>
      <c r="B1116" s="241"/>
      <c r="C1116" s="242"/>
      <c r="D1116" s="243" t="s">
        <v>186</v>
      </c>
      <c r="E1116" s="244" t="s">
        <v>21</v>
      </c>
      <c r="F1116" s="245" t="s">
        <v>1555</v>
      </c>
      <c r="G1116" s="242"/>
      <c r="H1116" s="244" t="s">
        <v>21</v>
      </c>
      <c r="I1116" s="246"/>
      <c r="J1116" s="242"/>
      <c r="K1116" s="242"/>
      <c r="L1116" s="247"/>
      <c r="M1116" s="248"/>
      <c r="N1116" s="249"/>
      <c r="O1116" s="249"/>
      <c r="P1116" s="249"/>
      <c r="Q1116" s="249"/>
      <c r="R1116" s="249"/>
      <c r="S1116" s="249"/>
      <c r="T1116" s="25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51" t="s">
        <v>186</v>
      </c>
      <c r="AU1116" s="251" t="s">
        <v>82</v>
      </c>
      <c r="AV1116" s="13" t="s">
        <v>80</v>
      </c>
      <c r="AW1116" s="13" t="s">
        <v>34</v>
      </c>
      <c r="AX1116" s="13" t="s">
        <v>73</v>
      </c>
      <c r="AY1116" s="251" t="s">
        <v>177</v>
      </c>
    </row>
    <row r="1117" s="14" customFormat="1">
      <c r="A1117" s="14"/>
      <c r="B1117" s="252"/>
      <c r="C1117" s="253"/>
      <c r="D1117" s="243" t="s">
        <v>186</v>
      </c>
      <c r="E1117" s="254" t="s">
        <v>21</v>
      </c>
      <c r="F1117" s="255" t="s">
        <v>504</v>
      </c>
      <c r="G1117" s="253"/>
      <c r="H1117" s="256">
        <v>34.950000000000003</v>
      </c>
      <c r="I1117" s="257"/>
      <c r="J1117" s="253"/>
      <c r="K1117" s="253"/>
      <c r="L1117" s="258"/>
      <c r="M1117" s="259"/>
      <c r="N1117" s="260"/>
      <c r="O1117" s="260"/>
      <c r="P1117" s="260"/>
      <c r="Q1117" s="260"/>
      <c r="R1117" s="260"/>
      <c r="S1117" s="260"/>
      <c r="T1117" s="261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62" t="s">
        <v>186</v>
      </c>
      <c r="AU1117" s="262" t="s">
        <v>82</v>
      </c>
      <c r="AV1117" s="14" t="s">
        <v>82</v>
      </c>
      <c r="AW1117" s="14" t="s">
        <v>34</v>
      </c>
      <c r="AX1117" s="14" t="s">
        <v>80</v>
      </c>
      <c r="AY1117" s="262" t="s">
        <v>177</v>
      </c>
    </row>
    <row r="1118" s="2" customFormat="1" ht="14.4" customHeight="1">
      <c r="A1118" s="40"/>
      <c r="B1118" s="41"/>
      <c r="C1118" s="228" t="s">
        <v>1556</v>
      </c>
      <c r="D1118" s="228" t="s">
        <v>179</v>
      </c>
      <c r="E1118" s="229" t="s">
        <v>1557</v>
      </c>
      <c r="F1118" s="230" t="s">
        <v>1558</v>
      </c>
      <c r="G1118" s="231" t="s">
        <v>182</v>
      </c>
      <c r="H1118" s="232">
        <v>8.5899999999999999</v>
      </c>
      <c r="I1118" s="233"/>
      <c r="J1118" s="234">
        <f>ROUND(I1118*H1118,2)</f>
        <v>0</v>
      </c>
      <c r="K1118" s="230" t="s">
        <v>183</v>
      </c>
      <c r="L1118" s="46"/>
      <c r="M1118" s="235" t="s">
        <v>21</v>
      </c>
      <c r="N1118" s="236" t="s">
        <v>44</v>
      </c>
      <c r="O1118" s="86"/>
      <c r="P1118" s="237">
        <f>O1118*H1118</f>
        <v>0</v>
      </c>
      <c r="Q1118" s="237">
        <v>0</v>
      </c>
      <c r="R1118" s="237">
        <f>Q1118*H1118</f>
        <v>0</v>
      </c>
      <c r="S1118" s="237">
        <v>2.2000000000000002</v>
      </c>
      <c r="T1118" s="238">
        <f>S1118*H1118</f>
        <v>18.898</v>
      </c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R1118" s="239" t="s">
        <v>184</v>
      </c>
      <c r="AT1118" s="239" t="s">
        <v>179</v>
      </c>
      <c r="AU1118" s="239" t="s">
        <v>82</v>
      </c>
      <c r="AY1118" s="19" t="s">
        <v>177</v>
      </c>
      <c r="BE1118" s="240">
        <f>IF(N1118="základní",J1118,0)</f>
        <v>0</v>
      </c>
      <c r="BF1118" s="240">
        <f>IF(N1118="snížená",J1118,0)</f>
        <v>0</v>
      </c>
      <c r="BG1118" s="240">
        <f>IF(N1118="zákl. přenesená",J1118,0)</f>
        <v>0</v>
      </c>
      <c r="BH1118" s="240">
        <f>IF(N1118="sníž. přenesená",J1118,0)</f>
        <v>0</v>
      </c>
      <c r="BI1118" s="240">
        <f>IF(N1118="nulová",J1118,0)</f>
        <v>0</v>
      </c>
      <c r="BJ1118" s="19" t="s">
        <v>80</v>
      </c>
      <c r="BK1118" s="240">
        <f>ROUND(I1118*H1118,2)</f>
        <v>0</v>
      </c>
      <c r="BL1118" s="19" t="s">
        <v>184</v>
      </c>
      <c r="BM1118" s="239" t="s">
        <v>1559</v>
      </c>
    </row>
    <row r="1119" s="13" customFormat="1">
      <c r="A1119" s="13"/>
      <c r="B1119" s="241"/>
      <c r="C1119" s="242"/>
      <c r="D1119" s="243" t="s">
        <v>186</v>
      </c>
      <c r="E1119" s="244" t="s">
        <v>21</v>
      </c>
      <c r="F1119" s="245" t="s">
        <v>1560</v>
      </c>
      <c r="G1119" s="242"/>
      <c r="H1119" s="244" t="s">
        <v>21</v>
      </c>
      <c r="I1119" s="246"/>
      <c r="J1119" s="242"/>
      <c r="K1119" s="242"/>
      <c r="L1119" s="247"/>
      <c r="M1119" s="248"/>
      <c r="N1119" s="249"/>
      <c r="O1119" s="249"/>
      <c r="P1119" s="249"/>
      <c r="Q1119" s="249"/>
      <c r="R1119" s="249"/>
      <c r="S1119" s="249"/>
      <c r="T1119" s="250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1" t="s">
        <v>186</v>
      </c>
      <c r="AU1119" s="251" t="s">
        <v>82</v>
      </c>
      <c r="AV1119" s="13" t="s">
        <v>80</v>
      </c>
      <c r="AW1119" s="13" t="s">
        <v>34</v>
      </c>
      <c r="AX1119" s="13" t="s">
        <v>73</v>
      </c>
      <c r="AY1119" s="251" t="s">
        <v>177</v>
      </c>
    </row>
    <row r="1120" s="13" customFormat="1">
      <c r="A1120" s="13"/>
      <c r="B1120" s="241"/>
      <c r="C1120" s="242"/>
      <c r="D1120" s="243" t="s">
        <v>186</v>
      </c>
      <c r="E1120" s="244" t="s">
        <v>21</v>
      </c>
      <c r="F1120" s="245" t="s">
        <v>1561</v>
      </c>
      <c r="G1120" s="242"/>
      <c r="H1120" s="244" t="s">
        <v>21</v>
      </c>
      <c r="I1120" s="246"/>
      <c r="J1120" s="242"/>
      <c r="K1120" s="242"/>
      <c r="L1120" s="247"/>
      <c r="M1120" s="248"/>
      <c r="N1120" s="249"/>
      <c r="O1120" s="249"/>
      <c r="P1120" s="249"/>
      <c r="Q1120" s="249"/>
      <c r="R1120" s="249"/>
      <c r="S1120" s="249"/>
      <c r="T1120" s="25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1" t="s">
        <v>186</v>
      </c>
      <c r="AU1120" s="251" t="s">
        <v>82</v>
      </c>
      <c r="AV1120" s="13" t="s">
        <v>80</v>
      </c>
      <c r="AW1120" s="13" t="s">
        <v>34</v>
      </c>
      <c r="AX1120" s="13" t="s">
        <v>73</v>
      </c>
      <c r="AY1120" s="251" t="s">
        <v>177</v>
      </c>
    </row>
    <row r="1121" s="14" customFormat="1">
      <c r="A1121" s="14"/>
      <c r="B1121" s="252"/>
      <c r="C1121" s="253"/>
      <c r="D1121" s="243" t="s">
        <v>186</v>
      </c>
      <c r="E1121" s="254" t="s">
        <v>21</v>
      </c>
      <c r="F1121" s="255" t="s">
        <v>1562</v>
      </c>
      <c r="G1121" s="253"/>
      <c r="H1121" s="256">
        <v>8.5899999999999999</v>
      </c>
      <c r="I1121" s="257"/>
      <c r="J1121" s="253"/>
      <c r="K1121" s="253"/>
      <c r="L1121" s="258"/>
      <c r="M1121" s="259"/>
      <c r="N1121" s="260"/>
      <c r="O1121" s="260"/>
      <c r="P1121" s="260"/>
      <c r="Q1121" s="260"/>
      <c r="R1121" s="260"/>
      <c r="S1121" s="260"/>
      <c r="T1121" s="26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2" t="s">
        <v>186</v>
      </c>
      <c r="AU1121" s="262" t="s">
        <v>82</v>
      </c>
      <c r="AV1121" s="14" t="s">
        <v>82</v>
      </c>
      <c r="AW1121" s="14" t="s">
        <v>34</v>
      </c>
      <c r="AX1121" s="14" t="s">
        <v>73</v>
      </c>
      <c r="AY1121" s="262" t="s">
        <v>177</v>
      </c>
    </row>
    <row r="1122" s="15" customFormat="1">
      <c r="A1122" s="15"/>
      <c r="B1122" s="263"/>
      <c r="C1122" s="264"/>
      <c r="D1122" s="243" t="s">
        <v>186</v>
      </c>
      <c r="E1122" s="265" t="s">
        <v>21</v>
      </c>
      <c r="F1122" s="266" t="s">
        <v>190</v>
      </c>
      <c r="G1122" s="264"/>
      <c r="H1122" s="267">
        <v>8.5899999999999999</v>
      </c>
      <c r="I1122" s="268"/>
      <c r="J1122" s="264"/>
      <c r="K1122" s="264"/>
      <c r="L1122" s="269"/>
      <c r="M1122" s="270"/>
      <c r="N1122" s="271"/>
      <c r="O1122" s="271"/>
      <c r="P1122" s="271"/>
      <c r="Q1122" s="271"/>
      <c r="R1122" s="271"/>
      <c r="S1122" s="271"/>
      <c r="T1122" s="272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73" t="s">
        <v>186</v>
      </c>
      <c r="AU1122" s="273" t="s">
        <v>82</v>
      </c>
      <c r="AV1122" s="15" t="s">
        <v>184</v>
      </c>
      <c r="AW1122" s="15" t="s">
        <v>34</v>
      </c>
      <c r="AX1122" s="15" t="s">
        <v>80</v>
      </c>
      <c r="AY1122" s="273" t="s">
        <v>177</v>
      </c>
    </row>
    <row r="1123" s="2" customFormat="1" ht="19.8" customHeight="1">
      <c r="A1123" s="40"/>
      <c r="B1123" s="41"/>
      <c r="C1123" s="228" t="s">
        <v>1563</v>
      </c>
      <c r="D1123" s="228" t="s">
        <v>179</v>
      </c>
      <c r="E1123" s="229" t="s">
        <v>1564</v>
      </c>
      <c r="F1123" s="230" t="s">
        <v>1565</v>
      </c>
      <c r="G1123" s="231" t="s">
        <v>182</v>
      </c>
      <c r="H1123" s="232">
        <v>6.5279999999999996</v>
      </c>
      <c r="I1123" s="233"/>
      <c r="J1123" s="234">
        <f>ROUND(I1123*H1123,2)</f>
        <v>0</v>
      </c>
      <c r="K1123" s="230" t="s">
        <v>183</v>
      </c>
      <c r="L1123" s="46"/>
      <c r="M1123" s="235" t="s">
        <v>21</v>
      </c>
      <c r="N1123" s="236" t="s">
        <v>44</v>
      </c>
      <c r="O1123" s="86"/>
      <c r="P1123" s="237">
        <f>O1123*H1123</f>
        <v>0</v>
      </c>
      <c r="Q1123" s="237">
        <v>0</v>
      </c>
      <c r="R1123" s="237">
        <f>Q1123*H1123</f>
        <v>0</v>
      </c>
      <c r="S1123" s="237">
        <v>1.3999999999999999</v>
      </c>
      <c r="T1123" s="238">
        <f>S1123*H1123</f>
        <v>9.1391999999999989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39" t="s">
        <v>184</v>
      </c>
      <c r="AT1123" s="239" t="s">
        <v>179</v>
      </c>
      <c r="AU1123" s="239" t="s">
        <v>82</v>
      </c>
      <c r="AY1123" s="19" t="s">
        <v>177</v>
      </c>
      <c r="BE1123" s="240">
        <f>IF(N1123="základní",J1123,0)</f>
        <v>0</v>
      </c>
      <c r="BF1123" s="240">
        <f>IF(N1123="snížená",J1123,0)</f>
        <v>0</v>
      </c>
      <c r="BG1123" s="240">
        <f>IF(N1123="zákl. přenesená",J1123,0)</f>
        <v>0</v>
      </c>
      <c r="BH1123" s="240">
        <f>IF(N1123="sníž. přenesená",J1123,0)</f>
        <v>0</v>
      </c>
      <c r="BI1123" s="240">
        <f>IF(N1123="nulová",J1123,0)</f>
        <v>0</v>
      </c>
      <c r="BJ1123" s="19" t="s">
        <v>80</v>
      </c>
      <c r="BK1123" s="240">
        <f>ROUND(I1123*H1123,2)</f>
        <v>0</v>
      </c>
      <c r="BL1123" s="19" t="s">
        <v>184</v>
      </c>
      <c r="BM1123" s="239" t="s">
        <v>1566</v>
      </c>
    </row>
    <row r="1124" s="13" customFormat="1">
      <c r="A1124" s="13"/>
      <c r="B1124" s="241"/>
      <c r="C1124" s="242"/>
      <c r="D1124" s="243" t="s">
        <v>186</v>
      </c>
      <c r="E1124" s="244" t="s">
        <v>21</v>
      </c>
      <c r="F1124" s="245" t="s">
        <v>1560</v>
      </c>
      <c r="G1124" s="242"/>
      <c r="H1124" s="244" t="s">
        <v>21</v>
      </c>
      <c r="I1124" s="246"/>
      <c r="J1124" s="242"/>
      <c r="K1124" s="242"/>
      <c r="L1124" s="247"/>
      <c r="M1124" s="248"/>
      <c r="N1124" s="249"/>
      <c r="O1124" s="249"/>
      <c r="P1124" s="249"/>
      <c r="Q1124" s="249"/>
      <c r="R1124" s="249"/>
      <c r="S1124" s="249"/>
      <c r="T1124" s="25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1" t="s">
        <v>186</v>
      </c>
      <c r="AU1124" s="251" t="s">
        <v>82</v>
      </c>
      <c r="AV1124" s="13" t="s">
        <v>80</v>
      </c>
      <c r="AW1124" s="13" t="s">
        <v>34</v>
      </c>
      <c r="AX1124" s="13" t="s">
        <v>73</v>
      </c>
      <c r="AY1124" s="251" t="s">
        <v>177</v>
      </c>
    </row>
    <row r="1125" s="13" customFormat="1">
      <c r="A1125" s="13"/>
      <c r="B1125" s="241"/>
      <c r="C1125" s="242"/>
      <c r="D1125" s="243" t="s">
        <v>186</v>
      </c>
      <c r="E1125" s="244" t="s">
        <v>21</v>
      </c>
      <c r="F1125" s="245" t="s">
        <v>1561</v>
      </c>
      <c r="G1125" s="242"/>
      <c r="H1125" s="244" t="s">
        <v>21</v>
      </c>
      <c r="I1125" s="246"/>
      <c r="J1125" s="242"/>
      <c r="K1125" s="242"/>
      <c r="L1125" s="247"/>
      <c r="M1125" s="248"/>
      <c r="N1125" s="249"/>
      <c r="O1125" s="249"/>
      <c r="P1125" s="249"/>
      <c r="Q1125" s="249"/>
      <c r="R1125" s="249"/>
      <c r="S1125" s="249"/>
      <c r="T1125" s="25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1" t="s">
        <v>186</v>
      </c>
      <c r="AU1125" s="251" t="s">
        <v>82</v>
      </c>
      <c r="AV1125" s="13" t="s">
        <v>80</v>
      </c>
      <c r="AW1125" s="13" t="s">
        <v>34</v>
      </c>
      <c r="AX1125" s="13" t="s">
        <v>73</v>
      </c>
      <c r="AY1125" s="251" t="s">
        <v>177</v>
      </c>
    </row>
    <row r="1126" s="14" customFormat="1">
      <c r="A1126" s="14"/>
      <c r="B1126" s="252"/>
      <c r="C1126" s="253"/>
      <c r="D1126" s="243" t="s">
        <v>186</v>
      </c>
      <c r="E1126" s="254" t="s">
        <v>21</v>
      </c>
      <c r="F1126" s="255" t="s">
        <v>1567</v>
      </c>
      <c r="G1126" s="253"/>
      <c r="H1126" s="256">
        <v>6.5279999999999996</v>
      </c>
      <c r="I1126" s="257"/>
      <c r="J1126" s="253"/>
      <c r="K1126" s="253"/>
      <c r="L1126" s="258"/>
      <c r="M1126" s="259"/>
      <c r="N1126" s="260"/>
      <c r="O1126" s="260"/>
      <c r="P1126" s="260"/>
      <c r="Q1126" s="260"/>
      <c r="R1126" s="260"/>
      <c r="S1126" s="260"/>
      <c r="T1126" s="261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62" t="s">
        <v>186</v>
      </c>
      <c r="AU1126" s="262" t="s">
        <v>82</v>
      </c>
      <c r="AV1126" s="14" t="s">
        <v>82</v>
      </c>
      <c r="AW1126" s="14" t="s">
        <v>34</v>
      </c>
      <c r="AX1126" s="14" t="s">
        <v>80</v>
      </c>
      <c r="AY1126" s="262" t="s">
        <v>177</v>
      </c>
    </row>
    <row r="1127" s="2" customFormat="1" ht="19.8" customHeight="1">
      <c r="A1127" s="40"/>
      <c r="B1127" s="41"/>
      <c r="C1127" s="228" t="s">
        <v>1568</v>
      </c>
      <c r="D1127" s="228" t="s">
        <v>179</v>
      </c>
      <c r="E1127" s="229" t="s">
        <v>1569</v>
      </c>
      <c r="F1127" s="230" t="s">
        <v>1570</v>
      </c>
      <c r="G1127" s="231" t="s">
        <v>269</v>
      </c>
      <c r="H1127" s="232">
        <v>1</v>
      </c>
      <c r="I1127" s="233"/>
      <c r="J1127" s="234">
        <f>ROUND(I1127*H1127,2)</f>
        <v>0</v>
      </c>
      <c r="K1127" s="230" t="s">
        <v>183</v>
      </c>
      <c r="L1127" s="46"/>
      <c r="M1127" s="235" t="s">
        <v>21</v>
      </c>
      <c r="N1127" s="236" t="s">
        <v>44</v>
      </c>
      <c r="O1127" s="86"/>
      <c r="P1127" s="237">
        <f>O1127*H1127</f>
        <v>0</v>
      </c>
      <c r="Q1127" s="237">
        <v>0</v>
      </c>
      <c r="R1127" s="237">
        <f>Q1127*H1127</f>
        <v>0</v>
      </c>
      <c r="S1127" s="237">
        <v>0.035000000000000003</v>
      </c>
      <c r="T1127" s="238">
        <f>S1127*H1127</f>
        <v>0.035000000000000003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39" t="s">
        <v>184</v>
      </c>
      <c r="AT1127" s="239" t="s">
        <v>179</v>
      </c>
      <c r="AU1127" s="239" t="s">
        <v>82</v>
      </c>
      <c r="AY1127" s="19" t="s">
        <v>177</v>
      </c>
      <c r="BE1127" s="240">
        <f>IF(N1127="základní",J1127,0)</f>
        <v>0</v>
      </c>
      <c r="BF1127" s="240">
        <f>IF(N1127="snížená",J1127,0)</f>
        <v>0</v>
      </c>
      <c r="BG1127" s="240">
        <f>IF(N1127="zákl. přenesená",J1127,0)</f>
        <v>0</v>
      </c>
      <c r="BH1127" s="240">
        <f>IF(N1127="sníž. přenesená",J1127,0)</f>
        <v>0</v>
      </c>
      <c r="BI1127" s="240">
        <f>IF(N1127="nulová",J1127,0)</f>
        <v>0</v>
      </c>
      <c r="BJ1127" s="19" t="s">
        <v>80</v>
      </c>
      <c r="BK1127" s="240">
        <f>ROUND(I1127*H1127,2)</f>
        <v>0</v>
      </c>
      <c r="BL1127" s="19" t="s">
        <v>184</v>
      </c>
      <c r="BM1127" s="239" t="s">
        <v>1571</v>
      </c>
    </row>
    <row r="1128" s="13" customFormat="1">
      <c r="A1128" s="13"/>
      <c r="B1128" s="241"/>
      <c r="C1128" s="242"/>
      <c r="D1128" s="243" t="s">
        <v>186</v>
      </c>
      <c r="E1128" s="244" t="s">
        <v>21</v>
      </c>
      <c r="F1128" s="245" t="s">
        <v>1572</v>
      </c>
      <c r="G1128" s="242"/>
      <c r="H1128" s="244" t="s">
        <v>21</v>
      </c>
      <c r="I1128" s="246"/>
      <c r="J1128" s="242"/>
      <c r="K1128" s="242"/>
      <c r="L1128" s="247"/>
      <c r="M1128" s="248"/>
      <c r="N1128" s="249"/>
      <c r="O1128" s="249"/>
      <c r="P1128" s="249"/>
      <c r="Q1128" s="249"/>
      <c r="R1128" s="249"/>
      <c r="S1128" s="249"/>
      <c r="T1128" s="250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1" t="s">
        <v>186</v>
      </c>
      <c r="AU1128" s="251" t="s">
        <v>82</v>
      </c>
      <c r="AV1128" s="13" t="s">
        <v>80</v>
      </c>
      <c r="AW1128" s="13" t="s">
        <v>34</v>
      </c>
      <c r="AX1128" s="13" t="s">
        <v>73</v>
      </c>
      <c r="AY1128" s="251" t="s">
        <v>177</v>
      </c>
    </row>
    <row r="1129" s="13" customFormat="1">
      <c r="A1129" s="13"/>
      <c r="B1129" s="241"/>
      <c r="C1129" s="242"/>
      <c r="D1129" s="243" t="s">
        <v>186</v>
      </c>
      <c r="E1129" s="244" t="s">
        <v>21</v>
      </c>
      <c r="F1129" s="245" t="s">
        <v>428</v>
      </c>
      <c r="G1129" s="242"/>
      <c r="H1129" s="244" t="s">
        <v>21</v>
      </c>
      <c r="I1129" s="246"/>
      <c r="J1129" s="242"/>
      <c r="K1129" s="242"/>
      <c r="L1129" s="247"/>
      <c r="M1129" s="248"/>
      <c r="N1129" s="249"/>
      <c r="O1129" s="249"/>
      <c r="P1129" s="249"/>
      <c r="Q1129" s="249"/>
      <c r="R1129" s="249"/>
      <c r="S1129" s="249"/>
      <c r="T1129" s="250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51" t="s">
        <v>186</v>
      </c>
      <c r="AU1129" s="251" t="s">
        <v>82</v>
      </c>
      <c r="AV1129" s="13" t="s">
        <v>80</v>
      </c>
      <c r="AW1129" s="13" t="s">
        <v>34</v>
      </c>
      <c r="AX1129" s="13" t="s">
        <v>73</v>
      </c>
      <c r="AY1129" s="251" t="s">
        <v>177</v>
      </c>
    </row>
    <row r="1130" s="14" customFormat="1">
      <c r="A1130" s="14"/>
      <c r="B1130" s="252"/>
      <c r="C1130" s="253"/>
      <c r="D1130" s="243" t="s">
        <v>186</v>
      </c>
      <c r="E1130" s="254" t="s">
        <v>21</v>
      </c>
      <c r="F1130" s="255" t="s">
        <v>882</v>
      </c>
      <c r="G1130" s="253"/>
      <c r="H1130" s="256">
        <v>1</v>
      </c>
      <c r="I1130" s="257"/>
      <c r="J1130" s="253"/>
      <c r="K1130" s="253"/>
      <c r="L1130" s="258"/>
      <c r="M1130" s="259"/>
      <c r="N1130" s="260"/>
      <c r="O1130" s="260"/>
      <c r="P1130" s="260"/>
      <c r="Q1130" s="260"/>
      <c r="R1130" s="260"/>
      <c r="S1130" s="260"/>
      <c r="T1130" s="26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62" t="s">
        <v>186</v>
      </c>
      <c r="AU1130" s="262" t="s">
        <v>82</v>
      </c>
      <c r="AV1130" s="14" t="s">
        <v>82</v>
      </c>
      <c r="AW1130" s="14" t="s">
        <v>34</v>
      </c>
      <c r="AX1130" s="14" t="s">
        <v>80</v>
      </c>
      <c r="AY1130" s="262" t="s">
        <v>177</v>
      </c>
    </row>
    <row r="1131" s="2" customFormat="1" ht="14.4" customHeight="1">
      <c r="A1131" s="40"/>
      <c r="B1131" s="41"/>
      <c r="C1131" s="228" t="s">
        <v>1573</v>
      </c>
      <c r="D1131" s="228" t="s">
        <v>179</v>
      </c>
      <c r="E1131" s="229" t="s">
        <v>1574</v>
      </c>
      <c r="F1131" s="230" t="s">
        <v>1575</v>
      </c>
      <c r="G1131" s="231" t="s">
        <v>269</v>
      </c>
      <c r="H1131" s="232">
        <v>1</v>
      </c>
      <c r="I1131" s="233"/>
      <c r="J1131" s="234">
        <f>ROUND(I1131*H1131,2)</f>
        <v>0</v>
      </c>
      <c r="K1131" s="230" t="s">
        <v>183</v>
      </c>
      <c r="L1131" s="46"/>
      <c r="M1131" s="235" t="s">
        <v>21</v>
      </c>
      <c r="N1131" s="236" t="s">
        <v>44</v>
      </c>
      <c r="O1131" s="86"/>
      <c r="P1131" s="237">
        <f>O1131*H1131</f>
        <v>0</v>
      </c>
      <c r="Q1131" s="237">
        <v>0</v>
      </c>
      <c r="R1131" s="237">
        <f>Q1131*H1131</f>
        <v>0</v>
      </c>
      <c r="S1131" s="237">
        <v>0.021999999999999999</v>
      </c>
      <c r="T1131" s="238">
        <f>S1131*H1131</f>
        <v>0.021999999999999999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39" t="s">
        <v>290</v>
      </c>
      <c r="AT1131" s="239" t="s">
        <v>179</v>
      </c>
      <c r="AU1131" s="239" t="s">
        <v>82</v>
      </c>
      <c r="AY1131" s="19" t="s">
        <v>177</v>
      </c>
      <c r="BE1131" s="240">
        <f>IF(N1131="základní",J1131,0)</f>
        <v>0</v>
      </c>
      <c r="BF1131" s="240">
        <f>IF(N1131="snížená",J1131,0)</f>
        <v>0</v>
      </c>
      <c r="BG1131" s="240">
        <f>IF(N1131="zákl. přenesená",J1131,0)</f>
        <v>0</v>
      </c>
      <c r="BH1131" s="240">
        <f>IF(N1131="sníž. přenesená",J1131,0)</f>
        <v>0</v>
      </c>
      <c r="BI1131" s="240">
        <f>IF(N1131="nulová",J1131,0)</f>
        <v>0</v>
      </c>
      <c r="BJ1131" s="19" t="s">
        <v>80</v>
      </c>
      <c r="BK1131" s="240">
        <f>ROUND(I1131*H1131,2)</f>
        <v>0</v>
      </c>
      <c r="BL1131" s="19" t="s">
        <v>290</v>
      </c>
      <c r="BM1131" s="239" t="s">
        <v>1576</v>
      </c>
    </row>
    <row r="1132" s="13" customFormat="1">
      <c r="A1132" s="13"/>
      <c r="B1132" s="241"/>
      <c r="C1132" s="242"/>
      <c r="D1132" s="243" t="s">
        <v>186</v>
      </c>
      <c r="E1132" s="244" t="s">
        <v>21</v>
      </c>
      <c r="F1132" s="245" t="s">
        <v>1560</v>
      </c>
      <c r="G1132" s="242"/>
      <c r="H1132" s="244" t="s">
        <v>21</v>
      </c>
      <c r="I1132" s="246"/>
      <c r="J1132" s="242"/>
      <c r="K1132" s="242"/>
      <c r="L1132" s="247"/>
      <c r="M1132" s="248"/>
      <c r="N1132" s="249"/>
      <c r="O1132" s="249"/>
      <c r="P1132" s="249"/>
      <c r="Q1132" s="249"/>
      <c r="R1132" s="249"/>
      <c r="S1132" s="249"/>
      <c r="T1132" s="250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51" t="s">
        <v>186</v>
      </c>
      <c r="AU1132" s="251" t="s">
        <v>82</v>
      </c>
      <c r="AV1132" s="13" t="s">
        <v>80</v>
      </c>
      <c r="AW1132" s="13" t="s">
        <v>34</v>
      </c>
      <c r="AX1132" s="13" t="s">
        <v>73</v>
      </c>
      <c r="AY1132" s="251" t="s">
        <v>177</v>
      </c>
    </row>
    <row r="1133" s="14" customFormat="1">
      <c r="A1133" s="14"/>
      <c r="B1133" s="252"/>
      <c r="C1133" s="253"/>
      <c r="D1133" s="243" t="s">
        <v>186</v>
      </c>
      <c r="E1133" s="254" t="s">
        <v>21</v>
      </c>
      <c r="F1133" s="255" t="s">
        <v>882</v>
      </c>
      <c r="G1133" s="253"/>
      <c r="H1133" s="256">
        <v>1</v>
      </c>
      <c r="I1133" s="257"/>
      <c r="J1133" s="253"/>
      <c r="K1133" s="253"/>
      <c r="L1133" s="258"/>
      <c r="M1133" s="259"/>
      <c r="N1133" s="260"/>
      <c r="O1133" s="260"/>
      <c r="P1133" s="260"/>
      <c r="Q1133" s="260"/>
      <c r="R1133" s="260"/>
      <c r="S1133" s="260"/>
      <c r="T1133" s="261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62" t="s">
        <v>186</v>
      </c>
      <c r="AU1133" s="262" t="s">
        <v>82</v>
      </c>
      <c r="AV1133" s="14" t="s">
        <v>82</v>
      </c>
      <c r="AW1133" s="14" t="s">
        <v>34</v>
      </c>
      <c r="AX1133" s="14" t="s">
        <v>80</v>
      </c>
      <c r="AY1133" s="262" t="s">
        <v>177</v>
      </c>
    </row>
    <row r="1134" s="2" customFormat="1" ht="19.8" customHeight="1">
      <c r="A1134" s="40"/>
      <c r="B1134" s="41"/>
      <c r="C1134" s="228" t="s">
        <v>1577</v>
      </c>
      <c r="D1134" s="228" t="s">
        <v>179</v>
      </c>
      <c r="E1134" s="229" t="s">
        <v>1578</v>
      </c>
      <c r="F1134" s="230" t="s">
        <v>1579</v>
      </c>
      <c r="G1134" s="231" t="s">
        <v>293</v>
      </c>
      <c r="H1134" s="232">
        <v>4.7999999999999998</v>
      </c>
      <c r="I1134" s="233"/>
      <c r="J1134" s="234">
        <f>ROUND(I1134*H1134,2)</f>
        <v>0</v>
      </c>
      <c r="K1134" s="230" t="s">
        <v>183</v>
      </c>
      <c r="L1134" s="46"/>
      <c r="M1134" s="235" t="s">
        <v>21</v>
      </c>
      <c r="N1134" s="236" t="s">
        <v>44</v>
      </c>
      <c r="O1134" s="86"/>
      <c r="P1134" s="237">
        <f>O1134*H1134</f>
        <v>0</v>
      </c>
      <c r="Q1134" s="237">
        <v>0</v>
      </c>
      <c r="R1134" s="237">
        <f>Q1134*H1134</f>
        <v>0</v>
      </c>
      <c r="S1134" s="237">
        <v>0.065000000000000002</v>
      </c>
      <c r="T1134" s="238">
        <f>S1134*H1134</f>
        <v>0.312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39" t="s">
        <v>184</v>
      </c>
      <c r="AT1134" s="239" t="s">
        <v>179</v>
      </c>
      <c r="AU1134" s="239" t="s">
        <v>82</v>
      </c>
      <c r="AY1134" s="19" t="s">
        <v>177</v>
      </c>
      <c r="BE1134" s="240">
        <f>IF(N1134="základní",J1134,0)</f>
        <v>0</v>
      </c>
      <c r="BF1134" s="240">
        <f>IF(N1134="snížená",J1134,0)</f>
        <v>0</v>
      </c>
      <c r="BG1134" s="240">
        <f>IF(N1134="zákl. přenesená",J1134,0)</f>
        <v>0</v>
      </c>
      <c r="BH1134" s="240">
        <f>IF(N1134="sníž. přenesená",J1134,0)</f>
        <v>0</v>
      </c>
      <c r="BI1134" s="240">
        <f>IF(N1134="nulová",J1134,0)</f>
        <v>0</v>
      </c>
      <c r="BJ1134" s="19" t="s">
        <v>80</v>
      </c>
      <c r="BK1134" s="240">
        <f>ROUND(I1134*H1134,2)</f>
        <v>0</v>
      </c>
      <c r="BL1134" s="19" t="s">
        <v>184</v>
      </c>
      <c r="BM1134" s="239" t="s">
        <v>1580</v>
      </c>
    </row>
    <row r="1135" s="13" customFormat="1">
      <c r="A1135" s="13"/>
      <c r="B1135" s="241"/>
      <c r="C1135" s="242"/>
      <c r="D1135" s="243" t="s">
        <v>186</v>
      </c>
      <c r="E1135" s="244" t="s">
        <v>21</v>
      </c>
      <c r="F1135" s="245" t="s">
        <v>1581</v>
      </c>
      <c r="G1135" s="242"/>
      <c r="H1135" s="244" t="s">
        <v>21</v>
      </c>
      <c r="I1135" s="246"/>
      <c r="J1135" s="242"/>
      <c r="K1135" s="242"/>
      <c r="L1135" s="247"/>
      <c r="M1135" s="248"/>
      <c r="N1135" s="249"/>
      <c r="O1135" s="249"/>
      <c r="P1135" s="249"/>
      <c r="Q1135" s="249"/>
      <c r="R1135" s="249"/>
      <c r="S1135" s="249"/>
      <c r="T1135" s="250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1" t="s">
        <v>186</v>
      </c>
      <c r="AU1135" s="251" t="s">
        <v>82</v>
      </c>
      <c r="AV1135" s="13" t="s">
        <v>80</v>
      </c>
      <c r="AW1135" s="13" t="s">
        <v>34</v>
      </c>
      <c r="AX1135" s="13" t="s">
        <v>73</v>
      </c>
      <c r="AY1135" s="251" t="s">
        <v>177</v>
      </c>
    </row>
    <row r="1136" s="13" customFormat="1">
      <c r="A1136" s="13"/>
      <c r="B1136" s="241"/>
      <c r="C1136" s="242"/>
      <c r="D1136" s="243" t="s">
        <v>186</v>
      </c>
      <c r="E1136" s="244" t="s">
        <v>21</v>
      </c>
      <c r="F1136" s="245" t="s">
        <v>1582</v>
      </c>
      <c r="G1136" s="242"/>
      <c r="H1136" s="244" t="s">
        <v>21</v>
      </c>
      <c r="I1136" s="246"/>
      <c r="J1136" s="242"/>
      <c r="K1136" s="242"/>
      <c r="L1136" s="247"/>
      <c r="M1136" s="248"/>
      <c r="N1136" s="249"/>
      <c r="O1136" s="249"/>
      <c r="P1136" s="249"/>
      <c r="Q1136" s="249"/>
      <c r="R1136" s="249"/>
      <c r="S1136" s="249"/>
      <c r="T1136" s="250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51" t="s">
        <v>186</v>
      </c>
      <c r="AU1136" s="251" t="s">
        <v>82</v>
      </c>
      <c r="AV1136" s="13" t="s">
        <v>80</v>
      </c>
      <c r="AW1136" s="13" t="s">
        <v>34</v>
      </c>
      <c r="AX1136" s="13" t="s">
        <v>73</v>
      </c>
      <c r="AY1136" s="251" t="s">
        <v>177</v>
      </c>
    </row>
    <row r="1137" s="14" customFormat="1">
      <c r="A1137" s="14"/>
      <c r="B1137" s="252"/>
      <c r="C1137" s="253"/>
      <c r="D1137" s="243" t="s">
        <v>186</v>
      </c>
      <c r="E1137" s="254" t="s">
        <v>21</v>
      </c>
      <c r="F1137" s="255" t="s">
        <v>1583</v>
      </c>
      <c r="G1137" s="253"/>
      <c r="H1137" s="256">
        <v>4.7999999999999998</v>
      </c>
      <c r="I1137" s="257"/>
      <c r="J1137" s="253"/>
      <c r="K1137" s="253"/>
      <c r="L1137" s="258"/>
      <c r="M1137" s="259"/>
      <c r="N1137" s="260"/>
      <c r="O1137" s="260"/>
      <c r="P1137" s="260"/>
      <c r="Q1137" s="260"/>
      <c r="R1137" s="260"/>
      <c r="S1137" s="260"/>
      <c r="T1137" s="26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2" t="s">
        <v>186</v>
      </c>
      <c r="AU1137" s="262" t="s">
        <v>82</v>
      </c>
      <c r="AV1137" s="14" t="s">
        <v>82</v>
      </c>
      <c r="AW1137" s="14" t="s">
        <v>34</v>
      </c>
      <c r="AX1137" s="14" t="s">
        <v>80</v>
      </c>
      <c r="AY1137" s="262" t="s">
        <v>177</v>
      </c>
    </row>
    <row r="1138" s="2" customFormat="1" ht="19.8" customHeight="1">
      <c r="A1138" s="40"/>
      <c r="B1138" s="41"/>
      <c r="C1138" s="228" t="s">
        <v>1584</v>
      </c>
      <c r="D1138" s="228" t="s">
        <v>179</v>
      </c>
      <c r="E1138" s="229" t="s">
        <v>1585</v>
      </c>
      <c r="F1138" s="230" t="s">
        <v>1586</v>
      </c>
      <c r="G1138" s="231" t="s">
        <v>269</v>
      </c>
      <c r="H1138" s="232">
        <v>61.692999999999998</v>
      </c>
      <c r="I1138" s="233"/>
      <c r="J1138" s="234">
        <f>ROUND(I1138*H1138,2)</f>
        <v>0</v>
      </c>
      <c r="K1138" s="230" t="s">
        <v>183</v>
      </c>
      <c r="L1138" s="46"/>
      <c r="M1138" s="235" t="s">
        <v>21</v>
      </c>
      <c r="N1138" s="236" t="s">
        <v>44</v>
      </c>
      <c r="O1138" s="86"/>
      <c r="P1138" s="237">
        <f>O1138*H1138</f>
        <v>0</v>
      </c>
      <c r="Q1138" s="237">
        <v>0</v>
      </c>
      <c r="R1138" s="237">
        <f>Q1138*H1138</f>
        <v>0</v>
      </c>
      <c r="S1138" s="237">
        <v>0.050000000000000003</v>
      </c>
      <c r="T1138" s="238">
        <f>S1138*H1138</f>
        <v>3.0846499999999999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39" t="s">
        <v>184</v>
      </c>
      <c r="AT1138" s="239" t="s">
        <v>179</v>
      </c>
      <c r="AU1138" s="239" t="s">
        <v>82</v>
      </c>
      <c r="AY1138" s="19" t="s">
        <v>177</v>
      </c>
      <c r="BE1138" s="240">
        <f>IF(N1138="základní",J1138,0)</f>
        <v>0</v>
      </c>
      <c r="BF1138" s="240">
        <f>IF(N1138="snížená",J1138,0)</f>
        <v>0</v>
      </c>
      <c r="BG1138" s="240">
        <f>IF(N1138="zákl. přenesená",J1138,0)</f>
        <v>0</v>
      </c>
      <c r="BH1138" s="240">
        <f>IF(N1138="sníž. přenesená",J1138,0)</f>
        <v>0</v>
      </c>
      <c r="BI1138" s="240">
        <f>IF(N1138="nulová",J1138,0)</f>
        <v>0</v>
      </c>
      <c r="BJ1138" s="19" t="s">
        <v>80</v>
      </c>
      <c r="BK1138" s="240">
        <f>ROUND(I1138*H1138,2)</f>
        <v>0</v>
      </c>
      <c r="BL1138" s="19" t="s">
        <v>184</v>
      </c>
      <c r="BM1138" s="239" t="s">
        <v>1587</v>
      </c>
    </row>
    <row r="1139" s="13" customFormat="1">
      <c r="A1139" s="13"/>
      <c r="B1139" s="241"/>
      <c r="C1139" s="242"/>
      <c r="D1139" s="243" t="s">
        <v>186</v>
      </c>
      <c r="E1139" s="244" t="s">
        <v>21</v>
      </c>
      <c r="F1139" s="245" t="s">
        <v>1588</v>
      </c>
      <c r="G1139" s="242"/>
      <c r="H1139" s="244" t="s">
        <v>21</v>
      </c>
      <c r="I1139" s="246"/>
      <c r="J1139" s="242"/>
      <c r="K1139" s="242"/>
      <c r="L1139" s="247"/>
      <c r="M1139" s="248"/>
      <c r="N1139" s="249"/>
      <c r="O1139" s="249"/>
      <c r="P1139" s="249"/>
      <c r="Q1139" s="249"/>
      <c r="R1139" s="249"/>
      <c r="S1139" s="249"/>
      <c r="T1139" s="250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51" t="s">
        <v>186</v>
      </c>
      <c r="AU1139" s="251" t="s">
        <v>82</v>
      </c>
      <c r="AV1139" s="13" t="s">
        <v>80</v>
      </c>
      <c r="AW1139" s="13" t="s">
        <v>34</v>
      </c>
      <c r="AX1139" s="13" t="s">
        <v>73</v>
      </c>
      <c r="AY1139" s="251" t="s">
        <v>177</v>
      </c>
    </row>
    <row r="1140" s="13" customFormat="1">
      <c r="A1140" s="13"/>
      <c r="B1140" s="241"/>
      <c r="C1140" s="242"/>
      <c r="D1140" s="243" t="s">
        <v>186</v>
      </c>
      <c r="E1140" s="244" t="s">
        <v>21</v>
      </c>
      <c r="F1140" s="245" t="s">
        <v>1589</v>
      </c>
      <c r="G1140" s="242"/>
      <c r="H1140" s="244" t="s">
        <v>21</v>
      </c>
      <c r="I1140" s="246"/>
      <c r="J1140" s="242"/>
      <c r="K1140" s="242"/>
      <c r="L1140" s="247"/>
      <c r="M1140" s="248"/>
      <c r="N1140" s="249"/>
      <c r="O1140" s="249"/>
      <c r="P1140" s="249"/>
      <c r="Q1140" s="249"/>
      <c r="R1140" s="249"/>
      <c r="S1140" s="249"/>
      <c r="T1140" s="250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51" t="s">
        <v>186</v>
      </c>
      <c r="AU1140" s="251" t="s">
        <v>82</v>
      </c>
      <c r="AV1140" s="13" t="s">
        <v>80</v>
      </c>
      <c r="AW1140" s="13" t="s">
        <v>34</v>
      </c>
      <c r="AX1140" s="13" t="s">
        <v>73</v>
      </c>
      <c r="AY1140" s="251" t="s">
        <v>177</v>
      </c>
    </row>
    <row r="1141" s="14" customFormat="1">
      <c r="A1141" s="14"/>
      <c r="B1141" s="252"/>
      <c r="C1141" s="253"/>
      <c r="D1141" s="243" t="s">
        <v>186</v>
      </c>
      <c r="E1141" s="254" t="s">
        <v>21</v>
      </c>
      <c r="F1141" s="255" t="s">
        <v>1590</v>
      </c>
      <c r="G1141" s="253"/>
      <c r="H1141" s="256">
        <v>16.507000000000001</v>
      </c>
      <c r="I1141" s="257"/>
      <c r="J1141" s="253"/>
      <c r="K1141" s="253"/>
      <c r="L1141" s="258"/>
      <c r="M1141" s="259"/>
      <c r="N1141" s="260"/>
      <c r="O1141" s="260"/>
      <c r="P1141" s="260"/>
      <c r="Q1141" s="260"/>
      <c r="R1141" s="260"/>
      <c r="S1141" s="260"/>
      <c r="T1141" s="261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62" t="s">
        <v>186</v>
      </c>
      <c r="AU1141" s="262" t="s">
        <v>82</v>
      </c>
      <c r="AV1141" s="14" t="s">
        <v>82</v>
      </c>
      <c r="AW1141" s="14" t="s">
        <v>34</v>
      </c>
      <c r="AX1141" s="14" t="s">
        <v>73</v>
      </c>
      <c r="AY1141" s="262" t="s">
        <v>177</v>
      </c>
    </row>
    <row r="1142" s="14" customFormat="1">
      <c r="A1142" s="14"/>
      <c r="B1142" s="252"/>
      <c r="C1142" s="253"/>
      <c r="D1142" s="243" t="s">
        <v>186</v>
      </c>
      <c r="E1142" s="254" t="s">
        <v>21</v>
      </c>
      <c r="F1142" s="255" t="s">
        <v>1591</v>
      </c>
      <c r="G1142" s="253"/>
      <c r="H1142" s="256">
        <v>7.8150000000000004</v>
      </c>
      <c r="I1142" s="257"/>
      <c r="J1142" s="253"/>
      <c r="K1142" s="253"/>
      <c r="L1142" s="258"/>
      <c r="M1142" s="259"/>
      <c r="N1142" s="260"/>
      <c r="O1142" s="260"/>
      <c r="P1142" s="260"/>
      <c r="Q1142" s="260"/>
      <c r="R1142" s="260"/>
      <c r="S1142" s="260"/>
      <c r="T1142" s="261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2" t="s">
        <v>186</v>
      </c>
      <c r="AU1142" s="262" t="s">
        <v>82</v>
      </c>
      <c r="AV1142" s="14" t="s">
        <v>82</v>
      </c>
      <c r="AW1142" s="14" t="s">
        <v>34</v>
      </c>
      <c r="AX1142" s="14" t="s">
        <v>73</v>
      </c>
      <c r="AY1142" s="262" t="s">
        <v>177</v>
      </c>
    </row>
    <row r="1143" s="14" customFormat="1">
      <c r="A1143" s="14"/>
      <c r="B1143" s="252"/>
      <c r="C1143" s="253"/>
      <c r="D1143" s="243" t="s">
        <v>186</v>
      </c>
      <c r="E1143" s="254" t="s">
        <v>21</v>
      </c>
      <c r="F1143" s="255" t="s">
        <v>1592</v>
      </c>
      <c r="G1143" s="253"/>
      <c r="H1143" s="256">
        <v>27.206</v>
      </c>
      <c r="I1143" s="257"/>
      <c r="J1143" s="253"/>
      <c r="K1143" s="253"/>
      <c r="L1143" s="258"/>
      <c r="M1143" s="259"/>
      <c r="N1143" s="260"/>
      <c r="O1143" s="260"/>
      <c r="P1143" s="260"/>
      <c r="Q1143" s="260"/>
      <c r="R1143" s="260"/>
      <c r="S1143" s="260"/>
      <c r="T1143" s="26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62" t="s">
        <v>186</v>
      </c>
      <c r="AU1143" s="262" t="s">
        <v>82</v>
      </c>
      <c r="AV1143" s="14" t="s">
        <v>82</v>
      </c>
      <c r="AW1143" s="14" t="s">
        <v>34</v>
      </c>
      <c r="AX1143" s="14" t="s">
        <v>73</v>
      </c>
      <c r="AY1143" s="262" t="s">
        <v>177</v>
      </c>
    </row>
    <row r="1144" s="14" customFormat="1">
      <c r="A1144" s="14"/>
      <c r="B1144" s="252"/>
      <c r="C1144" s="253"/>
      <c r="D1144" s="243" t="s">
        <v>186</v>
      </c>
      <c r="E1144" s="254" t="s">
        <v>21</v>
      </c>
      <c r="F1144" s="255" t="s">
        <v>1593</v>
      </c>
      <c r="G1144" s="253"/>
      <c r="H1144" s="256">
        <v>10.164999999999999</v>
      </c>
      <c r="I1144" s="257"/>
      <c r="J1144" s="253"/>
      <c r="K1144" s="253"/>
      <c r="L1144" s="258"/>
      <c r="M1144" s="259"/>
      <c r="N1144" s="260"/>
      <c r="O1144" s="260"/>
      <c r="P1144" s="260"/>
      <c r="Q1144" s="260"/>
      <c r="R1144" s="260"/>
      <c r="S1144" s="260"/>
      <c r="T1144" s="261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62" t="s">
        <v>186</v>
      </c>
      <c r="AU1144" s="262" t="s">
        <v>82</v>
      </c>
      <c r="AV1144" s="14" t="s">
        <v>82</v>
      </c>
      <c r="AW1144" s="14" t="s">
        <v>34</v>
      </c>
      <c r="AX1144" s="14" t="s">
        <v>73</v>
      </c>
      <c r="AY1144" s="262" t="s">
        <v>177</v>
      </c>
    </row>
    <row r="1145" s="15" customFormat="1">
      <c r="A1145" s="15"/>
      <c r="B1145" s="263"/>
      <c r="C1145" s="264"/>
      <c r="D1145" s="243" t="s">
        <v>186</v>
      </c>
      <c r="E1145" s="265" t="s">
        <v>21</v>
      </c>
      <c r="F1145" s="266" t="s">
        <v>190</v>
      </c>
      <c r="G1145" s="264"/>
      <c r="H1145" s="267">
        <v>61.693000000000005</v>
      </c>
      <c r="I1145" s="268"/>
      <c r="J1145" s="264"/>
      <c r="K1145" s="264"/>
      <c r="L1145" s="269"/>
      <c r="M1145" s="270"/>
      <c r="N1145" s="271"/>
      <c r="O1145" s="271"/>
      <c r="P1145" s="271"/>
      <c r="Q1145" s="271"/>
      <c r="R1145" s="271"/>
      <c r="S1145" s="271"/>
      <c r="T1145" s="272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73" t="s">
        <v>186</v>
      </c>
      <c r="AU1145" s="273" t="s">
        <v>82</v>
      </c>
      <c r="AV1145" s="15" t="s">
        <v>184</v>
      </c>
      <c r="AW1145" s="15" t="s">
        <v>34</v>
      </c>
      <c r="AX1145" s="15" t="s">
        <v>80</v>
      </c>
      <c r="AY1145" s="273" t="s">
        <v>177</v>
      </c>
    </row>
    <row r="1146" s="2" customFormat="1" ht="19.8" customHeight="1">
      <c r="A1146" s="40"/>
      <c r="B1146" s="41"/>
      <c r="C1146" s="228" t="s">
        <v>1594</v>
      </c>
      <c r="D1146" s="228" t="s">
        <v>179</v>
      </c>
      <c r="E1146" s="229" t="s">
        <v>1595</v>
      </c>
      <c r="F1146" s="230" t="s">
        <v>1596</v>
      </c>
      <c r="G1146" s="231" t="s">
        <v>269</v>
      </c>
      <c r="H1146" s="232">
        <v>523.66099999999994</v>
      </c>
      <c r="I1146" s="233"/>
      <c r="J1146" s="234">
        <f>ROUND(I1146*H1146,2)</f>
        <v>0</v>
      </c>
      <c r="K1146" s="230" t="s">
        <v>183</v>
      </c>
      <c r="L1146" s="46"/>
      <c r="M1146" s="235" t="s">
        <v>21</v>
      </c>
      <c r="N1146" s="236" t="s">
        <v>44</v>
      </c>
      <c r="O1146" s="86"/>
      <c r="P1146" s="237">
        <f>O1146*H1146</f>
        <v>0</v>
      </c>
      <c r="Q1146" s="237">
        <v>0</v>
      </c>
      <c r="R1146" s="237">
        <f>Q1146*H1146</f>
        <v>0</v>
      </c>
      <c r="S1146" s="237">
        <v>0.045999999999999999</v>
      </c>
      <c r="T1146" s="238">
        <f>S1146*H1146</f>
        <v>24.088405999999996</v>
      </c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R1146" s="239" t="s">
        <v>184</v>
      </c>
      <c r="AT1146" s="239" t="s">
        <v>179</v>
      </c>
      <c r="AU1146" s="239" t="s">
        <v>82</v>
      </c>
      <c r="AY1146" s="19" t="s">
        <v>177</v>
      </c>
      <c r="BE1146" s="240">
        <f>IF(N1146="základní",J1146,0)</f>
        <v>0</v>
      </c>
      <c r="BF1146" s="240">
        <f>IF(N1146="snížená",J1146,0)</f>
        <v>0</v>
      </c>
      <c r="BG1146" s="240">
        <f>IF(N1146="zákl. přenesená",J1146,0)</f>
        <v>0</v>
      </c>
      <c r="BH1146" s="240">
        <f>IF(N1146="sníž. přenesená",J1146,0)</f>
        <v>0</v>
      </c>
      <c r="BI1146" s="240">
        <f>IF(N1146="nulová",J1146,0)</f>
        <v>0</v>
      </c>
      <c r="BJ1146" s="19" t="s">
        <v>80</v>
      </c>
      <c r="BK1146" s="240">
        <f>ROUND(I1146*H1146,2)</f>
        <v>0</v>
      </c>
      <c r="BL1146" s="19" t="s">
        <v>184</v>
      </c>
      <c r="BM1146" s="239" t="s">
        <v>1597</v>
      </c>
    </row>
    <row r="1147" s="13" customFormat="1">
      <c r="A1147" s="13"/>
      <c r="B1147" s="241"/>
      <c r="C1147" s="242"/>
      <c r="D1147" s="243" t="s">
        <v>186</v>
      </c>
      <c r="E1147" s="244" t="s">
        <v>21</v>
      </c>
      <c r="F1147" s="245" t="s">
        <v>1598</v>
      </c>
      <c r="G1147" s="242"/>
      <c r="H1147" s="244" t="s">
        <v>21</v>
      </c>
      <c r="I1147" s="246"/>
      <c r="J1147" s="242"/>
      <c r="K1147" s="242"/>
      <c r="L1147" s="247"/>
      <c r="M1147" s="248"/>
      <c r="N1147" s="249"/>
      <c r="O1147" s="249"/>
      <c r="P1147" s="249"/>
      <c r="Q1147" s="249"/>
      <c r="R1147" s="249"/>
      <c r="S1147" s="249"/>
      <c r="T1147" s="250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51" t="s">
        <v>186</v>
      </c>
      <c r="AU1147" s="251" t="s">
        <v>82</v>
      </c>
      <c r="AV1147" s="13" t="s">
        <v>80</v>
      </c>
      <c r="AW1147" s="13" t="s">
        <v>34</v>
      </c>
      <c r="AX1147" s="13" t="s">
        <v>73</v>
      </c>
      <c r="AY1147" s="251" t="s">
        <v>177</v>
      </c>
    </row>
    <row r="1148" s="13" customFormat="1">
      <c r="A1148" s="13"/>
      <c r="B1148" s="241"/>
      <c r="C1148" s="242"/>
      <c r="D1148" s="243" t="s">
        <v>186</v>
      </c>
      <c r="E1148" s="244" t="s">
        <v>21</v>
      </c>
      <c r="F1148" s="245" t="s">
        <v>1599</v>
      </c>
      <c r="G1148" s="242"/>
      <c r="H1148" s="244" t="s">
        <v>21</v>
      </c>
      <c r="I1148" s="246"/>
      <c r="J1148" s="242"/>
      <c r="K1148" s="242"/>
      <c r="L1148" s="247"/>
      <c r="M1148" s="248"/>
      <c r="N1148" s="249"/>
      <c r="O1148" s="249"/>
      <c r="P1148" s="249"/>
      <c r="Q1148" s="249"/>
      <c r="R1148" s="249"/>
      <c r="S1148" s="249"/>
      <c r="T1148" s="250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51" t="s">
        <v>186</v>
      </c>
      <c r="AU1148" s="251" t="s">
        <v>82</v>
      </c>
      <c r="AV1148" s="13" t="s">
        <v>80</v>
      </c>
      <c r="AW1148" s="13" t="s">
        <v>34</v>
      </c>
      <c r="AX1148" s="13" t="s">
        <v>73</v>
      </c>
      <c r="AY1148" s="251" t="s">
        <v>177</v>
      </c>
    </row>
    <row r="1149" s="13" customFormat="1">
      <c r="A1149" s="13"/>
      <c r="B1149" s="241"/>
      <c r="C1149" s="242"/>
      <c r="D1149" s="243" t="s">
        <v>186</v>
      </c>
      <c r="E1149" s="244" t="s">
        <v>21</v>
      </c>
      <c r="F1149" s="245" t="s">
        <v>1600</v>
      </c>
      <c r="G1149" s="242"/>
      <c r="H1149" s="244" t="s">
        <v>21</v>
      </c>
      <c r="I1149" s="246"/>
      <c r="J1149" s="242"/>
      <c r="K1149" s="242"/>
      <c r="L1149" s="247"/>
      <c r="M1149" s="248"/>
      <c r="N1149" s="249"/>
      <c r="O1149" s="249"/>
      <c r="P1149" s="249"/>
      <c r="Q1149" s="249"/>
      <c r="R1149" s="249"/>
      <c r="S1149" s="249"/>
      <c r="T1149" s="250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51" t="s">
        <v>186</v>
      </c>
      <c r="AU1149" s="251" t="s">
        <v>82</v>
      </c>
      <c r="AV1149" s="13" t="s">
        <v>80</v>
      </c>
      <c r="AW1149" s="13" t="s">
        <v>34</v>
      </c>
      <c r="AX1149" s="13" t="s">
        <v>73</v>
      </c>
      <c r="AY1149" s="251" t="s">
        <v>177</v>
      </c>
    </row>
    <row r="1150" s="14" customFormat="1">
      <c r="A1150" s="14"/>
      <c r="B1150" s="252"/>
      <c r="C1150" s="253"/>
      <c r="D1150" s="243" t="s">
        <v>186</v>
      </c>
      <c r="E1150" s="254" t="s">
        <v>21</v>
      </c>
      <c r="F1150" s="255" t="s">
        <v>1601</v>
      </c>
      <c r="G1150" s="253"/>
      <c r="H1150" s="256">
        <v>40.173999999999999</v>
      </c>
      <c r="I1150" s="257"/>
      <c r="J1150" s="253"/>
      <c r="K1150" s="253"/>
      <c r="L1150" s="258"/>
      <c r="M1150" s="259"/>
      <c r="N1150" s="260"/>
      <c r="O1150" s="260"/>
      <c r="P1150" s="260"/>
      <c r="Q1150" s="260"/>
      <c r="R1150" s="260"/>
      <c r="S1150" s="260"/>
      <c r="T1150" s="261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62" t="s">
        <v>186</v>
      </c>
      <c r="AU1150" s="262" t="s">
        <v>82</v>
      </c>
      <c r="AV1150" s="14" t="s">
        <v>82</v>
      </c>
      <c r="AW1150" s="14" t="s">
        <v>34</v>
      </c>
      <c r="AX1150" s="14" t="s">
        <v>73</v>
      </c>
      <c r="AY1150" s="262" t="s">
        <v>177</v>
      </c>
    </row>
    <row r="1151" s="14" customFormat="1">
      <c r="A1151" s="14"/>
      <c r="B1151" s="252"/>
      <c r="C1151" s="253"/>
      <c r="D1151" s="243" t="s">
        <v>186</v>
      </c>
      <c r="E1151" s="254" t="s">
        <v>21</v>
      </c>
      <c r="F1151" s="255" t="s">
        <v>1602</v>
      </c>
      <c r="G1151" s="253"/>
      <c r="H1151" s="256">
        <v>31.774000000000001</v>
      </c>
      <c r="I1151" s="257"/>
      <c r="J1151" s="253"/>
      <c r="K1151" s="253"/>
      <c r="L1151" s="258"/>
      <c r="M1151" s="259"/>
      <c r="N1151" s="260"/>
      <c r="O1151" s="260"/>
      <c r="P1151" s="260"/>
      <c r="Q1151" s="260"/>
      <c r="R1151" s="260"/>
      <c r="S1151" s="260"/>
      <c r="T1151" s="261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62" t="s">
        <v>186</v>
      </c>
      <c r="AU1151" s="262" t="s">
        <v>82</v>
      </c>
      <c r="AV1151" s="14" t="s">
        <v>82</v>
      </c>
      <c r="AW1151" s="14" t="s">
        <v>34</v>
      </c>
      <c r="AX1151" s="14" t="s">
        <v>73</v>
      </c>
      <c r="AY1151" s="262" t="s">
        <v>177</v>
      </c>
    </row>
    <row r="1152" s="14" customFormat="1">
      <c r="A1152" s="14"/>
      <c r="B1152" s="252"/>
      <c r="C1152" s="253"/>
      <c r="D1152" s="243" t="s">
        <v>186</v>
      </c>
      <c r="E1152" s="254" t="s">
        <v>21</v>
      </c>
      <c r="F1152" s="255" t="s">
        <v>1603</v>
      </c>
      <c r="G1152" s="253"/>
      <c r="H1152" s="256">
        <v>59.387</v>
      </c>
      <c r="I1152" s="257"/>
      <c r="J1152" s="253"/>
      <c r="K1152" s="253"/>
      <c r="L1152" s="258"/>
      <c r="M1152" s="259"/>
      <c r="N1152" s="260"/>
      <c r="O1152" s="260"/>
      <c r="P1152" s="260"/>
      <c r="Q1152" s="260"/>
      <c r="R1152" s="260"/>
      <c r="S1152" s="260"/>
      <c r="T1152" s="261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2" t="s">
        <v>186</v>
      </c>
      <c r="AU1152" s="262" t="s">
        <v>82</v>
      </c>
      <c r="AV1152" s="14" t="s">
        <v>82</v>
      </c>
      <c r="AW1152" s="14" t="s">
        <v>34</v>
      </c>
      <c r="AX1152" s="14" t="s">
        <v>73</v>
      </c>
      <c r="AY1152" s="262" t="s">
        <v>177</v>
      </c>
    </row>
    <row r="1153" s="14" customFormat="1">
      <c r="A1153" s="14"/>
      <c r="B1153" s="252"/>
      <c r="C1153" s="253"/>
      <c r="D1153" s="243" t="s">
        <v>186</v>
      </c>
      <c r="E1153" s="254" t="s">
        <v>21</v>
      </c>
      <c r="F1153" s="255" t="s">
        <v>1604</v>
      </c>
      <c r="G1153" s="253"/>
      <c r="H1153" s="256">
        <v>43.381</v>
      </c>
      <c r="I1153" s="257"/>
      <c r="J1153" s="253"/>
      <c r="K1153" s="253"/>
      <c r="L1153" s="258"/>
      <c r="M1153" s="259"/>
      <c r="N1153" s="260"/>
      <c r="O1153" s="260"/>
      <c r="P1153" s="260"/>
      <c r="Q1153" s="260"/>
      <c r="R1153" s="260"/>
      <c r="S1153" s="260"/>
      <c r="T1153" s="26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2" t="s">
        <v>186</v>
      </c>
      <c r="AU1153" s="262" t="s">
        <v>82</v>
      </c>
      <c r="AV1153" s="14" t="s">
        <v>82</v>
      </c>
      <c r="AW1153" s="14" t="s">
        <v>34</v>
      </c>
      <c r="AX1153" s="14" t="s">
        <v>73</v>
      </c>
      <c r="AY1153" s="262" t="s">
        <v>177</v>
      </c>
    </row>
    <row r="1154" s="16" customFormat="1">
      <c r="A1154" s="16"/>
      <c r="B1154" s="284"/>
      <c r="C1154" s="285"/>
      <c r="D1154" s="243" t="s">
        <v>186</v>
      </c>
      <c r="E1154" s="286" t="s">
        <v>21</v>
      </c>
      <c r="F1154" s="287" t="s">
        <v>909</v>
      </c>
      <c r="G1154" s="285"/>
      <c r="H1154" s="288">
        <v>174.71600000000001</v>
      </c>
      <c r="I1154" s="289"/>
      <c r="J1154" s="285"/>
      <c r="K1154" s="285"/>
      <c r="L1154" s="290"/>
      <c r="M1154" s="291"/>
      <c r="N1154" s="292"/>
      <c r="O1154" s="292"/>
      <c r="P1154" s="292"/>
      <c r="Q1154" s="292"/>
      <c r="R1154" s="292"/>
      <c r="S1154" s="292"/>
      <c r="T1154" s="293"/>
      <c r="U1154" s="16"/>
      <c r="V1154" s="16"/>
      <c r="W1154" s="16"/>
      <c r="X1154" s="16"/>
      <c r="Y1154" s="16"/>
      <c r="Z1154" s="16"/>
      <c r="AA1154" s="16"/>
      <c r="AB1154" s="16"/>
      <c r="AC1154" s="16"/>
      <c r="AD1154" s="16"/>
      <c r="AE1154" s="16"/>
      <c r="AT1154" s="294" t="s">
        <v>186</v>
      </c>
      <c r="AU1154" s="294" t="s">
        <v>82</v>
      </c>
      <c r="AV1154" s="16" t="s">
        <v>199</v>
      </c>
      <c r="AW1154" s="16" t="s">
        <v>34</v>
      </c>
      <c r="AX1154" s="16" t="s">
        <v>73</v>
      </c>
      <c r="AY1154" s="294" t="s">
        <v>177</v>
      </c>
    </row>
    <row r="1155" s="13" customFormat="1">
      <c r="A1155" s="13"/>
      <c r="B1155" s="241"/>
      <c r="C1155" s="242"/>
      <c r="D1155" s="243" t="s">
        <v>186</v>
      </c>
      <c r="E1155" s="244" t="s">
        <v>21</v>
      </c>
      <c r="F1155" s="245" t="s">
        <v>1605</v>
      </c>
      <c r="G1155" s="242"/>
      <c r="H1155" s="244" t="s">
        <v>21</v>
      </c>
      <c r="I1155" s="246"/>
      <c r="J1155" s="242"/>
      <c r="K1155" s="242"/>
      <c r="L1155" s="247"/>
      <c r="M1155" s="248"/>
      <c r="N1155" s="249"/>
      <c r="O1155" s="249"/>
      <c r="P1155" s="249"/>
      <c r="Q1155" s="249"/>
      <c r="R1155" s="249"/>
      <c r="S1155" s="249"/>
      <c r="T1155" s="250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1" t="s">
        <v>186</v>
      </c>
      <c r="AU1155" s="251" t="s">
        <v>82</v>
      </c>
      <c r="AV1155" s="13" t="s">
        <v>80</v>
      </c>
      <c r="AW1155" s="13" t="s">
        <v>34</v>
      </c>
      <c r="AX1155" s="13" t="s">
        <v>73</v>
      </c>
      <c r="AY1155" s="251" t="s">
        <v>177</v>
      </c>
    </row>
    <row r="1156" s="13" customFormat="1">
      <c r="A1156" s="13"/>
      <c r="B1156" s="241"/>
      <c r="C1156" s="242"/>
      <c r="D1156" s="243" t="s">
        <v>186</v>
      </c>
      <c r="E1156" s="244" t="s">
        <v>21</v>
      </c>
      <c r="F1156" s="245" t="s">
        <v>1606</v>
      </c>
      <c r="G1156" s="242"/>
      <c r="H1156" s="244" t="s">
        <v>21</v>
      </c>
      <c r="I1156" s="246"/>
      <c r="J1156" s="242"/>
      <c r="K1156" s="242"/>
      <c r="L1156" s="247"/>
      <c r="M1156" s="248"/>
      <c r="N1156" s="249"/>
      <c r="O1156" s="249"/>
      <c r="P1156" s="249"/>
      <c r="Q1156" s="249"/>
      <c r="R1156" s="249"/>
      <c r="S1156" s="249"/>
      <c r="T1156" s="250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1" t="s">
        <v>186</v>
      </c>
      <c r="AU1156" s="251" t="s">
        <v>82</v>
      </c>
      <c r="AV1156" s="13" t="s">
        <v>80</v>
      </c>
      <c r="AW1156" s="13" t="s">
        <v>34</v>
      </c>
      <c r="AX1156" s="13" t="s">
        <v>73</v>
      </c>
      <c r="AY1156" s="251" t="s">
        <v>177</v>
      </c>
    </row>
    <row r="1157" s="13" customFormat="1">
      <c r="A1157" s="13"/>
      <c r="B1157" s="241"/>
      <c r="C1157" s="242"/>
      <c r="D1157" s="243" t="s">
        <v>186</v>
      </c>
      <c r="E1157" s="244" t="s">
        <v>21</v>
      </c>
      <c r="F1157" s="245" t="s">
        <v>1607</v>
      </c>
      <c r="G1157" s="242"/>
      <c r="H1157" s="244" t="s">
        <v>21</v>
      </c>
      <c r="I1157" s="246"/>
      <c r="J1157" s="242"/>
      <c r="K1157" s="242"/>
      <c r="L1157" s="247"/>
      <c r="M1157" s="248"/>
      <c r="N1157" s="249"/>
      <c r="O1157" s="249"/>
      <c r="P1157" s="249"/>
      <c r="Q1157" s="249"/>
      <c r="R1157" s="249"/>
      <c r="S1157" s="249"/>
      <c r="T1157" s="250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51" t="s">
        <v>186</v>
      </c>
      <c r="AU1157" s="251" t="s">
        <v>82</v>
      </c>
      <c r="AV1157" s="13" t="s">
        <v>80</v>
      </c>
      <c r="AW1157" s="13" t="s">
        <v>34</v>
      </c>
      <c r="AX1157" s="13" t="s">
        <v>73</v>
      </c>
      <c r="AY1157" s="251" t="s">
        <v>177</v>
      </c>
    </row>
    <row r="1158" s="14" customFormat="1">
      <c r="A1158" s="14"/>
      <c r="B1158" s="252"/>
      <c r="C1158" s="253"/>
      <c r="D1158" s="243" t="s">
        <v>186</v>
      </c>
      <c r="E1158" s="254" t="s">
        <v>21</v>
      </c>
      <c r="F1158" s="255" t="s">
        <v>760</v>
      </c>
      <c r="G1158" s="253"/>
      <c r="H1158" s="256">
        <v>92.329999999999998</v>
      </c>
      <c r="I1158" s="257"/>
      <c r="J1158" s="253"/>
      <c r="K1158" s="253"/>
      <c r="L1158" s="258"/>
      <c r="M1158" s="259"/>
      <c r="N1158" s="260"/>
      <c r="O1158" s="260"/>
      <c r="P1158" s="260"/>
      <c r="Q1158" s="260"/>
      <c r="R1158" s="260"/>
      <c r="S1158" s="260"/>
      <c r="T1158" s="261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62" t="s">
        <v>186</v>
      </c>
      <c r="AU1158" s="262" t="s">
        <v>82</v>
      </c>
      <c r="AV1158" s="14" t="s">
        <v>82</v>
      </c>
      <c r="AW1158" s="14" t="s">
        <v>34</v>
      </c>
      <c r="AX1158" s="14" t="s">
        <v>73</v>
      </c>
      <c r="AY1158" s="262" t="s">
        <v>177</v>
      </c>
    </row>
    <row r="1159" s="14" customFormat="1">
      <c r="A1159" s="14"/>
      <c r="B1159" s="252"/>
      <c r="C1159" s="253"/>
      <c r="D1159" s="243" t="s">
        <v>186</v>
      </c>
      <c r="E1159" s="254" t="s">
        <v>21</v>
      </c>
      <c r="F1159" s="255" t="s">
        <v>761</v>
      </c>
      <c r="G1159" s="253"/>
      <c r="H1159" s="256">
        <v>19.739999999999998</v>
      </c>
      <c r="I1159" s="257"/>
      <c r="J1159" s="253"/>
      <c r="K1159" s="253"/>
      <c r="L1159" s="258"/>
      <c r="M1159" s="259"/>
      <c r="N1159" s="260"/>
      <c r="O1159" s="260"/>
      <c r="P1159" s="260"/>
      <c r="Q1159" s="260"/>
      <c r="R1159" s="260"/>
      <c r="S1159" s="260"/>
      <c r="T1159" s="261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2" t="s">
        <v>186</v>
      </c>
      <c r="AU1159" s="262" t="s">
        <v>82</v>
      </c>
      <c r="AV1159" s="14" t="s">
        <v>82</v>
      </c>
      <c r="AW1159" s="14" t="s">
        <v>34</v>
      </c>
      <c r="AX1159" s="14" t="s">
        <v>73</v>
      </c>
      <c r="AY1159" s="262" t="s">
        <v>177</v>
      </c>
    </row>
    <row r="1160" s="14" customFormat="1">
      <c r="A1160" s="14"/>
      <c r="B1160" s="252"/>
      <c r="C1160" s="253"/>
      <c r="D1160" s="243" t="s">
        <v>186</v>
      </c>
      <c r="E1160" s="254" t="s">
        <v>21</v>
      </c>
      <c r="F1160" s="255" t="s">
        <v>762</v>
      </c>
      <c r="G1160" s="253"/>
      <c r="H1160" s="256">
        <v>70</v>
      </c>
      <c r="I1160" s="257"/>
      <c r="J1160" s="253"/>
      <c r="K1160" s="253"/>
      <c r="L1160" s="258"/>
      <c r="M1160" s="259"/>
      <c r="N1160" s="260"/>
      <c r="O1160" s="260"/>
      <c r="P1160" s="260"/>
      <c r="Q1160" s="260"/>
      <c r="R1160" s="260"/>
      <c r="S1160" s="260"/>
      <c r="T1160" s="261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62" t="s">
        <v>186</v>
      </c>
      <c r="AU1160" s="262" t="s">
        <v>82</v>
      </c>
      <c r="AV1160" s="14" t="s">
        <v>82</v>
      </c>
      <c r="AW1160" s="14" t="s">
        <v>34</v>
      </c>
      <c r="AX1160" s="14" t="s">
        <v>73</v>
      </c>
      <c r="AY1160" s="262" t="s">
        <v>177</v>
      </c>
    </row>
    <row r="1161" s="14" customFormat="1">
      <c r="A1161" s="14"/>
      <c r="B1161" s="252"/>
      <c r="C1161" s="253"/>
      <c r="D1161" s="243" t="s">
        <v>186</v>
      </c>
      <c r="E1161" s="254" t="s">
        <v>21</v>
      </c>
      <c r="F1161" s="255" t="s">
        <v>763</v>
      </c>
      <c r="G1161" s="253"/>
      <c r="H1161" s="256">
        <v>46.200000000000003</v>
      </c>
      <c r="I1161" s="257"/>
      <c r="J1161" s="253"/>
      <c r="K1161" s="253"/>
      <c r="L1161" s="258"/>
      <c r="M1161" s="259"/>
      <c r="N1161" s="260"/>
      <c r="O1161" s="260"/>
      <c r="P1161" s="260"/>
      <c r="Q1161" s="260"/>
      <c r="R1161" s="260"/>
      <c r="S1161" s="260"/>
      <c r="T1161" s="261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62" t="s">
        <v>186</v>
      </c>
      <c r="AU1161" s="262" t="s">
        <v>82</v>
      </c>
      <c r="AV1161" s="14" t="s">
        <v>82</v>
      </c>
      <c r="AW1161" s="14" t="s">
        <v>34</v>
      </c>
      <c r="AX1161" s="14" t="s">
        <v>73</v>
      </c>
      <c r="AY1161" s="262" t="s">
        <v>177</v>
      </c>
    </row>
    <row r="1162" s="14" customFormat="1">
      <c r="A1162" s="14"/>
      <c r="B1162" s="252"/>
      <c r="C1162" s="253"/>
      <c r="D1162" s="243" t="s">
        <v>186</v>
      </c>
      <c r="E1162" s="254" t="s">
        <v>21</v>
      </c>
      <c r="F1162" s="255" t="s">
        <v>764</v>
      </c>
      <c r="G1162" s="253"/>
      <c r="H1162" s="256">
        <v>58.450000000000003</v>
      </c>
      <c r="I1162" s="257"/>
      <c r="J1162" s="253"/>
      <c r="K1162" s="253"/>
      <c r="L1162" s="258"/>
      <c r="M1162" s="259"/>
      <c r="N1162" s="260"/>
      <c r="O1162" s="260"/>
      <c r="P1162" s="260"/>
      <c r="Q1162" s="260"/>
      <c r="R1162" s="260"/>
      <c r="S1162" s="260"/>
      <c r="T1162" s="261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62" t="s">
        <v>186</v>
      </c>
      <c r="AU1162" s="262" t="s">
        <v>82</v>
      </c>
      <c r="AV1162" s="14" t="s">
        <v>82</v>
      </c>
      <c r="AW1162" s="14" t="s">
        <v>34</v>
      </c>
      <c r="AX1162" s="14" t="s">
        <v>73</v>
      </c>
      <c r="AY1162" s="262" t="s">
        <v>177</v>
      </c>
    </row>
    <row r="1163" s="14" customFormat="1">
      <c r="A1163" s="14"/>
      <c r="B1163" s="252"/>
      <c r="C1163" s="253"/>
      <c r="D1163" s="243" t="s">
        <v>186</v>
      </c>
      <c r="E1163" s="254" t="s">
        <v>21</v>
      </c>
      <c r="F1163" s="255" t="s">
        <v>765</v>
      </c>
      <c r="G1163" s="253"/>
      <c r="H1163" s="256">
        <v>20</v>
      </c>
      <c r="I1163" s="257"/>
      <c r="J1163" s="253"/>
      <c r="K1163" s="253"/>
      <c r="L1163" s="258"/>
      <c r="M1163" s="259"/>
      <c r="N1163" s="260"/>
      <c r="O1163" s="260"/>
      <c r="P1163" s="260"/>
      <c r="Q1163" s="260"/>
      <c r="R1163" s="260"/>
      <c r="S1163" s="260"/>
      <c r="T1163" s="261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2" t="s">
        <v>186</v>
      </c>
      <c r="AU1163" s="262" t="s">
        <v>82</v>
      </c>
      <c r="AV1163" s="14" t="s">
        <v>82</v>
      </c>
      <c r="AW1163" s="14" t="s">
        <v>34</v>
      </c>
      <c r="AX1163" s="14" t="s">
        <v>73</v>
      </c>
      <c r="AY1163" s="262" t="s">
        <v>177</v>
      </c>
    </row>
    <row r="1164" s="13" customFormat="1">
      <c r="A1164" s="13"/>
      <c r="B1164" s="241"/>
      <c r="C1164" s="242"/>
      <c r="D1164" s="243" t="s">
        <v>186</v>
      </c>
      <c r="E1164" s="244" t="s">
        <v>21</v>
      </c>
      <c r="F1164" s="245" t="s">
        <v>491</v>
      </c>
      <c r="G1164" s="242"/>
      <c r="H1164" s="244" t="s">
        <v>21</v>
      </c>
      <c r="I1164" s="246"/>
      <c r="J1164" s="242"/>
      <c r="K1164" s="242"/>
      <c r="L1164" s="247"/>
      <c r="M1164" s="248"/>
      <c r="N1164" s="249"/>
      <c r="O1164" s="249"/>
      <c r="P1164" s="249"/>
      <c r="Q1164" s="249"/>
      <c r="R1164" s="249"/>
      <c r="S1164" s="249"/>
      <c r="T1164" s="250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1" t="s">
        <v>186</v>
      </c>
      <c r="AU1164" s="251" t="s">
        <v>82</v>
      </c>
      <c r="AV1164" s="13" t="s">
        <v>80</v>
      </c>
      <c r="AW1164" s="13" t="s">
        <v>34</v>
      </c>
      <c r="AX1164" s="13" t="s">
        <v>73</v>
      </c>
      <c r="AY1164" s="251" t="s">
        <v>177</v>
      </c>
    </row>
    <row r="1165" s="14" customFormat="1">
      <c r="A1165" s="14"/>
      <c r="B1165" s="252"/>
      <c r="C1165" s="253"/>
      <c r="D1165" s="243" t="s">
        <v>186</v>
      </c>
      <c r="E1165" s="254" t="s">
        <v>21</v>
      </c>
      <c r="F1165" s="255" t="s">
        <v>766</v>
      </c>
      <c r="G1165" s="253"/>
      <c r="H1165" s="256">
        <v>-12.960000000000001</v>
      </c>
      <c r="I1165" s="257"/>
      <c r="J1165" s="253"/>
      <c r="K1165" s="253"/>
      <c r="L1165" s="258"/>
      <c r="M1165" s="259"/>
      <c r="N1165" s="260"/>
      <c r="O1165" s="260"/>
      <c r="P1165" s="260"/>
      <c r="Q1165" s="260"/>
      <c r="R1165" s="260"/>
      <c r="S1165" s="260"/>
      <c r="T1165" s="261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62" t="s">
        <v>186</v>
      </c>
      <c r="AU1165" s="262" t="s">
        <v>82</v>
      </c>
      <c r="AV1165" s="14" t="s">
        <v>82</v>
      </c>
      <c r="AW1165" s="14" t="s">
        <v>34</v>
      </c>
      <c r="AX1165" s="14" t="s">
        <v>73</v>
      </c>
      <c r="AY1165" s="262" t="s">
        <v>177</v>
      </c>
    </row>
    <row r="1166" s="14" customFormat="1">
      <c r="A1166" s="14"/>
      <c r="B1166" s="252"/>
      <c r="C1166" s="253"/>
      <c r="D1166" s="243" t="s">
        <v>186</v>
      </c>
      <c r="E1166" s="254" t="s">
        <v>21</v>
      </c>
      <c r="F1166" s="255" t="s">
        <v>767</v>
      </c>
      <c r="G1166" s="253"/>
      <c r="H1166" s="256">
        <v>-3.6360000000000001</v>
      </c>
      <c r="I1166" s="257"/>
      <c r="J1166" s="253"/>
      <c r="K1166" s="253"/>
      <c r="L1166" s="258"/>
      <c r="M1166" s="259"/>
      <c r="N1166" s="260"/>
      <c r="O1166" s="260"/>
      <c r="P1166" s="260"/>
      <c r="Q1166" s="260"/>
      <c r="R1166" s="260"/>
      <c r="S1166" s="260"/>
      <c r="T1166" s="261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2" t="s">
        <v>186</v>
      </c>
      <c r="AU1166" s="262" t="s">
        <v>82</v>
      </c>
      <c r="AV1166" s="14" t="s">
        <v>82</v>
      </c>
      <c r="AW1166" s="14" t="s">
        <v>34</v>
      </c>
      <c r="AX1166" s="14" t="s">
        <v>73</v>
      </c>
      <c r="AY1166" s="262" t="s">
        <v>177</v>
      </c>
    </row>
    <row r="1167" s="14" customFormat="1">
      <c r="A1167" s="14"/>
      <c r="B1167" s="252"/>
      <c r="C1167" s="253"/>
      <c r="D1167" s="243" t="s">
        <v>186</v>
      </c>
      <c r="E1167" s="254" t="s">
        <v>21</v>
      </c>
      <c r="F1167" s="255" t="s">
        <v>768</v>
      </c>
      <c r="G1167" s="253"/>
      <c r="H1167" s="256">
        <v>-3</v>
      </c>
      <c r="I1167" s="257"/>
      <c r="J1167" s="253"/>
      <c r="K1167" s="253"/>
      <c r="L1167" s="258"/>
      <c r="M1167" s="259"/>
      <c r="N1167" s="260"/>
      <c r="O1167" s="260"/>
      <c r="P1167" s="260"/>
      <c r="Q1167" s="260"/>
      <c r="R1167" s="260"/>
      <c r="S1167" s="260"/>
      <c r="T1167" s="26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2" t="s">
        <v>186</v>
      </c>
      <c r="AU1167" s="262" t="s">
        <v>82</v>
      </c>
      <c r="AV1167" s="14" t="s">
        <v>82</v>
      </c>
      <c r="AW1167" s="14" t="s">
        <v>34</v>
      </c>
      <c r="AX1167" s="14" t="s">
        <v>73</v>
      </c>
      <c r="AY1167" s="262" t="s">
        <v>177</v>
      </c>
    </row>
    <row r="1168" s="14" customFormat="1">
      <c r="A1168" s="14"/>
      <c r="B1168" s="252"/>
      <c r="C1168" s="253"/>
      <c r="D1168" s="243" t="s">
        <v>186</v>
      </c>
      <c r="E1168" s="254" t="s">
        <v>21</v>
      </c>
      <c r="F1168" s="255" t="s">
        <v>769</v>
      </c>
      <c r="G1168" s="253"/>
      <c r="H1168" s="256">
        <v>-7.8799999999999999</v>
      </c>
      <c r="I1168" s="257"/>
      <c r="J1168" s="253"/>
      <c r="K1168" s="253"/>
      <c r="L1168" s="258"/>
      <c r="M1168" s="259"/>
      <c r="N1168" s="260"/>
      <c r="O1168" s="260"/>
      <c r="P1168" s="260"/>
      <c r="Q1168" s="260"/>
      <c r="R1168" s="260"/>
      <c r="S1168" s="260"/>
      <c r="T1168" s="261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62" t="s">
        <v>186</v>
      </c>
      <c r="AU1168" s="262" t="s">
        <v>82</v>
      </c>
      <c r="AV1168" s="14" t="s">
        <v>82</v>
      </c>
      <c r="AW1168" s="14" t="s">
        <v>34</v>
      </c>
      <c r="AX1168" s="14" t="s">
        <v>73</v>
      </c>
      <c r="AY1168" s="262" t="s">
        <v>177</v>
      </c>
    </row>
    <row r="1169" s="14" customFormat="1">
      <c r="A1169" s="14"/>
      <c r="B1169" s="252"/>
      <c r="C1169" s="253"/>
      <c r="D1169" s="243" t="s">
        <v>186</v>
      </c>
      <c r="E1169" s="254" t="s">
        <v>21</v>
      </c>
      <c r="F1169" s="255" t="s">
        <v>770</v>
      </c>
      <c r="G1169" s="253"/>
      <c r="H1169" s="256">
        <v>-5.319</v>
      </c>
      <c r="I1169" s="257"/>
      <c r="J1169" s="253"/>
      <c r="K1169" s="253"/>
      <c r="L1169" s="258"/>
      <c r="M1169" s="259"/>
      <c r="N1169" s="260"/>
      <c r="O1169" s="260"/>
      <c r="P1169" s="260"/>
      <c r="Q1169" s="260"/>
      <c r="R1169" s="260"/>
      <c r="S1169" s="260"/>
      <c r="T1169" s="261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2" t="s">
        <v>186</v>
      </c>
      <c r="AU1169" s="262" t="s">
        <v>82</v>
      </c>
      <c r="AV1169" s="14" t="s">
        <v>82</v>
      </c>
      <c r="AW1169" s="14" t="s">
        <v>34</v>
      </c>
      <c r="AX1169" s="14" t="s">
        <v>73</v>
      </c>
      <c r="AY1169" s="262" t="s">
        <v>177</v>
      </c>
    </row>
    <row r="1170" s="13" customFormat="1">
      <c r="A1170" s="13"/>
      <c r="B1170" s="241"/>
      <c r="C1170" s="242"/>
      <c r="D1170" s="243" t="s">
        <v>186</v>
      </c>
      <c r="E1170" s="244" t="s">
        <v>21</v>
      </c>
      <c r="F1170" s="245" t="s">
        <v>771</v>
      </c>
      <c r="G1170" s="242"/>
      <c r="H1170" s="244" t="s">
        <v>21</v>
      </c>
      <c r="I1170" s="246"/>
      <c r="J1170" s="242"/>
      <c r="K1170" s="242"/>
      <c r="L1170" s="247"/>
      <c r="M1170" s="248"/>
      <c r="N1170" s="249"/>
      <c r="O1170" s="249"/>
      <c r="P1170" s="249"/>
      <c r="Q1170" s="249"/>
      <c r="R1170" s="249"/>
      <c r="S1170" s="249"/>
      <c r="T1170" s="250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51" t="s">
        <v>186</v>
      </c>
      <c r="AU1170" s="251" t="s">
        <v>82</v>
      </c>
      <c r="AV1170" s="13" t="s">
        <v>80</v>
      </c>
      <c r="AW1170" s="13" t="s">
        <v>34</v>
      </c>
      <c r="AX1170" s="13" t="s">
        <v>73</v>
      </c>
      <c r="AY1170" s="251" t="s">
        <v>177</v>
      </c>
    </row>
    <row r="1171" s="14" customFormat="1">
      <c r="A1171" s="14"/>
      <c r="B1171" s="252"/>
      <c r="C1171" s="253"/>
      <c r="D1171" s="243" t="s">
        <v>186</v>
      </c>
      <c r="E1171" s="254" t="s">
        <v>21</v>
      </c>
      <c r="F1171" s="255" t="s">
        <v>772</v>
      </c>
      <c r="G1171" s="253"/>
      <c r="H1171" s="256">
        <v>7.2000000000000002</v>
      </c>
      <c r="I1171" s="257"/>
      <c r="J1171" s="253"/>
      <c r="K1171" s="253"/>
      <c r="L1171" s="258"/>
      <c r="M1171" s="259"/>
      <c r="N1171" s="260"/>
      <c r="O1171" s="260"/>
      <c r="P1171" s="260"/>
      <c r="Q1171" s="260"/>
      <c r="R1171" s="260"/>
      <c r="S1171" s="260"/>
      <c r="T1171" s="261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2" t="s">
        <v>186</v>
      </c>
      <c r="AU1171" s="262" t="s">
        <v>82</v>
      </c>
      <c r="AV1171" s="14" t="s">
        <v>82</v>
      </c>
      <c r="AW1171" s="14" t="s">
        <v>34</v>
      </c>
      <c r="AX1171" s="14" t="s">
        <v>73</v>
      </c>
      <c r="AY1171" s="262" t="s">
        <v>177</v>
      </c>
    </row>
    <row r="1172" s="14" customFormat="1">
      <c r="A1172" s="14"/>
      <c r="B1172" s="252"/>
      <c r="C1172" s="253"/>
      <c r="D1172" s="243" t="s">
        <v>186</v>
      </c>
      <c r="E1172" s="254" t="s">
        <v>21</v>
      </c>
      <c r="F1172" s="255" t="s">
        <v>773</v>
      </c>
      <c r="G1172" s="253"/>
      <c r="H1172" s="256">
        <v>1.3999999999999999</v>
      </c>
      <c r="I1172" s="257"/>
      <c r="J1172" s="253"/>
      <c r="K1172" s="253"/>
      <c r="L1172" s="258"/>
      <c r="M1172" s="259"/>
      <c r="N1172" s="260"/>
      <c r="O1172" s="260"/>
      <c r="P1172" s="260"/>
      <c r="Q1172" s="260"/>
      <c r="R1172" s="260"/>
      <c r="S1172" s="260"/>
      <c r="T1172" s="261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62" t="s">
        <v>186</v>
      </c>
      <c r="AU1172" s="262" t="s">
        <v>82</v>
      </c>
      <c r="AV1172" s="14" t="s">
        <v>82</v>
      </c>
      <c r="AW1172" s="14" t="s">
        <v>34</v>
      </c>
      <c r="AX1172" s="14" t="s">
        <v>73</v>
      </c>
      <c r="AY1172" s="262" t="s">
        <v>177</v>
      </c>
    </row>
    <row r="1173" s="14" customFormat="1">
      <c r="A1173" s="14"/>
      <c r="B1173" s="252"/>
      <c r="C1173" s="253"/>
      <c r="D1173" s="243" t="s">
        <v>186</v>
      </c>
      <c r="E1173" s="254" t="s">
        <v>21</v>
      </c>
      <c r="F1173" s="255" t="s">
        <v>774</v>
      </c>
      <c r="G1173" s="253"/>
      <c r="H1173" s="256">
        <v>1.6200000000000001</v>
      </c>
      <c r="I1173" s="257"/>
      <c r="J1173" s="253"/>
      <c r="K1173" s="253"/>
      <c r="L1173" s="258"/>
      <c r="M1173" s="259"/>
      <c r="N1173" s="260"/>
      <c r="O1173" s="260"/>
      <c r="P1173" s="260"/>
      <c r="Q1173" s="260"/>
      <c r="R1173" s="260"/>
      <c r="S1173" s="260"/>
      <c r="T1173" s="261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2" t="s">
        <v>186</v>
      </c>
      <c r="AU1173" s="262" t="s">
        <v>82</v>
      </c>
      <c r="AV1173" s="14" t="s">
        <v>82</v>
      </c>
      <c r="AW1173" s="14" t="s">
        <v>34</v>
      </c>
      <c r="AX1173" s="14" t="s">
        <v>73</v>
      </c>
      <c r="AY1173" s="262" t="s">
        <v>177</v>
      </c>
    </row>
    <row r="1174" s="14" customFormat="1">
      <c r="A1174" s="14"/>
      <c r="B1174" s="252"/>
      <c r="C1174" s="253"/>
      <c r="D1174" s="243" t="s">
        <v>186</v>
      </c>
      <c r="E1174" s="254" t="s">
        <v>21</v>
      </c>
      <c r="F1174" s="255" t="s">
        <v>775</v>
      </c>
      <c r="G1174" s="253"/>
      <c r="H1174" s="256">
        <v>1.0800000000000001</v>
      </c>
      <c r="I1174" s="257"/>
      <c r="J1174" s="253"/>
      <c r="K1174" s="253"/>
      <c r="L1174" s="258"/>
      <c r="M1174" s="259"/>
      <c r="N1174" s="260"/>
      <c r="O1174" s="260"/>
      <c r="P1174" s="260"/>
      <c r="Q1174" s="260"/>
      <c r="R1174" s="260"/>
      <c r="S1174" s="260"/>
      <c r="T1174" s="261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62" t="s">
        <v>186</v>
      </c>
      <c r="AU1174" s="262" t="s">
        <v>82</v>
      </c>
      <c r="AV1174" s="14" t="s">
        <v>82</v>
      </c>
      <c r="AW1174" s="14" t="s">
        <v>34</v>
      </c>
      <c r="AX1174" s="14" t="s">
        <v>73</v>
      </c>
      <c r="AY1174" s="262" t="s">
        <v>177</v>
      </c>
    </row>
    <row r="1175" s="16" customFormat="1">
      <c r="A1175" s="16"/>
      <c r="B1175" s="284"/>
      <c r="C1175" s="285"/>
      <c r="D1175" s="243" t="s">
        <v>186</v>
      </c>
      <c r="E1175" s="286" t="s">
        <v>21</v>
      </c>
      <c r="F1175" s="287" t="s">
        <v>909</v>
      </c>
      <c r="G1175" s="285"/>
      <c r="H1175" s="288">
        <v>285.22499999999991</v>
      </c>
      <c r="I1175" s="289"/>
      <c r="J1175" s="285"/>
      <c r="K1175" s="285"/>
      <c r="L1175" s="290"/>
      <c r="M1175" s="291"/>
      <c r="N1175" s="292"/>
      <c r="O1175" s="292"/>
      <c r="P1175" s="292"/>
      <c r="Q1175" s="292"/>
      <c r="R1175" s="292"/>
      <c r="S1175" s="292"/>
      <c r="T1175" s="293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/>
      <c r="AE1175" s="16"/>
      <c r="AT1175" s="294" t="s">
        <v>186</v>
      </c>
      <c r="AU1175" s="294" t="s">
        <v>82</v>
      </c>
      <c r="AV1175" s="16" t="s">
        <v>199</v>
      </c>
      <c r="AW1175" s="16" t="s">
        <v>34</v>
      </c>
      <c r="AX1175" s="16" t="s">
        <v>73</v>
      </c>
      <c r="AY1175" s="294" t="s">
        <v>177</v>
      </c>
    </row>
    <row r="1176" s="13" customFormat="1">
      <c r="A1176" s="13"/>
      <c r="B1176" s="241"/>
      <c r="C1176" s="242"/>
      <c r="D1176" s="243" t="s">
        <v>186</v>
      </c>
      <c r="E1176" s="244" t="s">
        <v>21</v>
      </c>
      <c r="F1176" s="245" t="s">
        <v>1608</v>
      </c>
      <c r="G1176" s="242"/>
      <c r="H1176" s="244" t="s">
        <v>21</v>
      </c>
      <c r="I1176" s="246"/>
      <c r="J1176" s="242"/>
      <c r="K1176" s="242"/>
      <c r="L1176" s="247"/>
      <c r="M1176" s="248"/>
      <c r="N1176" s="249"/>
      <c r="O1176" s="249"/>
      <c r="P1176" s="249"/>
      <c r="Q1176" s="249"/>
      <c r="R1176" s="249"/>
      <c r="S1176" s="249"/>
      <c r="T1176" s="250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51" t="s">
        <v>186</v>
      </c>
      <c r="AU1176" s="251" t="s">
        <v>82</v>
      </c>
      <c r="AV1176" s="13" t="s">
        <v>80</v>
      </c>
      <c r="AW1176" s="13" t="s">
        <v>34</v>
      </c>
      <c r="AX1176" s="13" t="s">
        <v>73</v>
      </c>
      <c r="AY1176" s="251" t="s">
        <v>177</v>
      </c>
    </row>
    <row r="1177" s="13" customFormat="1">
      <c r="A1177" s="13"/>
      <c r="B1177" s="241"/>
      <c r="C1177" s="242"/>
      <c r="D1177" s="243" t="s">
        <v>186</v>
      </c>
      <c r="E1177" s="244" t="s">
        <v>21</v>
      </c>
      <c r="F1177" s="245" t="s">
        <v>1609</v>
      </c>
      <c r="G1177" s="242"/>
      <c r="H1177" s="244" t="s">
        <v>21</v>
      </c>
      <c r="I1177" s="246"/>
      <c r="J1177" s="242"/>
      <c r="K1177" s="242"/>
      <c r="L1177" s="247"/>
      <c r="M1177" s="248"/>
      <c r="N1177" s="249"/>
      <c r="O1177" s="249"/>
      <c r="P1177" s="249"/>
      <c r="Q1177" s="249"/>
      <c r="R1177" s="249"/>
      <c r="S1177" s="249"/>
      <c r="T1177" s="250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51" t="s">
        <v>186</v>
      </c>
      <c r="AU1177" s="251" t="s">
        <v>82</v>
      </c>
      <c r="AV1177" s="13" t="s">
        <v>80</v>
      </c>
      <c r="AW1177" s="13" t="s">
        <v>34</v>
      </c>
      <c r="AX1177" s="13" t="s">
        <v>73</v>
      </c>
      <c r="AY1177" s="251" t="s">
        <v>177</v>
      </c>
    </row>
    <row r="1178" s="14" customFormat="1">
      <c r="A1178" s="14"/>
      <c r="B1178" s="252"/>
      <c r="C1178" s="253"/>
      <c r="D1178" s="243" t="s">
        <v>186</v>
      </c>
      <c r="E1178" s="254" t="s">
        <v>21</v>
      </c>
      <c r="F1178" s="255" t="s">
        <v>1610</v>
      </c>
      <c r="G1178" s="253"/>
      <c r="H1178" s="256">
        <v>12.76</v>
      </c>
      <c r="I1178" s="257"/>
      <c r="J1178" s="253"/>
      <c r="K1178" s="253"/>
      <c r="L1178" s="258"/>
      <c r="M1178" s="259"/>
      <c r="N1178" s="260"/>
      <c r="O1178" s="260"/>
      <c r="P1178" s="260"/>
      <c r="Q1178" s="260"/>
      <c r="R1178" s="260"/>
      <c r="S1178" s="260"/>
      <c r="T1178" s="261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62" t="s">
        <v>186</v>
      </c>
      <c r="AU1178" s="262" t="s">
        <v>82</v>
      </c>
      <c r="AV1178" s="14" t="s">
        <v>82</v>
      </c>
      <c r="AW1178" s="14" t="s">
        <v>34</v>
      </c>
      <c r="AX1178" s="14" t="s">
        <v>73</v>
      </c>
      <c r="AY1178" s="262" t="s">
        <v>177</v>
      </c>
    </row>
    <row r="1179" s="14" customFormat="1">
      <c r="A1179" s="14"/>
      <c r="B1179" s="252"/>
      <c r="C1179" s="253"/>
      <c r="D1179" s="243" t="s">
        <v>186</v>
      </c>
      <c r="E1179" s="254" t="s">
        <v>21</v>
      </c>
      <c r="F1179" s="255" t="s">
        <v>1611</v>
      </c>
      <c r="G1179" s="253"/>
      <c r="H1179" s="256">
        <v>50.960000000000001</v>
      </c>
      <c r="I1179" s="257"/>
      <c r="J1179" s="253"/>
      <c r="K1179" s="253"/>
      <c r="L1179" s="258"/>
      <c r="M1179" s="259"/>
      <c r="N1179" s="260"/>
      <c r="O1179" s="260"/>
      <c r="P1179" s="260"/>
      <c r="Q1179" s="260"/>
      <c r="R1179" s="260"/>
      <c r="S1179" s="260"/>
      <c r="T1179" s="261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62" t="s">
        <v>186</v>
      </c>
      <c r="AU1179" s="262" t="s">
        <v>82</v>
      </c>
      <c r="AV1179" s="14" t="s">
        <v>82</v>
      </c>
      <c r="AW1179" s="14" t="s">
        <v>34</v>
      </c>
      <c r="AX1179" s="14" t="s">
        <v>73</v>
      </c>
      <c r="AY1179" s="262" t="s">
        <v>177</v>
      </c>
    </row>
    <row r="1180" s="16" customFormat="1">
      <c r="A1180" s="16"/>
      <c r="B1180" s="284"/>
      <c r="C1180" s="285"/>
      <c r="D1180" s="243" t="s">
        <v>186</v>
      </c>
      <c r="E1180" s="286" t="s">
        <v>21</v>
      </c>
      <c r="F1180" s="287" t="s">
        <v>909</v>
      </c>
      <c r="G1180" s="285"/>
      <c r="H1180" s="288">
        <v>63.719999999999999</v>
      </c>
      <c r="I1180" s="289"/>
      <c r="J1180" s="285"/>
      <c r="K1180" s="285"/>
      <c r="L1180" s="290"/>
      <c r="M1180" s="291"/>
      <c r="N1180" s="292"/>
      <c r="O1180" s="292"/>
      <c r="P1180" s="292"/>
      <c r="Q1180" s="292"/>
      <c r="R1180" s="292"/>
      <c r="S1180" s="292"/>
      <c r="T1180" s="293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94" t="s">
        <v>186</v>
      </c>
      <c r="AU1180" s="294" t="s">
        <v>82</v>
      </c>
      <c r="AV1180" s="16" t="s">
        <v>199</v>
      </c>
      <c r="AW1180" s="16" t="s">
        <v>34</v>
      </c>
      <c r="AX1180" s="16" t="s">
        <v>73</v>
      </c>
      <c r="AY1180" s="294" t="s">
        <v>177</v>
      </c>
    </row>
    <row r="1181" s="15" customFormat="1">
      <c r="A1181" s="15"/>
      <c r="B1181" s="263"/>
      <c r="C1181" s="264"/>
      <c r="D1181" s="243" t="s">
        <v>186</v>
      </c>
      <c r="E1181" s="265" t="s">
        <v>21</v>
      </c>
      <c r="F1181" s="266" t="s">
        <v>190</v>
      </c>
      <c r="G1181" s="264"/>
      <c r="H1181" s="267">
        <v>523.66099999999994</v>
      </c>
      <c r="I1181" s="268"/>
      <c r="J1181" s="264"/>
      <c r="K1181" s="264"/>
      <c r="L1181" s="269"/>
      <c r="M1181" s="270"/>
      <c r="N1181" s="271"/>
      <c r="O1181" s="271"/>
      <c r="P1181" s="271"/>
      <c r="Q1181" s="271"/>
      <c r="R1181" s="271"/>
      <c r="S1181" s="271"/>
      <c r="T1181" s="272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73" t="s">
        <v>186</v>
      </c>
      <c r="AU1181" s="273" t="s">
        <v>82</v>
      </c>
      <c r="AV1181" s="15" t="s">
        <v>184</v>
      </c>
      <c r="AW1181" s="15" t="s">
        <v>34</v>
      </c>
      <c r="AX1181" s="15" t="s">
        <v>80</v>
      </c>
      <c r="AY1181" s="273" t="s">
        <v>177</v>
      </c>
    </row>
    <row r="1182" s="2" customFormat="1" ht="19.8" customHeight="1">
      <c r="A1182" s="40"/>
      <c r="B1182" s="41"/>
      <c r="C1182" s="228" t="s">
        <v>1612</v>
      </c>
      <c r="D1182" s="228" t="s">
        <v>179</v>
      </c>
      <c r="E1182" s="229" t="s">
        <v>1613</v>
      </c>
      <c r="F1182" s="230" t="s">
        <v>1614</v>
      </c>
      <c r="G1182" s="231" t="s">
        <v>269</v>
      </c>
      <c r="H1182" s="232">
        <v>516</v>
      </c>
      <c r="I1182" s="233"/>
      <c r="J1182" s="234">
        <f>ROUND(I1182*H1182,2)</f>
        <v>0</v>
      </c>
      <c r="K1182" s="230" t="s">
        <v>183</v>
      </c>
      <c r="L1182" s="46"/>
      <c r="M1182" s="235" t="s">
        <v>21</v>
      </c>
      <c r="N1182" s="236" t="s">
        <v>44</v>
      </c>
      <c r="O1182" s="86"/>
      <c r="P1182" s="237">
        <f>O1182*H1182</f>
        <v>0</v>
      </c>
      <c r="Q1182" s="237">
        <v>0</v>
      </c>
      <c r="R1182" s="237">
        <f>Q1182*H1182</f>
        <v>0</v>
      </c>
      <c r="S1182" s="237">
        <v>0.071999999999999995</v>
      </c>
      <c r="T1182" s="238">
        <f>S1182*H1182</f>
        <v>37.151999999999994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39" t="s">
        <v>184</v>
      </c>
      <c r="AT1182" s="239" t="s">
        <v>179</v>
      </c>
      <c r="AU1182" s="239" t="s">
        <v>82</v>
      </c>
      <c r="AY1182" s="19" t="s">
        <v>177</v>
      </c>
      <c r="BE1182" s="240">
        <f>IF(N1182="základní",J1182,0)</f>
        <v>0</v>
      </c>
      <c r="BF1182" s="240">
        <f>IF(N1182="snížená",J1182,0)</f>
        <v>0</v>
      </c>
      <c r="BG1182" s="240">
        <f>IF(N1182="zákl. přenesená",J1182,0)</f>
        <v>0</v>
      </c>
      <c r="BH1182" s="240">
        <f>IF(N1182="sníž. přenesená",J1182,0)</f>
        <v>0</v>
      </c>
      <c r="BI1182" s="240">
        <f>IF(N1182="nulová",J1182,0)</f>
        <v>0</v>
      </c>
      <c r="BJ1182" s="19" t="s">
        <v>80</v>
      </c>
      <c r="BK1182" s="240">
        <f>ROUND(I1182*H1182,2)</f>
        <v>0</v>
      </c>
      <c r="BL1182" s="19" t="s">
        <v>184</v>
      </c>
      <c r="BM1182" s="239" t="s">
        <v>1615</v>
      </c>
    </row>
    <row r="1183" s="13" customFormat="1">
      <c r="A1183" s="13"/>
      <c r="B1183" s="241"/>
      <c r="C1183" s="242"/>
      <c r="D1183" s="243" t="s">
        <v>186</v>
      </c>
      <c r="E1183" s="244" t="s">
        <v>21</v>
      </c>
      <c r="F1183" s="245" t="s">
        <v>831</v>
      </c>
      <c r="G1183" s="242"/>
      <c r="H1183" s="244" t="s">
        <v>21</v>
      </c>
      <c r="I1183" s="246"/>
      <c r="J1183" s="242"/>
      <c r="K1183" s="242"/>
      <c r="L1183" s="247"/>
      <c r="M1183" s="248"/>
      <c r="N1183" s="249"/>
      <c r="O1183" s="249"/>
      <c r="P1183" s="249"/>
      <c r="Q1183" s="249"/>
      <c r="R1183" s="249"/>
      <c r="S1183" s="249"/>
      <c r="T1183" s="25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51" t="s">
        <v>186</v>
      </c>
      <c r="AU1183" s="251" t="s">
        <v>82</v>
      </c>
      <c r="AV1183" s="13" t="s">
        <v>80</v>
      </c>
      <c r="AW1183" s="13" t="s">
        <v>34</v>
      </c>
      <c r="AX1183" s="13" t="s">
        <v>73</v>
      </c>
      <c r="AY1183" s="251" t="s">
        <v>177</v>
      </c>
    </row>
    <row r="1184" s="13" customFormat="1">
      <c r="A1184" s="13"/>
      <c r="B1184" s="241"/>
      <c r="C1184" s="242"/>
      <c r="D1184" s="243" t="s">
        <v>186</v>
      </c>
      <c r="E1184" s="244" t="s">
        <v>21</v>
      </c>
      <c r="F1184" s="245" t="s">
        <v>832</v>
      </c>
      <c r="G1184" s="242"/>
      <c r="H1184" s="244" t="s">
        <v>21</v>
      </c>
      <c r="I1184" s="246"/>
      <c r="J1184" s="242"/>
      <c r="K1184" s="242"/>
      <c r="L1184" s="247"/>
      <c r="M1184" s="248"/>
      <c r="N1184" s="249"/>
      <c r="O1184" s="249"/>
      <c r="P1184" s="249"/>
      <c r="Q1184" s="249"/>
      <c r="R1184" s="249"/>
      <c r="S1184" s="249"/>
      <c r="T1184" s="250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51" t="s">
        <v>186</v>
      </c>
      <c r="AU1184" s="251" t="s">
        <v>82</v>
      </c>
      <c r="AV1184" s="13" t="s">
        <v>80</v>
      </c>
      <c r="AW1184" s="13" t="s">
        <v>34</v>
      </c>
      <c r="AX1184" s="13" t="s">
        <v>73</v>
      </c>
      <c r="AY1184" s="251" t="s">
        <v>177</v>
      </c>
    </row>
    <row r="1185" s="13" customFormat="1">
      <c r="A1185" s="13"/>
      <c r="B1185" s="241"/>
      <c r="C1185" s="242"/>
      <c r="D1185" s="243" t="s">
        <v>186</v>
      </c>
      <c r="E1185" s="244" t="s">
        <v>21</v>
      </c>
      <c r="F1185" s="245" t="s">
        <v>833</v>
      </c>
      <c r="G1185" s="242"/>
      <c r="H1185" s="244" t="s">
        <v>21</v>
      </c>
      <c r="I1185" s="246"/>
      <c r="J1185" s="242"/>
      <c r="K1185" s="242"/>
      <c r="L1185" s="247"/>
      <c r="M1185" s="248"/>
      <c r="N1185" s="249"/>
      <c r="O1185" s="249"/>
      <c r="P1185" s="249"/>
      <c r="Q1185" s="249"/>
      <c r="R1185" s="249"/>
      <c r="S1185" s="249"/>
      <c r="T1185" s="250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51" t="s">
        <v>186</v>
      </c>
      <c r="AU1185" s="251" t="s">
        <v>82</v>
      </c>
      <c r="AV1185" s="13" t="s">
        <v>80</v>
      </c>
      <c r="AW1185" s="13" t="s">
        <v>34</v>
      </c>
      <c r="AX1185" s="13" t="s">
        <v>73</v>
      </c>
      <c r="AY1185" s="251" t="s">
        <v>177</v>
      </c>
    </row>
    <row r="1186" s="14" customFormat="1">
      <c r="A1186" s="14"/>
      <c r="B1186" s="252"/>
      <c r="C1186" s="253"/>
      <c r="D1186" s="243" t="s">
        <v>186</v>
      </c>
      <c r="E1186" s="254" t="s">
        <v>21</v>
      </c>
      <c r="F1186" s="255" t="s">
        <v>834</v>
      </c>
      <c r="G1186" s="253"/>
      <c r="H1186" s="256">
        <v>147</v>
      </c>
      <c r="I1186" s="257"/>
      <c r="J1186" s="253"/>
      <c r="K1186" s="253"/>
      <c r="L1186" s="258"/>
      <c r="M1186" s="259"/>
      <c r="N1186" s="260"/>
      <c r="O1186" s="260"/>
      <c r="P1186" s="260"/>
      <c r="Q1186" s="260"/>
      <c r="R1186" s="260"/>
      <c r="S1186" s="260"/>
      <c r="T1186" s="261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62" t="s">
        <v>186</v>
      </c>
      <c r="AU1186" s="262" t="s">
        <v>82</v>
      </c>
      <c r="AV1186" s="14" t="s">
        <v>82</v>
      </c>
      <c r="AW1186" s="14" t="s">
        <v>34</v>
      </c>
      <c r="AX1186" s="14" t="s">
        <v>73</v>
      </c>
      <c r="AY1186" s="262" t="s">
        <v>177</v>
      </c>
    </row>
    <row r="1187" s="14" customFormat="1">
      <c r="A1187" s="14"/>
      <c r="B1187" s="252"/>
      <c r="C1187" s="253"/>
      <c r="D1187" s="243" t="s">
        <v>186</v>
      </c>
      <c r="E1187" s="254" t="s">
        <v>21</v>
      </c>
      <c r="F1187" s="255" t="s">
        <v>835</v>
      </c>
      <c r="G1187" s="253"/>
      <c r="H1187" s="256">
        <v>4.8650000000000002</v>
      </c>
      <c r="I1187" s="257"/>
      <c r="J1187" s="253"/>
      <c r="K1187" s="253"/>
      <c r="L1187" s="258"/>
      <c r="M1187" s="259"/>
      <c r="N1187" s="260"/>
      <c r="O1187" s="260"/>
      <c r="P1187" s="260"/>
      <c r="Q1187" s="260"/>
      <c r="R1187" s="260"/>
      <c r="S1187" s="260"/>
      <c r="T1187" s="261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62" t="s">
        <v>186</v>
      </c>
      <c r="AU1187" s="262" t="s">
        <v>82</v>
      </c>
      <c r="AV1187" s="14" t="s">
        <v>82</v>
      </c>
      <c r="AW1187" s="14" t="s">
        <v>34</v>
      </c>
      <c r="AX1187" s="14" t="s">
        <v>73</v>
      </c>
      <c r="AY1187" s="262" t="s">
        <v>177</v>
      </c>
    </row>
    <row r="1188" s="14" customFormat="1">
      <c r="A1188" s="14"/>
      <c r="B1188" s="252"/>
      <c r="C1188" s="253"/>
      <c r="D1188" s="243" t="s">
        <v>186</v>
      </c>
      <c r="E1188" s="254" t="s">
        <v>21</v>
      </c>
      <c r="F1188" s="255" t="s">
        <v>836</v>
      </c>
      <c r="G1188" s="253"/>
      <c r="H1188" s="256">
        <v>8.5150000000000006</v>
      </c>
      <c r="I1188" s="257"/>
      <c r="J1188" s="253"/>
      <c r="K1188" s="253"/>
      <c r="L1188" s="258"/>
      <c r="M1188" s="259"/>
      <c r="N1188" s="260"/>
      <c r="O1188" s="260"/>
      <c r="P1188" s="260"/>
      <c r="Q1188" s="260"/>
      <c r="R1188" s="260"/>
      <c r="S1188" s="260"/>
      <c r="T1188" s="26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2" t="s">
        <v>186</v>
      </c>
      <c r="AU1188" s="262" t="s">
        <v>82</v>
      </c>
      <c r="AV1188" s="14" t="s">
        <v>82</v>
      </c>
      <c r="AW1188" s="14" t="s">
        <v>34</v>
      </c>
      <c r="AX1188" s="14" t="s">
        <v>73</v>
      </c>
      <c r="AY1188" s="262" t="s">
        <v>177</v>
      </c>
    </row>
    <row r="1189" s="14" customFormat="1">
      <c r="A1189" s="14"/>
      <c r="B1189" s="252"/>
      <c r="C1189" s="253"/>
      <c r="D1189" s="243" t="s">
        <v>186</v>
      </c>
      <c r="E1189" s="254" t="s">
        <v>21</v>
      </c>
      <c r="F1189" s="255" t="s">
        <v>837</v>
      </c>
      <c r="G1189" s="253"/>
      <c r="H1189" s="256">
        <v>31.460000000000001</v>
      </c>
      <c r="I1189" s="257"/>
      <c r="J1189" s="253"/>
      <c r="K1189" s="253"/>
      <c r="L1189" s="258"/>
      <c r="M1189" s="259"/>
      <c r="N1189" s="260"/>
      <c r="O1189" s="260"/>
      <c r="P1189" s="260"/>
      <c r="Q1189" s="260"/>
      <c r="R1189" s="260"/>
      <c r="S1189" s="260"/>
      <c r="T1189" s="261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62" t="s">
        <v>186</v>
      </c>
      <c r="AU1189" s="262" t="s">
        <v>82</v>
      </c>
      <c r="AV1189" s="14" t="s">
        <v>82</v>
      </c>
      <c r="AW1189" s="14" t="s">
        <v>34</v>
      </c>
      <c r="AX1189" s="14" t="s">
        <v>73</v>
      </c>
      <c r="AY1189" s="262" t="s">
        <v>177</v>
      </c>
    </row>
    <row r="1190" s="14" customFormat="1">
      <c r="A1190" s="14"/>
      <c r="B1190" s="252"/>
      <c r="C1190" s="253"/>
      <c r="D1190" s="243" t="s">
        <v>186</v>
      </c>
      <c r="E1190" s="254" t="s">
        <v>21</v>
      </c>
      <c r="F1190" s="255" t="s">
        <v>838</v>
      </c>
      <c r="G1190" s="253"/>
      <c r="H1190" s="256">
        <v>11</v>
      </c>
      <c r="I1190" s="257"/>
      <c r="J1190" s="253"/>
      <c r="K1190" s="253"/>
      <c r="L1190" s="258"/>
      <c r="M1190" s="259"/>
      <c r="N1190" s="260"/>
      <c r="O1190" s="260"/>
      <c r="P1190" s="260"/>
      <c r="Q1190" s="260"/>
      <c r="R1190" s="260"/>
      <c r="S1190" s="260"/>
      <c r="T1190" s="261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62" t="s">
        <v>186</v>
      </c>
      <c r="AU1190" s="262" t="s">
        <v>82</v>
      </c>
      <c r="AV1190" s="14" t="s">
        <v>82</v>
      </c>
      <c r="AW1190" s="14" t="s">
        <v>34</v>
      </c>
      <c r="AX1190" s="14" t="s">
        <v>73</v>
      </c>
      <c r="AY1190" s="262" t="s">
        <v>177</v>
      </c>
    </row>
    <row r="1191" s="13" customFormat="1">
      <c r="A1191" s="13"/>
      <c r="B1191" s="241"/>
      <c r="C1191" s="242"/>
      <c r="D1191" s="243" t="s">
        <v>186</v>
      </c>
      <c r="E1191" s="244" t="s">
        <v>21</v>
      </c>
      <c r="F1191" s="245" t="s">
        <v>839</v>
      </c>
      <c r="G1191" s="242"/>
      <c r="H1191" s="244" t="s">
        <v>21</v>
      </c>
      <c r="I1191" s="246"/>
      <c r="J1191" s="242"/>
      <c r="K1191" s="242"/>
      <c r="L1191" s="247"/>
      <c r="M1191" s="248"/>
      <c r="N1191" s="249"/>
      <c r="O1191" s="249"/>
      <c r="P1191" s="249"/>
      <c r="Q1191" s="249"/>
      <c r="R1191" s="249"/>
      <c r="S1191" s="249"/>
      <c r="T1191" s="25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1" t="s">
        <v>186</v>
      </c>
      <c r="AU1191" s="251" t="s">
        <v>82</v>
      </c>
      <c r="AV1191" s="13" t="s">
        <v>80</v>
      </c>
      <c r="AW1191" s="13" t="s">
        <v>34</v>
      </c>
      <c r="AX1191" s="13" t="s">
        <v>73</v>
      </c>
      <c r="AY1191" s="251" t="s">
        <v>177</v>
      </c>
    </row>
    <row r="1192" s="14" customFormat="1">
      <c r="A1192" s="14"/>
      <c r="B1192" s="252"/>
      <c r="C1192" s="253"/>
      <c r="D1192" s="243" t="s">
        <v>186</v>
      </c>
      <c r="E1192" s="254" t="s">
        <v>21</v>
      </c>
      <c r="F1192" s="255" t="s">
        <v>840</v>
      </c>
      <c r="G1192" s="253"/>
      <c r="H1192" s="256">
        <v>31.734999999999999</v>
      </c>
      <c r="I1192" s="257"/>
      <c r="J1192" s="253"/>
      <c r="K1192" s="253"/>
      <c r="L1192" s="258"/>
      <c r="M1192" s="259"/>
      <c r="N1192" s="260"/>
      <c r="O1192" s="260"/>
      <c r="P1192" s="260"/>
      <c r="Q1192" s="260"/>
      <c r="R1192" s="260"/>
      <c r="S1192" s="260"/>
      <c r="T1192" s="261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2" t="s">
        <v>186</v>
      </c>
      <c r="AU1192" s="262" t="s">
        <v>82</v>
      </c>
      <c r="AV1192" s="14" t="s">
        <v>82</v>
      </c>
      <c r="AW1192" s="14" t="s">
        <v>34</v>
      </c>
      <c r="AX1192" s="14" t="s">
        <v>73</v>
      </c>
      <c r="AY1192" s="262" t="s">
        <v>177</v>
      </c>
    </row>
    <row r="1193" s="14" customFormat="1">
      <c r="A1193" s="14"/>
      <c r="B1193" s="252"/>
      <c r="C1193" s="253"/>
      <c r="D1193" s="243" t="s">
        <v>186</v>
      </c>
      <c r="E1193" s="254" t="s">
        <v>21</v>
      </c>
      <c r="F1193" s="255" t="s">
        <v>834</v>
      </c>
      <c r="G1193" s="253"/>
      <c r="H1193" s="256">
        <v>147</v>
      </c>
      <c r="I1193" s="257"/>
      <c r="J1193" s="253"/>
      <c r="K1193" s="253"/>
      <c r="L1193" s="258"/>
      <c r="M1193" s="259"/>
      <c r="N1193" s="260"/>
      <c r="O1193" s="260"/>
      <c r="P1193" s="260"/>
      <c r="Q1193" s="260"/>
      <c r="R1193" s="260"/>
      <c r="S1193" s="260"/>
      <c r="T1193" s="261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2" t="s">
        <v>186</v>
      </c>
      <c r="AU1193" s="262" t="s">
        <v>82</v>
      </c>
      <c r="AV1193" s="14" t="s">
        <v>82</v>
      </c>
      <c r="AW1193" s="14" t="s">
        <v>34</v>
      </c>
      <c r="AX1193" s="14" t="s">
        <v>73</v>
      </c>
      <c r="AY1193" s="262" t="s">
        <v>177</v>
      </c>
    </row>
    <row r="1194" s="14" customFormat="1">
      <c r="A1194" s="14"/>
      <c r="B1194" s="252"/>
      <c r="C1194" s="253"/>
      <c r="D1194" s="243" t="s">
        <v>186</v>
      </c>
      <c r="E1194" s="254" t="s">
        <v>21</v>
      </c>
      <c r="F1194" s="255" t="s">
        <v>836</v>
      </c>
      <c r="G1194" s="253"/>
      <c r="H1194" s="256">
        <v>8.5150000000000006</v>
      </c>
      <c r="I1194" s="257"/>
      <c r="J1194" s="253"/>
      <c r="K1194" s="253"/>
      <c r="L1194" s="258"/>
      <c r="M1194" s="259"/>
      <c r="N1194" s="260"/>
      <c r="O1194" s="260"/>
      <c r="P1194" s="260"/>
      <c r="Q1194" s="260"/>
      <c r="R1194" s="260"/>
      <c r="S1194" s="260"/>
      <c r="T1194" s="261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2" t="s">
        <v>186</v>
      </c>
      <c r="AU1194" s="262" t="s">
        <v>82</v>
      </c>
      <c r="AV1194" s="14" t="s">
        <v>82</v>
      </c>
      <c r="AW1194" s="14" t="s">
        <v>34</v>
      </c>
      <c r="AX1194" s="14" t="s">
        <v>73</v>
      </c>
      <c r="AY1194" s="262" t="s">
        <v>177</v>
      </c>
    </row>
    <row r="1195" s="14" customFormat="1">
      <c r="A1195" s="14"/>
      <c r="B1195" s="252"/>
      <c r="C1195" s="253"/>
      <c r="D1195" s="243" t="s">
        <v>186</v>
      </c>
      <c r="E1195" s="254" t="s">
        <v>21</v>
      </c>
      <c r="F1195" s="255" t="s">
        <v>835</v>
      </c>
      <c r="G1195" s="253"/>
      <c r="H1195" s="256">
        <v>4.8650000000000002</v>
      </c>
      <c r="I1195" s="257"/>
      <c r="J1195" s="253"/>
      <c r="K1195" s="253"/>
      <c r="L1195" s="258"/>
      <c r="M1195" s="259"/>
      <c r="N1195" s="260"/>
      <c r="O1195" s="260"/>
      <c r="P1195" s="260"/>
      <c r="Q1195" s="260"/>
      <c r="R1195" s="260"/>
      <c r="S1195" s="260"/>
      <c r="T1195" s="261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62" t="s">
        <v>186</v>
      </c>
      <c r="AU1195" s="262" t="s">
        <v>82</v>
      </c>
      <c r="AV1195" s="14" t="s">
        <v>82</v>
      </c>
      <c r="AW1195" s="14" t="s">
        <v>34</v>
      </c>
      <c r="AX1195" s="14" t="s">
        <v>73</v>
      </c>
      <c r="AY1195" s="262" t="s">
        <v>177</v>
      </c>
    </row>
    <row r="1196" s="14" customFormat="1">
      <c r="A1196" s="14"/>
      <c r="B1196" s="252"/>
      <c r="C1196" s="253"/>
      <c r="D1196" s="243" t="s">
        <v>186</v>
      </c>
      <c r="E1196" s="254" t="s">
        <v>21</v>
      </c>
      <c r="F1196" s="255" t="s">
        <v>838</v>
      </c>
      <c r="G1196" s="253"/>
      <c r="H1196" s="256">
        <v>11</v>
      </c>
      <c r="I1196" s="257"/>
      <c r="J1196" s="253"/>
      <c r="K1196" s="253"/>
      <c r="L1196" s="258"/>
      <c r="M1196" s="259"/>
      <c r="N1196" s="260"/>
      <c r="O1196" s="260"/>
      <c r="P1196" s="260"/>
      <c r="Q1196" s="260"/>
      <c r="R1196" s="260"/>
      <c r="S1196" s="260"/>
      <c r="T1196" s="26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2" t="s">
        <v>186</v>
      </c>
      <c r="AU1196" s="262" t="s">
        <v>82</v>
      </c>
      <c r="AV1196" s="14" t="s">
        <v>82</v>
      </c>
      <c r="AW1196" s="14" t="s">
        <v>34</v>
      </c>
      <c r="AX1196" s="14" t="s">
        <v>73</v>
      </c>
      <c r="AY1196" s="262" t="s">
        <v>177</v>
      </c>
    </row>
    <row r="1197" s="13" customFormat="1">
      <c r="A1197" s="13"/>
      <c r="B1197" s="241"/>
      <c r="C1197" s="242"/>
      <c r="D1197" s="243" t="s">
        <v>186</v>
      </c>
      <c r="E1197" s="244" t="s">
        <v>21</v>
      </c>
      <c r="F1197" s="245" t="s">
        <v>841</v>
      </c>
      <c r="G1197" s="242"/>
      <c r="H1197" s="244" t="s">
        <v>21</v>
      </c>
      <c r="I1197" s="246"/>
      <c r="J1197" s="242"/>
      <c r="K1197" s="242"/>
      <c r="L1197" s="247"/>
      <c r="M1197" s="248"/>
      <c r="N1197" s="249"/>
      <c r="O1197" s="249"/>
      <c r="P1197" s="249"/>
      <c r="Q1197" s="249"/>
      <c r="R1197" s="249"/>
      <c r="S1197" s="249"/>
      <c r="T1197" s="250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51" t="s">
        <v>186</v>
      </c>
      <c r="AU1197" s="251" t="s">
        <v>82</v>
      </c>
      <c r="AV1197" s="13" t="s">
        <v>80</v>
      </c>
      <c r="AW1197" s="13" t="s">
        <v>34</v>
      </c>
      <c r="AX1197" s="13" t="s">
        <v>73</v>
      </c>
      <c r="AY1197" s="251" t="s">
        <v>177</v>
      </c>
    </row>
    <row r="1198" s="14" customFormat="1">
      <c r="A1198" s="14"/>
      <c r="B1198" s="252"/>
      <c r="C1198" s="253"/>
      <c r="D1198" s="243" t="s">
        <v>186</v>
      </c>
      <c r="E1198" s="254" t="s">
        <v>21</v>
      </c>
      <c r="F1198" s="255" t="s">
        <v>842</v>
      </c>
      <c r="G1198" s="253"/>
      <c r="H1198" s="256">
        <v>36.359999999999999</v>
      </c>
      <c r="I1198" s="257"/>
      <c r="J1198" s="253"/>
      <c r="K1198" s="253"/>
      <c r="L1198" s="258"/>
      <c r="M1198" s="259"/>
      <c r="N1198" s="260"/>
      <c r="O1198" s="260"/>
      <c r="P1198" s="260"/>
      <c r="Q1198" s="260"/>
      <c r="R1198" s="260"/>
      <c r="S1198" s="260"/>
      <c r="T1198" s="261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62" t="s">
        <v>186</v>
      </c>
      <c r="AU1198" s="262" t="s">
        <v>82</v>
      </c>
      <c r="AV1198" s="14" t="s">
        <v>82</v>
      </c>
      <c r="AW1198" s="14" t="s">
        <v>34</v>
      </c>
      <c r="AX1198" s="14" t="s">
        <v>73</v>
      </c>
      <c r="AY1198" s="262" t="s">
        <v>177</v>
      </c>
    </row>
    <row r="1199" s="14" customFormat="1">
      <c r="A1199" s="14"/>
      <c r="B1199" s="252"/>
      <c r="C1199" s="253"/>
      <c r="D1199" s="243" t="s">
        <v>186</v>
      </c>
      <c r="E1199" s="254" t="s">
        <v>21</v>
      </c>
      <c r="F1199" s="255" t="s">
        <v>843</v>
      </c>
      <c r="G1199" s="253"/>
      <c r="H1199" s="256">
        <v>0.59999999999999998</v>
      </c>
      <c r="I1199" s="257"/>
      <c r="J1199" s="253"/>
      <c r="K1199" s="253"/>
      <c r="L1199" s="258"/>
      <c r="M1199" s="259"/>
      <c r="N1199" s="260"/>
      <c r="O1199" s="260"/>
      <c r="P1199" s="260"/>
      <c r="Q1199" s="260"/>
      <c r="R1199" s="260"/>
      <c r="S1199" s="260"/>
      <c r="T1199" s="261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2" t="s">
        <v>186</v>
      </c>
      <c r="AU1199" s="262" t="s">
        <v>82</v>
      </c>
      <c r="AV1199" s="14" t="s">
        <v>82</v>
      </c>
      <c r="AW1199" s="14" t="s">
        <v>34</v>
      </c>
      <c r="AX1199" s="14" t="s">
        <v>73</v>
      </c>
      <c r="AY1199" s="262" t="s">
        <v>177</v>
      </c>
    </row>
    <row r="1200" s="14" customFormat="1">
      <c r="A1200" s="14"/>
      <c r="B1200" s="252"/>
      <c r="C1200" s="253"/>
      <c r="D1200" s="243" t="s">
        <v>186</v>
      </c>
      <c r="E1200" s="254" t="s">
        <v>21</v>
      </c>
      <c r="F1200" s="255" t="s">
        <v>844</v>
      </c>
      <c r="G1200" s="253"/>
      <c r="H1200" s="256">
        <v>15.329000000000001</v>
      </c>
      <c r="I1200" s="257"/>
      <c r="J1200" s="253"/>
      <c r="K1200" s="253"/>
      <c r="L1200" s="258"/>
      <c r="M1200" s="259"/>
      <c r="N1200" s="260"/>
      <c r="O1200" s="260"/>
      <c r="P1200" s="260"/>
      <c r="Q1200" s="260"/>
      <c r="R1200" s="260"/>
      <c r="S1200" s="260"/>
      <c r="T1200" s="261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62" t="s">
        <v>186</v>
      </c>
      <c r="AU1200" s="262" t="s">
        <v>82</v>
      </c>
      <c r="AV1200" s="14" t="s">
        <v>82</v>
      </c>
      <c r="AW1200" s="14" t="s">
        <v>34</v>
      </c>
      <c r="AX1200" s="14" t="s">
        <v>73</v>
      </c>
      <c r="AY1200" s="262" t="s">
        <v>177</v>
      </c>
    </row>
    <row r="1201" s="14" customFormat="1">
      <c r="A1201" s="14"/>
      <c r="B1201" s="252"/>
      <c r="C1201" s="253"/>
      <c r="D1201" s="243" t="s">
        <v>186</v>
      </c>
      <c r="E1201" s="254" t="s">
        <v>21</v>
      </c>
      <c r="F1201" s="255" t="s">
        <v>845</v>
      </c>
      <c r="G1201" s="253"/>
      <c r="H1201" s="256">
        <v>5</v>
      </c>
      <c r="I1201" s="257"/>
      <c r="J1201" s="253"/>
      <c r="K1201" s="253"/>
      <c r="L1201" s="258"/>
      <c r="M1201" s="259"/>
      <c r="N1201" s="260"/>
      <c r="O1201" s="260"/>
      <c r="P1201" s="260"/>
      <c r="Q1201" s="260"/>
      <c r="R1201" s="260"/>
      <c r="S1201" s="260"/>
      <c r="T1201" s="26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2" t="s">
        <v>186</v>
      </c>
      <c r="AU1201" s="262" t="s">
        <v>82</v>
      </c>
      <c r="AV1201" s="14" t="s">
        <v>82</v>
      </c>
      <c r="AW1201" s="14" t="s">
        <v>34</v>
      </c>
      <c r="AX1201" s="14" t="s">
        <v>73</v>
      </c>
      <c r="AY1201" s="262" t="s">
        <v>177</v>
      </c>
    </row>
    <row r="1202" s="13" customFormat="1">
      <c r="A1202" s="13"/>
      <c r="B1202" s="241"/>
      <c r="C1202" s="242"/>
      <c r="D1202" s="243" t="s">
        <v>186</v>
      </c>
      <c r="E1202" s="244" t="s">
        <v>21</v>
      </c>
      <c r="F1202" s="245" t="s">
        <v>846</v>
      </c>
      <c r="G1202" s="242"/>
      <c r="H1202" s="244" t="s">
        <v>21</v>
      </c>
      <c r="I1202" s="246"/>
      <c r="J1202" s="242"/>
      <c r="K1202" s="242"/>
      <c r="L1202" s="247"/>
      <c r="M1202" s="248"/>
      <c r="N1202" s="249"/>
      <c r="O1202" s="249"/>
      <c r="P1202" s="249"/>
      <c r="Q1202" s="249"/>
      <c r="R1202" s="249"/>
      <c r="S1202" s="249"/>
      <c r="T1202" s="25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1" t="s">
        <v>186</v>
      </c>
      <c r="AU1202" s="251" t="s">
        <v>82</v>
      </c>
      <c r="AV1202" s="13" t="s">
        <v>80</v>
      </c>
      <c r="AW1202" s="13" t="s">
        <v>34</v>
      </c>
      <c r="AX1202" s="13" t="s">
        <v>73</v>
      </c>
      <c r="AY1202" s="251" t="s">
        <v>177</v>
      </c>
    </row>
    <row r="1203" s="14" customFormat="1">
      <c r="A1203" s="14"/>
      <c r="B1203" s="252"/>
      <c r="C1203" s="253"/>
      <c r="D1203" s="243" t="s">
        <v>186</v>
      </c>
      <c r="E1203" s="254" t="s">
        <v>21</v>
      </c>
      <c r="F1203" s="255" t="s">
        <v>847</v>
      </c>
      <c r="G1203" s="253"/>
      <c r="H1203" s="256">
        <v>78.036000000000001</v>
      </c>
      <c r="I1203" s="257"/>
      <c r="J1203" s="253"/>
      <c r="K1203" s="253"/>
      <c r="L1203" s="258"/>
      <c r="M1203" s="259"/>
      <c r="N1203" s="260"/>
      <c r="O1203" s="260"/>
      <c r="P1203" s="260"/>
      <c r="Q1203" s="260"/>
      <c r="R1203" s="260"/>
      <c r="S1203" s="260"/>
      <c r="T1203" s="261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62" t="s">
        <v>186</v>
      </c>
      <c r="AU1203" s="262" t="s">
        <v>82</v>
      </c>
      <c r="AV1203" s="14" t="s">
        <v>82</v>
      </c>
      <c r="AW1203" s="14" t="s">
        <v>34</v>
      </c>
      <c r="AX1203" s="14" t="s">
        <v>73</v>
      </c>
      <c r="AY1203" s="262" t="s">
        <v>177</v>
      </c>
    </row>
    <row r="1204" s="14" customFormat="1">
      <c r="A1204" s="14"/>
      <c r="B1204" s="252"/>
      <c r="C1204" s="253"/>
      <c r="D1204" s="243" t="s">
        <v>186</v>
      </c>
      <c r="E1204" s="254" t="s">
        <v>21</v>
      </c>
      <c r="F1204" s="255" t="s">
        <v>844</v>
      </c>
      <c r="G1204" s="253"/>
      <c r="H1204" s="256">
        <v>15.329000000000001</v>
      </c>
      <c r="I1204" s="257"/>
      <c r="J1204" s="253"/>
      <c r="K1204" s="253"/>
      <c r="L1204" s="258"/>
      <c r="M1204" s="259"/>
      <c r="N1204" s="260"/>
      <c r="O1204" s="260"/>
      <c r="P1204" s="260"/>
      <c r="Q1204" s="260"/>
      <c r="R1204" s="260"/>
      <c r="S1204" s="260"/>
      <c r="T1204" s="261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62" t="s">
        <v>186</v>
      </c>
      <c r="AU1204" s="262" t="s">
        <v>82</v>
      </c>
      <c r="AV1204" s="14" t="s">
        <v>82</v>
      </c>
      <c r="AW1204" s="14" t="s">
        <v>34</v>
      </c>
      <c r="AX1204" s="14" t="s">
        <v>73</v>
      </c>
      <c r="AY1204" s="262" t="s">
        <v>177</v>
      </c>
    </row>
    <row r="1205" s="14" customFormat="1">
      <c r="A1205" s="14"/>
      <c r="B1205" s="252"/>
      <c r="C1205" s="253"/>
      <c r="D1205" s="243" t="s">
        <v>186</v>
      </c>
      <c r="E1205" s="254" t="s">
        <v>21</v>
      </c>
      <c r="F1205" s="255" t="s">
        <v>1616</v>
      </c>
      <c r="G1205" s="253"/>
      <c r="H1205" s="256">
        <v>-13.952</v>
      </c>
      <c r="I1205" s="257"/>
      <c r="J1205" s="253"/>
      <c r="K1205" s="253"/>
      <c r="L1205" s="258"/>
      <c r="M1205" s="259"/>
      <c r="N1205" s="260"/>
      <c r="O1205" s="260"/>
      <c r="P1205" s="260"/>
      <c r="Q1205" s="260"/>
      <c r="R1205" s="260"/>
      <c r="S1205" s="260"/>
      <c r="T1205" s="261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2" t="s">
        <v>186</v>
      </c>
      <c r="AU1205" s="262" t="s">
        <v>82</v>
      </c>
      <c r="AV1205" s="14" t="s">
        <v>82</v>
      </c>
      <c r="AW1205" s="14" t="s">
        <v>34</v>
      </c>
      <c r="AX1205" s="14" t="s">
        <v>73</v>
      </c>
      <c r="AY1205" s="262" t="s">
        <v>177</v>
      </c>
    </row>
    <row r="1206" s="14" customFormat="1">
      <c r="A1206" s="14"/>
      <c r="B1206" s="252"/>
      <c r="C1206" s="253"/>
      <c r="D1206" s="243" t="s">
        <v>186</v>
      </c>
      <c r="E1206" s="254" t="s">
        <v>21</v>
      </c>
      <c r="F1206" s="255" t="s">
        <v>848</v>
      </c>
      <c r="G1206" s="253"/>
      <c r="H1206" s="256">
        <v>4</v>
      </c>
      <c r="I1206" s="257"/>
      <c r="J1206" s="253"/>
      <c r="K1206" s="253"/>
      <c r="L1206" s="258"/>
      <c r="M1206" s="259"/>
      <c r="N1206" s="260"/>
      <c r="O1206" s="260"/>
      <c r="P1206" s="260"/>
      <c r="Q1206" s="260"/>
      <c r="R1206" s="260"/>
      <c r="S1206" s="260"/>
      <c r="T1206" s="26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2" t="s">
        <v>186</v>
      </c>
      <c r="AU1206" s="262" t="s">
        <v>82</v>
      </c>
      <c r="AV1206" s="14" t="s">
        <v>82</v>
      </c>
      <c r="AW1206" s="14" t="s">
        <v>34</v>
      </c>
      <c r="AX1206" s="14" t="s">
        <v>73</v>
      </c>
      <c r="AY1206" s="262" t="s">
        <v>177</v>
      </c>
    </row>
    <row r="1207" s="13" customFormat="1">
      <c r="A1207" s="13"/>
      <c r="B1207" s="241"/>
      <c r="C1207" s="242"/>
      <c r="D1207" s="243" t="s">
        <v>186</v>
      </c>
      <c r="E1207" s="244" t="s">
        <v>21</v>
      </c>
      <c r="F1207" s="245" t="s">
        <v>491</v>
      </c>
      <c r="G1207" s="242"/>
      <c r="H1207" s="244" t="s">
        <v>21</v>
      </c>
      <c r="I1207" s="246"/>
      <c r="J1207" s="242"/>
      <c r="K1207" s="242"/>
      <c r="L1207" s="247"/>
      <c r="M1207" s="248"/>
      <c r="N1207" s="249"/>
      <c r="O1207" s="249"/>
      <c r="P1207" s="249"/>
      <c r="Q1207" s="249"/>
      <c r="R1207" s="249"/>
      <c r="S1207" s="249"/>
      <c r="T1207" s="250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51" t="s">
        <v>186</v>
      </c>
      <c r="AU1207" s="251" t="s">
        <v>82</v>
      </c>
      <c r="AV1207" s="13" t="s">
        <v>80</v>
      </c>
      <c r="AW1207" s="13" t="s">
        <v>34</v>
      </c>
      <c r="AX1207" s="13" t="s">
        <v>73</v>
      </c>
      <c r="AY1207" s="251" t="s">
        <v>177</v>
      </c>
    </row>
    <row r="1208" s="14" customFormat="1">
      <c r="A1208" s="14"/>
      <c r="B1208" s="252"/>
      <c r="C1208" s="253"/>
      <c r="D1208" s="243" t="s">
        <v>186</v>
      </c>
      <c r="E1208" s="254" t="s">
        <v>21</v>
      </c>
      <c r="F1208" s="255" t="s">
        <v>850</v>
      </c>
      <c r="G1208" s="253"/>
      <c r="H1208" s="256">
        <v>-2</v>
      </c>
      <c r="I1208" s="257"/>
      <c r="J1208" s="253"/>
      <c r="K1208" s="253"/>
      <c r="L1208" s="258"/>
      <c r="M1208" s="259"/>
      <c r="N1208" s="260"/>
      <c r="O1208" s="260"/>
      <c r="P1208" s="260"/>
      <c r="Q1208" s="260"/>
      <c r="R1208" s="260"/>
      <c r="S1208" s="260"/>
      <c r="T1208" s="261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62" t="s">
        <v>186</v>
      </c>
      <c r="AU1208" s="262" t="s">
        <v>82</v>
      </c>
      <c r="AV1208" s="14" t="s">
        <v>82</v>
      </c>
      <c r="AW1208" s="14" t="s">
        <v>34</v>
      </c>
      <c r="AX1208" s="14" t="s">
        <v>73</v>
      </c>
      <c r="AY1208" s="262" t="s">
        <v>177</v>
      </c>
    </row>
    <row r="1209" s="14" customFormat="1">
      <c r="A1209" s="14"/>
      <c r="B1209" s="252"/>
      <c r="C1209" s="253"/>
      <c r="D1209" s="243" t="s">
        <v>186</v>
      </c>
      <c r="E1209" s="254" t="s">
        <v>21</v>
      </c>
      <c r="F1209" s="255" t="s">
        <v>851</v>
      </c>
      <c r="G1209" s="253"/>
      <c r="H1209" s="256">
        <v>-1.8</v>
      </c>
      <c r="I1209" s="257"/>
      <c r="J1209" s="253"/>
      <c r="K1209" s="253"/>
      <c r="L1209" s="258"/>
      <c r="M1209" s="259"/>
      <c r="N1209" s="260"/>
      <c r="O1209" s="260"/>
      <c r="P1209" s="260"/>
      <c r="Q1209" s="260"/>
      <c r="R1209" s="260"/>
      <c r="S1209" s="260"/>
      <c r="T1209" s="261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62" t="s">
        <v>186</v>
      </c>
      <c r="AU1209" s="262" t="s">
        <v>82</v>
      </c>
      <c r="AV1209" s="14" t="s">
        <v>82</v>
      </c>
      <c r="AW1209" s="14" t="s">
        <v>34</v>
      </c>
      <c r="AX1209" s="14" t="s">
        <v>73</v>
      </c>
      <c r="AY1209" s="262" t="s">
        <v>177</v>
      </c>
    </row>
    <row r="1210" s="14" customFormat="1">
      <c r="A1210" s="14"/>
      <c r="B1210" s="252"/>
      <c r="C1210" s="253"/>
      <c r="D1210" s="243" t="s">
        <v>186</v>
      </c>
      <c r="E1210" s="254" t="s">
        <v>21</v>
      </c>
      <c r="F1210" s="255" t="s">
        <v>766</v>
      </c>
      <c r="G1210" s="253"/>
      <c r="H1210" s="256">
        <v>-12.960000000000001</v>
      </c>
      <c r="I1210" s="257"/>
      <c r="J1210" s="253"/>
      <c r="K1210" s="253"/>
      <c r="L1210" s="258"/>
      <c r="M1210" s="259"/>
      <c r="N1210" s="260"/>
      <c r="O1210" s="260"/>
      <c r="P1210" s="260"/>
      <c r="Q1210" s="260"/>
      <c r="R1210" s="260"/>
      <c r="S1210" s="260"/>
      <c r="T1210" s="261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62" t="s">
        <v>186</v>
      </c>
      <c r="AU1210" s="262" t="s">
        <v>82</v>
      </c>
      <c r="AV1210" s="14" t="s">
        <v>82</v>
      </c>
      <c r="AW1210" s="14" t="s">
        <v>34</v>
      </c>
      <c r="AX1210" s="14" t="s">
        <v>73</v>
      </c>
      <c r="AY1210" s="262" t="s">
        <v>177</v>
      </c>
    </row>
    <row r="1211" s="14" customFormat="1">
      <c r="A1211" s="14"/>
      <c r="B1211" s="252"/>
      <c r="C1211" s="253"/>
      <c r="D1211" s="243" t="s">
        <v>186</v>
      </c>
      <c r="E1211" s="254" t="s">
        <v>21</v>
      </c>
      <c r="F1211" s="255" t="s">
        <v>852</v>
      </c>
      <c r="G1211" s="253"/>
      <c r="H1211" s="256">
        <v>-3.1520000000000001</v>
      </c>
      <c r="I1211" s="257"/>
      <c r="J1211" s="253"/>
      <c r="K1211" s="253"/>
      <c r="L1211" s="258"/>
      <c r="M1211" s="259"/>
      <c r="N1211" s="260"/>
      <c r="O1211" s="260"/>
      <c r="P1211" s="260"/>
      <c r="Q1211" s="260"/>
      <c r="R1211" s="260"/>
      <c r="S1211" s="260"/>
      <c r="T1211" s="261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2" t="s">
        <v>186</v>
      </c>
      <c r="AU1211" s="262" t="s">
        <v>82</v>
      </c>
      <c r="AV1211" s="14" t="s">
        <v>82</v>
      </c>
      <c r="AW1211" s="14" t="s">
        <v>34</v>
      </c>
      <c r="AX1211" s="14" t="s">
        <v>73</v>
      </c>
      <c r="AY1211" s="262" t="s">
        <v>177</v>
      </c>
    </row>
    <row r="1212" s="14" customFormat="1">
      <c r="A1212" s="14"/>
      <c r="B1212" s="252"/>
      <c r="C1212" s="253"/>
      <c r="D1212" s="243" t="s">
        <v>186</v>
      </c>
      <c r="E1212" s="254" t="s">
        <v>21</v>
      </c>
      <c r="F1212" s="255" t="s">
        <v>853</v>
      </c>
      <c r="G1212" s="253"/>
      <c r="H1212" s="256">
        <v>-4.3200000000000003</v>
      </c>
      <c r="I1212" s="257"/>
      <c r="J1212" s="253"/>
      <c r="K1212" s="253"/>
      <c r="L1212" s="258"/>
      <c r="M1212" s="259"/>
      <c r="N1212" s="260"/>
      <c r="O1212" s="260"/>
      <c r="P1212" s="260"/>
      <c r="Q1212" s="260"/>
      <c r="R1212" s="260"/>
      <c r="S1212" s="260"/>
      <c r="T1212" s="261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62" t="s">
        <v>186</v>
      </c>
      <c r="AU1212" s="262" t="s">
        <v>82</v>
      </c>
      <c r="AV1212" s="14" t="s">
        <v>82</v>
      </c>
      <c r="AW1212" s="14" t="s">
        <v>34</v>
      </c>
      <c r="AX1212" s="14" t="s">
        <v>73</v>
      </c>
      <c r="AY1212" s="262" t="s">
        <v>177</v>
      </c>
    </row>
    <row r="1213" s="14" customFormat="1">
      <c r="A1213" s="14"/>
      <c r="B1213" s="252"/>
      <c r="C1213" s="253"/>
      <c r="D1213" s="243" t="s">
        <v>186</v>
      </c>
      <c r="E1213" s="254" t="s">
        <v>21</v>
      </c>
      <c r="F1213" s="255" t="s">
        <v>854</v>
      </c>
      <c r="G1213" s="253"/>
      <c r="H1213" s="256">
        <v>-9</v>
      </c>
      <c r="I1213" s="257"/>
      <c r="J1213" s="253"/>
      <c r="K1213" s="253"/>
      <c r="L1213" s="258"/>
      <c r="M1213" s="259"/>
      <c r="N1213" s="260"/>
      <c r="O1213" s="260"/>
      <c r="P1213" s="260"/>
      <c r="Q1213" s="260"/>
      <c r="R1213" s="260"/>
      <c r="S1213" s="260"/>
      <c r="T1213" s="261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2" t="s">
        <v>186</v>
      </c>
      <c r="AU1213" s="262" t="s">
        <v>82</v>
      </c>
      <c r="AV1213" s="14" t="s">
        <v>82</v>
      </c>
      <c r="AW1213" s="14" t="s">
        <v>34</v>
      </c>
      <c r="AX1213" s="14" t="s">
        <v>73</v>
      </c>
      <c r="AY1213" s="262" t="s">
        <v>177</v>
      </c>
    </row>
    <row r="1214" s="14" customFormat="1">
      <c r="A1214" s="14"/>
      <c r="B1214" s="252"/>
      <c r="C1214" s="253"/>
      <c r="D1214" s="243" t="s">
        <v>186</v>
      </c>
      <c r="E1214" s="254" t="s">
        <v>21</v>
      </c>
      <c r="F1214" s="255" t="s">
        <v>855</v>
      </c>
      <c r="G1214" s="253"/>
      <c r="H1214" s="256">
        <v>-5.1600000000000001</v>
      </c>
      <c r="I1214" s="257"/>
      <c r="J1214" s="253"/>
      <c r="K1214" s="253"/>
      <c r="L1214" s="258"/>
      <c r="M1214" s="259"/>
      <c r="N1214" s="260"/>
      <c r="O1214" s="260"/>
      <c r="P1214" s="260"/>
      <c r="Q1214" s="260"/>
      <c r="R1214" s="260"/>
      <c r="S1214" s="260"/>
      <c r="T1214" s="261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62" t="s">
        <v>186</v>
      </c>
      <c r="AU1214" s="262" t="s">
        <v>82</v>
      </c>
      <c r="AV1214" s="14" t="s">
        <v>82</v>
      </c>
      <c r="AW1214" s="14" t="s">
        <v>34</v>
      </c>
      <c r="AX1214" s="14" t="s">
        <v>73</v>
      </c>
      <c r="AY1214" s="262" t="s">
        <v>177</v>
      </c>
    </row>
    <row r="1215" s="14" customFormat="1">
      <c r="A1215" s="14"/>
      <c r="B1215" s="252"/>
      <c r="C1215" s="253"/>
      <c r="D1215" s="243" t="s">
        <v>186</v>
      </c>
      <c r="E1215" s="254" t="s">
        <v>21</v>
      </c>
      <c r="F1215" s="255" t="s">
        <v>850</v>
      </c>
      <c r="G1215" s="253"/>
      <c r="H1215" s="256">
        <v>-2</v>
      </c>
      <c r="I1215" s="257"/>
      <c r="J1215" s="253"/>
      <c r="K1215" s="253"/>
      <c r="L1215" s="258"/>
      <c r="M1215" s="259"/>
      <c r="N1215" s="260"/>
      <c r="O1215" s="260"/>
      <c r="P1215" s="260"/>
      <c r="Q1215" s="260"/>
      <c r="R1215" s="260"/>
      <c r="S1215" s="260"/>
      <c r="T1215" s="26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62" t="s">
        <v>186</v>
      </c>
      <c r="AU1215" s="262" t="s">
        <v>82</v>
      </c>
      <c r="AV1215" s="14" t="s">
        <v>82</v>
      </c>
      <c r="AW1215" s="14" t="s">
        <v>34</v>
      </c>
      <c r="AX1215" s="14" t="s">
        <v>73</v>
      </c>
      <c r="AY1215" s="262" t="s">
        <v>177</v>
      </c>
    </row>
    <row r="1216" s="14" customFormat="1">
      <c r="A1216" s="14"/>
      <c r="B1216" s="252"/>
      <c r="C1216" s="253"/>
      <c r="D1216" s="243" t="s">
        <v>186</v>
      </c>
      <c r="E1216" s="254" t="s">
        <v>21</v>
      </c>
      <c r="F1216" s="255" t="s">
        <v>851</v>
      </c>
      <c r="G1216" s="253"/>
      <c r="H1216" s="256">
        <v>-1.8</v>
      </c>
      <c r="I1216" s="257"/>
      <c r="J1216" s="253"/>
      <c r="K1216" s="253"/>
      <c r="L1216" s="258"/>
      <c r="M1216" s="259"/>
      <c r="N1216" s="260"/>
      <c r="O1216" s="260"/>
      <c r="P1216" s="260"/>
      <c r="Q1216" s="260"/>
      <c r="R1216" s="260"/>
      <c r="S1216" s="260"/>
      <c r="T1216" s="261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62" t="s">
        <v>186</v>
      </c>
      <c r="AU1216" s="262" t="s">
        <v>82</v>
      </c>
      <c r="AV1216" s="14" t="s">
        <v>82</v>
      </c>
      <c r="AW1216" s="14" t="s">
        <v>34</v>
      </c>
      <c r="AX1216" s="14" t="s">
        <v>73</v>
      </c>
      <c r="AY1216" s="262" t="s">
        <v>177</v>
      </c>
    </row>
    <row r="1217" s="14" customFormat="1">
      <c r="A1217" s="14"/>
      <c r="B1217" s="252"/>
      <c r="C1217" s="253"/>
      <c r="D1217" s="243" t="s">
        <v>186</v>
      </c>
      <c r="E1217" s="254" t="s">
        <v>21</v>
      </c>
      <c r="F1217" s="255" t="s">
        <v>856</v>
      </c>
      <c r="G1217" s="253"/>
      <c r="H1217" s="256">
        <v>-1.4359999999999999</v>
      </c>
      <c r="I1217" s="257"/>
      <c r="J1217" s="253"/>
      <c r="K1217" s="253"/>
      <c r="L1217" s="258"/>
      <c r="M1217" s="259"/>
      <c r="N1217" s="260"/>
      <c r="O1217" s="260"/>
      <c r="P1217" s="260"/>
      <c r="Q1217" s="260"/>
      <c r="R1217" s="260"/>
      <c r="S1217" s="260"/>
      <c r="T1217" s="261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2" t="s">
        <v>186</v>
      </c>
      <c r="AU1217" s="262" t="s">
        <v>82</v>
      </c>
      <c r="AV1217" s="14" t="s">
        <v>82</v>
      </c>
      <c r="AW1217" s="14" t="s">
        <v>34</v>
      </c>
      <c r="AX1217" s="14" t="s">
        <v>73</v>
      </c>
      <c r="AY1217" s="262" t="s">
        <v>177</v>
      </c>
    </row>
    <row r="1218" s="14" customFormat="1">
      <c r="A1218" s="14"/>
      <c r="B1218" s="252"/>
      <c r="C1218" s="253"/>
      <c r="D1218" s="243" t="s">
        <v>186</v>
      </c>
      <c r="E1218" s="254" t="s">
        <v>21</v>
      </c>
      <c r="F1218" s="255" t="s">
        <v>857</v>
      </c>
      <c r="G1218" s="253"/>
      <c r="H1218" s="256">
        <v>-15.225</v>
      </c>
      <c r="I1218" s="257"/>
      <c r="J1218" s="253"/>
      <c r="K1218" s="253"/>
      <c r="L1218" s="258"/>
      <c r="M1218" s="259"/>
      <c r="N1218" s="260"/>
      <c r="O1218" s="260"/>
      <c r="P1218" s="260"/>
      <c r="Q1218" s="260"/>
      <c r="R1218" s="260"/>
      <c r="S1218" s="260"/>
      <c r="T1218" s="261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62" t="s">
        <v>186</v>
      </c>
      <c r="AU1218" s="262" t="s">
        <v>82</v>
      </c>
      <c r="AV1218" s="14" t="s">
        <v>82</v>
      </c>
      <c r="AW1218" s="14" t="s">
        <v>34</v>
      </c>
      <c r="AX1218" s="14" t="s">
        <v>73</v>
      </c>
      <c r="AY1218" s="262" t="s">
        <v>177</v>
      </c>
    </row>
    <row r="1219" s="14" customFormat="1">
      <c r="A1219" s="14"/>
      <c r="B1219" s="252"/>
      <c r="C1219" s="253"/>
      <c r="D1219" s="243" t="s">
        <v>186</v>
      </c>
      <c r="E1219" s="254" t="s">
        <v>21</v>
      </c>
      <c r="F1219" s="255" t="s">
        <v>858</v>
      </c>
      <c r="G1219" s="253"/>
      <c r="H1219" s="256">
        <v>-1.8999999999999999</v>
      </c>
      <c r="I1219" s="257"/>
      <c r="J1219" s="253"/>
      <c r="K1219" s="253"/>
      <c r="L1219" s="258"/>
      <c r="M1219" s="259"/>
      <c r="N1219" s="260"/>
      <c r="O1219" s="260"/>
      <c r="P1219" s="260"/>
      <c r="Q1219" s="260"/>
      <c r="R1219" s="260"/>
      <c r="S1219" s="260"/>
      <c r="T1219" s="261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62" t="s">
        <v>186</v>
      </c>
      <c r="AU1219" s="262" t="s">
        <v>82</v>
      </c>
      <c r="AV1219" s="14" t="s">
        <v>82</v>
      </c>
      <c r="AW1219" s="14" t="s">
        <v>34</v>
      </c>
      <c r="AX1219" s="14" t="s">
        <v>73</v>
      </c>
      <c r="AY1219" s="262" t="s">
        <v>177</v>
      </c>
    </row>
    <row r="1220" s="14" customFormat="1">
      <c r="A1220" s="14"/>
      <c r="B1220" s="252"/>
      <c r="C1220" s="253"/>
      <c r="D1220" s="243" t="s">
        <v>186</v>
      </c>
      <c r="E1220" s="254" t="s">
        <v>21</v>
      </c>
      <c r="F1220" s="255" t="s">
        <v>859</v>
      </c>
      <c r="G1220" s="253"/>
      <c r="H1220" s="256">
        <v>-3.8399999999999999</v>
      </c>
      <c r="I1220" s="257"/>
      <c r="J1220" s="253"/>
      <c r="K1220" s="253"/>
      <c r="L1220" s="258"/>
      <c r="M1220" s="259"/>
      <c r="N1220" s="260"/>
      <c r="O1220" s="260"/>
      <c r="P1220" s="260"/>
      <c r="Q1220" s="260"/>
      <c r="R1220" s="260"/>
      <c r="S1220" s="260"/>
      <c r="T1220" s="261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62" t="s">
        <v>186</v>
      </c>
      <c r="AU1220" s="262" t="s">
        <v>82</v>
      </c>
      <c r="AV1220" s="14" t="s">
        <v>82</v>
      </c>
      <c r="AW1220" s="14" t="s">
        <v>34</v>
      </c>
      <c r="AX1220" s="14" t="s">
        <v>73</v>
      </c>
      <c r="AY1220" s="262" t="s">
        <v>177</v>
      </c>
    </row>
    <row r="1221" s="13" customFormat="1">
      <c r="A1221" s="13"/>
      <c r="B1221" s="241"/>
      <c r="C1221" s="242"/>
      <c r="D1221" s="243" t="s">
        <v>186</v>
      </c>
      <c r="E1221" s="244" t="s">
        <v>21</v>
      </c>
      <c r="F1221" s="245" t="s">
        <v>771</v>
      </c>
      <c r="G1221" s="242"/>
      <c r="H1221" s="244" t="s">
        <v>21</v>
      </c>
      <c r="I1221" s="246"/>
      <c r="J1221" s="242"/>
      <c r="K1221" s="242"/>
      <c r="L1221" s="247"/>
      <c r="M1221" s="248"/>
      <c r="N1221" s="249"/>
      <c r="O1221" s="249"/>
      <c r="P1221" s="249"/>
      <c r="Q1221" s="249"/>
      <c r="R1221" s="249"/>
      <c r="S1221" s="249"/>
      <c r="T1221" s="25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51" t="s">
        <v>186</v>
      </c>
      <c r="AU1221" s="251" t="s">
        <v>82</v>
      </c>
      <c r="AV1221" s="13" t="s">
        <v>80</v>
      </c>
      <c r="AW1221" s="13" t="s">
        <v>34</v>
      </c>
      <c r="AX1221" s="13" t="s">
        <v>73</v>
      </c>
      <c r="AY1221" s="251" t="s">
        <v>177</v>
      </c>
    </row>
    <row r="1222" s="14" customFormat="1">
      <c r="A1222" s="14"/>
      <c r="B1222" s="252"/>
      <c r="C1222" s="253"/>
      <c r="D1222" s="243" t="s">
        <v>186</v>
      </c>
      <c r="E1222" s="254" t="s">
        <v>21</v>
      </c>
      <c r="F1222" s="255" t="s">
        <v>860</v>
      </c>
      <c r="G1222" s="253"/>
      <c r="H1222" s="256">
        <v>0.59999999999999998</v>
      </c>
      <c r="I1222" s="257"/>
      <c r="J1222" s="253"/>
      <c r="K1222" s="253"/>
      <c r="L1222" s="258"/>
      <c r="M1222" s="259"/>
      <c r="N1222" s="260"/>
      <c r="O1222" s="260"/>
      <c r="P1222" s="260"/>
      <c r="Q1222" s="260"/>
      <c r="R1222" s="260"/>
      <c r="S1222" s="260"/>
      <c r="T1222" s="261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62" t="s">
        <v>186</v>
      </c>
      <c r="AU1222" s="262" t="s">
        <v>82</v>
      </c>
      <c r="AV1222" s="14" t="s">
        <v>82</v>
      </c>
      <c r="AW1222" s="14" t="s">
        <v>34</v>
      </c>
      <c r="AX1222" s="14" t="s">
        <v>73</v>
      </c>
      <c r="AY1222" s="262" t="s">
        <v>177</v>
      </c>
    </row>
    <row r="1223" s="14" customFormat="1">
      <c r="A1223" s="14"/>
      <c r="B1223" s="252"/>
      <c r="C1223" s="253"/>
      <c r="D1223" s="243" t="s">
        <v>186</v>
      </c>
      <c r="E1223" s="254" t="s">
        <v>21</v>
      </c>
      <c r="F1223" s="255" t="s">
        <v>861</v>
      </c>
      <c r="G1223" s="253"/>
      <c r="H1223" s="256">
        <v>0.56000000000000005</v>
      </c>
      <c r="I1223" s="257"/>
      <c r="J1223" s="253"/>
      <c r="K1223" s="253"/>
      <c r="L1223" s="258"/>
      <c r="M1223" s="259"/>
      <c r="N1223" s="260"/>
      <c r="O1223" s="260"/>
      <c r="P1223" s="260"/>
      <c r="Q1223" s="260"/>
      <c r="R1223" s="260"/>
      <c r="S1223" s="260"/>
      <c r="T1223" s="261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62" t="s">
        <v>186</v>
      </c>
      <c r="AU1223" s="262" t="s">
        <v>82</v>
      </c>
      <c r="AV1223" s="14" t="s">
        <v>82</v>
      </c>
      <c r="AW1223" s="14" t="s">
        <v>34</v>
      </c>
      <c r="AX1223" s="14" t="s">
        <v>73</v>
      </c>
      <c r="AY1223" s="262" t="s">
        <v>177</v>
      </c>
    </row>
    <row r="1224" s="14" customFormat="1">
      <c r="A1224" s="14"/>
      <c r="B1224" s="252"/>
      <c r="C1224" s="253"/>
      <c r="D1224" s="243" t="s">
        <v>186</v>
      </c>
      <c r="E1224" s="254" t="s">
        <v>21</v>
      </c>
      <c r="F1224" s="255" t="s">
        <v>772</v>
      </c>
      <c r="G1224" s="253"/>
      <c r="H1224" s="256">
        <v>7.2000000000000002</v>
      </c>
      <c r="I1224" s="257"/>
      <c r="J1224" s="253"/>
      <c r="K1224" s="253"/>
      <c r="L1224" s="258"/>
      <c r="M1224" s="259"/>
      <c r="N1224" s="260"/>
      <c r="O1224" s="260"/>
      <c r="P1224" s="260"/>
      <c r="Q1224" s="260"/>
      <c r="R1224" s="260"/>
      <c r="S1224" s="260"/>
      <c r="T1224" s="261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62" t="s">
        <v>186</v>
      </c>
      <c r="AU1224" s="262" t="s">
        <v>82</v>
      </c>
      <c r="AV1224" s="14" t="s">
        <v>82</v>
      </c>
      <c r="AW1224" s="14" t="s">
        <v>34</v>
      </c>
      <c r="AX1224" s="14" t="s">
        <v>73</v>
      </c>
      <c r="AY1224" s="262" t="s">
        <v>177</v>
      </c>
    </row>
    <row r="1225" s="14" customFormat="1">
      <c r="A1225" s="14"/>
      <c r="B1225" s="252"/>
      <c r="C1225" s="253"/>
      <c r="D1225" s="243" t="s">
        <v>186</v>
      </c>
      <c r="E1225" s="254" t="s">
        <v>21</v>
      </c>
      <c r="F1225" s="255" t="s">
        <v>862</v>
      </c>
      <c r="G1225" s="253"/>
      <c r="H1225" s="256">
        <v>1.5600000000000001</v>
      </c>
      <c r="I1225" s="257"/>
      <c r="J1225" s="253"/>
      <c r="K1225" s="253"/>
      <c r="L1225" s="258"/>
      <c r="M1225" s="259"/>
      <c r="N1225" s="260"/>
      <c r="O1225" s="260"/>
      <c r="P1225" s="260"/>
      <c r="Q1225" s="260"/>
      <c r="R1225" s="260"/>
      <c r="S1225" s="260"/>
      <c r="T1225" s="261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2" t="s">
        <v>186</v>
      </c>
      <c r="AU1225" s="262" t="s">
        <v>82</v>
      </c>
      <c r="AV1225" s="14" t="s">
        <v>82</v>
      </c>
      <c r="AW1225" s="14" t="s">
        <v>34</v>
      </c>
      <c r="AX1225" s="14" t="s">
        <v>73</v>
      </c>
      <c r="AY1225" s="262" t="s">
        <v>177</v>
      </c>
    </row>
    <row r="1226" s="14" customFormat="1">
      <c r="A1226" s="14"/>
      <c r="B1226" s="252"/>
      <c r="C1226" s="253"/>
      <c r="D1226" s="243" t="s">
        <v>186</v>
      </c>
      <c r="E1226" s="254" t="s">
        <v>21</v>
      </c>
      <c r="F1226" s="255" t="s">
        <v>863</v>
      </c>
      <c r="G1226" s="253"/>
      <c r="H1226" s="256">
        <v>2.3399999999999999</v>
      </c>
      <c r="I1226" s="257"/>
      <c r="J1226" s="253"/>
      <c r="K1226" s="253"/>
      <c r="L1226" s="258"/>
      <c r="M1226" s="259"/>
      <c r="N1226" s="260"/>
      <c r="O1226" s="260"/>
      <c r="P1226" s="260"/>
      <c r="Q1226" s="260"/>
      <c r="R1226" s="260"/>
      <c r="S1226" s="260"/>
      <c r="T1226" s="261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62" t="s">
        <v>186</v>
      </c>
      <c r="AU1226" s="262" t="s">
        <v>82</v>
      </c>
      <c r="AV1226" s="14" t="s">
        <v>82</v>
      </c>
      <c r="AW1226" s="14" t="s">
        <v>34</v>
      </c>
      <c r="AX1226" s="14" t="s">
        <v>73</v>
      </c>
      <c r="AY1226" s="262" t="s">
        <v>177</v>
      </c>
    </row>
    <row r="1227" s="14" customFormat="1">
      <c r="A1227" s="14"/>
      <c r="B1227" s="252"/>
      <c r="C1227" s="253"/>
      <c r="D1227" s="243" t="s">
        <v>186</v>
      </c>
      <c r="E1227" s="254" t="s">
        <v>21</v>
      </c>
      <c r="F1227" s="255" t="s">
        <v>864</v>
      </c>
      <c r="G1227" s="253"/>
      <c r="H1227" s="256">
        <v>1.2</v>
      </c>
      <c r="I1227" s="257"/>
      <c r="J1227" s="253"/>
      <c r="K1227" s="253"/>
      <c r="L1227" s="258"/>
      <c r="M1227" s="259"/>
      <c r="N1227" s="260"/>
      <c r="O1227" s="260"/>
      <c r="P1227" s="260"/>
      <c r="Q1227" s="260"/>
      <c r="R1227" s="260"/>
      <c r="S1227" s="260"/>
      <c r="T1227" s="261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62" t="s">
        <v>186</v>
      </c>
      <c r="AU1227" s="262" t="s">
        <v>82</v>
      </c>
      <c r="AV1227" s="14" t="s">
        <v>82</v>
      </c>
      <c r="AW1227" s="14" t="s">
        <v>34</v>
      </c>
      <c r="AX1227" s="14" t="s">
        <v>73</v>
      </c>
      <c r="AY1227" s="262" t="s">
        <v>177</v>
      </c>
    </row>
    <row r="1228" s="14" customFormat="1">
      <c r="A1228" s="14"/>
      <c r="B1228" s="252"/>
      <c r="C1228" s="253"/>
      <c r="D1228" s="243" t="s">
        <v>186</v>
      </c>
      <c r="E1228" s="254" t="s">
        <v>21</v>
      </c>
      <c r="F1228" s="255" t="s">
        <v>865</v>
      </c>
      <c r="G1228" s="253"/>
      <c r="H1228" s="256">
        <v>4.2000000000000002</v>
      </c>
      <c r="I1228" s="257"/>
      <c r="J1228" s="253"/>
      <c r="K1228" s="253"/>
      <c r="L1228" s="258"/>
      <c r="M1228" s="259"/>
      <c r="N1228" s="260"/>
      <c r="O1228" s="260"/>
      <c r="P1228" s="260"/>
      <c r="Q1228" s="260"/>
      <c r="R1228" s="260"/>
      <c r="S1228" s="260"/>
      <c r="T1228" s="261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2" t="s">
        <v>186</v>
      </c>
      <c r="AU1228" s="262" t="s">
        <v>82</v>
      </c>
      <c r="AV1228" s="14" t="s">
        <v>82</v>
      </c>
      <c r="AW1228" s="14" t="s">
        <v>34</v>
      </c>
      <c r="AX1228" s="14" t="s">
        <v>73</v>
      </c>
      <c r="AY1228" s="262" t="s">
        <v>177</v>
      </c>
    </row>
    <row r="1229" s="14" customFormat="1">
      <c r="A1229" s="14"/>
      <c r="B1229" s="252"/>
      <c r="C1229" s="253"/>
      <c r="D1229" s="243" t="s">
        <v>186</v>
      </c>
      <c r="E1229" s="254" t="s">
        <v>21</v>
      </c>
      <c r="F1229" s="255" t="s">
        <v>866</v>
      </c>
      <c r="G1229" s="253"/>
      <c r="H1229" s="256">
        <v>2.6800000000000002</v>
      </c>
      <c r="I1229" s="257"/>
      <c r="J1229" s="253"/>
      <c r="K1229" s="253"/>
      <c r="L1229" s="258"/>
      <c r="M1229" s="259"/>
      <c r="N1229" s="260"/>
      <c r="O1229" s="260"/>
      <c r="P1229" s="260"/>
      <c r="Q1229" s="260"/>
      <c r="R1229" s="260"/>
      <c r="S1229" s="260"/>
      <c r="T1229" s="26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62" t="s">
        <v>186</v>
      </c>
      <c r="AU1229" s="262" t="s">
        <v>82</v>
      </c>
      <c r="AV1229" s="14" t="s">
        <v>82</v>
      </c>
      <c r="AW1229" s="14" t="s">
        <v>34</v>
      </c>
      <c r="AX1229" s="14" t="s">
        <v>73</v>
      </c>
      <c r="AY1229" s="262" t="s">
        <v>177</v>
      </c>
    </row>
    <row r="1230" s="14" customFormat="1">
      <c r="A1230" s="14"/>
      <c r="B1230" s="252"/>
      <c r="C1230" s="253"/>
      <c r="D1230" s="243" t="s">
        <v>186</v>
      </c>
      <c r="E1230" s="254" t="s">
        <v>21</v>
      </c>
      <c r="F1230" s="255" t="s">
        <v>860</v>
      </c>
      <c r="G1230" s="253"/>
      <c r="H1230" s="256">
        <v>0.59999999999999998</v>
      </c>
      <c r="I1230" s="257"/>
      <c r="J1230" s="253"/>
      <c r="K1230" s="253"/>
      <c r="L1230" s="258"/>
      <c r="M1230" s="259"/>
      <c r="N1230" s="260"/>
      <c r="O1230" s="260"/>
      <c r="P1230" s="260"/>
      <c r="Q1230" s="260"/>
      <c r="R1230" s="260"/>
      <c r="S1230" s="260"/>
      <c r="T1230" s="261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62" t="s">
        <v>186</v>
      </c>
      <c r="AU1230" s="262" t="s">
        <v>82</v>
      </c>
      <c r="AV1230" s="14" t="s">
        <v>82</v>
      </c>
      <c r="AW1230" s="14" t="s">
        <v>34</v>
      </c>
      <c r="AX1230" s="14" t="s">
        <v>73</v>
      </c>
      <c r="AY1230" s="262" t="s">
        <v>177</v>
      </c>
    </row>
    <row r="1231" s="14" customFormat="1">
      <c r="A1231" s="14"/>
      <c r="B1231" s="252"/>
      <c r="C1231" s="253"/>
      <c r="D1231" s="243" t="s">
        <v>186</v>
      </c>
      <c r="E1231" s="254" t="s">
        <v>21</v>
      </c>
      <c r="F1231" s="255" t="s">
        <v>861</v>
      </c>
      <c r="G1231" s="253"/>
      <c r="H1231" s="256">
        <v>0.56000000000000005</v>
      </c>
      <c r="I1231" s="257"/>
      <c r="J1231" s="253"/>
      <c r="K1231" s="253"/>
      <c r="L1231" s="258"/>
      <c r="M1231" s="259"/>
      <c r="N1231" s="260"/>
      <c r="O1231" s="260"/>
      <c r="P1231" s="260"/>
      <c r="Q1231" s="260"/>
      <c r="R1231" s="260"/>
      <c r="S1231" s="260"/>
      <c r="T1231" s="261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2" t="s">
        <v>186</v>
      </c>
      <c r="AU1231" s="262" t="s">
        <v>82</v>
      </c>
      <c r="AV1231" s="14" t="s">
        <v>82</v>
      </c>
      <c r="AW1231" s="14" t="s">
        <v>34</v>
      </c>
      <c r="AX1231" s="14" t="s">
        <v>73</v>
      </c>
      <c r="AY1231" s="262" t="s">
        <v>177</v>
      </c>
    </row>
    <row r="1232" s="14" customFormat="1">
      <c r="A1232" s="14"/>
      <c r="B1232" s="252"/>
      <c r="C1232" s="253"/>
      <c r="D1232" s="243" t="s">
        <v>186</v>
      </c>
      <c r="E1232" s="254" t="s">
        <v>21</v>
      </c>
      <c r="F1232" s="255" t="s">
        <v>867</v>
      </c>
      <c r="G1232" s="253"/>
      <c r="H1232" s="256">
        <v>0.97599999999999998</v>
      </c>
      <c r="I1232" s="257"/>
      <c r="J1232" s="253"/>
      <c r="K1232" s="253"/>
      <c r="L1232" s="258"/>
      <c r="M1232" s="259"/>
      <c r="N1232" s="260"/>
      <c r="O1232" s="260"/>
      <c r="P1232" s="260"/>
      <c r="Q1232" s="260"/>
      <c r="R1232" s="260"/>
      <c r="S1232" s="260"/>
      <c r="T1232" s="261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62" t="s">
        <v>186</v>
      </c>
      <c r="AU1232" s="262" t="s">
        <v>82</v>
      </c>
      <c r="AV1232" s="14" t="s">
        <v>82</v>
      </c>
      <c r="AW1232" s="14" t="s">
        <v>34</v>
      </c>
      <c r="AX1232" s="14" t="s">
        <v>73</v>
      </c>
      <c r="AY1232" s="262" t="s">
        <v>177</v>
      </c>
    </row>
    <row r="1233" s="14" customFormat="1">
      <c r="A1233" s="14"/>
      <c r="B1233" s="252"/>
      <c r="C1233" s="253"/>
      <c r="D1233" s="243" t="s">
        <v>186</v>
      </c>
      <c r="E1233" s="254" t="s">
        <v>21</v>
      </c>
      <c r="F1233" s="255" t="s">
        <v>868</v>
      </c>
      <c r="G1233" s="253"/>
      <c r="H1233" s="256">
        <v>7.0999999999999996</v>
      </c>
      <c r="I1233" s="257"/>
      <c r="J1233" s="253"/>
      <c r="K1233" s="253"/>
      <c r="L1233" s="258"/>
      <c r="M1233" s="259"/>
      <c r="N1233" s="260"/>
      <c r="O1233" s="260"/>
      <c r="P1233" s="260"/>
      <c r="Q1233" s="260"/>
      <c r="R1233" s="260"/>
      <c r="S1233" s="260"/>
      <c r="T1233" s="261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2" t="s">
        <v>186</v>
      </c>
      <c r="AU1233" s="262" t="s">
        <v>82</v>
      </c>
      <c r="AV1233" s="14" t="s">
        <v>82</v>
      </c>
      <c r="AW1233" s="14" t="s">
        <v>34</v>
      </c>
      <c r="AX1233" s="14" t="s">
        <v>73</v>
      </c>
      <c r="AY1233" s="262" t="s">
        <v>177</v>
      </c>
    </row>
    <row r="1234" s="14" customFormat="1">
      <c r="A1234" s="14"/>
      <c r="B1234" s="252"/>
      <c r="C1234" s="253"/>
      <c r="D1234" s="243" t="s">
        <v>186</v>
      </c>
      <c r="E1234" s="254" t="s">
        <v>21</v>
      </c>
      <c r="F1234" s="255" t="s">
        <v>869</v>
      </c>
      <c r="G1234" s="253"/>
      <c r="H1234" s="256">
        <v>1.1599999999999999</v>
      </c>
      <c r="I1234" s="257"/>
      <c r="J1234" s="253"/>
      <c r="K1234" s="253"/>
      <c r="L1234" s="258"/>
      <c r="M1234" s="259"/>
      <c r="N1234" s="260"/>
      <c r="O1234" s="260"/>
      <c r="P1234" s="260"/>
      <c r="Q1234" s="260"/>
      <c r="R1234" s="260"/>
      <c r="S1234" s="260"/>
      <c r="T1234" s="261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2" t="s">
        <v>186</v>
      </c>
      <c r="AU1234" s="262" t="s">
        <v>82</v>
      </c>
      <c r="AV1234" s="14" t="s">
        <v>82</v>
      </c>
      <c r="AW1234" s="14" t="s">
        <v>34</v>
      </c>
      <c r="AX1234" s="14" t="s">
        <v>73</v>
      </c>
      <c r="AY1234" s="262" t="s">
        <v>177</v>
      </c>
    </row>
    <row r="1235" s="14" customFormat="1">
      <c r="A1235" s="14"/>
      <c r="B1235" s="252"/>
      <c r="C1235" s="253"/>
      <c r="D1235" s="243" t="s">
        <v>186</v>
      </c>
      <c r="E1235" s="254" t="s">
        <v>21</v>
      </c>
      <c r="F1235" s="255" t="s">
        <v>870</v>
      </c>
      <c r="G1235" s="253"/>
      <c r="H1235" s="256">
        <v>3.2000000000000002</v>
      </c>
      <c r="I1235" s="257"/>
      <c r="J1235" s="253"/>
      <c r="K1235" s="253"/>
      <c r="L1235" s="258"/>
      <c r="M1235" s="259"/>
      <c r="N1235" s="260"/>
      <c r="O1235" s="260"/>
      <c r="P1235" s="260"/>
      <c r="Q1235" s="260"/>
      <c r="R1235" s="260"/>
      <c r="S1235" s="260"/>
      <c r="T1235" s="261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62" t="s">
        <v>186</v>
      </c>
      <c r="AU1235" s="262" t="s">
        <v>82</v>
      </c>
      <c r="AV1235" s="14" t="s">
        <v>82</v>
      </c>
      <c r="AW1235" s="14" t="s">
        <v>34</v>
      </c>
      <c r="AX1235" s="14" t="s">
        <v>73</v>
      </c>
      <c r="AY1235" s="262" t="s">
        <v>177</v>
      </c>
    </row>
    <row r="1236" s="15" customFormat="1">
      <c r="A1236" s="15"/>
      <c r="B1236" s="263"/>
      <c r="C1236" s="264"/>
      <c r="D1236" s="243" t="s">
        <v>186</v>
      </c>
      <c r="E1236" s="265" t="s">
        <v>21</v>
      </c>
      <c r="F1236" s="266" t="s">
        <v>190</v>
      </c>
      <c r="G1236" s="264"/>
      <c r="H1236" s="267">
        <v>515.99999999999989</v>
      </c>
      <c r="I1236" s="268"/>
      <c r="J1236" s="264"/>
      <c r="K1236" s="264"/>
      <c r="L1236" s="269"/>
      <c r="M1236" s="270"/>
      <c r="N1236" s="271"/>
      <c r="O1236" s="271"/>
      <c r="P1236" s="271"/>
      <c r="Q1236" s="271"/>
      <c r="R1236" s="271"/>
      <c r="S1236" s="271"/>
      <c r="T1236" s="272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73" t="s">
        <v>186</v>
      </c>
      <c r="AU1236" s="273" t="s">
        <v>82</v>
      </c>
      <c r="AV1236" s="15" t="s">
        <v>184</v>
      </c>
      <c r="AW1236" s="15" t="s">
        <v>34</v>
      </c>
      <c r="AX1236" s="15" t="s">
        <v>80</v>
      </c>
      <c r="AY1236" s="273" t="s">
        <v>177</v>
      </c>
    </row>
    <row r="1237" s="2" customFormat="1" ht="14.4" customHeight="1">
      <c r="A1237" s="40"/>
      <c r="B1237" s="41"/>
      <c r="C1237" s="228" t="s">
        <v>1617</v>
      </c>
      <c r="D1237" s="228" t="s">
        <v>179</v>
      </c>
      <c r="E1237" s="229" t="s">
        <v>1618</v>
      </c>
      <c r="F1237" s="230" t="s">
        <v>1619</v>
      </c>
      <c r="G1237" s="231" t="s">
        <v>293</v>
      </c>
      <c r="H1237" s="232">
        <v>58.299999999999997</v>
      </c>
      <c r="I1237" s="233"/>
      <c r="J1237" s="234">
        <f>ROUND(I1237*H1237,2)</f>
        <v>0</v>
      </c>
      <c r="K1237" s="230" t="s">
        <v>183</v>
      </c>
      <c r="L1237" s="46"/>
      <c r="M1237" s="235" t="s">
        <v>21</v>
      </c>
      <c r="N1237" s="236" t="s">
        <v>44</v>
      </c>
      <c r="O1237" s="86"/>
      <c r="P1237" s="237">
        <f>O1237*H1237</f>
        <v>0</v>
      </c>
      <c r="Q1237" s="237">
        <v>0</v>
      </c>
      <c r="R1237" s="237">
        <f>Q1237*H1237</f>
        <v>0</v>
      </c>
      <c r="S1237" s="237">
        <v>0.029999999999999999</v>
      </c>
      <c r="T1237" s="238">
        <f>S1237*H1237</f>
        <v>1.7489999999999999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39" t="s">
        <v>184</v>
      </c>
      <c r="AT1237" s="239" t="s">
        <v>179</v>
      </c>
      <c r="AU1237" s="239" t="s">
        <v>82</v>
      </c>
      <c r="AY1237" s="19" t="s">
        <v>177</v>
      </c>
      <c r="BE1237" s="240">
        <f>IF(N1237="základní",J1237,0)</f>
        <v>0</v>
      </c>
      <c r="BF1237" s="240">
        <f>IF(N1237="snížená",J1237,0)</f>
        <v>0</v>
      </c>
      <c r="BG1237" s="240">
        <f>IF(N1237="zákl. přenesená",J1237,0)</f>
        <v>0</v>
      </c>
      <c r="BH1237" s="240">
        <f>IF(N1237="sníž. přenesená",J1237,0)</f>
        <v>0</v>
      </c>
      <c r="BI1237" s="240">
        <f>IF(N1237="nulová",J1237,0)</f>
        <v>0</v>
      </c>
      <c r="BJ1237" s="19" t="s">
        <v>80</v>
      </c>
      <c r="BK1237" s="240">
        <f>ROUND(I1237*H1237,2)</f>
        <v>0</v>
      </c>
      <c r="BL1237" s="19" t="s">
        <v>184</v>
      </c>
      <c r="BM1237" s="239" t="s">
        <v>1620</v>
      </c>
    </row>
    <row r="1238" s="13" customFormat="1">
      <c r="A1238" s="13"/>
      <c r="B1238" s="241"/>
      <c r="C1238" s="242"/>
      <c r="D1238" s="243" t="s">
        <v>186</v>
      </c>
      <c r="E1238" s="244" t="s">
        <v>21</v>
      </c>
      <c r="F1238" s="245" t="s">
        <v>1621</v>
      </c>
      <c r="G1238" s="242"/>
      <c r="H1238" s="244" t="s">
        <v>21</v>
      </c>
      <c r="I1238" s="246"/>
      <c r="J1238" s="242"/>
      <c r="K1238" s="242"/>
      <c r="L1238" s="247"/>
      <c r="M1238" s="248"/>
      <c r="N1238" s="249"/>
      <c r="O1238" s="249"/>
      <c r="P1238" s="249"/>
      <c r="Q1238" s="249"/>
      <c r="R1238" s="249"/>
      <c r="S1238" s="249"/>
      <c r="T1238" s="25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1" t="s">
        <v>186</v>
      </c>
      <c r="AU1238" s="251" t="s">
        <v>82</v>
      </c>
      <c r="AV1238" s="13" t="s">
        <v>80</v>
      </c>
      <c r="AW1238" s="13" t="s">
        <v>34</v>
      </c>
      <c r="AX1238" s="13" t="s">
        <v>73</v>
      </c>
      <c r="AY1238" s="251" t="s">
        <v>177</v>
      </c>
    </row>
    <row r="1239" s="13" customFormat="1">
      <c r="A1239" s="13"/>
      <c r="B1239" s="241"/>
      <c r="C1239" s="242"/>
      <c r="D1239" s="243" t="s">
        <v>186</v>
      </c>
      <c r="E1239" s="244" t="s">
        <v>21</v>
      </c>
      <c r="F1239" s="245" t="s">
        <v>1622</v>
      </c>
      <c r="G1239" s="242"/>
      <c r="H1239" s="244" t="s">
        <v>21</v>
      </c>
      <c r="I1239" s="246"/>
      <c r="J1239" s="242"/>
      <c r="K1239" s="242"/>
      <c r="L1239" s="247"/>
      <c r="M1239" s="248"/>
      <c r="N1239" s="249"/>
      <c r="O1239" s="249"/>
      <c r="P1239" s="249"/>
      <c r="Q1239" s="249"/>
      <c r="R1239" s="249"/>
      <c r="S1239" s="249"/>
      <c r="T1239" s="25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1" t="s">
        <v>186</v>
      </c>
      <c r="AU1239" s="251" t="s">
        <v>82</v>
      </c>
      <c r="AV1239" s="13" t="s">
        <v>80</v>
      </c>
      <c r="AW1239" s="13" t="s">
        <v>34</v>
      </c>
      <c r="AX1239" s="13" t="s">
        <v>73</v>
      </c>
      <c r="AY1239" s="251" t="s">
        <v>177</v>
      </c>
    </row>
    <row r="1240" s="14" customFormat="1">
      <c r="A1240" s="14"/>
      <c r="B1240" s="252"/>
      <c r="C1240" s="253"/>
      <c r="D1240" s="243" t="s">
        <v>186</v>
      </c>
      <c r="E1240" s="254" t="s">
        <v>21</v>
      </c>
      <c r="F1240" s="255" t="s">
        <v>1623</v>
      </c>
      <c r="G1240" s="253"/>
      <c r="H1240" s="256">
        <v>17.800000000000001</v>
      </c>
      <c r="I1240" s="257"/>
      <c r="J1240" s="253"/>
      <c r="K1240" s="253"/>
      <c r="L1240" s="258"/>
      <c r="M1240" s="259"/>
      <c r="N1240" s="260"/>
      <c r="O1240" s="260"/>
      <c r="P1240" s="260"/>
      <c r="Q1240" s="260"/>
      <c r="R1240" s="260"/>
      <c r="S1240" s="260"/>
      <c r="T1240" s="261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62" t="s">
        <v>186</v>
      </c>
      <c r="AU1240" s="262" t="s">
        <v>82</v>
      </c>
      <c r="AV1240" s="14" t="s">
        <v>82</v>
      </c>
      <c r="AW1240" s="14" t="s">
        <v>34</v>
      </c>
      <c r="AX1240" s="14" t="s">
        <v>73</v>
      </c>
      <c r="AY1240" s="262" t="s">
        <v>177</v>
      </c>
    </row>
    <row r="1241" s="14" customFormat="1">
      <c r="A1241" s="14"/>
      <c r="B1241" s="252"/>
      <c r="C1241" s="253"/>
      <c r="D1241" s="243" t="s">
        <v>186</v>
      </c>
      <c r="E1241" s="254" t="s">
        <v>21</v>
      </c>
      <c r="F1241" s="255" t="s">
        <v>1624</v>
      </c>
      <c r="G1241" s="253"/>
      <c r="H1241" s="256">
        <v>24.800000000000001</v>
      </c>
      <c r="I1241" s="257"/>
      <c r="J1241" s="253"/>
      <c r="K1241" s="253"/>
      <c r="L1241" s="258"/>
      <c r="M1241" s="259"/>
      <c r="N1241" s="260"/>
      <c r="O1241" s="260"/>
      <c r="P1241" s="260"/>
      <c r="Q1241" s="260"/>
      <c r="R1241" s="260"/>
      <c r="S1241" s="260"/>
      <c r="T1241" s="261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2" t="s">
        <v>186</v>
      </c>
      <c r="AU1241" s="262" t="s">
        <v>82</v>
      </c>
      <c r="AV1241" s="14" t="s">
        <v>82</v>
      </c>
      <c r="AW1241" s="14" t="s">
        <v>34</v>
      </c>
      <c r="AX1241" s="14" t="s">
        <v>73</v>
      </c>
      <c r="AY1241" s="262" t="s">
        <v>177</v>
      </c>
    </row>
    <row r="1242" s="14" customFormat="1">
      <c r="A1242" s="14"/>
      <c r="B1242" s="252"/>
      <c r="C1242" s="253"/>
      <c r="D1242" s="243" t="s">
        <v>186</v>
      </c>
      <c r="E1242" s="254" t="s">
        <v>21</v>
      </c>
      <c r="F1242" s="255" t="s">
        <v>1625</v>
      </c>
      <c r="G1242" s="253"/>
      <c r="H1242" s="256">
        <v>10.699999999999999</v>
      </c>
      <c r="I1242" s="257"/>
      <c r="J1242" s="253"/>
      <c r="K1242" s="253"/>
      <c r="L1242" s="258"/>
      <c r="M1242" s="259"/>
      <c r="N1242" s="260"/>
      <c r="O1242" s="260"/>
      <c r="P1242" s="260"/>
      <c r="Q1242" s="260"/>
      <c r="R1242" s="260"/>
      <c r="S1242" s="260"/>
      <c r="T1242" s="261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62" t="s">
        <v>186</v>
      </c>
      <c r="AU1242" s="262" t="s">
        <v>82</v>
      </c>
      <c r="AV1242" s="14" t="s">
        <v>82</v>
      </c>
      <c r="AW1242" s="14" t="s">
        <v>34</v>
      </c>
      <c r="AX1242" s="14" t="s">
        <v>73</v>
      </c>
      <c r="AY1242" s="262" t="s">
        <v>177</v>
      </c>
    </row>
    <row r="1243" s="14" customFormat="1">
      <c r="A1243" s="14"/>
      <c r="B1243" s="252"/>
      <c r="C1243" s="253"/>
      <c r="D1243" s="243" t="s">
        <v>186</v>
      </c>
      <c r="E1243" s="254" t="s">
        <v>21</v>
      </c>
      <c r="F1243" s="255" t="s">
        <v>1626</v>
      </c>
      <c r="G1243" s="253"/>
      <c r="H1243" s="256">
        <v>5</v>
      </c>
      <c r="I1243" s="257"/>
      <c r="J1243" s="253"/>
      <c r="K1243" s="253"/>
      <c r="L1243" s="258"/>
      <c r="M1243" s="259"/>
      <c r="N1243" s="260"/>
      <c r="O1243" s="260"/>
      <c r="P1243" s="260"/>
      <c r="Q1243" s="260"/>
      <c r="R1243" s="260"/>
      <c r="S1243" s="260"/>
      <c r="T1243" s="261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2" t="s">
        <v>186</v>
      </c>
      <c r="AU1243" s="262" t="s">
        <v>82</v>
      </c>
      <c r="AV1243" s="14" t="s">
        <v>82</v>
      </c>
      <c r="AW1243" s="14" t="s">
        <v>34</v>
      </c>
      <c r="AX1243" s="14" t="s">
        <v>73</v>
      </c>
      <c r="AY1243" s="262" t="s">
        <v>177</v>
      </c>
    </row>
    <row r="1244" s="15" customFormat="1">
      <c r="A1244" s="15"/>
      <c r="B1244" s="263"/>
      <c r="C1244" s="264"/>
      <c r="D1244" s="243" t="s">
        <v>186</v>
      </c>
      <c r="E1244" s="265" t="s">
        <v>21</v>
      </c>
      <c r="F1244" s="266" t="s">
        <v>190</v>
      </c>
      <c r="G1244" s="264"/>
      <c r="H1244" s="267">
        <v>58.299999999999997</v>
      </c>
      <c r="I1244" s="268"/>
      <c r="J1244" s="264"/>
      <c r="K1244" s="264"/>
      <c r="L1244" s="269"/>
      <c r="M1244" s="270"/>
      <c r="N1244" s="271"/>
      <c r="O1244" s="271"/>
      <c r="P1244" s="271"/>
      <c r="Q1244" s="271"/>
      <c r="R1244" s="271"/>
      <c r="S1244" s="271"/>
      <c r="T1244" s="272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73" t="s">
        <v>186</v>
      </c>
      <c r="AU1244" s="273" t="s">
        <v>82</v>
      </c>
      <c r="AV1244" s="15" t="s">
        <v>184</v>
      </c>
      <c r="AW1244" s="15" t="s">
        <v>34</v>
      </c>
      <c r="AX1244" s="15" t="s">
        <v>80</v>
      </c>
      <c r="AY1244" s="273" t="s">
        <v>177</v>
      </c>
    </row>
    <row r="1245" s="2" customFormat="1" ht="30" customHeight="1">
      <c r="A1245" s="40"/>
      <c r="B1245" s="41"/>
      <c r="C1245" s="228" t="s">
        <v>1627</v>
      </c>
      <c r="D1245" s="228" t="s">
        <v>179</v>
      </c>
      <c r="E1245" s="229" t="s">
        <v>1628</v>
      </c>
      <c r="F1245" s="230" t="s">
        <v>1629</v>
      </c>
      <c r="G1245" s="231" t="s">
        <v>269</v>
      </c>
      <c r="H1245" s="232">
        <v>12.984999999999999</v>
      </c>
      <c r="I1245" s="233"/>
      <c r="J1245" s="234">
        <f>ROUND(I1245*H1245,2)</f>
        <v>0</v>
      </c>
      <c r="K1245" s="230" t="s">
        <v>183</v>
      </c>
      <c r="L1245" s="46"/>
      <c r="M1245" s="235" t="s">
        <v>21</v>
      </c>
      <c r="N1245" s="236" t="s">
        <v>44</v>
      </c>
      <c r="O1245" s="86"/>
      <c r="P1245" s="237">
        <f>O1245*H1245</f>
        <v>0</v>
      </c>
      <c r="Q1245" s="237">
        <v>0</v>
      </c>
      <c r="R1245" s="237">
        <f>Q1245*H1245</f>
        <v>0</v>
      </c>
      <c r="S1245" s="237">
        <v>0.183</v>
      </c>
      <c r="T1245" s="238">
        <f>S1245*H1245</f>
        <v>2.376255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39" t="s">
        <v>184</v>
      </c>
      <c r="AT1245" s="239" t="s">
        <v>179</v>
      </c>
      <c r="AU1245" s="239" t="s">
        <v>82</v>
      </c>
      <c r="AY1245" s="19" t="s">
        <v>177</v>
      </c>
      <c r="BE1245" s="240">
        <f>IF(N1245="základní",J1245,0)</f>
        <v>0</v>
      </c>
      <c r="BF1245" s="240">
        <f>IF(N1245="snížená",J1245,0)</f>
        <v>0</v>
      </c>
      <c r="BG1245" s="240">
        <f>IF(N1245="zákl. přenesená",J1245,0)</f>
        <v>0</v>
      </c>
      <c r="BH1245" s="240">
        <f>IF(N1245="sníž. přenesená",J1245,0)</f>
        <v>0</v>
      </c>
      <c r="BI1245" s="240">
        <f>IF(N1245="nulová",J1245,0)</f>
        <v>0</v>
      </c>
      <c r="BJ1245" s="19" t="s">
        <v>80</v>
      </c>
      <c r="BK1245" s="240">
        <f>ROUND(I1245*H1245,2)</f>
        <v>0</v>
      </c>
      <c r="BL1245" s="19" t="s">
        <v>184</v>
      </c>
      <c r="BM1245" s="239" t="s">
        <v>1630</v>
      </c>
    </row>
    <row r="1246" s="13" customFormat="1">
      <c r="A1246" s="13"/>
      <c r="B1246" s="241"/>
      <c r="C1246" s="242"/>
      <c r="D1246" s="243" t="s">
        <v>186</v>
      </c>
      <c r="E1246" s="244" t="s">
        <v>21</v>
      </c>
      <c r="F1246" s="245" t="s">
        <v>1631</v>
      </c>
      <c r="G1246" s="242"/>
      <c r="H1246" s="244" t="s">
        <v>21</v>
      </c>
      <c r="I1246" s="246"/>
      <c r="J1246" s="242"/>
      <c r="K1246" s="242"/>
      <c r="L1246" s="247"/>
      <c r="M1246" s="248"/>
      <c r="N1246" s="249"/>
      <c r="O1246" s="249"/>
      <c r="P1246" s="249"/>
      <c r="Q1246" s="249"/>
      <c r="R1246" s="249"/>
      <c r="S1246" s="249"/>
      <c r="T1246" s="25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51" t="s">
        <v>186</v>
      </c>
      <c r="AU1246" s="251" t="s">
        <v>82</v>
      </c>
      <c r="AV1246" s="13" t="s">
        <v>80</v>
      </c>
      <c r="AW1246" s="13" t="s">
        <v>34</v>
      </c>
      <c r="AX1246" s="13" t="s">
        <v>73</v>
      </c>
      <c r="AY1246" s="251" t="s">
        <v>177</v>
      </c>
    </row>
    <row r="1247" s="14" customFormat="1">
      <c r="A1247" s="14"/>
      <c r="B1247" s="252"/>
      <c r="C1247" s="253"/>
      <c r="D1247" s="243" t="s">
        <v>186</v>
      </c>
      <c r="E1247" s="254" t="s">
        <v>21</v>
      </c>
      <c r="F1247" s="255" t="s">
        <v>1632</v>
      </c>
      <c r="G1247" s="253"/>
      <c r="H1247" s="256">
        <v>0.23999999999999999</v>
      </c>
      <c r="I1247" s="257"/>
      <c r="J1247" s="253"/>
      <c r="K1247" s="253"/>
      <c r="L1247" s="258"/>
      <c r="M1247" s="259"/>
      <c r="N1247" s="260"/>
      <c r="O1247" s="260"/>
      <c r="P1247" s="260"/>
      <c r="Q1247" s="260"/>
      <c r="R1247" s="260"/>
      <c r="S1247" s="260"/>
      <c r="T1247" s="261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62" t="s">
        <v>186</v>
      </c>
      <c r="AU1247" s="262" t="s">
        <v>82</v>
      </c>
      <c r="AV1247" s="14" t="s">
        <v>82</v>
      </c>
      <c r="AW1247" s="14" t="s">
        <v>34</v>
      </c>
      <c r="AX1247" s="14" t="s">
        <v>73</v>
      </c>
      <c r="AY1247" s="262" t="s">
        <v>177</v>
      </c>
    </row>
    <row r="1248" s="13" customFormat="1">
      <c r="A1248" s="13"/>
      <c r="B1248" s="241"/>
      <c r="C1248" s="242"/>
      <c r="D1248" s="243" t="s">
        <v>186</v>
      </c>
      <c r="E1248" s="244" t="s">
        <v>21</v>
      </c>
      <c r="F1248" s="245" t="s">
        <v>1633</v>
      </c>
      <c r="G1248" s="242"/>
      <c r="H1248" s="244" t="s">
        <v>21</v>
      </c>
      <c r="I1248" s="246"/>
      <c r="J1248" s="242"/>
      <c r="K1248" s="242"/>
      <c r="L1248" s="247"/>
      <c r="M1248" s="248"/>
      <c r="N1248" s="249"/>
      <c r="O1248" s="249"/>
      <c r="P1248" s="249"/>
      <c r="Q1248" s="249"/>
      <c r="R1248" s="249"/>
      <c r="S1248" s="249"/>
      <c r="T1248" s="25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1" t="s">
        <v>186</v>
      </c>
      <c r="AU1248" s="251" t="s">
        <v>82</v>
      </c>
      <c r="AV1248" s="13" t="s">
        <v>80</v>
      </c>
      <c r="AW1248" s="13" t="s">
        <v>34</v>
      </c>
      <c r="AX1248" s="13" t="s">
        <v>73</v>
      </c>
      <c r="AY1248" s="251" t="s">
        <v>177</v>
      </c>
    </row>
    <row r="1249" s="14" customFormat="1">
      <c r="A1249" s="14"/>
      <c r="B1249" s="252"/>
      <c r="C1249" s="253"/>
      <c r="D1249" s="243" t="s">
        <v>186</v>
      </c>
      <c r="E1249" s="254" t="s">
        <v>21</v>
      </c>
      <c r="F1249" s="255" t="s">
        <v>1634</v>
      </c>
      <c r="G1249" s="253"/>
      <c r="H1249" s="256">
        <v>8.7449999999999992</v>
      </c>
      <c r="I1249" s="257"/>
      <c r="J1249" s="253"/>
      <c r="K1249" s="253"/>
      <c r="L1249" s="258"/>
      <c r="M1249" s="259"/>
      <c r="N1249" s="260"/>
      <c r="O1249" s="260"/>
      <c r="P1249" s="260"/>
      <c r="Q1249" s="260"/>
      <c r="R1249" s="260"/>
      <c r="S1249" s="260"/>
      <c r="T1249" s="261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2" t="s">
        <v>186</v>
      </c>
      <c r="AU1249" s="262" t="s">
        <v>82</v>
      </c>
      <c r="AV1249" s="14" t="s">
        <v>82</v>
      </c>
      <c r="AW1249" s="14" t="s">
        <v>34</v>
      </c>
      <c r="AX1249" s="14" t="s">
        <v>73</v>
      </c>
      <c r="AY1249" s="262" t="s">
        <v>177</v>
      </c>
    </row>
    <row r="1250" s="13" customFormat="1">
      <c r="A1250" s="13"/>
      <c r="B1250" s="241"/>
      <c r="C1250" s="242"/>
      <c r="D1250" s="243" t="s">
        <v>186</v>
      </c>
      <c r="E1250" s="244" t="s">
        <v>21</v>
      </c>
      <c r="F1250" s="245" t="s">
        <v>1635</v>
      </c>
      <c r="G1250" s="242"/>
      <c r="H1250" s="244" t="s">
        <v>21</v>
      </c>
      <c r="I1250" s="246"/>
      <c r="J1250" s="242"/>
      <c r="K1250" s="242"/>
      <c r="L1250" s="247"/>
      <c r="M1250" s="248"/>
      <c r="N1250" s="249"/>
      <c r="O1250" s="249"/>
      <c r="P1250" s="249"/>
      <c r="Q1250" s="249"/>
      <c r="R1250" s="249"/>
      <c r="S1250" s="249"/>
      <c r="T1250" s="25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1" t="s">
        <v>186</v>
      </c>
      <c r="AU1250" s="251" t="s">
        <v>82</v>
      </c>
      <c r="AV1250" s="13" t="s">
        <v>80</v>
      </c>
      <c r="AW1250" s="13" t="s">
        <v>34</v>
      </c>
      <c r="AX1250" s="13" t="s">
        <v>73</v>
      </c>
      <c r="AY1250" s="251" t="s">
        <v>177</v>
      </c>
    </row>
    <row r="1251" s="14" customFormat="1">
      <c r="A1251" s="14"/>
      <c r="B1251" s="252"/>
      <c r="C1251" s="253"/>
      <c r="D1251" s="243" t="s">
        <v>186</v>
      </c>
      <c r="E1251" s="254" t="s">
        <v>21</v>
      </c>
      <c r="F1251" s="255" t="s">
        <v>848</v>
      </c>
      <c r="G1251" s="253"/>
      <c r="H1251" s="256">
        <v>4</v>
      </c>
      <c r="I1251" s="257"/>
      <c r="J1251" s="253"/>
      <c r="K1251" s="253"/>
      <c r="L1251" s="258"/>
      <c r="M1251" s="259"/>
      <c r="N1251" s="260"/>
      <c r="O1251" s="260"/>
      <c r="P1251" s="260"/>
      <c r="Q1251" s="260"/>
      <c r="R1251" s="260"/>
      <c r="S1251" s="260"/>
      <c r="T1251" s="261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2" t="s">
        <v>186</v>
      </c>
      <c r="AU1251" s="262" t="s">
        <v>82</v>
      </c>
      <c r="AV1251" s="14" t="s">
        <v>82</v>
      </c>
      <c r="AW1251" s="14" t="s">
        <v>34</v>
      </c>
      <c r="AX1251" s="14" t="s">
        <v>73</v>
      </c>
      <c r="AY1251" s="262" t="s">
        <v>177</v>
      </c>
    </row>
    <row r="1252" s="15" customFormat="1">
      <c r="A1252" s="15"/>
      <c r="B1252" s="263"/>
      <c r="C1252" s="264"/>
      <c r="D1252" s="243" t="s">
        <v>186</v>
      </c>
      <c r="E1252" s="265" t="s">
        <v>21</v>
      </c>
      <c r="F1252" s="266" t="s">
        <v>190</v>
      </c>
      <c r="G1252" s="264"/>
      <c r="H1252" s="267">
        <v>12.984999999999999</v>
      </c>
      <c r="I1252" s="268"/>
      <c r="J1252" s="264"/>
      <c r="K1252" s="264"/>
      <c r="L1252" s="269"/>
      <c r="M1252" s="270"/>
      <c r="N1252" s="271"/>
      <c r="O1252" s="271"/>
      <c r="P1252" s="271"/>
      <c r="Q1252" s="271"/>
      <c r="R1252" s="271"/>
      <c r="S1252" s="271"/>
      <c r="T1252" s="272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73" t="s">
        <v>186</v>
      </c>
      <c r="AU1252" s="273" t="s">
        <v>82</v>
      </c>
      <c r="AV1252" s="15" t="s">
        <v>184</v>
      </c>
      <c r="AW1252" s="15" t="s">
        <v>34</v>
      </c>
      <c r="AX1252" s="15" t="s">
        <v>80</v>
      </c>
      <c r="AY1252" s="273" t="s">
        <v>177</v>
      </c>
    </row>
    <row r="1253" s="2" customFormat="1" ht="14.4" customHeight="1">
      <c r="A1253" s="40"/>
      <c r="B1253" s="41"/>
      <c r="C1253" s="228" t="s">
        <v>1636</v>
      </c>
      <c r="D1253" s="228" t="s">
        <v>179</v>
      </c>
      <c r="E1253" s="229" t="s">
        <v>1637</v>
      </c>
      <c r="F1253" s="230" t="s">
        <v>1638</v>
      </c>
      <c r="G1253" s="231" t="s">
        <v>269</v>
      </c>
      <c r="H1253" s="232">
        <v>15.380000000000001</v>
      </c>
      <c r="I1253" s="233"/>
      <c r="J1253" s="234">
        <f>ROUND(I1253*H1253,2)</f>
        <v>0</v>
      </c>
      <c r="K1253" s="230" t="s">
        <v>183</v>
      </c>
      <c r="L1253" s="46"/>
      <c r="M1253" s="235" t="s">
        <v>21</v>
      </c>
      <c r="N1253" s="236" t="s">
        <v>44</v>
      </c>
      <c r="O1253" s="86"/>
      <c r="P1253" s="237">
        <f>O1253*H1253</f>
        <v>0</v>
      </c>
      <c r="Q1253" s="237">
        <v>0</v>
      </c>
      <c r="R1253" s="237">
        <f>Q1253*H1253</f>
        <v>0</v>
      </c>
      <c r="S1253" s="237">
        <v>0.021999999999999999</v>
      </c>
      <c r="T1253" s="238">
        <f>S1253*H1253</f>
        <v>0.33835999999999999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39" t="s">
        <v>184</v>
      </c>
      <c r="AT1253" s="239" t="s">
        <v>179</v>
      </c>
      <c r="AU1253" s="239" t="s">
        <v>82</v>
      </c>
      <c r="AY1253" s="19" t="s">
        <v>177</v>
      </c>
      <c r="BE1253" s="240">
        <f>IF(N1253="základní",J1253,0)</f>
        <v>0</v>
      </c>
      <c r="BF1253" s="240">
        <f>IF(N1253="snížená",J1253,0)</f>
        <v>0</v>
      </c>
      <c r="BG1253" s="240">
        <f>IF(N1253="zákl. přenesená",J1253,0)</f>
        <v>0</v>
      </c>
      <c r="BH1253" s="240">
        <f>IF(N1253="sníž. přenesená",J1253,0)</f>
        <v>0</v>
      </c>
      <c r="BI1253" s="240">
        <f>IF(N1253="nulová",J1253,0)</f>
        <v>0</v>
      </c>
      <c r="BJ1253" s="19" t="s">
        <v>80</v>
      </c>
      <c r="BK1253" s="240">
        <f>ROUND(I1253*H1253,2)</f>
        <v>0</v>
      </c>
      <c r="BL1253" s="19" t="s">
        <v>184</v>
      </c>
      <c r="BM1253" s="239" t="s">
        <v>1639</v>
      </c>
    </row>
    <row r="1254" s="13" customFormat="1">
      <c r="A1254" s="13"/>
      <c r="B1254" s="241"/>
      <c r="C1254" s="242"/>
      <c r="D1254" s="243" t="s">
        <v>186</v>
      </c>
      <c r="E1254" s="244" t="s">
        <v>21</v>
      </c>
      <c r="F1254" s="245" t="s">
        <v>1316</v>
      </c>
      <c r="G1254" s="242"/>
      <c r="H1254" s="244" t="s">
        <v>21</v>
      </c>
      <c r="I1254" s="246"/>
      <c r="J1254" s="242"/>
      <c r="K1254" s="242"/>
      <c r="L1254" s="247"/>
      <c r="M1254" s="248"/>
      <c r="N1254" s="249"/>
      <c r="O1254" s="249"/>
      <c r="P1254" s="249"/>
      <c r="Q1254" s="249"/>
      <c r="R1254" s="249"/>
      <c r="S1254" s="249"/>
      <c r="T1254" s="250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51" t="s">
        <v>186</v>
      </c>
      <c r="AU1254" s="251" t="s">
        <v>82</v>
      </c>
      <c r="AV1254" s="13" t="s">
        <v>80</v>
      </c>
      <c r="AW1254" s="13" t="s">
        <v>34</v>
      </c>
      <c r="AX1254" s="13" t="s">
        <v>73</v>
      </c>
      <c r="AY1254" s="251" t="s">
        <v>177</v>
      </c>
    </row>
    <row r="1255" s="13" customFormat="1">
      <c r="A1255" s="13"/>
      <c r="B1255" s="241"/>
      <c r="C1255" s="242"/>
      <c r="D1255" s="243" t="s">
        <v>186</v>
      </c>
      <c r="E1255" s="244" t="s">
        <v>21</v>
      </c>
      <c r="F1255" s="245" t="s">
        <v>1640</v>
      </c>
      <c r="G1255" s="242"/>
      <c r="H1255" s="244" t="s">
        <v>21</v>
      </c>
      <c r="I1255" s="246"/>
      <c r="J1255" s="242"/>
      <c r="K1255" s="242"/>
      <c r="L1255" s="247"/>
      <c r="M1255" s="248"/>
      <c r="N1255" s="249"/>
      <c r="O1255" s="249"/>
      <c r="P1255" s="249"/>
      <c r="Q1255" s="249"/>
      <c r="R1255" s="249"/>
      <c r="S1255" s="249"/>
      <c r="T1255" s="250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51" t="s">
        <v>186</v>
      </c>
      <c r="AU1255" s="251" t="s">
        <v>82</v>
      </c>
      <c r="AV1255" s="13" t="s">
        <v>80</v>
      </c>
      <c r="AW1255" s="13" t="s">
        <v>34</v>
      </c>
      <c r="AX1255" s="13" t="s">
        <v>73</v>
      </c>
      <c r="AY1255" s="251" t="s">
        <v>177</v>
      </c>
    </row>
    <row r="1256" s="14" customFormat="1">
      <c r="A1256" s="14"/>
      <c r="B1256" s="252"/>
      <c r="C1256" s="253"/>
      <c r="D1256" s="243" t="s">
        <v>186</v>
      </c>
      <c r="E1256" s="254" t="s">
        <v>21</v>
      </c>
      <c r="F1256" s="255" t="s">
        <v>1318</v>
      </c>
      <c r="G1256" s="253"/>
      <c r="H1256" s="256">
        <v>5.3300000000000001</v>
      </c>
      <c r="I1256" s="257"/>
      <c r="J1256" s="253"/>
      <c r="K1256" s="253"/>
      <c r="L1256" s="258"/>
      <c r="M1256" s="259"/>
      <c r="N1256" s="260"/>
      <c r="O1256" s="260"/>
      <c r="P1256" s="260"/>
      <c r="Q1256" s="260"/>
      <c r="R1256" s="260"/>
      <c r="S1256" s="260"/>
      <c r="T1256" s="261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62" t="s">
        <v>186</v>
      </c>
      <c r="AU1256" s="262" t="s">
        <v>82</v>
      </c>
      <c r="AV1256" s="14" t="s">
        <v>82</v>
      </c>
      <c r="AW1256" s="14" t="s">
        <v>34</v>
      </c>
      <c r="AX1256" s="14" t="s">
        <v>73</v>
      </c>
      <c r="AY1256" s="262" t="s">
        <v>177</v>
      </c>
    </row>
    <row r="1257" s="14" customFormat="1">
      <c r="A1257" s="14"/>
      <c r="B1257" s="252"/>
      <c r="C1257" s="253"/>
      <c r="D1257" s="243" t="s">
        <v>186</v>
      </c>
      <c r="E1257" s="254" t="s">
        <v>21</v>
      </c>
      <c r="F1257" s="255" t="s">
        <v>1319</v>
      </c>
      <c r="G1257" s="253"/>
      <c r="H1257" s="256">
        <v>10.050000000000001</v>
      </c>
      <c r="I1257" s="257"/>
      <c r="J1257" s="253"/>
      <c r="K1257" s="253"/>
      <c r="L1257" s="258"/>
      <c r="M1257" s="259"/>
      <c r="N1257" s="260"/>
      <c r="O1257" s="260"/>
      <c r="P1257" s="260"/>
      <c r="Q1257" s="260"/>
      <c r="R1257" s="260"/>
      <c r="S1257" s="260"/>
      <c r="T1257" s="261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62" t="s">
        <v>186</v>
      </c>
      <c r="AU1257" s="262" t="s">
        <v>82</v>
      </c>
      <c r="AV1257" s="14" t="s">
        <v>82</v>
      </c>
      <c r="AW1257" s="14" t="s">
        <v>34</v>
      </c>
      <c r="AX1257" s="14" t="s">
        <v>73</v>
      </c>
      <c r="AY1257" s="262" t="s">
        <v>177</v>
      </c>
    </row>
    <row r="1258" s="15" customFormat="1">
      <c r="A1258" s="15"/>
      <c r="B1258" s="263"/>
      <c r="C1258" s="264"/>
      <c r="D1258" s="243" t="s">
        <v>186</v>
      </c>
      <c r="E1258" s="265" t="s">
        <v>21</v>
      </c>
      <c r="F1258" s="266" t="s">
        <v>190</v>
      </c>
      <c r="G1258" s="264"/>
      <c r="H1258" s="267">
        <v>15.380000000000001</v>
      </c>
      <c r="I1258" s="268"/>
      <c r="J1258" s="264"/>
      <c r="K1258" s="264"/>
      <c r="L1258" s="269"/>
      <c r="M1258" s="270"/>
      <c r="N1258" s="271"/>
      <c r="O1258" s="271"/>
      <c r="P1258" s="271"/>
      <c r="Q1258" s="271"/>
      <c r="R1258" s="271"/>
      <c r="S1258" s="271"/>
      <c r="T1258" s="272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73" t="s">
        <v>186</v>
      </c>
      <c r="AU1258" s="273" t="s">
        <v>82</v>
      </c>
      <c r="AV1258" s="15" t="s">
        <v>184</v>
      </c>
      <c r="AW1258" s="15" t="s">
        <v>34</v>
      </c>
      <c r="AX1258" s="15" t="s">
        <v>80</v>
      </c>
      <c r="AY1258" s="273" t="s">
        <v>177</v>
      </c>
    </row>
    <row r="1259" s="2" customFormat="1" ht="14.4" customHeight="1">
      <c r="A1259" s="40"/>
      <c r="B1259" s="41"/>
      <c r="C1259" s="228" t="s">
        <v>1641</v>
      </c>
      <c r="D1259" s="228" t="s">
        <v>179</v>
      </c>
      <c r="E1259" s="229" t="s">
        <v>1642</v>
      </c>
      <c r="F1259" s="230" t="s">
        <v>1643</v>
      </c>
      <c r="G1259" s="231" t="s">
        <v>269</v>
      </c>
      <c r="H1259" s="232">
        <v>5.3300000000000001</v>
      </c>
      <c r="I1259" s="233"/>
      <c r="J1259" s="234">
        <f>ROUND(I1259*H1259,2)</f>
        <v>0</v>
      </c>
      <c r="K1259" s="230" t="s">
        <v>183</v>
      </c>
      <c r="L1259" s="46"/>
      <c r="M1259" s="235" t="s">
        <v>21</v>
      </c>
      <c r="N1259" s="236" t="s">
        <v>44</v>
      </c>
      <c r="O1259" s="86"/>
      <c r="P1259" s="237">
        <f>O1259*H1259</f>
        <v>0</v>
      </c>
      <c r="Q1259" s="237">
        <v>0</v>
      </c>
      <c r="R1259" s="237">
        <f>Q1259*H1259</f>
        <v>0</v>
      </c>
      <c r="S1259" s="237">
        <v>0.021999999999999999</v>
      </c>
      <c r="T1259" s="238">
        <f>S1259*H1259</f>
        <v>0.11725999999999999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39" t="s">
        <v>184</v>
      </c>
      <c r="AT1259" s="239" t="s">
        <v>179</v>
      </c>
      <c r="AU1259" s="239" t="s">
        <v>82</v>
      </c>
      <c r="AY1259" s="19" t="s">
        <v>177</v>
      </c>
      <c r="BE1259" s="240">
        <f>IF(N1259="základní",J1259,0)</f>
        <v>0</v>
      </c>
      <c r="BF1259" s="240">
        <f>IF(N1259="snížená",J1259,0)</f>
        <v>0</v>
      </c>
      <c r="BG1259" s="240">
        <f>IF(N1259="zákl. přenesená",J1259,0)</f>
        <v>0</v>
      </c>
      <c r="BH1259" s="240">
        <f>IF(N1259="sníž. přenesená",J1259,0)</f>
        <v>0</v>
      </c>
      <c r="BI1259" s="240">
        <f>IF(N1259="nulová",J1259,0)</f>
        <v>0</v>
      </c>
      <c r="BJ1259" s="19" t="s">
        <v>80</v>
      </c>
      <c r="BK1259" s="240">
        <f>ROUND(I1259*H1259,2)</f>
        <v>0</v>
      </c>
      <c r="BL1259" s="19" t="s">
        <v>184</v>
      </c>
      <c r="BM1259" s="239" t="s">
        <v>1644</v>
      </c>
    </row>
    <row r="1260" s="14" customFormat="1">
      <c r="A1260" s="14"/>
      <c r="B1260" s="252"/>
      <c r="C1260" s="253"/>
      <c r="D1260" s="243" t="s">
        <v>186</v>
      </c>
      <c r="E1260" s="254" t="s">
        <v>21</v>
      </c>
      <c r="F1260" s="255" t="s">
        <v>1318</v>
      </c>
      <c r="G1260" s="253"/>
      <c r="H1260" s="256">
        <v>5.3300000000000001</v>
      </c>
      <c r="I1260" s="257"/>
      <c r="J1260" s="253"/>
      <c r="K1260" s="253"/>
      <c r="L1260" s="258"/>
      <c r="M1260" s="259"/>
      <c r="N1260" s="260"/>
      <c r="O1260" s="260"/>
      <c r="P1260" s="260"/>
      <c r="Q1260" s="260"/>
      <c r="R1260" s="260"/>
      <c r="S1260" s="260"/>
      <c r="T1260" s="261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62" t="s">
        <v>186</v>
      </c>
      <c r="AU1260" s="262" t="s">
        <v>82</v>
      </c>
      <c r="AV1260" s="14" t="s">
        <v>82</v>
      </c>
      <c r="AW1260" s="14" t="s">
        <v>34</v>
      </c>
      <c r="AX1260" s="14" t="s">
        <v>80</v>
      </c>
      <c r="AY1260" s="262" t="s">
        <v>177</v>
      </c>
    </row>
    <row r="1261" s="2" customFormat="1" ht="14.4" customHeight="1">
      <c r="A1261" s="40"/>
      <c r="B1261" s="41"/>
      <c r="C1261" s="228" t="s">
        <v>1645</v>
      </c>
      <c r="D1261" s="228" t="s">
        <v>179</v>
      </c>
      <c r="E1261" s="229" t="s">
        <v>1646</v>
      </c>
      <c r="F1261" s="230" t="s">
        <v>1647</v>
      </c>
      <c r="G1261" s="231" t="s">
        <v>269</v>
      </c>
      <c r="H1261" s="232">
        <v>20.710000000000001</v>
      </c>
      <c r="I1261" s="233"/>
      <c r="J1261" s="234">
        <f>ROUND(I1261*H1261,2)</f>
        <v>0</v>
      </c>
      <c r="K1261" s="230" t="s">
        <v>183</v>
      </c>
      <c r="L1261" s="46"/>
      <c r="M1261" s="235" t="s">
        <v>21</v>
      </c>
      <c r="N1261" s="236" t="s">
        <v>44</v>
      </c>
      <c r="O1261" s="86"/>
      <c r="P1261" s="237">
        <f>O1261*H1261</f>
        <v>0</v>
      </c>
      <c r="Q1261" s="237">
        <v>0</v>
      </c>
      <c r="R1261" s="237">
        <f>Q1261*H1261</f>
        <v>0</v>
      </c>
      <c r="S1261" s="237">
        <v>0</v>
      </c>
      <c r="T1261" s="238">
        <f>S1261*H1261</f>
        <v>0</v>
      </c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R1261" s="239" t="s">
        <v>184</v>
      </c>
      <c r="AT1261" s="239" t="s">
        <v>179</v>
      </c>
      <c r="AU1261" s="239" t="s">
        <v>82</v>
      </c>
      <c r="AY1261" s="19" t="s">
        <v>177</v>
      </c>
      <c r="BE1261" s="240">
        <f>IF(N1261="základní",J1261,0)</f>
        <v>0</v>
      </c>
      <c r="BF1261" s="240">
        <f>IF(N1261="snížená",J1261,0)</f>
        <v>0</v>
      </c>
      <c r="BG1261" s="240">
        <f>IF(N1261="zákl. přenesená",J1261,0)</f>
        <v>0</v>
      </c>
      <c r="BH1261" s="240">
        <f>IF(N1261="sníž. přenesená",J1261,0)</f>
        <v>0</v>
      </c>
      <c r="BI1261" s="240">
        <f>IF(N1261="nulová",J1261,0)</f>
        <v>0</v>
      </c>
      <c r="BJ1261" s="19" t="s">
        <v>80</v>
      </c>
      <c r="BK1261" s="240">
        <f>ROUND(I1261*H1261,2)</f>
        <v>0</v>
      </c>
      <c r="BL1261" s="19" t="s">
        <v>184</v>
      </c>
      <c r="BM1261" s="239" t="s">
        <v>1648</v>
      </c>
    </row>
    <row r="1262" s="14" customFormat="1">
      <c r="A1262" s="14"/>
      <c r="B1262" s="252"/>
      <c r="C1262" s="253"/>
      <c r="D1262" s="243" t="s">
        <v>186</v>
      </c>
      <c r="E1262" s="254" t="s">
        <v>21</v>
      </c>
      <c r="F1262" s="255" t="s">
        <v>1328</v>
      </c>
      <c r="G1262" s="253"/>
      <c r="H1262" s="256">
        <v>20.710000000000001</v>
      </c>
      <c r="I1262" s="257"/>
      <c r="J1262" s="253"/>
      <c r="K1262" s="253"/>
      <c r="L1262" s="258"/>
      <c r="M1262" s="259"/>
      <c r="N1262" s="260"/>
      <c r="O1262" s="260"/>
      <c r="P1262" s="260"/>
      <c r="Q1262" s="260"/>
      <c r="R1262" s="260"/>
      <c r="S1262" s="260"/>
      <c r="T1262" s="261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62" t="s">
        <v>186</v>
      </c>
      <c r="AU1262" s="262" t="s">
        <v>82</v>
      </c>
      <c r="AV1262" s="14" t="s">
        <v>82</v>
      </c>
      <c r="AW1262" s="14" t="s">
        <v>34</v>
      </c>
      <c r="AX1262" s="14" t="s">
        <v>73</v>
      </c>
      <c r="AY1262" s="262" t="s">
        <v>177</v>
      </c>
    </row>
    <row r="1263" s="15" customFormat="1">
      <c r="A1263" s="15"/>
      <c r="B1263" s="263"/>
      <c r="C1263" s="264"/>
      <c r="D1263" s="243" t="s">
        <v>186</v>
      </c>
      <c r="E1263" s="265" t="s">
        <v>21</v>
      </c>
      <c r="F1263" s="266" t="s">
        <v>190</v>
      </c>
      <c r="G1263" s="264"/>
      <c r="H1263" s="267">
        <v>20.710000000000001</v>
      </c>
      <c r="I1263" s="268"/>
      <c r="J1263" s="264"/>
      <c r="K1263" s="264"/>
      <c r="L1263" s="269"/>
      <c r="M1263" s="270"/>
      <c r="N1263" s="271"/>
      <c r="O1263" s="271"/>
      <c r="P1263" s="271"/>
      <c r="Q1263" s="271"/>
      <c r="R1263" s="271"/>
      <c r="S1263" s="271"/>
      <c r="T1263" s="272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73" t="s">
        <v>186</v>
      </c>
      <c r="AU1263" s="273" t="s">
        <v>82</v>
      </c>
      <c r="AV1263" s="15" t="s">
        <v>184</v>
      </c>
      <c r="AW1263" s="15" t="s">
        <v>34</v>
      </c>
      <c r="AX1263" s="15" t="s">
        <v>80</v>
      </c>
      <c r="AY1263" s="273" t="s">
        <v>177</v>
      </c>
    </row>
    <row r="1264" s="2" customFormat="1" ht="19.8" customHeight="1">
      <c r="A1264" s="40"/>
      <c r="B1264" s="41"/>
      <c r="C1264" s="228" t="s">
        <v>1649</v>
      </c>
      <c r="D1264" s="228" t="s">
        <v>179</v>
      </c>
      <c r="E1264" s="229" t="s">
        <v>1650</v>
      </c>
      <c r="F1264" s="230" t="s">
        <v>1651</v>
      </c>
      <c r="G1264" s="231" t="s">
        <v>194</v>
      </c>
      <c r="H1264" s="232">
        <v>117.003</v>
      </c>
      <c r="I1264" s="233"/>
      <c r="J1264" s="234">
        <f>ROUND(I1264*H1264,2)</f>
        <v>0</v>
      </c>
      <c r="K1264" s="230" t="s">
        <v>183</v>
      </c>
      <c r="L1264" s="46"/>
      <c r="M1264" s="235" t="s">
        <v>21</v>
      </c>
      <c r="N1264" s="236" t="s">
        <v>44</v>
      </c>
      <c r="O1264" s="86"/>
      <c r="P1264" s="237">
        <f>O1264*H1264</f>
        <v>0</v>
      </c>
      <c r="Q1264" s="237">
        <v>0</v>
      </c>
      <c r="R1264" s="237">
        <f>Q1264*H1264</f>
        <v>0</v>
      </c>
      <c r="S1264" s="237">
        <v>0</v>
      </c>
      <c r="T1264" s="238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39" t="s">
        <v>184</v>
      </c>
      <c r="AT1264" s="239" t="s">
        <v>179</v>
      </c>
      <c r="AU1264" s="239" t="s">
        <v>82</v>
      </c>
      <c r="AY1264" s="19" t="s">
        <v>177</v>
      </c>
      <c r="BE1264" s="240">
        <f>IF(N1264="základní",J1264,0)</f>
        <v>0</v>
      </c>
      <c r="BF1264" s="240">
        <f>IF(N1264="snížená",J1264,0)</f>
        <v>0</v>
      </c>
      <c r="BG1264" s="240">
        <f>IF(N1264="zákl. přenesená",J1264,0)</f>
        <v>0</v>
      </c>
      <c r="BH1264" s="240">
        <f>IF(N1264="sníž. přenesená",J1264,0)</f>
        <v>0</v>
      </c>
      <c r="BI1264" s="240">
        <f>IF(N1264="nulová",J1264,0)</f>
        <v>0</v>
      </c>
      <c r="BJ1264" s="19" t="s">
        <v>80</v>
      </c>
      <c r="BK1264" s="240">
        <f>ROUND(I1264*H1264,2)</f>
        <v>0</v>
      </c>
      <c r="BL1264" s="19" t="s">
        <v>184</v>
      </c>
      <c r="BM1264" s="239" t="s">
        <v>1652</v>
      </c>
    </row>
    <row r="1265" s="13" customFormat="1">
      <c r="A1265" s="13"/>
      <c r="B1265" s="241"/>
      <c r="C1265" s="242"/>
      <c r="D1265" s="243" t="s">
        <v>186</v>
      </c>
      <c r="E1265" s="244" t="s">
        <v>21</v>
      </c>
      <c r="F1265" s="245" t="s">
        <v>1653</v>
      </c>
      <c r="G1265" s="242"/>
      <c r="H1265" s="244" t="s">
        <v>21</v>
      </c>
      <c r="I1265" s="246"/>
      <c r="J1265" s="242"/>
      <c r="K1265" s="242"/>
      <c r="L1265" s="247"/>
      <c r="M1265" s="248"/>
      <c r="N1265" s="249"/>
      <c r="O1265" s="249"/>
      <c r="P1265" s="249"/>
      <c r="Q1265" s="249"/>
      <c r="R1265" s="249"/>
      <c r="S1265" s="249"/>
      <c r="T1265" s="250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51" t="s">
        <v>186</v>
      </c>
      <c r="AU1265" s="251" t="s">
        <v>82</v>
      </c>
      <c r="AV1265" s="13" t="s">
        <v>80</v>
      </c>
      <c r="AW1265" s="13" t="s">
        <v>34</v>
      </c>
      <c r="AX1265" s="13" t="s">
        <v>73</v>
      </c>
      <c r="AY1265" s="251" t="s">
        <v>177</v>
      </c>
    </row>
    <row r="1266" s="14" customFormat="1">
      <c r="A1266" s="14"/>
      <c r="B1266" s="252"/>
      <c r="C1266" s="253"/>
      <c r="D1266" s="243" t="s">
        <v>186</v>
      </c>
      <c r="E1266" s="254" t="s">
        <v>21</v>
      </c>
      <c r="F1266" s="255" t="s">
        <v>1654</v>
      </c>
      <c r="G1266" s="253"/>
      <c r="H1266" s="256">
        <v>117.003</v>
      </c>
      <c r="I1266" s="257"/>
      <c r="J1266" s="253"/>
      <c r="K1266" s="253"/>
      <c r="L1266" s="258"/>
      <c r="M1266" s="259"/>
      <c r="N1266" s="260"/>
      <c r="O1266" s="260"/>
      <c r="P1266" s="260"/>
      <c r="Q1266" s="260"/>
      <c r="R1266" s="260"/>
      <c r="S1266" s="260"/>
      <c r="T1266" s="261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62" t="s">
        <v>186</v>
      </c>
      <c r="AU1266" s="262" t="s">
        <v>82</v>
      </c>
      <c r="AV1266" s="14" t="s">
        <v>82</v>
      </c>
      <c r="AW1266" s="14" t="s">
        <v>34</v>
      </c>
      <c r="AX1266" s="14" t="s">
        <v>80</v>
      </c>
      <c r="AY1266" s="262" t="s">
        <v>177</v>
      </c>
    </row>
    <row r="1267" s="2" customFormat="1" ht="19.8" customHeight="1">
      <c r="A1267" s="40"/>
      <c r="B1267" s="41"/>
      <c r="C1267" s="228" t="s">
        <v>1655</v>
      </c>
      <c r="D1267" s="228" t="s">
        <v>179</v>
      </c>
      <c r="E1267" s="229" t="s">
        <v>1656</v>
      </c>
      <c r="F1267" s="230" t="s">
        <v>1657</v>
      </c>
      <c r="G1267" s="231" t="s">
        <v>194</v>
      </c>
      <c r="H1267" s="232">
        <v>117.003</v>
      </c>
      <c r="I1267" s="233"/>
      <c r="J1267" s="234">
        <f>ROUND(I1267*H1267,2)</f>
        <v>0</v>
      </c>
      <c r="K1267" s="230" t="s">
        <v>183</v>
      </c>
      <c r="L1267" s="46"/>
      <c r="M1267" s="235" t="s">
        <v>21</v>
      </c>
      <c r="N1267" s="236" t="s">
        <v>44</v>
      </c>
      <c r="O1267" s="86"/>
      <c r="P1267" s="237">
        <f>O1267*H1267</f>
        <v>0</v>
      </c>
      <c r="Q1267" s="237">
        <v>0</v>
      </c>
      <c r="R1267" s="237">
        <f>Q1267*H1267</f>
        <v>0</v>
      </c>
      <c r="S1267" s="237">
        <v>0</v>
      </c>
      <c r="T1267" s="238">
        <f>S1267*H1267</f>
        <v>0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39" t="s">
        <v>184</v>
      </c>
      <c r="AT1267" s="239" t="s">
        <v>179</v>
      </c>
      <c r="AU1267" s="239" t="s">
        <v>82</v>
      </c>
      <c r="AY1267" s="19" t="s">
        <v>177</v>
      </c>
      <c r="BE1267" s="240">
        <f>IF(N1267="základní",J1267,0)</f>
        <v>0</v>
      </c>
      <c r="BF1267" s="240">
        <f>IF(N1267="snížená",J1267,0)</f>
        <v>0</v>
      </c>
      <c r="BG1267" s="240">
        <f>IF(N1267="zákl. přenesená",J1267,0)</f>
        <v>0</v>
      </c>
      <c r="BH1267" s="240">
        <f>IF(N1267="sníž. přenesená",J1267,0)</f>
        <v>0</v>
      </c>
      <c r="BI1267" s="240">
        <f>IF(N1267="nulová",J1267,0)</f>
        <v>0</v>
      </c>
      <c r="BJ1267" s="19" t="s">
        <v>80</v>
      </c>
      <c r="BK1267" s="240">
        <f>ROUND(I1267*H1267,2)</f>
        <v>0</v>
      </c>
      <c r="BL1267" s="19" t="s">
        <v>184</v>
      </c>
      <c r="BM1267" s="239" t="s">
        <v>1658</v>
      </c>
    </row>
    <row r="1268" s="2" customFormat="1" ht="19.8" customHeight="1">
      <c r="A1268" s="40"/>
      <c r="B1268" s="41"/>
      <c r="C1268" s="228" t="s">
        <v>1659</v>
      </c>
      <c r="D1268" s="228" t="s">
        <v>179</v>
      </c>
      <c r="E1268" s="229" t="s">
        <v>1660</v>
      </c>
      <c r="F1268" s="230" t="s">
        <v>1661</v>
      </c>
      <c r="G1268" s="231" t="s">
        <v>194</v>
      </c>
      <c r="H1268" s="232">
        <v>9243.2369999999992</v>
      </c>
      <c r="I1268" s="233"/>
      <c r="J1268" s="234">
        <f>ROUND(I1268*H1268,2)</f>
        <v>0</v>
      </c>
      <c r="K1268" s="230" t="s">
        <v>183</v>
      </c>
      <c r="L1268" s="46"/>
      <c r="M1268" s="235" t="s">
        <v>21</v>
      </c>
      <c r="N1268" s="236" t="s">
        <v>44</v>
      </c>
      <c r="O1268" s="86"/>
      <c r="P1268" s="237">
        <f>O1268*H1268</f>
        <v>0</v>
      </c>
      <c r="Q1268" s="237">
        <v>0</v>
      </c>
      <c r="R1268" s="237">
        <f>Q1268*H1268</f>
        <v>0</v>
      </c>
      <c r="S1268" s="237">
        <v>0</v>
      </c>
      <c r="T1268" s="238">
        <f>S1268*H1268</f>
        <v>0</v>
      </c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R1268" s="239" t="s">
        <v>184</v>
      </c>
      <c r="AT1268" s="239" t="s">
        <v>179</v>
      </c>
      <c r="AU1268" s="239" t="s">
        <v>82</v>
      </c>
      <c r="AY1268" s="19" t="s">
        <v>177</v>
      </c>
      <c r="BE1268" s="240">
        <f>IF(N1268="základní",J1268,0)</f>
        <v>0</v>
      </c>
      <c r="BF1268" s="240">
        <f>IF(N1268="snížená",J1268,0)</f>
        <v>0</v>
      </c>
      <c r="BG1268" s="240">
        <f>IF(N1268="zákl. přenesená",J1268,0)</f>
        <v>0</v>
      </c>
      <c r="BH1268" s="240">
        <f>IF(N1268="sníž. přenesená",J1268,0)</f>
        <v>0</v>
      </c>
      <c r="BI1268" s="240">
        <f>IF(N1268="nulová",J1268,0)</f>
        <v>0</v>
      </c>
      <c r="BJ1268" s="19" t="s">
        <v>80</v>
      </c>
      <c r="BK1268" s="240">
        <f>ROUND(I1268*H1268,2)</f>
        <v>0</v>
      </c>
      <c r="BL1268" s="19" t="s">
        <v>184</v>
      </c>
      <c r="BM1268" s="239" t="s">
        <v>1662</v>
      </c>
    </row>
    <row r="1269" s="13" customFormat="1">
      <c r="A1269" s="13"/>
      <c r="B1269" s="241"/>
      <c r="C1269" s="242"/>
      <c r="D1269" s="243" t="s">
        <v>186</v>
      </c>
      <c r="E1269" s="244" t="s">
        <v>21</v>
      </c>
      <c r="F1269" s="245" t="s">
        <v>259</v>
      </c>
      <c r="G1269" s="242"/>
      <c r="H1269" s="244" t="s">
        <v>21</v>
      </c>
      <c r="I1269" s="246"/>
      <c r="J1269" s="242"/>
      <c r="K1269" s="242"/>
      <c r="L1269" s="247"/>
      <c r="M1269" s="248"/>
      <c r="N1269" s="249"/>
      <c r="O1269" s="249"/>
      <c r="P1269" s="249"/>
      <c r="Q1269" s="249"/>
      <c r="R1269" s="249"/>
      <c r="S1269" s="249"/>
      <c r="T1269" s="25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51" t="s">
        <v>186</v>
      </c>
      <c r="AU1269" s="251" t="s">
        <v>82</v>
      </c>
      <c r="AV1269" s="13" t="s">
        <v>80</v>
      </c>
      <c r="AW1269" s="13" t="s">
        <v>34</v>
      </c>
      <c r="AX1269" s="13" t="s">
        <v>73</v>
      </c>
      <c r="AY1269" s="251" t="s">
        <v>177</v>
      </c>
    </row>
    <row r="1270" s="14" customFormat="1">
      <c r="A1270" s="14"/>
      <c r="B1270" s="252"/>
      <c r="C1270" s="253"/>
      <c r="D1270" s="243" t="s">
        <v>186</v>
      </c>
      <c r="E1270" s="254" t="s">
        <v>21</v>
      </c>
      <c r="F1270" s="255" t="s">
        <v>1663</v>
      </c>
      <c r="G1270" s="253"/>
      <c r="H1270" s="256">
        <v>9243.2369999999992</v>
      </c>
      <c r="I1270" s="257"/>
      <c r="J1270" s="253"/>
      <c r="K1270" s="253"/>
      <c r="L1270" s="258"/>
      <c r="M1270" s="259"/>
      <c r="N1270" s="260"/>
      <c r="O1270" s="260"/>
      <c r="P1270" s="260"/>
      <c r="Q1270" s="260"/>
      <c r="R1270" s="260"/>
      <c r="S1270" s="260"/>
      <c r="T1270" s="261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62" t="s">
        <v>186</v>
      </c>
      <c r="AU1270" s="262" t="s">
        <v>82</v>
      </c>
      <c r="AV1270" s="14" t="s">
        <v>82</v>
      </c>
      <c r="AW1270" s="14" t="s">
        <v>34</v>
      </c>
      <c r="AX1270" s="14" t="s">
        <v>80</v>
      </c>
      <c r="AY1270" s="262" t="s">
        <v>177</v>
      </c>
    </row>
    <row r="1271" s="2" customFormat="1" ht="19.8" customHeight="1">
      <c r="A1271" s="40"/>
      <c r="B1271" s="41"/>
      <c r="C1271" s="228" t="s">
        <v>1664</v>
      </c>
      <c r="D1271" s="228" t="s">
        <v>179</v>
      </c>
      <c r="E1271" s="229" t="s">
        <v>1665</v>
      </c>
      <c r="F1271" s="230" t="s">
        <v>1666</v>
      </c>
      <c r="G1271" s="231" t="s">
        <v>194</v>
      </c>
      <c r="H1271" s="232">
        <v>117.003</v>
      </c>
      <c r="I1271" s="233"/>
      <c r="J1271" s="234">
        <f>ROUND(I1271*H1271,2)</f>
        <v>0</v>
      </c>
      <c r="K1271" s="230" t="s">
        <v>183</v>
      </c>
      <c r="L1271" s="46"/>
      <c r="M1271" s="235" t="s">
        <v>21</v>
      </c>
      <c r="N1271" s="236" t="s">
        <v>44</v>
      </c>
      <c r="O1271" s="86"/>
      <c r="P1271" s="237">
        <f>O1271*H1271</f>
        <v>0</v>
      </c>
      <c r="Q1271" s="237">
        <v>0</v>
      </c>
      <c r="R1271" s="237">
        <f>Q1271*H1271</f>
        <v>0</v>
      </c>
      <c r="S1271" s="237">
        <v>0</v>
      </c>
      <c r="T1271" s="238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39" t="s">
        <v>184</v>
      </c>
      <c r="AT1271" s="239" t="s">
        <v>179</v>
      </c>
      <c r="AU1271" s="239" t="s">
        <v>82</v>
      </c>
      <c r="AY1271" s="19" t="s">
        <v>177</v>
      </c>
      <c r="BE1271" s="240">
        <f>IF(N1271="základní",J1271,0)</f>
        <v>0</v>
      </c>
      <c r="BF1271" s="240">
        <f>IF(N1271="snížená",J1271,0)</f>
        <v>0</v>
      </c>
      <c r="BG1271" s="240">
        <f>IF(N1271="zákl. přenesená",J1271,0)</f>
        <v>0</v>
      </c>
      <c r="BH1271" s="240">
        <f>IF(N1271="sníž. přenesená",J1271,0)</f>
        <v>0</v>
      </c>
      <c r="BI1271" s="240">
        <f>IF(N1271="nulová",J1271,0)</f>
        <v>0</v>
      </c>
      <c r="BJ1271" s="19" t="s">
        <v>80</v>
      </c>
      <c r="BK1271" s="240">
        <f>ROUND(I1271*H1271,2)</f>
        <v>0</v>
      </c>
      <c r="BL1271" s="19" t="s">
        <v>184</v>
      </c>
      <c r="BM1271" s="239" t="s">
        <v>1667</v>
      </c>
    </row>
    <row r="1272" s="13" customFormat="1">
      <c r="A1272" s="13"/>
      <c r="B1272" s="241"/>
      <c r="C1272" s="242"/>
      <c r="D1272" s="243" t="s">
        <v>186</v>
      </c>
      <c r="E1272" s="244" t="s">
        <v>21</v>
      </c>
      <c r="F1272" s="245" t="s">
        <v>1668</v>
      </c>
      <c r="G1272" s="242"/>
      <c r="H1272" s="244" t="s">
        <v>21</v>
      </c>
      <c r="I1272" s="246"/>
      <c r="J1272" s="242"/>
      <c r="K1272" s="242"/>
      <c r="L1272" s="247"/>
      <c r="M1272" s="248"/>
      <c r="N1272" s="249"/>
      <c r="O1272" s="249"/>
      <c r="P1272" s="249"/>
      <c r="Q1272" s="249"/>
      <c r="R1272" s="249"/>
      <c r="S1272" s="249"/>
      <c r="T1272" s="250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51" t="s">
        <v>186</v>
      </c>
      <c r="AU1272" s="251" t="s">
        <v>82</v>
      </c>
      <c r="AV1272" s="13" t="s">
        <v>80</v>
      </c>
      <c r="AW1272" s="13" t="s">
        <v>34</v>
      </c>
      <c r="AX1272" s="13" t="s">
        <v>73</v>
      </c>
      <c r="AY1272" s="251" t="s">
        <v>177</v>
      </c>
    </row>
    <row r="1273" s="14" customFormat="1">
      <c r="A1273" s="14"/>
      <c r="B1273" s="252"/>
      <c r="C1273" s="253"/>
      <c r="D1273" s="243" t="s">
        <v>186</v>
      </c>
      <c r="E1273" s="254" t="s">
        <v>21</v>
      </c>
      <c r="F1273" s="255" t="s">
        <v>1654</v>
      </c>
      <c r="G1273" s="253"/>
      <c r="H1273" s="256">
        <v>117.003</v>
      </c>
      <c r="I1273" s="257"/>
      <c r="J1273" s="253"/>
      <c r="K1273" s="253"/>
      <c r="L1273" s="258"/>
      <c r="M1273" s="259"/>
      <c r="N1273" s="260"/>
      <c r="O1273" s="260"/>
      <c r="P1273" s="260"/>
      <c r="Q1273" s="260"/>
      <c r="R1273" s="260"/>
      <c r="S1273" s="260"/>
      <c r="T1273" s="261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2" t="s">
        <v>186</v>
      </c>
      <c r="AU1273" s="262" t="s">
        <v>82</v>
      </c>
      <c r="AV1273" s="14" t="s">
        <v>82</v>
      </c>
      <c r="AW1273" s="14" t="s">
        <v>34</v>
      </c>
      <c r="AX1273" s="14" t="s">
        <v>80</v>
      </c>
      <c r="AY1273" s="262" t="s">
        <v>177</v>
      </c>
    </row>
    <row r="1274" s="12" customFormat="1" ht="22.8" customHeight="1">
      <c r="A1274" s="12"/>
      <c r="B1274" s="212"/>
      <c r="C1274" s="213"/>
      <c r="D1274" s="214" t="s">
        <v>72</v>
      </c>
      <c r="E1274" s="226" t="s">
        <v>791</v>
      </c>
      <c r="F1274" s="226" t="s">
        <v>1669</v>
      </c>
      <c r="G1274" s="213"/>
      <c r="H1274" s="213"/>
      <c r="I1274" s="216"/>
      <c r="J1274" s="227">
        <f>BK1274</f>
        <v>0</v>
      </c>
      <c r="K1274" s="213"/>
      <c r="L1274" s="218"/>
      <c r="M1274" s="219"/>
      <c r="N1274" s="220"/>
      <c r="O1274" s="220"/>
      <c r="P1274" s="221">
        <f>SUM(P1275:P1286)</f>
        <v>0</v>
      </c>
      <c r="Q1274" s="220"/>
      <c r="R1274" s="221">
        <f>SUM(R1275:R1286)</f>
        <v>0</v>
      </c>
      <c r="S1274" s="220"/>
      <c r="T1274" s="222">
        <f>SUM(T1275:T1286)</f>
        <v>13.970735999999999</v>
      </c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R1274" s="223" t="s">
        <v>80</v>
      </c>
      <c r="AT1274" s="224" t="s">
        <v>72</v>
      </c>
      <c r="AU1274" s="224" t="s">
        <v>80</v>
      </c>
      <c r="AY1274" s="223" t="s">
        <v>177</v>
      </c>
      <c r="BK1274" s="225">
        <f>SUM(BK1275:BK1286)</f>
        <v>0</v>
      </c>
    </row>
    <row r="1275" s="2" customFormat="1" ht="14.4" customHeight="1">
      <c r="A1275" s="40"/>
      <c r="B1275" s="41"/>
      <c r="C1275" s="228" t="s">
        <v>1670</v>
      </c>
      <c r="D1275" s="228" t="s">
        <v>179</v>
      </c>
      <c r="E1275" s="229" t="s">
        <v>1671</v>
      </c>
      <c r="F1275" s="230" t="s">
        <v>1672</v>
      </c>
      <c r="G1275" s="231" t="s">
        <v>182</v>
      </c>
      <c r="H1275" s="232">
        <v>358.22399999999999</v>
      </c>
      <c r="I1275" s="233"/>
      <c r="J1275" s="234">
        <f>ROUND(I1275*H1275,2)</f>
        <v>0</v>
      </c>
      <c r="K1275" s="230" t="s">
        <v>183</v>
      </c>
      <c r="L1275" s="46"/>
      <c r="M1275" s="235" t="s">
        <v>21</v>
      </c>
      <c r="N1275" s="236" t="s">
        <v>44</v>
      </c>
      <c r="O1275" s="86"/>
      <c r="P1275" s="237">
        <f>O1275*H1275</f>
        <v>0</v>
      </c>
      <c r="Q1275" s="237">
        <v>0</v>
      </c>
      <c r="R1275" s="237">
        <f>Q1275*H1275</f>
        <v>0</v>
      </c>
      <c r="S1275" s="237">
        <v>0.039</v>
      </c>
      <c r="T1275" s="238">
        <f>S1275*H1275</f>
        <v>13.970735999999999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39" t="s">
        <v>184</v>
      </c>
      <c r="AT1275" s="239" t="s">
        <v>179</v>
      </c>
      <c r="AU1275" s="239" t="s">
        <v>82</v>
      </c>
      <c r="AY1275" s="19" t="s">
        <v>177</v>
      </c>
      <c r="BE1275" s="240">
        <f>IF(N1275="základní",J1275,0)</f>
        <v>0</v>
      </c>
      <c r="BF1275" s="240">
        <f>IF(N1275="snížená",J1275,0)</f>
        <v>0</v>
      </c>
      <c r="BG1275" s="240">
        <f>IF(N1275="zákl. přenesená",J1275,0)</f>
        <v>0</v>
      </c>
      <c r="BH1275" s="240">
        <f>IF(N1275="sníž. přenesená",J1275,0)</f>
        <v>0</v>
      </c>
      <c r="BI1275" s="240">
        <f>IF(N1275="nulová",J1275,0)</f>
        <v>0</v>
      </c>
      <c r="BJ1275" s="19" t="s">
        <v>80</v>
      </c>
      <c r="BK1275" s="240">
        <f>ROUND(I1275*H1275,2)</f>
        <v>0</v>
      </c>
      <c r="BL1275" s="19" t="s">
        <v>184</v>
      </c>
      <c r="BM1275" s="239" t="s">
        <v>1673</v>
      </c>
    </row>
    <row r="1276" s="13" customFormat="1">
      <c r="A1276" s="13"/>
      <c r="B1276" s="241"/>
      <c r="C1276" s="242"/>
      <c r="D1276" s="243" t="s">
        <v>186</v>
      </c>
      <c r="E1276" s="244" t="s">
        <v>21</v>
      </c>
      <c r="F1276" s="245" t="s">
        <v>1674</v>
      </c>
      <c r="G1276" s="242"/>
      <c r="H1276" s="244" t="s">
        <v>21</v>
      </c>
      <c r="I1276" s="246"/>
      <c r="J1276" s="242"/>
      <c r="K1276" s="242"/>
      <c r="L1276" s="247"/>
      <c r="M1276" s="248"/>
      <c r="N1276" s="249"/>
      <c r="O1276" s="249"/>
      <c r="P1276" s="249"/>
      <c r="Q1276" s="249"/>
      <c r="R1276" s="249"/>
      <c r="S1276" s="249"/>
      <c r="T1276" s="250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1" t="s">
        <v>186</v>
      </c>
      <c r="AU1276" s="251" t="s">
        <v>82</v>
      </c>
      <c r="AV1276" s="13" t="s">
        <v>80</v>
      </c>
      <c r="AW1276" s="13" t="s">
        <v>34</v>
      </c>
      <c r="AX1276" s="13" t="s">
        <v>73</v>
      </c>
      <c r="AY1276" s="251" t="s">
        <v>177</v>
      </c>
    </row>
    <row r="1277" s="13" customFormat="1">
      <c r="A1277" s="13"/>
      <c r="B1277" s="241"/>
      <c r="C1277" s="242"/>
      <c r="D1277" s="243" t="s">
        <v>186</v>
      </c>
      <c r="E1277" s="244" t="s">
        <v>21</v>
      </c>
      <c r="F1277" s="245" t="s">
        <v>1675</v>
      </c>
      <c r="G1277" s="242"/>
      <c r="H1277" s="244" t="s">
        <v>21</v>
      </c>
      <c r="I1277" s="246"/>
      <c r="J1277" s="242"/>
      <c r="K1277" s="242"/>
      <c r="L1277" s="247"/>
      <c r="M1277" s="248"/>
      <c r="N1277" s="249"/>
      <c r="O1277" s="249"/>
      <c r="P1277" s="249"/>
      <c r="Q1277" s="249"/>
      <c r="R1277" s="249"/>
      <c r="S1277" s="249"/>
      <c r="T1277" s="250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51" t="s">
        <v>186</v>
      </c>
      <c r="AU1277" s="251" t="s">
        <v>82</v>
      </c>
      <c r="AV1277" s="13" t="s">
        <v>80</v>
      </c>
      <c r="AW1277" s="13" t="s">
        <v>34</v>
      </c>
      <c r="AX1277" s="13" t="s">
        <v>73</v>
      </c>
      <c r="AY1277" s="251" t="s">
        <v>177</v>
      </c>
    </row>
    <row r="1278" s="13" customFormat="1">
      <c r="A1278" s="13"/>
      <c r="B1278" s="241"/>
      <c r="C1278" s="242"/>
      <c r="D1278" s="243" t="s">
        <v>186</v>
      </c>
      <c r="E1278" s="244" t="s">
        <v>21</v>
      </c>
      <c r="F1278" s="245" t="s">
        <v>1676</v>
      </c>
      <c r="G1278" s="242"/>
      <c r="H1278" s="244" t="s">
        <v>21</v>
      </c>
      <c r="I1278" s="246"/>
      <c r="J1278" s="242"/>
      <c r="K1278" s="242"/>
      <c r="L1278" s="247"/>
      <c r="M1278" s="248"/>
      <c r="N1278" s="249"/>
      <c r="O1278" s="249"/>
      <c r="P1278" s="249"/>
      <c r="Q1278" s="249"/>
      <c r="R1278" s="249"/>
      <c r="S1278" s="249"/>
      <c r="T1278" s="25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1" t="s">
        <v>186</v>
      </c>
      <c r="AU1278" s="251" t="s">
        <v>82</v>
      </c>
      <c r="AV1278" s="13" t="s">
        <v>80</v>
      </c>
      <c r="AW1278" s="13" t="s">
        <v>34</v>
      </c>
      <c r="AX1278" s="13" t="s">
        <v>73</v>
      </c>
      <c r="AY1278" s="251" t="s">
        <v>177</v>
      </c>
    </row>
    <row r="1279" s="14" customFormat="1">
      <c r="A1279" s="14"/>
      <c r="B1279" s="252"/>
      <c r="C1279" s="253"/>
      <c r="D1279" s="243" t="s">
        <v>186</v>
      </c>
      <c r="E1279" s="254" t="s">
        <v>21</v>
      </c>
      <c r="F1279" s="255" t="s">
        <v>1677</v>
      </c>
      <c r="G1279" s="253"/>
      <c r="H1279" s="256">
        <v>358.22399999999999</v>
      </c>
      <c r="I1279" s="257"/>
      <c r="J1279" s="253"/>
      <c r="K1279" s="253"/>
      <c r="L1279" s="258"/>
      <c r="M1279" s="259"/>
      <c r="N1279" s="260"/>
      <c r="O1279" s="260"/>
      <c r="P1279" s="260"/>
      <c r="Q1279" s="260"/>
      <c r="R1279" s="260"/>
      <c r="S1279" s="260"/>
      <c r="T1279" s="26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62" t="s">
        <v>186</v>
      </c>
      <c r="AU1279" s="262" t="s">
        <v>82</v>
      </c>
      <c r="AV1279" s="14" t="s">
        <v>82</v>
      </c>
      <c r="AW1279" s="14" t="s">
        <v>34</v>
      </c>
      <c r="AX1279" s="14" t="s">
        <v>80</v>
      </c>
      <c r="AY1279" s="262" t="s">
        <v>177</v>
      </c>
    </row>
    <row r="1280" s="2" customFormat="1" ht="19.8" customHeight="1">
      <c r="A1280" s="40"/>
      <c r="B1280" s="41"/>
      <c r="C1280" s="228" t="s">
        <v>1678</v>
      </c>
      <c r="D1280" s="228" t="s">
        <v>179</v>
      </c>
      <c r="E1280" s="229" t="s">
        <v>1679</v>
      </c>
      <c r="F1280" s="230" t="s">
        <v>1680</v>
      </c>
      <c r="G1280" s="231" t="s">
        <v>194</v>
      </c>
      <c r="H1280" s="232">
        <v>13.971</v>
      </c>
      <c r="I1280" s="233"/>
      <c r="J1280" s="234">
        <f>ROUND(I1280*H1280,2)</f>
        <v>0</v>
      </c>
      <c r="K1280" s="230" t="s">
        <v>183</v>
      </c>
      <c r="L1280" s="46"/>
      <c r="M1280" s="235" t="s">
        <v>21</v>
      </c>
      <c r="N1280" s="236" t="s">
        <v>44</v>
      </c>
      <c r="O1280" s="86"/>
      <c r="P1280" s="237">
        <f>O1280*H1280</f>
        <v>0</v>
      </c>
      <c r="Q1280" s="237">
        <v>0</v>
      </c>
      <c r="R1280" s="237">
        <f>Q1280*H1280</f>
        <v>0</v>
      </c>
      <c r="S1280" s="237">
        <v>0</v>
      </c>
      <c r="T1280" s="238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39" t="s">
        <v>184</v>
      </c>
      <c r="AT1280" s="239" t="s">
        <v>179</v>
      </c>
      <c r="AU1280" s="239" t="s">
        <v>82</v>
      </c>
      <c r="AY1280" s="19" t="s">
        <v>177</v>
      </c>
      <c r="BE1280" s="240">
        <f>IF(N1280="základní",J1280,0)</f>
        <v>0</v>
      </c>
      <c r="BF1280" s="240">
        <f>IF(N1280="snížená",J1280,0)</f>
        <v>0</v>
      </c>
      <c r="BG1280" s="240">
        <f>IF(N1280="zákl. přenesená",J1280,0)</f>
        <v>0</v>
      </c>
      <c r="BH1280" s="240">
        <f>IF(N1280="sníž. přenesená",J1280,0)</f>
        <v>0</v>
      </c>
      <c r="BI1280" s="240">
        <f>IF(N1280="nulová",J1280,0)</f>
        <v>0</v>
      </c>
      <c r="BJ1280" s="19" t="s">
        <v>80</v>
      </c>
      <c r="BK1280" s="240">
        <f>ROUND(I1280*H1280,2)</f>
        <v>0</v>
      </c>
      <c r="BL1280" s="19" t="s">
        <v>184</v>
      </c>
      <c r="BM1280" s="239" t="s">
        <v>1681</v>
      </c>
    </row>
    <row r="1281" s="2" customFormat="1" ht="19.8" customHeight="1">
      <c r="A1281" s="40"/>
      <c r="B1281" s="41"/>
      <c r="C1281" s="228" t="s">
        <v>1682</v>
      </c>
      <c r="D1281" s="228" t="s">
        <v>179</v>
      </c>
      <c r="E1281" s="229" t="s">
        <v>1683</v>
      </c>
      <c r="F1281" s="230" t="s">
        <v>1684</v>
      </c>
      <c r="G1281" s="231" t="s">
        <v>194</v>
      </c>
      <c r="H1281" s="232">
        <v>1103.7090000000001</v>
      </c>
      <c r="I1281" s="233"/>
      <c r="J1281" s="234">
        <f>ROUND(I1281*H1281,2)</f>
        <v>0</v>
      </c>
      <c r="K1281" s="230" t="s">
        <v>183</v>
      </c>
      <c r="L1281" s="46"/>
      <c r="M1281" s="235" t="s">
        <v>21</v>
      </c>
      <c r="N1281" s="236" t="s">
        <v>44</v>
      </c>
      <c r="O1281" s="86"/>
      <c r="P1281" s="237">
        <f>O1281*H1281</f>
        <v>0</v>
      </c>
      <c r="Q1281" s="237">
        <v>0</v>
      </c>
      <c r="R1281" s="237">
        <f>Q1281*H1281</f>
        <v>0</v>
      </c>
      <c r="S1281" s="237">
        <v>0</v>
      </c>
      <c r="T1281" s="238">
        <f>S1281*H1281</f>
        <v>0</v>
      </c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R1281" s="239" t="s">
        <v>184</v>
      </c>
      <c r="AT1281" s="239" t="s">
        <v>179</v>
      </c>
      <c r="AU1281" s="239" t="s">
        <v>82</v>
      </c>
      <c r="AY1281" s="19" t="s">
        <v>177</v>
      </c>
      <c r="BE1281" s="240">
        <f>IF(N1281="základní",J1281,0)</f>
        <v>0</v>
      </c>
      <c r="BF1281" s="240">
        <f>IF(N1281="snížená",J1281,0)</f>
        <v>0</v>
      </c>
      <c r="BG1281" s="240">
        <f>IF(N1281="zákl. přenesená",J1281,0)</f>
        <v>0</v>
      </c>
      <c r="BH1281" s="240">
        <f>IF(N1281="sníž. přenesená",J1281,0)</f>
        <v>0</v>
      </c>
      <c r="BI1281" s="240">
        <f>IF(N1281="nulová",J1281,0)</f>
        <v>0</v>
      </c>
      <c r="BJ1281" s="19" t="s">
        <v>80</v>
      </c>
      <c r="BK1281" s="240">
        <f>ROUND(I1281*H1281,2)</f>
        <v>0</v>
      </c>
      <c r="BL1281" s="19" t="s">
        <v>184</v>
      </c>
      <c r="BM1281" s="239" t="s">
        <v>1685</v>
      </c>
    </row>
    <row r="1282" s="13" customFormat="1">
      <c r="A1282" s="13"/>
      <c r="B1282" s="241"/>
      <c r="C1282" s="242"/>
      <c r="D1282" s="243" t="s">
        <v>186</v>
      </c>
      <c r="E1282" s="244" t="s">
        <v>21</v>
      </c>
      <c r="F1282" s="245" t="s">
        <v>259</v>
      </c>
      <c r="G1282" s="242"/>
      <c r="H1282" s="244" t="s">
        <v>21</v>
      </c>
      <c r="I1282" s="246"/>
      <c r="J1282" s="242"/>
      <c r="K1282" s="242"/>
      <c r="L1282" s="247"/>
      <c r="M1282" s="248"/>
      <c r="N1282" s="249"/>
      <c r="O1282" s="249"/>
      <c r="P1282" s="249"/>
      <c r="Q1282" s="249"/>
      <c r="R1282" s="249"/>
      <c r="S1282" s="249"/>
      <c r="T1282" s="250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1" t="s">
        <v>186</v>
      </c>
      <c r="AU1282" s="251" t="s">
        <v>82</v>
      </c>
      <c r="AV1282" s="13" t="s">
        <v>80</v>
      </c>
      <c r="AW1282" s="13" t="s">
        <v>34</v>
      </c>
      <c r="AX1282" s="13" t="s">
        <v>73</v>
      </c>
      <c r="AY1282" s="251" t="s">
        <v>177</v>
      </c>
    </row>
    <row r="1283" s="14" customFormat="1">
      <c r="A1283" s="14"/>
      <c r="B1283" s="252"/>
      <c r="C1283" s="253"/>
      <c r="D1283" s="243" t="s">
        <v>186</v>
      </c>
      <c r="E1283" s="254" t="s">
        <v>21</v>
      </c>
      <c r="F1283" s="255" t="s">
        <v>1686</v>
      </c>
      <c r="G1283" s="253"/>
      <c r="H1283" s="256">
        <v>1103.7090000000001</v>
      </c>
      <c r="I1283" s="257"/>
      <c r="J1283" s="253"/>
      <c r="K1283" s="253"/>
      <c r="L1283" s="258"/>
      <c r="M1283" s="259"/>
      <c r="N1283" s="260"/>
      <c r="O1283" s="260"/>
      <c r="P1283" s="260"/>
      <c r="Q1283" s="260"/>
      <c r="R1283" s="260"/>
      <c r="S1283" s="260"/>
      <c r="T1283" s="261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2" t="s">
        <v>186</v>
      </c>
      <c r="AU1283" s="262" t="s">
        <v>82</v>
      </c>
      <c r="AV1283" s="14" t="s">
        <v>82</v>
      </c>
      <c r="AW1283" s="14" t="s">
        <v>34</v>
      </c>
      <c r="AX1283" s="14" t="s">
        <v>80</v>
      </c>
      <c r="AY1283" s="262" t="s">
        <v>177</v>
      </c>
    </row>
    <row r="1284" s="2" customFormat="1" ht="19.8" customHeight="1">
      <c r="A1284" s="40"/>
      <c r="B1284" s="41"/>
      <c r="C1284" s="228" t="s">
        <v>1687</v>
      </c>
      <c r="D1284" s="228" t="s">
        <v>179</v>
      </c>
      <c r="E1284" s="229" t="s">
        <v>1665</v>
      </c>
      <c r="F1284" s="230" t="s">
        <v>1666</v>
      </c>
      <c r="G1284" s="231" t="s">
        <v>194</v>
      </c>
      <c r="H1284" s="232">
        <v>13.971</v>
      </c>
      <c r="I1284" s="233"/>
      <c r="J1284" s="234">
        <f>ROUND(I1284*H1284,2)</f>
        <v>0</v>
      </c>
      <c r="K1284" s="230" t="s">
        <v>183</v>
      </c>
      <c r="L1284" s="46"/>
      <c r="M1284" s="235" t="s">
        <v>21</v>
      </c>
      <c r="N1284" s="236" t="s">
        <v>44</v>
      </c>
      <c r="O1284" s="86"/>
      <c r="P1284" s="237">
        <f>O1284*H1284</f>
        <v>0</v>
      </c>
      <c r="Q1284" s="237">
        <v>0</v>
      </c>
      <c r="R1284" s="237">
        <f>Q1284*H1284</f>
        <v>0</v>
      </c>
      <c r="S1284" s="237">
        <v>0</v>
      </c>
      <c r="T1284" s="238">
        <f>S1284*H1284</f>
        <v>0</v>
      </c>
      <c r="U1284" s="40"/>
      <c r="V1284" s="40"/>
      <c r="W1284" s="40"/>
      <c r="X1284" s="40"/>
      <c r="Y1284" s="40"/>
      <c r="Z1284" s="40"/>
      <c r="AA1284" s="40"/>
      <c r="AB1284" s="40"/>
      <c r="AC1284" s="40"/>
      <c r="AD1284" s="40"/>
      <c r="AE1284" s="40"/>
      <c r="AR1284" s="239" t="s">
        <v>184</v>
      </c>
      <c r="AT1284" s="239" t="s">
        <v>179</v>
      </c>
      <c r="AU1284" s="239" t="s">
        <v>82</v>
      </c>
      <c r="AY1284" s="19" t="s">
        <v>177</v>
      </c>
      <c r="BE1284" s="240">
        <f>IF(N1284="základní",J1284,0)</f>
        <v>0</v>
      </c>
      <c r="BF1284" s="240">
        <f>IF(N1284="snížená",J1284,0)</f>
        <v>0</v>
      </c>
      <c r="BG1284" s="240">
        <f>IF(N1284="zákl. přenesená",J1284,0)</f>
        <v>0</v>
      </c>
      <c r="BH1284" s="240">
        <f>IF(N1284="sníž. přenesená",J1284,0)</f>
        <v>0</v>
      </c>
      <c r="BI1284" s="240">
        <f>IF(N1284="nulová",J1284,0)</f>
        <v>0</v>
      </c>
      <c r="BJ1284" s="19" t="s">
        <v>80</v>
      </c>
      <c r="BK1284" s="240">
        <f>ROUND(I1284*H1284,2)</f>
        <v>0</v>
      </c>
      <c r="BL1284" s="19" t="s">
        <v>184</v>
      </c>
      <c r="BM1284" s="239" t="s">
        <v>1688</v>
      </c>
    </row>
    <row r="1285" s="13" customFormat="1">
      <c r="A1285" s="13"/>
      <c r="B1285" s="241"/>
      <c r="C1285" s="242"/>
      <c r="D1285" s="243" t="s">
        <v>186</v>
      </c>
      <c r="E1285" s="244" t="s">
        <v>21</v>
      </c>
      <c r="F1285" s="245" t="s">
        <v>1668</v>
      </c>
      <c r="G1285" s="242"/>
      <c r="H1285" s="244" t="s">
        <v>21</v>
      </c>
      <c r="I1285" s="246"/>
      <c r="J1285" s="242"/>
      <c r="K1285" s="242"/>
      <c r="L1285" s="247"/>
      <c r="M1285" s="248"/>
      <c r="N1285" s="249"/>
      <c r="O1285" s="249"/>
      <c r="P1285" s="249"/>
      <c r="Q1285" s="249"/>
      <c r="R1285" s="249"/>
      <c r="S1285" s="249"/>
      <c r="T1285" s="25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51" t="s">
        <v>186</v>
      </c>
      <c r="AU1285" s="251" t="s">
        <v>82</v>
      </c>
      <c r="AV1285" s="13" t="s">
        <v>80</v>
      </c>
      <c r="AW1285" s="13" t="s">
        <v>34</v>
      </c>
      <c r="AX1285" s="13" t="s">
        <v>73</v>
      </c>
      <c r="AY1285" s="251" t="s">
        <v>177</v>
      </c>
    </row>
    <row r="1286" s="14" customFormat="1">
      <c r="A1286" s="14"/>
      <c r="B1286" s="252"/>
      <c r="C1286" s="253"/>
      <c r="D1286" s="243" t="s">
        <v>186</v>
      </c>
      <c r="E1286" s="254" t="s">
        <v>21</v>
      </c>
      <c r="F1286" s="255" t="s">
        <v>1689</v>
      </c>
      <c r="G1286" s="253"/>
      <c r="H1286" s="256">
        <v>13.971</v>
      </c>
      <c r="I1286" s="257"/>
      <c r="J1286" s="253"/>
      <c r="K1286" s="253"/>
      <c r="L1286" s="258"/>
      <c r="M1286" s="259"/>
      <c r="N1286" s="260"/>
      <c r="O1286" s="260"/>
      <c r="P1286" s="260"/>
      <c r="Q1286" s="260"/>
      <c r="R1286" s="260"/>
      <c r="S1286" s="260"/>
      <c r="T1286" s="261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62" t="s">
        <v>186</v>
      </c>
      <c r="AU1286" s="262" t="s">
        <v>82</v>
      </c>
      <c r="AV1286" s="14" t="s">
        <v>82</v>
      </c>
      <c r="AW1286" s="14" t="s">
        <v>34</v>
      </c>
      <c r="AX1286" s="14" t="s">
        <v>80</v>
      </c>
      <c r="AY1286" s="262" t="s">
        <v>177</v>
      </c>
    </row>
    <row r="1287" s="12" customFormat="1" ht="22.8" customHeight="1">
      <c r="A1287" s="12"/>
      <c r="B1287" s="212"/>
      <c r="C1287" s="213"/>
      <c r="D1287" s="214" t="s">
        <v>72</v>
      </c>
      <c r="E1287" s="226" t="s">
        <v>1690</v>
      </c>
      <c r="F1287" s="226" t="s">
        <v>1691</v>
      </c>
      <c r="G1287" s="213"/>
      <c r="H1287" s="213"/>
      <c r="I1287" s="216"/>
      <c r="J1287" s="227">
        <f>BK1287</f>
        <v>0</v>
      </c>
      <c r="K1287" s="213"/>
      <c r="L1287" s="218"/>
      <c r="M1287" s="219"/>
      <c r="N1287" s="220"/>
      <c r="O1287" s="220"/>
      <c r="P1287" s="221">
        <f>SUM(P1288:P1289)</f>
        <v>0</v>
      </c>
      <c r="Q1287" s="220"/>
      <c r="R1287" s="221">
        <f>SUM(R1288:R1289)</f>
        <v>0</v>
      </c>
      <c r="S1287" s="220"/>
      <c r="T1287" s="222">
        <f>SUM(T1288:T1289)</f>
        <v>0</v>
      </c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R1287" s="223" t="s">
        <v>80</v>
      </c>
      <c r="AT1287" s="224" t="s">
        <v>72</v>
      </c>
      <c r="AU1287" s="224" t="s">
        <v>80</v>
      </c>
      <c r="AY1287" s="223" t="s">
        <v>177</v>
      </c>
      <c r="BK1287" s="225">
        <f>SUM(BK1288:BK1289)</f>
        <v>0</v>
      </c>
    </row>
    <row r="1288" s="2" customFormat="1" ht="30" customHeight="1">
      <c r="A1288" s="40"/>
      <c r="B1288" s="41"/>
      <c r="C1288" s="228" t="s">
        <v>1692</v>
      </c>
      <c r="D1288" s="228" t="s">
        <v>179</v>
      </c>
      <c r="E1288" s="229" t="s">
        <v>1693</v>
      </c>
      <c r="F1288" s="230" t="s">
        <v>1694</v>
      </c>
      <c r="G1288" s="231" t="s">
        <v>194</v>
      </c>
      <c r="H1288" s="232">
        <v>373.173</v>
      </c>
      <c r="I1288" s="233"/>
      <c r="J1288" s="234">
        <f>ROUND(I1288*H1288,2)</f>
        <v>0</v>
      </c>
      <c r="K1288" s="230" t="s">
        <v>1695</v>
      </c>
      <c r="L1288" s="46"/>
      <c r="M1288" s="235" t="s">
        <v>21</v>
      </c>
      <c r="N1288" s="236" t="s">
        <v>44</v>
      </c>
      <c r="O1288" s="86"/>
      <c r="P1288" s="237">
        <f>O1288*H1288</f>
        <v>0</v>
      </c>
      <c r="Q1288" s="237">
        <v>0</v>
      </c>
      <c r="R1288" s="237">
        <f>Q1288*H1288</f>
        <v>0</v>
      </c>
      <c r="S1288" s="237">
        <v>0</v>
      </c>
      <c r="T1288" s="238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39" t="s">
        <v>184</v>
      </c>
      <c r="AT1288" s="239" t="s">
        <v>179</v>
      </c>
      <c r="AU1288" s="239" t="s">
        <v>82</v>
      </c>
      <c r="AY1288" s="19" t="s">
        <v>177</v>
      </c>
      <c r="BE1288" s="240">
        <f>IF(N1288="základní",J1288,0)</f>
        <v>0</v>
      </c>
      <c r="BF1288" s="240">
        <f>IF(N1288="snížená",J1288,0)</f>
        <v>0</v>
      </c>
      <c r="BG1288" s="240">
        <f>IF(N1288="zákl. přenesená",J1288,0)</f>
        <v>0</v>
      </c>
      <c r="BH1288" s="240">
        <f>IF(N1288="sníž. přenesená",J1288,0)</f>
        <v>0</v>
      </c>
      <c r="BI1288" s="240">
        <f>IF(N1288="nulová",J1288,0)</f>
        <v>0</v>
      </c>
      <c r="BJ1288" s="19" t="s">
        <v>80</v>
      </c>
      <c r="BK1288" s="240">
        <f>ROUND(I1288*H1288,2)</f>
        <v>0</v>
      </c>
      <c r="BL1288" s="19" t="s">
        <v>184</v>
      </c>
      <c r="BM1288" s="239" t="s">
        <v>1696</v>
      </c>
    </row>
    <row r="1289" s="2" customFormat="1">
      <c r="A1289" s="40"/>
      <c r="B1289" s="41"/>
      <c r="C1289" s="42"/>
      <c r="D1289" s="243" t="s">
        <v>1697</v>
      </c>
      <c r="E1289" s="42"/>
      <c r="F1289" s="295" t="s">
        <v>1698</v>
      </c>
      <c r="G1289" s="42"/>
      <c r="H1289" s="42"/>
      <c r="I1289" s="148"/>
      <c r="J1289" s="42"/>
      <c r="K1289" s="42"/>
      <c r="L1289" s="46"/>
      <c r="M1289" s="296"/>
      <c r="N1289" s="297"/>
      <c r="O1289" s="86"/>
      <c r="P1289" s="86"/>
      <c r="Q1289" s="86"/>
      <c r="R1289" s="86"/>
      <c r="S1289" s="86"/>
      <c r="T1289" s="87"/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T1289" s="19" t="s">
        <v>1697</v>
      </c>
      <c r="AU1289" s="19" t="s">
        <v>82</v>
      </c>
    </row>
    <row r="1290" s="12" customFormat="1" ht="25.92" customHeight="1">
      <c r="A1290" s="12"/>
      <c r="B1290" s="212"/>
      <c r="C1290" s="213"/>
      <c r="D1290" s="214" t="s">
        <v>72</v>
      </c>
      <c r="E1290" s="215" t="s">
        <v>1699</v>
      </c>
      <c r="F1290" s="215" t="s">
        <v>1700</v>
      </c>
      <c r="G1290" s="213"/>
      <c r="H1290" s="213"/>
      <c r="I1290" s="216"/>
      <c r="J1290" s="217">
        <f>BK1290</f>
        <v>0</v>
      </c>
      <c r="K1290" s="213"/>
      <c r="L1290" s="218"/>
      <c r="M1290" s="219"/>
      <c r="N1290" s="220"/>
      <c r="O1290" s="220"/>
      <c r="P1290" s="221">
        <f>P1291+P1346+P1369+P1378+P1388+P1424+P1453+P1533+P1605+P1633+P1637+P1691+P1736+P1751+P1778+P1824+P1858</f>
        <v>0</v>
      </c>
      <c r="Q1290" s="220"/>
      <c r="R1290" s="221">
        <f>R1291+R1346+R1369+R1378+R1388+R1424+R1453+R1533+R1605+R1633+R1637+R1691+R1736+R1751+R1778+R1824+R1858</f>
        <v>10.916536209999999</v>
      </c>
      <c r="S1290" s="220"/>
      <c r="T1290" s="222">
        <f>T1291+T1346+T1369+T1378+T1388+T1424+T1453+T1533+T1605+T1633+T1637+T1691+T1736+T1751+T1778+T1824+T1858</f>
        <v>0.47466029999999998</v>
      </c>
      <c r="U1290" s="12"/>
      <c r="V1290" s="12"/>
      <c r="W1290" s="12"/>
      <c r="X1290" s="12"/>
      <c r="Y1290" s="12"/>
      <c r="Z1290" s="12"/>
      <c r="AA1290" s="12"/>
      <c r="AB1290" s="12"/>
      <c r="AC1290" s="12"/>
      <c r="AD1290" s="12"/>
      <c r="AE1290" s="12"/>
      <c r="AR1290" s="223" t="s">
        <v>82</v>
      </c>
      <c r="AT1290" s="224" t="s">
        <v>72</v>
      </c>
      <c r="AU1290" s="224" t="s">
        <v>73</v>
      </c>
      <c r="AY1290" s="223" t="s">
        <v>177</v>
      </c>
      <c r="BK1290" s="225">
        <f>BK1291+BK1346+BK1369+BK1378+BK1388+BK1424+BK1453+BK1533+BK1605+BK1633+BK1637+BK1691+BK1736+BK1751+BK1778+BK1824+BK1858</f>
        <v>0</v>
      </c>
    </row>
    <row r="1291" s="12" customFormat="1" ht="22.8" customHeight="1">
      <c r="A1291" s="12"/>
      <c r="B1291" s="212"/>
      <c r="C1291" s="213"/>
      <c r="D1291" s="214" t="s">
        <v>72</v>
      </c>
      <c r="E1291" s="226" t="s">
        <v>1701</v>
      </c>
      <c r="F1291" s="226" t="s">
        <v>1702</v>
      </c>
      <c r="G1291" s="213"/>
      <c r="H1291" s="213"/>
      <c r="I1291" s="216"/>
      <c r="J1291" s="227">
        <f>BK1291</f>
        <v>0</v>
      </c>
      <c r="K1291" s="213"/>
      <c r="L1291" s="218"/>
      <c r="M1291" s="219"/>
      <c r="N1291" s="220"/>
      <c r="O1291" s="220"/>
      <c r="P1291" s="221">
        <f>SUM(P1292:P1345)</f>
        <v>0</v>
      </c>
      <c r="Q1291" s="220"/>
      <c r="R1291" s="221">
        <f>SUM(R1292:R1345)</f>
        <v>0.29152035999999998</v>
      </c>
      <c r="S1291" s="220"/>
      <c r="T1291" s="222">
        <f>SUM(T1292:T1345)</f>
        <v>0</v>
      </c>
      <c r="U1291" s="12"/>
      <c r="V1291" s="12"/>
      <c r="W1291" s="12"/>
      <c r="X1291" s="12"/>
      <c r="Y1291" s="12"/>
      <c r="Z1291" s="12"/>
      <c r="AA1291" s="12"/>
      <c r="AB1291" s="12"/>
      <c r="AC1291" s="12"/>
      <c r="AD1291" s="12"/>
      <c r="AE1291" s="12"/>
      <c r="AR1291" s="223" t="s">
        <v>82</v>
      </c>
      <c r="AT1291" s="224" t="s">
        <v>72</v>
      </c>
      <c r="AU1291" s="224" t="s">
        <v>80</v>
      </c>
      <c r="AY1291" s="223" t="s">
        <v>177</v>
      </c>
      <c r="BK1291" s="225">
        <f>SUM(BK1292:BK1345)</f>
        <v>0</v>
      </c>
    </row>
    <row r="1292" s="2" customFormat="1" ht="19.8" customHeight="1">
      <c r="A1292" s="40"/>
      <c r="B1292" s="41"/>
      <c r="C1292" s="228" t="s">
        <v>1703</v>
      </c>
      <c r="D1292" s="228" t="s">
        <v>179</v>
      </c>
      <c r="E1292" s="229" t="s">
        <v>1704</v>
      </c>
      <c r="F1292" s="230" t="s">
        <v>1705</v>
      </c>
      <c r="G1292" s="231" t="s">
        <v>269</v>
      </c>
      <c r="H1292" s="232">
        <v>1</v>
      </c>
      <c r="I1292" s="233"/>
      <c r="J1292" s="234">
        <f>ROUND(I1292*H1292,2)</f>
        <v>0</v>
      </c>
      <c r="K1292" s="230" t="s">
        <v>183</v>
      </c>
      <c r="L1292" s="46"/>
      <c r="M1292" s="235" t="s">
        <v>21</v>
      </c>
      <c r="N1292" s="236" t="s">
        <v>44</v>
      </c>
      <c r="O1292" s="86"/>
      <c r="P1292" s="237">
        <f>O1292*H1292</f>
        <v>0</v>
      </c>
      <c r="Q1292" s="237">
        <v>0.0035000000000000001</v>
      </c>
      <c r="R1292" s="237">
        <f>Q1292*H1292</f>
        <v>0.0035000000000000001</v>
      </c>
      <c r="S1292" s="237">
        <v>0</v>
      </c>
      <c r="T1292" s="238">
        <f>S1292*H1292</f>
        <v>0</v>
      </c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R1292" s="239" t="s">
        <v>290</v>
      </c>
      <c r="AT1292" s="239" t="s">
        <v>179</v>
      </c>
      <c r="AU1292" s="239" t="s">
        <v>82</v>
      </c>
      <c r="AY1292" s="19" t="s">
        <v>177</v>
      </c>
      <c r="BE1292" s="240">
        <f>IF(N1292="základní",J1292,0)</f>
        <v>0</v>
      </c>
      <c r="BF1292" s="240">
        <f>IF(N1292="snížená",J1292,0)</f>
        <v>0</v>
      </c>
      <c r="BG1292" s="240">
        <f>IF(N1292="zákl. přenesená",J1292,0)</f>
        <v>0</v>
      </c>
      <c r="BH1292" s="240">
        <f>IF(N1292="sníž. přenesená",J1292,0)</f>
        <v>0</v>
      </c>
      <c r="BI1292" s="240">
        <f>IF(N1292="nulová",J1292,0)</f>
        <v>0</v>
      </c>
      <c r="BJ1292" s="19" t="s">
        <v>80</v>
      </c>
      <c r="BK1292" s="240">
        <f>ROUND(I1292*H1292,2)</f>
        <v>0</v>
      </c>
      <c r="BL1292" s="19" t="s">
        <v>290</v>
      </c>
      <c r="BM1292" s="239" t="s">
        <v>1706</v>
      </c>
    </row>
    <row r="1293" s="13" customFormat="1">
      <c r="A1293" s="13"/>
      <c r="B1293" s="241"/>
      <c r="C1293" s="242"/>
      <c r="D1293" s="243" t="s">
        <v>186</v>
      </c>
      <c r="E1293" s="244" t="s">
        <v>21</v>
      </c>
      <c r="F1293" s="245" t="s">
        <v>1707</v>
      </c>
      <c r="G1293" s="242"/>
      <c r="H1293" s="244" t="s">
        <v>21</v>
      </c>
      <c r="I1293" s="246"/>
      <c r="J1293" s="242"/>
      <c r="K1293" s="242"/>
      <c r="L1293" s="247"/>
      <c r="M1293" s="248"/>
      <c r="N1293" s="249"/>
      <c r="O1293" s="249"/>
      <c r="P1293" s="249"/>
      <c r="Q1293" s="249"/>
      <c r="R1293" s="249"/>
      <c r="S1293" s="249"/>
      <c r="T1293" s="250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51" t="s">
        <v>186</v>
      </c>
      <c r="AU1293" s="251" t="s">
        <v>82</v>
      </c>
      <c r="AV1293" s="13" t="s">
        <v>80</v>
      </c>
      <c r="AW1293" s="13" t="s">
        <v>34</v>
      </c>
      <c r="AX1293" s="13" t="s">
        <v>73</v>
      </c>
      <c r="AY1293" s="251" t="s">
        <v>177</v>
      </c>
    </row>
    <row r="1294" s="13" customFormat="1">
      <c r="A1294" s="13"/>
      <c r="B1294" s="241"/>
      <c r="C1294" s="242"/>
      <c r="D1294" s="243" t="s">
        <v>186</v>
      </c>
      <c r="E1294" s="244" t="s">
        <v>21</v>
      </c>
      <c r="F1294" s="245" t="s">
        <v>1708</v>
      </c>
      <c r="G1294" s="242"/>
      <c r="H1294" s="244" t="s">
        <v>21</v>
      </c>
      <c r="I1294" s="246"/>
      <c r="J1294" s="242"/>
      <c r="K1294" s="242"/>
      <c r="L1294" s="247"/>
      <c r="M1294" s="248"/>
      <c r="N1294" s="249"/>
      <c r="O1294" s="249"/>
      <c r="P1294" s="249"/>
      <c r="Q1294" s="249"/>
      <c r="R1294" s="249"/>
      <c r="S1294" s="249"/>
      <c r="T1294" s="250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1" t="s">
        <v>186</v>
      </c>
      <c r="AU1294" s="251" t="s">
        <v>82</v>
      </c>
      <c r="AV1294" s="13" t="s">
        <v>80</v>
      </c>
      <c r="AW1294" s="13" t="s">
        <v>34</v>
      </c>
      <c r="AX1294" s="13" t="s">
        <v>73</v>
      </c>
      <c r="AY1294" s="251" t="s">
        <v>177</v>
      </c>
    </row>
    <row r="1295" s="13" customFormat="1">
      <c r="A1295" s="13"/>
      <c r="B1295" s="241"/>
      <c r="C1295" s="242"/>
      <c r="D1295" s="243" t="s">
        <v>186</v>
      </c>
      <c r="E1295" s="244" t="s">
        <v>21</v>
      </c>
      <c r="F1295" s="245" t="s">
        <v>1709</v>
      </c>
      <c r="G1295" s="242"/>
      <c r="H1295" s="244" t="s">
        <v>21</v>
      </c>
      <c r="I1295" s="246"/>
      <c r="J1295" s="242"/>
      <c r="K1295" s="242"/>
      <c r="L1295" s="247"/>
      <c r="M1295" s="248"/>
      <c r="N1295" s="249"/>
      <c r="O1295" s="249"/>
      <c r="P1295" s="249"/>
      <c r="Q1295" s="249"/>
      <c r="R1295" s="249"/>
      <c r="S1295" s="249"/>
      <c r="T1295" s="250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51" t="s">
        <v>186</v>
      </c>
      <c r="AU1295" s="251" t="s">
        <v>82</v>
      </c>
      <c r="AV1295" s="13" t="s">
        <v>80</v>
      </c>
      <c r="AW1295" s="13" t="s">
        <v>34</v>
      </c>
      <c r="AX1295" s="13" t="s">
        <v>73</v>
      </c>
      <c r="AY1295" s="251" t="s">
        <v>177</v>
      </c>
    </row>
    <row r="1296" s="13" customFormat="1">
      <c r="A1296" s="13"/>
      <c r="B1296" s="241"/>
      <c r="C1296" s="242"/>
      <c r="D1296" s="243" t="s">
        <v>186</v>
      </c>
      <c r="E1296" s="244" t="s">
        <v>21</v>
      </c>
      <c r="F1296" s="245" t="s">
        <v>463</v>
      </c>
      <c r="G1296" s="242"/>
      <c r="H1296" s="244" t="s">
        <v>21</v>
      </c>
      <c r="I1296" s="246"/>
      <c r="J1296" s="242"/>
      <c r="K1296" s="242"/>
      <c r="L1296" s="247"/>
      <c r="M1296" s="248"/>
      <c r="N1296" s="249"/>
      <c r="O1296" s="249"/>
      <c r="P1296" s="249"/>
      <c r="Q1296" s="249"/>
      <c r="R1296" s="249"/>
      <c r="S1296" s="249"/>
      <c r="T1296" s="250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51" t="s">
        <v>186</v>
      </c>
      <c r="AU1296" s="251" t="s">
        <v>82</v>
      </c>
      <c r="AV1296" s="13" t="s">
        <v>80</v>
      </c>
      <c r="AW1296" s="13" t="s">
        <v>34</v>
      </c>
      <c r="AX1296" s="13" t="s">
        <v>73</v>
      </c>
      <c r="AY1296" s="251" t="s">
        <v>177</v>
      </c>
    </row>
    <row r="1297" s="13" customFormat="1">
      <c r="A1297" s="13"/>
      <c r="B1297" s="241"/>
      <c r="C1297" s="242"/>
      <c r="D1297" s="243" t="s">
        <v>186</v>
      </c>
      <c r="E1297" s="244" t="s">
        <v>21</v>
      </c>
      <c r="F1297" s="245" t="s">
        <v>648</v>
      </c>
      <c r="G1297" s="242"/>
      <c r="H1297" s="244" t="s">
        <v>21</v>
      </c>
      <c r="I1297" s="246"/>
      <c r="J1297" s="242"/>
      <c r="K1297" s="242"/>
      <c r="L1297" s="247"/>
      <c r="M1297" s="248"/>
      <c r="N1297" s="249"/>
      <c r="O1297" s="249"/>
      <c r="P1297" s="249"/>
      <c r="Q1297" s="249"/>
      <c r="R1297" s="249"/>
      <c r="S1297" s="249"/>
      <c r="T1297" s="250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51" t="s">
        <v>186</v>
      </c>
      <c r="AU1297" s="251" t="s">
        <v>82</v>
      </c>
      <c r="AV1297" s="13" t="s">
        <v>80</v>
      </c>
      <c r="AW1297" s="13" t="s">
        <v>34</v>
      </c>
      <c r="AX1297" s="13" t="s">
        <v>73</v>
      </c>
      <c r="AY1297" s="251" t="s">
        <v>177</v>
      </c>
    </row>
    <row r="1298" s="14" customFormat="1">
      <c r="A1298" s="14"/>
      <c r="B1298" s="252"/>
      <c r="C1298" s="253"/>
      <c r="D1298" s="243" t="s">
        <v>186</v>
      </c>
      <c r="E1298" s="254" t="s">
        <v>21</v>
      </c>
      <c r="F1298" s="255" t="s">
        <v>1087</v>
      </c>
      <c r="G1298" s="253"/>
      <c r="H1298" s="256">
        <v>1</v>
      </c>
      <c r="I1298" s="257"/>
      <c r="J1298" s="253"/>
      <c r="K1298" s="253"/>
      <c r="L1298" s="258"/>
      <c r="M1298" s="259"/>
      <c r="N1298" s="260"/>
      <c r="O1298" s="260"/>
      <c r="P1298" s="260"/>
      <c r="Q1298" s="260"/>
      <c r="R1298" s="260"/>
      <c r="S1298" s="260"/>
      <c r="T1298" s="261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2" t="s">
        <v>186</v>
      </c>
      <c r="AU1298" s="262" t="s">
        <v>82</v>
      </c>
      <c r="AV1298" s="14" t="s">
        <v>82</v>
      </c>
      <c r="AW1298" s="14" t="s">
        <v>34</v>
      </c>
      <c r="AX1298" s="14" t="s">
        <v>80</v>
      </c>
      <c r="AY1298" s="262" t="s">
        <v>177</v>
      </c>
    </row>
    <row r="1299" s="2" customFormat="1" ht="19.8" customHeight="1">
      <c r="A1299" s="40"/>
      <c r="B1299" s="41"/>
      <c r="C1299" s="228" t="s">
        <v>1710</v>
      </c>
      <c r="D1299" s="228" t="s">
        <v>179</v>
      </c>
      <c r="E1299" s="229" t="s">
        <v>1711</v>
      </c>
      <c r="F1299" s="230" t="s">
        <v>1712</v>
      </c>
      <c r="G1299" s="231" t="s">
        <v>293</v>
      </c>
      <c r="H1299" s="232">
        <v>4</v>
      </c>
      <c r="I1299" s="233"/>
      <c r="J1299" s="234">
        <f>ROUND(I1299*H1299,2)</f>
        <v>0</v>
      </c>
      <c r="K1299" s="230" t="s">
        <v>183</v>
      </c>
      <c r="L1299" s="46"/>
      <c r="M1299" s="235" t="s">
        <v>21</v>
      </c>
      <c r="N1299" s="236" t="s">
        <v>44</v>
      </c>
      <c r="O1299" s="86"/>
      <c r="P1299" s="237">
        <f>O1299*H1299</f>
        <v>0</v>
      </c>
      <c r="Q1299" s="237">
        <v>0</v>
      </c>
      <c r="R1299" s="237">
        <f>Q1299*H1299</f>
        <v>0</v>
      </c>
      <c r="S1299" s="237">
        <v>0</v>
      </c>
      <c r="T1299" s="238">
        <f>S1299*H1299</f>
        <v>0</v>
      </c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R1299" s="239" t="s">
        <v>290</v>
      </c>
      <c r="AT1299" s="239" t="s">
        <v>179</v>
      </c>
      <c r="AU1299" s="239" t="s">
        <v>82</v>
      </c>
      <c r="AY1299" s="19" t="s">
        <v>177</v>
      </c>
      <c r="BE1299" s="240">
        <f>IF(N1299="základní",J1299,0)</f>
        <v>0</v>
      </c>
      <c r="BF1299" s="240">
        <f>IF(N1299="snížená",J1299,0)</f>
        <v>0</v>
      </c>
      <c r="BG1299" s="240">
        <f>IF(N1299="zákl. přenesená",J1299,0)</f>
        <v>0</v>
      </c>
      <c r="BH1299" s="240">
        <f>IF(N1299="sníž. přenesená",J1299,0)</f>
        <v>0</v>
      </c>
      <c r="BI1299" s="240">
        <f>IF(N1299="nulová",J1299,0)</f>
        <v>0</v>
      </c>
      <c r="BJ1299" s="19" t="s">
        <v>80</v>
      </c>
      <c r="BK1299" s="240">
        <f>ROUND(I1299*H1299,2)</f>
        <v>0</v>
      </c>
      <c r="BL1299" s="19" t="s">
        <v>290</v>
      </c>
      <c r="BM1299" s="239" t="s">
        <v>1713</v>
      </c>
    </row>
    <row r="1300" s="14" customFormat="1">
      <c r="A1300" s="14"/>
      <c r="B1300" s="252"/>
      <c r="C1300" s="253"/>
      <c r="D1300" s="243" t="s">
        <v>186</v>
      </c>
      <c r="E1300" s="254" t="s">
        <v>21</v>
      </c>
      <c r="F1300" s="255" t="s">
        <v>1714</v>
      </c>
      <c r="G1300" s="253"/>
      <c r="H1300" s="256">
        <v>4</v>
      </c>
      <c r="I1300" s="257"/>
      <c r="J1300" s="253"/>
      <c r="K1300" s="253"/>
      <c r="L1300" s="258"/>
      <c r="M1300" s="259"/>
      <c r="N1300" s="260"/>
      <c r="O1300" s="260"/>
      <c r="P1300" s="260"/>
      <c r="Q1300" s="260"/>
      <c r="R1300" s="260"/>
      <c r="S1300" s="260"/>
      <c r="T1300" s="261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2" t="s">
        <v>186</v>
      </c>
      <c r="AU1300" s="262" t="s">
        <v>82</v>
      </c>
      <c r="AV1300" s="14" t="s">
        <v>82</v>
      </c>
      <c r="AW1300" s="14" t="s">
        <v>34</v>
      </c>
      <c r="AX1300" s="14" t="s">
        <v>73</v>
      </c>
      <c r="AY1300" s="262" t="s">
        <v>177</v>
      </c>
    </row>
    <row r="1301" s="15" customFormat="1">
      <c r="A1301" s="15"/>
      <c r="B1301" s="263"/>
      <c r="C1301" s="264"/>
      <c r="D1301" s="243" t="s">
        <v>186</v>
      </c>
      <c r="E1301" s="265" t="s">
        <v>21</v>
      </c>
      <c r="F1301" s="266" t="s">
        <v>190</v>
      </c>
      <c r="G1301" s="264"/>
      <c r="H1301" s="267">
        <v>4</v>
      </c>
      <c r="I1301" s="268"/>
      <c r="J1301" s="264"/>
      <c r="K1301" s="264"/>
      <c r="L1301" s="269"/>
      <c r="M1301" s="270"/>
      <c r="N1301" s="271"/>
      <c r="O1301" s="271"/>
      <c r="P1301" s="271"/>
      <c r="Q1301" s="271"/>
      <c r="R1301" s="271"/>
      <c r="S1301" s="271"/>
      <c r="T1301" s="272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73" t="s">
        <v>186</v>
      </c>
      <c r="AU1301" s="273" t="s">
        <v>82</v>
      </c>
      <c r="AV1301" s="15" t="s">
        <v>184</v>
      </c>
      <c r="AW1301" s="15" t="s">
        <v>34</v>
      </c>
      <c r="AX1301" s="15" t="s">
        <v>80</v>
      </c>
      <c r="AY1301" s="273" t="s">
        <v>177</v>
      </c>
    </row>
    <row r="1302" s="2" customFormat="1" ht="14.4" customHeight="1">
      <c r="A1302" s="40"/>
      <c r="B1302" s="41"/>
      <c r="C1302" s="274" t="s">
        <v>1715</v>
      </c>
      <c r="D1302" s="274" t="s">
        <v>191</v>
      </c>
      <c r="E1302" s="275" t="s">
        <v>1716</v>
      </c>
      <c r="F1302" s="276" t="s">
        <v>1717</v>
      </c>
      <c r="G1302" s="277" t="s">
        <v>293</v>
      </c>
      <c r="H1302" s="278">
        <v>4.4000000000000004</v>
      </c>
      <c r="I1302" s="279"/>
      <c r="J1302" s="280">
        <f>ROUND(I1302*H1302,2)</f>
        <v>0</v>
      </c>
      <c r="K1302" s="276" t="s">
        <v>183</v>
      </c>
      <c r="L1302" s="281"/>
      <c r="M1302" s="282" t="s">
        <v>21</v>
      </c>
      <c r="N1302" s="283" t="s">
        <v>44</v>
      </c>
      <c r="O1302" s="86"/>
      <c r="P1302" s="237">
        <f>O1302*H1302</f>
        <v>0</v>
      </c>
      <c r="Q1302" s="237">
        <v>8.0000000000000007E-05</v>
      </c>
      <c r="R1302" s="237">
        <f>Q1302*H1302</f>
        <v>0.00035200000000000005</v>
      </c>
      <c r="S1302" s="237">
        <v>0</v>
      </c>
      <c r="T1302" s="238">
        <f>S1302*H1302</f>
        <v>0</v>
      </c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R1302" s="239" t="s">
        <v>385</v>
      </c>
      <c r="AT1302" s="239" t="s">
        <v>191</v>
      </c>
      <c r="AU1302" s="239" t="s">
        <v>82</v>
      </c>
      <c r="AY1302" s="19" t="s">
        <v>177</v>
      </c>
      <c r="BE1302" s="240">
        <f>IF(N1302="základní",J1302,0)</f>
        <v>0</v>
      </c>
      <c r="BF1302" s="240">
        <f>IF(N1302="snížená",J1302,0)</f>
        <v>0</v>
      </c>
      <c r="BG1302" s="240">
        <f>IF(N1302="zákl. přenesená",J1302,0)</f>
        <v>0</v>
      </c>
      <c r="BH1302" s="240">
        <f>IF(N1302="sníž. přenesená",J1302,0)</f>
        <v>0</v>
      </c>
      <c r="BI1302" s="240">
        <f>IF(N1302="nulová",J1302,0)</f>
        <v>0</v>
      </c>
      <c r="BJ1302" s="19" t="s">
        <v>80</v>
      </c>
      <c r="BK1302" s="240">
        <f>ROUND(I1302*H1302,2)</f>
        <v>0</v>
      </c>
      <c r="BL1302" s="19" t="s">
        <v>290</v>
      </c>
      <c r="BM1302" s="239" t="s">
        <v>1718</v>
      </c>
    </row>
    <row r="1303" s="14" customFormat="1">
      <c r="A1303" s="14"/>
      <c r="B1303" s="252"/>
      <c r="C1303" s="253"/>
      <c r="D1303" s="243" t="s">
        <v>186</v>
      </c>
      <c r="E1303" s="254" t="s">
        <v>21</v>
      </c>
      <c r="F1303" s="255" t="s">
        <v>848</v>
      </c>
      <c r="G1303" s="253"/>
      <c r="H1303" s="256">
        <v>4</v>
      </c>
      <c r="I1303" s="257"/>
      <c r="J1303" s="253"/>
      <c r="K1303" s="253"/>
      <c r="L1303" s="258"/>
      <c r="M1303" s="259"/>
      <c r="N1303" s="260"/>
      <c r="O1303" s="260"/>
      <c r="P1303" s="260"/>
      <c r="Q1303" s="260"/>
      <c r="R1303" s="260"/>
      <c r="S1303" s="260"/>
      <c r="T1303" s="261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62" t="s">
        <v>186</v>
      </c>
      <c r="AU1303" s="262" t="s">
        <v>82</v>
      </c>
      <c r="AV1303" s="14" t="s">
        <v>82</v>
      </c>
      <c r="AW1303" s="14" t="s">
        <v>34</v>
      </c>
      <c r="AX1303" s="14" t="s">
        <v>73</v>
      </c>
      <c r="AY1303" s="262" t="s">
        <v>177</v>
      </c>
    </row>
    <row r="1304" s="14" customFormat="1">
      <c r="A1304" s="14"/>
      <c r="B1304" s="252"/>
      <c r="C1304" s="253"/>
      <c r="D1304" s="243" t="s">
        <v>186</v>
      </c>
      <c r="E1304" s="254" t="s">
        <v>21</v>
      </c>
      <c r="F1304" s="255" t="s">
        <v>1719</v>
      </c>
      <c r="G1304" s="253"/>
      <c r="H1304" s="256">
        <v>4.4000000000000004</v>
      </c>
      <c r="I1304" s="257"/>
      <c r="J1304" s="253"/>
      <c r="K1304" s="253"/>
      <c r="L1304" s="258"/>
      <c r="M1304" s="259"/>
      <c r="N1304" s="260"/>
      <c r="O1304" s="260"/>
      <c r="P1304" s="260"/>
      <c r="Q1304" s="260"/>
      <c r="R1304" s="260"/>
      <c r="S1304" s="260"/>
      <c r="T1304" s="261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62" t="s">
        <v>186</v>
      </c>
      <c r="AU1304" s="262" t="s">
        <v>82</v>
      </c>
      <c r="AV1304" s="14" t="s">
        <v>82</v>
      </c>
      <c r="AW1304" s="14" t="s">
        <v>34</v>
      </c>
      <c r="AX1304" s="14" t="s">
        <v>80</v>
      </c>
      <c r="AY1304" s="262" t="s">
        <v>177</v>
      </c>
    </row>
    <row r="1305" s="2" customFormat="1" ht="19.8" customHeight="1">
      <c r="A1305" s="40"/>
      <c r="B1305" s="41"/>
      <c r="C1305" s="228" t="s">
        <v>1720</v>
      </c>
      <c r="D1305" s="228" t="s">
        <v>179</v>
      </c>
      <c r="E1305" s="229" t="s">
        <v>1721</v>
      </c>
      <c r="F1305" s="230" t="s">
        <v>1722</v>
      </c>
      <c r="G1305" s="231" t="s">
        <v>788</v>
      </c>
      <c r="H1305" s="232">
        <v>4</v>
      </c>
      <c r="I1305" s="233"/>
      <c r="J1305" s="234">
        <f>ROUND(I1305*H1305,2)</f>
        <v>0</v>
      </c>
      <c r="K1305" s="230" t="s">
        <v>183</v>
      </c>
      <c r="L1305" s="46"/>
      <c r="M1305" s="235" t="s">
        <v>21</v>
      </c>
      <c r="N1305" s="236" t="s">
        <v>44</v>
      </c>
      <c r="O1305" s="86"/>
      <c r="P1305" s="237">
        <f>O1305*H1305</f>
        <v>0</v>
      </c>
      <c r="Q1305" s="237">
        <v>0</v>
      </c>
      <c r="R1305" s="237">
        <f>Q1305*H1305</f>
        <v>0</v>
      </c>
      <c r="S1305" s="237">
        <v>0</v>
      </c>
      <c r="T1305" s="238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39" t="s">
        <v>290</v>
      </c>
      <c r="AT1305" s="239" t="s">
        <v>179</v>
      </c>
      <c r="AU1305" s="239" t="s">
        <v>82</v>
      </c>
      <c r="AY1305" s="19" t="s">
        <v>177</v>
      </c>
      <c r="BE1305" s="240">
        <f>IF(N1305="základní",J1305,0)</f>
        <v>0</v>
      </c>
      <c r="BF1305" s="240">
        <f>IF(N1305="snížená",J1305,0)</f>
        <v>0</v>
      </c>
      <c r="BG1305" s="240">
        <f>IF(N1305="zákl. přenesená",J1305,0)</f>
        <v>0</v>
      </c>
      <c r="BH1305" s="240">
        <f>IF(N1305="sníž. přenesená",J1305,0)</f>
        <v>0</v>
      </c>
      <c r="BI1305" s="240">
        <f>IF(N1305="nulová",J1305,0)</f>
        <v>0</v>
      </c>
      <c r="BJ1305" s="19" t="s">
        <v>80</v>
      </c>
      <c r="BK1305" s="240">
        <f>ROUND(I1305*H1305,2)</f>
        <v>0</v>
      </c>
      <c r="BL1305" s="19" t="s">
        <v>290</v>
      </c>
      <c r="BM1305" s="239" t="s">
        <v>1723</v>
      </c>
    </row>
    <row r="1306" s="2" customFormat="1" ht="14.4" customHeight="1">
      <c r="A1306" s="40"/>
      <c r="B1306" s="41"/>
      <c r="C1306" s="274" t="s">
        <v>1724</v>
      </c>
      <c r="D1306" s="274" t="s">
        <v>191</v>
      </c>
      <c r="E1306" s="275" t="s">
        <v>1725</v>
      </c>
      <c r="F1306" s="276" t="s">
        <v>1726</v>
      </c>
      <c r="G1306" s="277" t="s">
        <v>788</v>
      </c>
      <c r="H1306" s="278">
        <v>4.4000000000000004</v>
      </c>
      <c r="I1306" s="279"/>
      <c r="J1306" s="280">
        <f>ROUND(I1306*H1306,2)</f>
        <v>0</v>
      </c>
      <c r="K1306" s="276" t="s">
        <v>183</v>
      </c>
      <c r="L1306" s="281"/>
      <c r="M1306" s="282" t="s">
        <v>21</v>
      </c>
      <c r="N1306" s="283" t="s">
        <v>44</v>
      </c>
      <c r="O1306" s="86"/>
      <c r="P1306" s="237">
        <f>O1306*H1306</f>
        <v>0</v>
      </c>
      <c r="Q1306" s="237">
        <v>5.0000000000000002E-05</v>
      </c>
      <c r="R1306" s="237">
        <f>Q1306*H1306</f>
        <v>0.00022000000000000004</v>
      </c>
      <c r="S1306" s="237">
        <v>0</v>
      </c>
      <c r="T1306" s="238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39" t="s">
        <v>385</v>
      </c>
      <c r="AT1306" s="239" t="s">
        <v>191</v>
      </c>
      <c r="AU1306" s="239" t="s">
        <v>82</v>
      </c>
      <c r="AY1306" s="19" t="s">
        <v>177</v>
      </c>
      <c r="BE1306" s="240">
        <f>IF(N1306="základní",J1306,0)</f>
        <v>0</v>
      </c>
      <c r="BF1306" s="240">
        <f>IF(N1306="snížená",J1306,0)</f>
        <v>0</v>
      </c>
      <c r="BG1306" s="240">
        <f>IF(N1306="zákl. přenesená",J1306,0)</f>
        <v>0</v>
      </c>
      <c r="BH1306" s="240">
        <f>IF(N1306="sníž. přenesená",J1306,0)</f>
        <v>0</v>
      </c>
      <c r="BI1306" s="240">
        <f>IF(N1306="nulová",J1306,0)</f>
        <v>0</v>
      </c>
      <c r="BJ1306" s="19" t="s">
        <v>80</v>
      </c>
      <c r="BK1306" s="240">
        <f>ROUND(I1306*H1306,2)</f>
        <v>0</v>
      </c>
      <c r="BL1306" s="19" t="s">
        <v>290</v>
      </c>
      <c r="BM1306" s="239" t="s">
        <v>1727</v>
      </c>
    </row>
    <row r="1307" s="14" customFormat="1">
      <c r="A1307" s="14"/>
      <c r="B1307" s="252"/>
      <c r="C1307" s="253"/>
      <c r="D1307" s="243" t="s">
        <v>186</v>
      </c>
      <c r="E1307" s="254" t="s">
        <v>21</v>
      </c>
      <c r="F1307" s="255" t="s">
        <v>184</v>
      </c>
      <c r="G1307" s="253"/>
      <c r="H1307" s="256">
        <v>4</v>
      </c>
      <c r="I1307" s="257"/>
      <c r="J1307" s="253"/>
      <c r="K1307" s="253"/>
      <c r="L1307" s="258"/>
      <c r="M1307" s="259"/>
      <c r="N1307" s="260"/>
      <c r="O1307" s="260"/>
      <c r="P1307" s="260"/>
      <c r="Q1307" s="260"/>
      <c r="R1307" s="260"/>
      <c r="S1307" s="260"/>
      <c r="T1307" s="261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62" t="s">
        <v>186</v>
      </c>
      <c r="AU1307" s="262" t="s">
        <v>82</v>
      </c>
      <c r="AV1307" s="14" t="s">
        <v>82</v>
      </c>
      <c r="AW1307" s="14" t="s">
        <v>34</v>
      </c>
      <c r="AX1307" s="14" t="s">
        <v>73</v>
      </c>
      <c r="AY1307" s="262" t="s">
        <v>177</v>
      </c>
    </row>
    <row r="1308" s="14" customFormat="1">
      <c r="A1308" s="14"/>
      <c r="B1308" s="252"/>
      <c r="C1308" s="253"/>
      <c r="D1308" s="243" t="s">
        <v>186</v>
      </c>
      <c r="E1308" s="254" t="s">
        <v>21</v>
      </c>
      <c r="F1308" s="255" t="s">
        <v>1719</v>
      </c>
      <c r="G1308" s="253"/>
      <c r="H1308" s="256">
        <v>4.4000000000000004</v>
      </c>
      <c r="I1308" s="257"/>
      <c r="J1308" s="253"/>
      <c r="K1308" s="253"/>
      <c r="L1308" s="258"/>
      <c r="M1308" s="259"/>
      <c r="N1308" s="260"/>
      <c r="O1308" s="260"/>
      <c r="P1308" s="260"/>
      <c r="Q1308" s="260"/>
      <c r="R1308" s="260"/>
      <c r="S1308" s="260"/>
      <c r="T1308" s="261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62" t="s">
        <v>186</v>
      </c>
      <c r="AU1308" s="262" t="s">
        <v>82</v>
      </c>
      <c r="AV1308" s="14" t="s">
        <v>82</v>
      </c>
      <c r="AW1308" s="14" t="s">
        <v>34</v>
      </c>
      <c r="AX1308" s="14" t="s">
        <v>80</v>
      </c>
      <c r="AY1308" s="262" t="s">
        <v>177</v>
      </c>
    </row>
    <row r="1309" s="2" customFormat="1" ht="19.8" customHeight="1">
      <c r="A1309" s="40"/>
      <c r="B1309" s="41"/>
      <c r="C1309" s="228" t="s">
        <v>1728</v>
      </c>
      <c r="D1309" s="228" t="s">
        <v>179</v>
      </c>
      <c r="E1309" s="229" t="s">
        <v>1729</v>
      </c>
      <c r="F1309" s="230" t="s">
        <v>1730</v>
      </c>
      <c r="G1309" s="231" t="s">
        <v>269</v>
      </c>
      <c r="H1309" s="232">
        <v>31.41</v>
      </c>
      <c r="I1309" s="233"/>
      <c r="J1309" s="234">
        <f>ROUND(I1309*H1309,2)</f>
        <v>0</v>
      </c>
      <c r="K1309" s="230" t="s">
        <v>183</v>
      </c>
      <c r="L1309" s="46"/>
      <c r="M1309" s="235" t="s">
        <v>21</v>
      </c>
      <c r="N1309" s="236" t="s">
        <v>44</v>
      </c>
      <c r="O1309" s="86"/>
      <c r="P1309" s="237">
        <f>O1309*H1309</f>
        <v>0</v>
      </c>
      <c r="Q1309" s="237">
        <v>0</v>
      </c>
      <c r="R1309" s="237">
        <f>Q1309*H1309</f>
        <v>0</v>
      </c>
      <c r="S1309" s="237">
        <v>0</v>
      </c>
      <c r="T1309" s="238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39" t="s">
        <v>290</v>
      </c>
      <c r="AT1309" s="239" t="s">
        <v>179</v>
      </c>
      <c r="AU1309" s="239" t="s">
        <v>82</v>
      </c>
      <c r="AY1309" s="19" t="s">
        <v>177</v>
      </c>
      <c r="BE1309" s="240">
        <f>IF(N1309="základní",J1309,0)</f>
        <v>0</v>
      </c>
      <c r="BF1309" s="240">
        <f>IF(N1309="snížená",J1309,0)</f>
        <v>0</v>
      </c>
      <c r="BG1309" s="240">
        <f>IF(N1309="zákl. přenesená",J1309,0)</f>
        <v>0</v>
      </c>
      <c r="BH1309" s="240">
        <f>IF(N1309="sníž. přenesená",J1309,0)</f>
        <v>0</v>
      </c>
      <c r="BI1309" s="240">
        <f>IF(N1309="nulová",J1309,0)</f>
        <v>0</v>
      </c>
      <c r="BJ1309" s="19" t="s">
        <v>80</v>
      </c>
      <c r="BK1309" s="240">
        <f>ROUND(I1309*H1309,2)</f>
        <v>0</v>
      </c>
      <c r="BL1309" s="19" t="s">
        <v>290</v>
      </c>
      <c r="BM1309" s="239" t="s">
        <v>1731</v>
      </c>
    </row>
    <row r="1310" s="13" customFormat="1">
      <c r="A1310" s="13"/>
      <c r="B1310" s="241"/>
      <c r="C1310" s="242"/>
      <c r="D1310" s="243" t="s">
        <v>186</v>
      </c>
      <c r="E1310" s="244" t="s">
        <v>21</v>
      </c>
      <c r="F1310" s="245" t="s">
        <v>1094</v>
      </c>
      <c r="G1310" s="242"/>
      <c r="H1310" s="244" t="s">
        <v>21</v>
      </c>
      <c r="I1310" s="246"/>
      <c r="J1310" s="242"/>
      <c r="K1310" s="242"/>
      <c r="L1310" s="247"/>
      <c r="M1310" s="248"/>
      <c r="N1310" s="249"/>
      <c r="O1310" s="249"/>
      <c r="P1310" s="249"/>
      <c r="Q1310" s="249"/>
      <c r="R1310" s="249"/>
      <c r="S1310" s="249"/>
      <c r="T1310" s="250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51" t="s">
        <v>186</v>
      </c>
      <c r="AU1310" s="251" t="s">
        <v>82</v>
      </c>
      <c r="AV1310" s="13" t="s">
        <v>80</v>
      </c>
      <c r="AW1310" s="13" t="s">
        <v>34</v>
      </c>
      <c r="AX1310" s="13" t="s">
        <v>73</v>
      </c>
      <c r="AY1310" s="251" t="s">
        <v>177</v>
      </c>
    </row>
    <row r="1311" s="13" customFormat="1">
      <c r="A1311" s="13"/>
      <c r="B1311" s="241"/>
      <c r="C1311" s="242"/>
      <c r="D1311" s="243" t="s">
        <v>186</v>
      </c>
      <c r="E1311" s="244" t="s">
        <v>21</v>
      </c>
      <c r="F1311" s="245" t="s">
        <v>1732</v>
      </c>
      <c r="G1311" s="242"/>
      <c r="H1311" s="244" t="s">
        <v>21</v>
      </c>
      <c r="I1311" s="246"/>
      <c r="J1311" s="242"/>
      <c r="K1311" s="242"/>
      <c r="L1311" s="247"/>
      <c r="M1311" s="248"/>
      <c r="N1311" s="249"/>
      <c r="O1311" s="249"/>
      <c r="P1311" s="249"/>
      <c r="Q1311" s="249"/>
      <c r="R1311" s="249"/>
      <c r="S1311" s="249"/>
      <c r="T1311" s="25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1" t="s">
        <v>186</v>
      </c>
      <c r="AU1311" s="251" t="s">
        <v>82</v>
      </c>
      <c r="AV1311" s="13" t="s">
        <v>80</v>
      </c>
      <c r="AW1311" s="13" t="s">
        <v>34</v>
      </c>
      <c r="AX1311" s="13" t="s">
        <v>73</v>
      </c>
      <c r="AY1311" s="251" t="s">
        <v>177</v>
      </c>
    </row>
    <row r="1312" s="13" customFormat="1">
      <c r="A1312" s="13"/>
      <c r="B1312" s="241"/>
      <c r="C1312" s="242"/>
      <c r="D1312" s="243" t="s">
        <v>186</v>
      </c>
      <c r="E1312" s="244" t="s">
        <v>21</v>
      </c>
      <c r="F1312" s="245" t="s">
        <v>1733</v>
      </c>
      <c r="G1312" s="242"/>
      <c r="H1312" s="244" t="s">
        <v>21</v>
      </c>
      <c r="I1312" s="246"/>
      <c r="J1312" s="242"/>
      <c r="K1312" s="242"/>
      <c r="L1312" s="247"/>
      <c r="M1312" s="248"/>
      <c r="N1312" s="249"/>
      <c r="O1312" s="249"/>
      <c r="P1312" s="249"/>
      <c r="Q1312" s="249"/>
      <c r="R1312" s="249"/>
      <c r="S1312" s="249"/>
      <c r="T1312" s="25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51" t="s">
        <v>186</v>
      </c>
      <c r="AU1312" s="251" t="s">
        <v>82</v>
      </c>
      <c r="AV1312" s="13" t="s">
        <v>80</v>
      </c>
      <c r="AW1312" s="13" t="s">
        <v>34</v>
      </c>
      <c r="AX1312" s="13" t="s">
        <v>73</v>
      </c>
      <c r="AY1312" s="251" t="s">
        <v>177</v>
      </c>
    </row>
    <row r="1313" s="13" customFormat="1">
      <c r="A1313" s="13"/>
      <c r="B1313" s="241"/>
      <c r="C1313" s="242"/>
      <c r="D1313" s="243" t="s">
        <v>186</v>
      </c>
      <c r="E1313" s="244" t="s">
        <v>21</v>
      </c>
      <c r="F1313" s="245" t="s">
        <v>1085</v>
      </c>
      <c r="G1313" s="242"/>
      <c r="H1313" s="244" t="s">
        <v>21</v>
      </c>
      <c r="I1313" s="246"/>
      <c r="J1313" s="242"/>
      <c r="K1313" s="242"/>
      <c r="L1313" s="247"/>
      <c r="M1313" s="248"/>
      <c r="N1313" s="249"/>
      <c r="O1313" s="249"/>
      <c r="P1313" s="249"/>
      <c r="Q1313" s="249"/>
      <c r="R1313" s="249"/>
      <c r="S1313" s="249"/>
      <c r="T1313" s="25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51" t="s">
        <v>186</v>
      </c>
      <c r="AU1313" s="251" t="s">
        <v>82</v>
      </c>
      <c r="AV1313" s="13" t="s">
        <v>80</v>
      </c>
      <c r="AW1313" s="13" t="s">
        <v>34</v>
      </c>
      <c r="AX1313" s="13" t="s">
        <v>73</v>
      </c>
      <c r="AY1313" s="251" t="s">
        <v>177</v>
      </c>
    </row>
    <row r="1314" s="13" customFormat="1">
      <c r="A1314" s="13"/>
      <c r="B1314" s="241"/>
      <c r="C1314" s="242"/>
      <c r="D1314" s="243" t="s">
        <v>186</v>
      </c>
      <c r="E1314" s="244" t="s">
        <v>21</v>
      </c>
      <c r="F1314" s="245" t="s">
        <v>1734</v>
      </c>
      <c r="G1314" s="242"/>
      <c r="H1314" s="244" t="s">
        <v>21</v>
      </c>
      <c r="I1314" s="246"/>
      <c r="J1314" s="242"/>
      <c r="K1314" s="242"/>
      <c r="L1314" s="247"/>
      <c r="M1314" s="248"/>
      <c r="N1314" s="249"/>
      <c r="O1314" s="249"/>
      <c r="P1314" s="249"/>
      <c r="Q1314" s="249"/>
      <c r="R1314" s="249"/>
      <c r="S1314" s="249"/>
      <c r="T1314" s="250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1" t="s">
        <v>186</v>
      </c>
      <c r="AU1314" s="251" t="s">
        <v>82</v>
      </c>
      <c r="AV1314" s="13" t="s">
        <v>80</v>
      </c>
      <c r="AW1314" s="13" t="s">
        <v>34</v>
      </c>
      <c r="AX1314" s="13" t="s">
        <v>73</v>
      </c>
      <c r="AY1314" s="251" t="s">
        <v>177</v>
      </c>
    </row>
    <row r="1315" s="14" customFormat="1">
      <c r="A1315" s="14"/>
      <c r="B1315" s="252"/>
      <c r="C1315" s="253"/>
      <c r="D1315" s="243" t="s">
        <v>186</v>
      </c>
      <c r="E1315" s="254" t="s">
        <v>21</v>
      </c>
      <c r="F1315" s="255" t="s">
        <v>1735</v>
      </c>
      <c r="G1315" s="253"/>
      <c r="H1315" s="256">
        <v>14.810000000000001</v>
      </c>
      <c r="I1315" s="257"/>
      <c r="J1315" s="253"/>
      <c r="K1315" s="253"/>
      <c r="L1315" s="258"/>
      <c r="M1315" s="259"/>
      <c r="N1315" s="260"/>
      <c r="O1315" s="260"/>
      <c r="P1315" s="260"/>
      <c r="Q1315" s="260"/>
      <c r="R1315" s="260"/>
      <c r="S1315" s="260"/>
      <c r="T1315" s="261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62" t="s">
        <v>186</v>
      </c>
      <c r="AU1315" s="262" t="s">
        <v>82</v>
      </c>
      <c r="AV1315" s="14" t="s">
        <v>82</v>
      </c>
      <c r="AW1315" s="14" t="s">
        <v>34</v>
      </c>
      <c r="AX1315" s="14" t="s">
        <v>73</v>
      </c>
      <c r="AY1315" s="262" t="s">
        <v>177</v>
      </c>
    </row>
    <row r="1316" s="14" customFormat="1">
      <c r="A1316" s="14"/>
      <c r="B1316" s="252"/>
      <c r="C1316" s="253"/>
      <c r="D1316" s="243" t="s">
        <v>186</v>
      </c>
      <c r="E1316" s="254" t="s">
        <v>21</v>
      </c>
      <c r="F1316" s="255" t="s">
        <v>1736</v>
      </c>
      <c r="G1316" s="253"/>
      <c r="H1316" s="256">
        <v>5.7800000000000002</v>
      </c>
      <c r="I1316" s="257"/>
      <c r="J1316" s="253"/>
      <c r="K1316" s="253"/>
      <c r="L1316" s="258"/>
      <c r="M1316" s="259"/>
      <c r="N1316" s="260"/>
      <c r="O1316" s="260"/>
      <c r="P1316" s="260"/>
      <c r="Q1316" s="260"/>
      <c r="R1316" s="260"/>
      <c r="S1316" s="260"/>
      <c r="T1316" s="261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62" t="s">
        <v>186</v>
      </c>
      <c r="AU1316" s="262" t="s">
        <v>82</v>
      </c>
      <c r="AV1316" s="14" t="s">
        <v>82</v>
      </c>
      <c r="AW1316" s="14" t="s">
        <v>34</v>
      </c>
      <c r="AX1316" s="14" t="s">
        <v>73</v>
      </c>
      <c r="AY1316" s="262" t="s">
        <v>177</v>
      </c>
    </row>
    <row r="1317" s="13" customFormat="1">
      <c r="A1317" s="13"/>
      <c r="B1317" s="241"/>
      <c r="C1317" s="242"/>
      <c r="D1317" s="243" t="s">
        <v>186</v>
      </c>
      <c r="E1317" s="244" t="s">
        <v>21</v>
      </c>
      <c r="F1317" s="245" t="s">
        <v>1737</v>
      </c>
      <c r="G1317" s="242"/>
      <c r="H1317" s="244" t="s">
        <v>21</v>
      </c>
      <c r="I1317" s="246"/>
      <c r="J1317" s="242"/>
      <c r="K1317" s="242"/>
      <c r="L1317" s="247"/>
      <c r="M1317" s="248"/>
      <c r="N1317" s="249"/>
      <c r="O1317" s="249"/>
      <c r="P1317" s="249"/>
      <c r="Q1317" s="249"/>
      <c r="R1317" s="249"/>
      <c r="S1317" s="249"/>
      <c r="T1317" s="250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1" t="s">
        <v>186</v>
      </c>
      <c r="AU1317" s="251" t="s">
        <v>82</v>
      </c>
      <c r="AV1317" s="13" t="s">
        <v>80</v>
      </c>
      <c r="AW1317" s="13" t="s">
        <v>34</v>
      </c>
      <c r="AX1317" s="13" t="s">
        <v>73</v>
      </c>
      <c r="AY1317" s="251" t="s">
        <v>177</v>
      </c>
    </row>
    <row r="1318" s="14" customFormat="1">
      <c r="A1318" s="14"/>
      <c r="B1318" s="252"/>
      <c r="C1318" s="253"/>
      <c r="D1318" s="243" t="s">
        <v>186</v>
      </c>
      <c r="E1318" s="254" t="s">
        <v>21</v>
      </c>
      <c r="F1318" s="255" t="s">
        <v>1738</v>
      </c>
      <c r="G1318" s="253"/>
      <c r="H1318" s="256">
        <v>10.82</v>
      </c>
      <c r="I1318" s="257"/>
      <c r="J1318" s="253"/>
      <c r="K1318" s="253"/>
      <c r="L1318" s="258"/>
      <c r="M1318" s="259"/>
      <c r="N1318" s="260"/>
      <c r="O1318" s="260"/>
      <c r="P1318" s="260"/>
      <c r="Q1318" s="260"/>
      <c r="R1318" s="260"/>
      <c r="S1318" s="260"/>
      <c r="T1318" s="261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2" t="s">
        <v>186</v>
      </c>
      <c r="AU1318" s="262" t="s">
        <v>82</v>
      </c>
      <c r="AV1318" s="14" t="s">
        <v>82</v>
      </c>
      <c r="AW1318" s="14" t="s">
        <v>34</v>
      </c>
      <c r="AX1318" s="14" t="s">
        <v>73</v>
      </c>
      <c r="AY1318" s="262" t="s">
        <v>177</v>
      </c>
    </row>
    <row r="1319" s="15" customFormat="1">
      <c r="A1319" s="15"/>
      <c r="B1319" s="263"/>
      <c r="C1319" s="264"/>
      <c r="D1319" s="243" t="s">
        <v>186</v>
      </c>
      <c r="E1319" s="265" t="s">
        <v>21</v>
      </c>
      <c r="F1319" s="266" t="s">
        <v>190</v>
      </c>
      <c r="G1319" s="264"/>
      <c r="H1319" s="267">
        <v>31.41</v>
      </c>
      <c r="I1319" s="268"/>
      <c r="J1319" s="264"/>
      <c r="K1319" s="264"/>
      <c r="L1319" s="269"/>
      <c r="M1319" s="270"/>
      <c r="N1319" s="271"/>
      <c r="O1319" s="271"/>
      <c r="P1319" s="271"/>
      <c r="Q1319" s="271"/>
      <c r="R1319" s="271"/>
      <c r="S1319" s="271"/>
      <c r="T1319" s="272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73" t="s">
        <v>186</v>
      </c>
      <c r="AU1319" s="273" t="s">
        <v>82</v>
      </c>
      <c r="AV1319" s="15" t="s">
        <v>184</v>
      </c>
      <c r="AW1319" s="15" t="s">
        <v>34</v>
      </c>
      <c r="AX1319" s="15" t="s">
        <v>80</v>
      </c>
      <c r="AY1319" s="273" t="s">
        <v>177</v>
      </c>
    </row>
    <row r="1320" s="2" customFormat="1" ht="14.4" customHeight="1">
      <c r="A1320" s="40"/>
      <c r="B1320" s="41"/>
      <c r="C1320" s="274" t="s">
        <v>1739</v>
      </c>
      <c r="D1320" s="274" t="s">
        <v>191</v>
      </c>
      <c r="E1320" s="275" t="s">
        <v>1740</v>
      </c>
      <c r="F1320" s="276" t="s">
        <v>1741</v>
      </c>
      <c r="G1320" s="277" t="s">
        <v>194</v>
      </c>
      <c r="H1320" s="278">
        <v>0.0089999999999999993</v>
      </c>
      <c r="I1320" s="279"/>
      <c r="J1320" s="280">
        <f>ROUND(I1320*H1320,2)</f>
        <v>0</v>
      </c>
      <c r="K1320" s="276" t="s">
        <v>183</v>
      </c>
      <c r="L1320" s="281"/>
      <c r="M1320" s="282" t="s">
        <v>21</v>
      </c>
      <c r="N1320" s="283" t="s">
        <v>44</v>
      </c>
      <c r="O1320" s="86"/>
      <c r="P1320" s="237">
        <f>O1320*H1320</f>
        <v>0</v>
      </c>
      <c r="Q1320" s="237">
        <v>1</v>
      </c>
      <c r="R1320" s="237">
        <f>Q1320*H1320</f>
        <v>0.0089999999999999993</v>
      </c>
      <c r="S1320" s="237">
        <v>0</v>
      </c>
      <c r="T1320" s="238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39" t="s">
        <v>385</v>
      </c>
      <c r="AT1320" s="239" t="s">
        <v>191</v>
      </c>
      <c r="AU1320" s="239" t="s">
        <v>82</v>
      </c>
      <c r="AY1320" s="19" t="s">
        <v>177</v>
      </c>
      <c r="BE1320" s="240">
        <f>IF(N1320="základní",J1320,0)</f>
        <v>0</v>
      </c>
      <c r="BF1320" s="240">
        <f>IF(N1320="snížená",J1320,0)</f>
        <v>0</v>
      </c>
      <c r="BG1320" s="240">
        <f>IF(N1320="zákl. přenesená",J1320,0)</f>
        <v>0</v>
      </c>
      <c r="BH1320" s="240">
        <f>IF(N1320="sníž. přenesená",J1320,0)</f>
        <v>0</v>
      </c>
      <c r="BI1320" s="240">
        <f>IF(N1320="nulová",J1320,0)</f>
        <v>0</v>
      </c>
      <c r="BJ1320" s="19" t="s">
        <v>80</v>
      </c>
      <c r="BK1320" s="240">
        <f>ROUND(I1320*H1320,2)</f>
        <v>0</v>
      </c>
      <c r="BL1320" s="19" t="s">
        <v>290</v>
      </c>
      <c r="BM1320" s="239" t="s">
        <v>1742</v>
      </c>
    </row>
    <row r="1321" s="14" customFormat="1">
      <c r="A1321" s="14"/>
      <c r="B1321" s="252"/>
      <c r="C1321" s="253"/>
      <c r="D1321" s="243" t="s">
        <v>186</v>
      </c>
      <c r="E1321" s="254" t="s">
        <v>21</v>
      </c>
      <c r="F1321" s="255" t="s">
        <v>1743</v>
      </c>
      <c r="G1321" s="253"/>
      <c r="H1321" s="256">
        <v>31.41</v>
      </c>
      <c r="I1321" s="257"/>
      <c r="J1321" s="253"/>
      <c r="K1321" s="253"/>
      <c r="L1321" s="258"/>
      <c r="M1321" s="259"/>
      <c r="N1321" s="260"/>
      <c r="O1321" s="260"/>
      <c r="P1321" s="260"/>
      <c r="Q1321" s="260"/>
      <c r="R1321" s="260"/>
      <c r="S1321" s="260"/>
      <c r="T1321" s="261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2" t="s">
        <v>186</v>
      </c>
      <c r="AU1321" s="262" t="s">
        <v>82</v>
      </c>
      <c r="AV1321" s="14" t="s">
        <v>82</v>
      </c>
      <c r="AW1321" s="14" t="s">
        <v>34</v>
      </c>
      <c r="AX1321" s="14" t="s">
        <v>73</v>
      </c>
      <c r="AY1321" s="262" t="s">
        <v>177</v>
      </c>
    </row>
    <row r="1322" s="14" customFormat="1">
      <c r="A1322" s="14"/>
      <c r="B1322" s="252"/>
      <c r="C1322" s="253"/>
      <c r="D1322" s="243" t="s">
        <v>186</v>
      </c>
      <c r="E1322" s="254" t="s">
        <v>21</v>
      </c>
      <c r="F1322" s="255" t="s">
        <v>1744</v>
      </c>
      <c r="G1322" s="253"/>
      <c r="H1322" s="256">
        <v>0.0089999999999999993</v>
      </c>
      <c r="I1322" s="257"/>
      <c r="J1322" s="253"/>
      <c r="K1322" s="253"/>
      <c r="L1322" s="258"/>
      <c r="M1322" s="259"/>
      <c r="N1322" s="260"/>
      <c r="O1322" s="260"/>
      <c r="P1322" s="260"/>
      <c r="Q1322" s="260"/>
      <c r="R1322" s="260"/>
      <c r="S1322" s="260"/>
      <c r="T1322" s="261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2" t="s">
        <v>186</v>
      </c>
      <c r="AU1322" s="262" t="s">
        <v>82</v>
      </c>
      <c r="AV1322" s="14" t="s">
        <v>82</v>
      </c>
      <c r="AW1322" s="14" t="s">
        <v>34</v>
      </c>
      <c r="AX1322" s="14" t="s">
        <v>80</v>
      </c>
      <c r="AY1322" s="262" t="s">
        <v>177</v>
      </c>
    </row>
    <row r="1323" s="2" customFormat="1" ht="19.8" customHeight="1">
      <c r="A1323" s="40"/>
      <c r="B1323" s="41"/>
      <c r="C1323" s="228" t="s">
        <v>1745</v>
      </c>
      <c r="D1323" s="228" t="s">
        <v>179</v>
      </c>
      <c r="E1323" s="229" t="s">
        <v>1746</v>
      </c>
      <c r="F1323" s="230" t="s">
        <v>1747</v>
      </c>
      <c r="G1323" s="231" t="s">
        <v>269</v>
      </c>
      <c r="H1323" s="232">
        <v>7.5380000000000003</v>
      </c>
      <c r="I1323" s="233"/>
      <c r="J1323" s="234">
        <f>ROUND(I1323*H1323,2)</f>
        <v>0</v>
      </c>
      <c r="K1323" s="230" t="s">
        <v>183</v>
      </c>
      <c r="L1323" s="46"/>
      <c r="M1323" s="235" t="s">
        <v>21</v>
      </c>
      <c r="N1323" s="236" t="s">
        <v>44</v>
      </c>
      <c r="O1323" s="86"/>
      <c r="P1323" s="237">
        <f>O1323*H1323</f>
        <v>0</v>
      </c>
      <c r="Q1323" s="237">
        <v>0</v>
      </c>
      <c r="R1323" s="237">
        <f>Q1323*H1323</f>
        <v>0</v>
      </c>
      <c r="S1323" s="237">
        <v>0</v>
      </c>
      <c r="T1323" s="238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39" t="s">
        <v>290</v>
      </c>
      <c r="AT1323" s="239" t="s">
        <v>179</v>
      </c>
      <c r="AU1323" s="239" t="s">
        <v>82</v>
      </c>
      <c r="AY1323" s="19" t="s">
        <v>177</v>
      </c>
      <c r="BE1323" s="240">
        <f>IF(N1323="základní",J1323,0)</f>
        <v>0</v>
      </c>
      <c r="BF1323" s="240">
        <f>IF(N1323="snížená",J1323,0)</f>
        <v>0</v>
      </c>
      <c r="BG1323" s="240">
        <f>IF(N1323="zákl. přenesená",J1323,0)</f>
        <v>0</v>
      </c>
      <c r="BH1323" s="240">
        <f>IF(N1323="sníž. přenesená",J1323,0)</f>
        <v>0</v>
      </c>
      <c r="BI1323" s="240">
        <f>IF(N1323="nulová",J1323,0)</f>
        <v>0</v>
      </c>
      <c r="BJ1323" s="19" t="s">
        <v>80</v>
      </c>
      <c r="BK1323" s="240">
        <f>ROUND(I1323*H1323,2)</f>
        <v>0</v>
      </c>
      <c r="BL1323" s="19" t="s">
        <v>290</v>
      </c>
      <c r="BM1323" s="239" t="s">
        <v>1748</v>
      </c>
    </row>
    <row r="1324" s="13" customFormat="1">
      <c r="A1324" s="13"/>
      <c r="B1324" s="241"/>
      <c r="C1324" s="242"/>
      <c r="D1324" s="243" t="s">
        <v>186</v>
      </c>
      <c r="E1324" s="244" t="s">
        <v>21</v>
      </c>
      <c r="F1324" s="245" t="s">
        <v>1749</v>
      </c>
      <c r="G1324" s="242"/>
      <c r="H1324" s="244" t="s">
        <v>21</v>
      </c>
      <c r="I1324" s="246"/>
      <c r="J1324" s="242"/>
      <c r="K1324" s="242"/>
      <c r="L1324" s="247"/>
      <c r="M1324" s="248"/>
      <c r="N1324" s="249"/>
      <c r="O1324" s="249"/>
      <c r="P1324" s="249"/>
      <c r="Q1324" s="249"/>
      <c r="R1324" s="249"/>
      <c r="S1324" s="249"/>
      <c r="T1324" s="250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51" t="s">
        <v>186</v>
      </c>
      <c r="AU1324" s="251" t="s">
        <v>82</v>
      </c>
      <c r="AV1324" s="13" t="s">
        <v>80</v>
      </c>
      <c r="AW1324" s="13" t="s">
        <v>34</v>
      </c>
      <c r="AX1324" s="13" t="s">
        <v>73</v>
      </c>
      <c r="AY1324" s="251" t="s">
        <v>177</v>
      </c>
    </row>
    <row r="1325" s="14" customFormat="1">
      <c r="A1325" s="14"/>
      <c r="B1325" s="252"/>
      <c r="C1325" s="253"/>
      <c r="D1325" s="243" t="s">
        <v>186</v>
      </c>
      <c r="E1325" s="254" t="s">
        <v>21</v>
      </c>
      <c r="F1325" s="255" t="s">
        <v>1750</v>
      </c>
      <c r="G1325" s="253"/>
      <c r="H1325" s="256">
        <v>7.5380000000000003</v>
      </c>
      <c r="I1325" s="257"/>
      <c r="J1325" s="253"/>
      <c r="K1325" s="253"/>
      <c r="L1325" s="258"/>
      <c r="M1325" s="259"/>
      <c r="N1325" s="260"/>
      <c r="O1325" s="260"/>
      <c r="P1325" s="260"/>
      <c r="Q1325" s="260"/>
      <c r="R1325" s="260"/>
      <c r="S1325" s="260"/>
      <c r="T1325" s="261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62" t="s">
        <v>186</v>
      </c>
      <c r="AU1325" s="262" t="s">
        <v>82</v>
      </c>
      <c r="AV1325" s="14" t="s">
        <v>82</v>
      </c>
      <c r="AW1325" s="14" t="s">
        <v>34</v>
      </c>
      <c r="AX1325" s="14" t="s">
        <v>80</v>
      </c>
      <c r="AY1325" s="262" t="s">
        <v>177</v>
      </c>
    </row>
    <row r="1326" s="2" customFormat="1" ht="14.4" customHeight="1">
      <c r="A1326" s="40"/>
      <c r="B1326" s="41"/>
      <c r="C1326" s="274" t="s">
        <v>1751</v>
      </c>
      <c r="D1326" s="274" t="s">
        <v>191</v>
      </c>
      <c r="E1326" s="275" t="s">
        <v>1740</v>
      </c>
      <c r="F1326" s="276" t="s">
        <v>1741</v>
      </c>
      <c r="G1326" s="277" t="s">
        <v>194</v>
      </c>
      <c r="H1326" s="278">
        <v>0.0030000000000000001</v>
      </c>
      <c r="I1326" s="279"/>
      <c r="J1326" s="280">
        <f>ROUND(I1326*H1326,2)</f>
        <v>0</v>
      </c>
      <c r="K1326" s="276" t="s">
        <v>183</v>
      </c>
      <c r="L1326" s="281"/>
      <c r="M1326" s="282" t="s">
        <v>21</v>
      </c>
      <c r="N1326" s="283" t="s">
        <v>44</v>
      </c>
      <c r="O1326" s="86"/>
      <c r="P1326" s="237">
        <f>O1326*H1326</f>
        <v>0</v>
      </c>
      <c r="Q1326" s="237">
        <v>1</v>
      </c>
      <c r="R1326" s="237">
        <f>Q1326*H1326</f>
        <v>0.0030000000000000001</v>
      </c>
      <c r="S1326" s="237">
        <v>0</v>
      </c>
      <c r="T1326" s="238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39" t="s">
        <v>385</v>
      </c>
      <c r="AT1326" s="239" t="s">
        <v>191</v>
      </c>
      <c r="AU1326" s="239" t="s">
        <v>82</v>
      </c>
      <c r="AY1326" s="19" t="s">
        <v>177</v>
      </c>
      <c r="BE1326" s="240">
        <f>IF(N1326="základní",J1326,0)</f>
        <v>0</v>
      </c>
      <c r="BF1326" s="240">
        <f>IF(N1326="snížená",J1326,0)</f>
        <v>0</v>
      </c>
      <c r="BG1326" s="240">
        <f>IF(N1326="zákl. přenesená",J1326,0)</f>
        <v>0</v>
      </c>
      <c r="BH1326" s="240">
        <f>IF(N1326="sníž. přenesená",J1326,0)</f>
        <v>0</v>
      </c>
      <c r="BI1326" s="240">
        <f>IF(N1326="nulová",J1326,0)</f>
        <v>0</v>
      </c>
      <c r="BJ1326" s="19" t="s">
        <v>80</v>
      </c>
      <c r="BK1326" s="240">
        <f>ROUND(I1326*H1326,2)</f>
        <v>0</v>
      </c>
      <c r="BL1326" s="19" t="s">
        <v>290</v>
      </c>
      <c r="BM1326" s="239" t="s">
        <v>1752</v>
      </c>
    </row>
    <row r="1327" s="14" customFormat="1">
      <c r="A1327" s="14"/>
      <c r="B1327" s="252"/>
      <c r="C1327" s="253"/>
      <c r="D1327" s="243" t="s">
        <v>186</v>
      </c>
      <c r="E1327" s="254" t="s">
        <v>21</v>
      </c>
      <c r="F1327" s="255" t="s">
        <v>1753</v>
      </c>
      <c r="G1327" s="253"/>
      <c r="H1327" s="256">
        <v>7.5380000000000003</v>
      </c>
      <c r="I1327" s="257"/>
      <c r="J1327" s="253"/>
      <c r="K1327" s="253"/>
      <c r="L1327" s="258"/>
      <c r="M1327" s="259"/>
      <c r="N1327" s="260"/>
      <c r="O1327" s="260"/>
      <c r="P1327" s="260"/>
      <c r="Q1327" s="260"/>
      <c r="R1327" s="260"/>
      <c r="S1327" s="260"/>
      <c r="T1327" s="261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62" t="s">
        <v>186</v>
      </c>
      <c r="AU1327" s="262" t="s">
        <v>82</v>
      </c>
      <c r="AV1327" s="14" t="s">
        <v>82</v>
      </c>
      <c r="AW1327" s="14" t="s">
        <v>34</v>
      </c>
      <c r="AX1327" s="14" t="s">
        <v>73</v>
      </c>
      <c r="AY1327" s="262" t="s">
        <v>177</v>
      </c>
    </row>
    <row r="1328" s="14" customFormat="1">
      <c r="A1328" s="14"/>
      <c r="B1328" s="252"/>
      <c r="C1328" s="253"/>
      <c r="D1328" s="243" t="s">
        <v>186</v>
      </c>
      <c r="E1328" s="254" t="s">
        <v>21</v>
      </c>
      <c r="F1328" s="255" t="s">
        <v>1754</v>
      </c>
      <c r="G1328" s="253"/>
      <c r="H1328" s="256">
        <v>0.0030000000000000001</v>
      </c>
      <c r="I1328" s="257"/>
      <c r="J1328" s="253"/>
      <c r="K1328" s="253"/>
      <c r="L1328" s="258"/>
      <c r="M1328" s="259"/>
      <c r="N1328" s="260"/>
      <c r="O1328" s="260"/>
      <c r="P1328" s="260"/>
      <c r="Q1328" s="260"/>
      <c r="R1328" s="260"/>
      <c r="S1328" s="260"/>
      <c r="T1328" s="261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62" t="s">
        <v>186</v>
      </c>
      <c r="AU1328" s="262" t="s">
        <v>82</v>
      </c>
      <c r="AV1328" s="14" t="s">
        <v>82</v>
      </c>
      <c r="AW1328" s="14" t="s">
        <v>34</v>
      </c>
      <c r="AX1328" s="14" t="s">
        <v>80</v>
      </c>
      <c r="AY1328" s="262" t="s">
        <v>177</v>
      </c>
    </row>
    <row r="1329" s="2" customFormat="1" ht="14.4" customHeight="1">
      <c r="A1329" s="40"/>
      <c r="B1329" s="41"/>
      <c r="C1329" s="228" t="s">
        <v>1755</v>
      </c>
      <c r="D1329" s="228" t="s">
        <v>179</v>
      </c>
      <c r="E1329" s="229" t="s">
        <v>1756</v>
      </c>
      <c r="F1329" s="230" t="s">
        <v>1757</v>
      </c>
      <c r="G1329" s="231" t="s">
        <v>269</v>
      </c>
      <c r="H1329" s="232">
        <v>31.41</v>
      </c>
      <c r="I1329" s="233"/>
      <c r="J1329" s="234">
        <f>ROUND(I1329*H1329,2)</f>
        <v>0</v>
      </c>
      <c r="K1329" s="230" t="s">
        <v>183</v>
      </c>
      <c r="L1329" s="46"/>
      <c r="M1329" s="235" t="s">
        <v>21</v>
      </c>
      <c r="N1329" s="236" t="s">
        <v>44</v>
      </c>
      <c r="O1329" s="86"/>
      <c r="P1329" s="237">
        <f>O1329*H1329</f>
        <v>0</v>
      </c>
      <c r="Q1329" s="237">
        <v>0.00040000000000000002</v>
      </c>
      <c r="R1329" s="237">
        <f>Q1329*H1329</f>
        <v>0.012564000000000001</v>
      </c>
      <c r="S1329" s="237">
        <v>0</v>
      </c>
      <c r="T1329" s="238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39" t="s">
        <v>290</v>
      </c>
      <c r="AT1329" s="239" t="s">
        <v>179</v>
      </c>
      <c r="AU1329" s="239" t="s">
        <v>82</v>
      </c>
      <c r="AY1329" s="19" t="s">
        <v>177</v>
      </c>
      <c r="BE1329" s="240">
        <f>IF(N1329="základní",J1329,0)</f>
        <v>0</v>
      </c>
      <c r="BF1329" s="240">
        <f>IF(N1329="snížená",J1329,0)</f>
        <v>0</v>
      </c>
      <c r="BG1329" s="240">
        <f>IF(N1329="zákl. přenesená",J1329,0)</f>
        <v>0</v>
      </c>
      <c r="BH1329" s="240">
        <f>IF(N1329="sníž. přenesená",J1329,0)</f>
        <v>0</v>
      </c>
      <c r="BI1329" s="240">
        <f>IF(N1329="nulová",J1329,0)</f>
        <v>0</v>
      </c>
      <c r="BJ1329" s="19" t="s">
        <v>80</v>
      </c>
      <c r="BK1329" s="240">
        <f>ROUND(I1329*H1329,2)</f>
        <v>0</v>
      </c>
      <c r="BL1329" s="19" t="s">
        <v>290</v>
      </c>
      <c r="BM1329" s="239" t="s">
        <v>1758</v>
      </c>
    </row>
    <row r="1330" s="2" customFormat="1" ht="19.8" customHeight="1">
      <c r="A1330" s="40"/>
      <c r="B1330" s="41"/>
      <c r="C1330" s="274" t="s">
        <v>1759</v>
      </c>
      <c r="D1330" s="274" t="s">
        <v>191</v>
      </c>
      <c r="E1330" s="275" t="s">
        <v>1760</v>
      </c>
      <c r="F1330" s="276" t="s">
        <v>1761</v>
      </c>
      <c r="G1330" s="277" t="s">
        <v>269</v>
      </c>
      <c r="H1330" s="278">
        <v>36.122</v>
      </c>
      <c r="I1330" s="279"/>
      <c r="J1330" s="280">
        <f>ROUND(I1330*H1330,2)</f>
        <v>0</v>
      </c>
      <c r="K1330" s="276" t="s">
        <v>183</v>
      </c>
      <c r="L1330" s="281"/>
      <c r="M1330" s="282" t="s">
        <v>21</v>
      </c>
      <c r="N1330" s="283" t="s">
        <v>44</v>
      </c>
      <c r="O1330" s="86"/>
      <c r="P1330" s="237">
        <f>O1330*H1330</f>
        <v>0</v>
      </c>
      <c r="Q1330" s="237">
        <v>0.0044999999999999997</v>
      </c>
      <c r="R1330" s="237">
        <f>Q1330*H1330</f>
        <v>0.162549</v>
      </c>
      <c r="S1330" s="237">
        <v>0</v>
      </c>
      <c r="T1330" s="238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39" t="s">
        <v>385</v>
      </c>
      <c r="AT1330" s="239" t="s">
        <v>191</v>
      </c>
      <c r="AU1330" s="239" t="s">
        <v>82</v>
      </c>
      <c r="AY1330" s="19" t="s">
        <v>177</v>
      </c>
      <c r="BE1330" s="240">
        <f>IF(N1330="základní",J1330,0)</f>
        <v>0</v>
      </c>
      <c r="BF1330" s="240">
        <f>IF(N1330="snížená",J1330,0)</f>
        <v>0</v>
      </c>
      <c r="BG1330" s="240">
        <f>IF(N1330="zákl. přenesená",J1330,0)</f>
        <v>0</v>
      </c>
      <c r="BH1330" s="240">
        <f>IF(N1330="sníž. přenesená",J1330,0)</f>
        <v>0</v>
      </c>
      <c r="BI1330" s="240">
        <f>IF(N1330="nulová",J1330,0)</f>
        <v>0</v>
      </c>
      <c r="BJ1330" s="19" t="s">
        <v>80</v>
      </c>
      <c r="BK1330" s="240">
        <f>ROUND(I1330*H1330,2)</f>
        <v>0</v>
      </c>
      <c r="BL1330" s="19" t="s">
        <v>290</v>
      </c>
      <c r="BM1330" s="239" t="s">
        <v>1762</v>
      </c>
    </row>
    <row r="1331" s="14" customFormat="1">
      <c r="A1331" s="14"/>
      <c r="B1331" s="252"/>
      <c r="C1331" s="253"/>
      <c r="D1331" s="243" t="s">
        <v>186</v>
      </c>
      <c r="E1331" s="254" t="s">
        <v>21</v>
      </c>
      <c r="F1331" s="255" t="s">
        <v>1763</v>
      </c>
      <c r="G1331" s="253"/>
      <c r="H1331" s="256">
        <v>36.122</v>
      </c>
      <c r="I1331" s="257"/>
      <c r="J1331" s="253"/>
      <c r="K1331" s="253"/>
      <c r="L1331" s="258"/>
      <c r="M1331" s="259"/>
      <c r="N1331" s="260"/>
      <c r="O1331" s="260"/>
      <c r="P1331" s="260"/>
      <c r="Q1331" s="260"/>
      <c r="R1331" s="260"/>
      <c r="S1331" s="260"/>
      <c r="T1331" s="261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62" t="s">
        <v>186</v>
      </c>
      <c r="AU1331" s="262" t="s">
        <v>82</v>
      </c>
      <c r="AV1331" s="14" t="s">
        <v>82</v>
      </c>
      <c r="AW1331" s="14" t="s">
        <v>34</v>
      </c>
      <c r="AX1331" s="14" t="s">
        <v>80</v>
      </c>
      <c r="AY1331" s="262" t="s">
        <v>177</v>
      </c>
    </row>
    <row r="1332" s="2" customFormat="1" ht="14.4" customHeight="1">
      <c r="A1332" s="40"/>
      <c r="B1332" s="41"/>
      <c r="C1332" s="228" t="s">
        <v>1764</v>
      </c>
      <c r="D1332" s="228" t="s">
        <v>179</v>
      </c>
      <c r="E1332" s="229" t="s">
        <v>1765</v>
      </c>
      <c r="F1332" s="230" t="s">
        <v>1766</v>
      </c>
      <c r="G1332" s="231" t="s">
        <v>269</v>
      </c>
      <c r="H1332" s="232">
        <v>7.5380000000000003</v>
      </c>
      <c r="I1332" s="233"/>
      <c r="J1332" s="234">
        <f>ROUND(I1332*H1332,2)</f>
        <v>0</v>
      </c>
      <c r="K1332" s="230" t="s">
        <v>183</v>
      </c>
      <c r="L1332" s="46"/>
      <c r="M1332" s="235" t="s">
        <v>21</v>
      </c>
      <c r="N1332" s="236" t="s">
        <v>44</v>
      </c>
      <c r="O1332" s="86"/>
      <c r="P1332" s="237">
        <f>O1332*H1332</f>
        <v>0</v>
      </c>
      <c r="Q1332" s="237">
        <v>0.00040000000000000002</v>
      </c>
      <c r="R1332" s="237">
        <f>Q1332*H1332</f>
        <v>0.0030152000000000004</v>
      </c>
      <c r="S1332" s="237">
        <v>0</v>
      </c>
      <c r="T1332" s="238">
        <f>S1332*H1332</f>
        <v>0</v>
      </c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R1332" s="239" t="s">
        <v>290</v>
      </c>
      <c r="AT1332" s="239" t="s">
        <v>179</v>
      </c>
      <c r="AU1332" s="239" t="s">
        <v>82</v>
      </c>
      <c r="AY1332" s="19" t="s">
        <v>177</v>
      </c>
      <c r="BE1332" s="240">
        <f>IF(N1332="základní",J1332,0)</f>
        <v>0</v>
      </c>
      <c r="BF1332" s="240">
        <f>IF(N1332="snížená",J1332,0)</f>
        <v>0</v>
      </c>
      <c r="BG1332" s="240">
        <f>IF(N1332="zákl. přenesená",J1332,0)</f>
        <v>0</v>
      </c>
      <c r="BH1332" s="240">
        <f>IF(N1332="sníž. přenesená",J1332,0)</f>
        <v>0</v>
      </c>
      <c r="BI1332" s="240">
        <f>IF(N1332="nulová",J1332,0)</f>
        <v>0</v>
      </c>
      <c r="BJ1332" s="19" t="s">
        <v>80</v>
      </c>
      <c r="BK1332" s="240">
        <f>ROUND(I1332*H1332,2)</f>
        <v>0</v>
      </c>
      <c r="BL1332" s="19" t="s">
        <v>290</v>
      </c>
      <c r="BM1332" s="239" t="s">
        <v>1767</v>
      </c>
    </row>
    <row r="1333" s="2" customFormat="1" ht="19.8" customHeight="1">
      <c r="A1333" s="40"/>
      <c r="B1333" s="41"/>
      <c r="C1333" s="274" t="s">
        <v>1768</v>
      </c>
      <c r="D1333" s="274" t="s">
        <v>191</v>
      </c>
      <c r="E1333" s="275" t="s">
        <v>1760</v>
      </c>
      <c r="F1333" s="276" t="s">
        <v>1761</v>
      </c>
      <c r="G1333" s="277" t="s">
        <v>269</v>
      </c>
      <c r="H1333" s="278">
        <v>9.0459999999999994</v>
      </c>
      <c r="I1333" s="279"/>
      <c r="J1333" s="280">
        <f>ROUND(I1333*H1333,2)</f>
        <v>0</v>
      </c>
      <c r="K1333" s="276" t="s">
        <v>183</v>
      </c>
      <c r="L1333" s="281"/>
      <c r="M1333" s="282" t="s">
        <v>21</v>
      </c>
      <c r="N1333" s="283" t="s">
        <v>44</v>
      </c>
      <c r="O1333" s="86"/>
      <c r="P1333" s="237">
        <f>O1333*H1333</f>
        <v>0</v>
      </c>
      <c r="Q1333" s="237">
        <v>0.0044999999999999997</v>
      </c>
      <c r="R1333" s="237">
        <f>Q1333*H1333</f>
        <v>0.040706999999999993</v>
      </c>
      <c r="S1333" s="237">
        <v>0</v>
      </c>
      <c r="T1333" s="238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39" t="s">
        <v>385</v>
      </c>
      <c r="AT1333" s="239" t="s">
        <v>191</v>
      </c>
      <c r="AU1333" s="239" t="s">
        <v>82</v>
      </c>
      <c r="AY1333" s="19" t="s">
        <v>177</v>
      </c>
      <c r="BE1333" s="240">
        <f>IF(N1333="základní",J1333,0)</f>
        <v>0</v>
      </c>
      <c r="BF1333" s="240">
        <f>IF(N1333="snížená",J1333,0)</f>
        <v>0</v>
      </c>
      <c r="BG1333" s="240">
        <f>IF(N1333="zákl. přenesená",J1333,0)</f>
        <v>0</v>
      </c>
      <c r="BH1333" s="240">
        <f>IF(N1333="sníž. přenesená",J1333,0)</f>
        <v>0</v>
      </c>
      <c r="BI1333" s="240">
        <f>IF(N1333="nulová",J1333,0)</f>
        <v>0</v>
      </c>
      <c r="BJ1333" s="19" t="s">
        <v>80</v>
      </c>
      <c r="BK1333" s="240">
        <f>ROUND(I1333*H1333,2)</f>
        <v>0</v>
      </c>
      <c r="BL1333" s="19" t="s">
        <v>290</v>
      </c>
      <c r="BM1333" s="239" t="s">
        <v>1769</v>
      </c>
    </row>
    <row r="1334" s="14" customFormat="1">
      <c r="A1334" s="14"/>
      <c r="B1334" s="252"/>
      <c r="C1334" s="253"/>
      <c r="D1334" s="243" t="s">
        <v>186</v>
      </c>
      <c r="E1334" s="254" t="s">
        <v>21</v>
      </c>
      <c r="F1334" s="255" t="s">
        <v>1770</v>
      </c>
      <c r="G1334" s="253"/>
      <c r="H1334" s="256">
        <v>9.0459999999999994</v>
      </c>
      <c r="I1334" s="257"/>
      <c r="J1334" s="253"/>
      <c r="K1334" s="253"/>
      <c r="L1334" s="258"/>
      <c r="M1334" s="259"/>
      <c r="N1334" s="260"/>
      <c r="O1334" s="260"/>
      <c r="P1334" s="260"/>
      <c r="Q1334" s="260"/>
      <c r="R1334" s="260"/>
      <c r="S1334" s="260"/>
      <c r="T1334" s="261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2" t="s">
        <v>186</v>
      </c>
      <c r="AU1334" s="262" t="s">
        <v>82</v>
      </c>
      <c r="AV1334" s="14" t="s">
        <v>82</v>
      </c>
      <c r="AW1334" s="14" t="s">
        <v>34</v>
      </c>
      <c r="AX1334" s="14" t="s">
        <v>80</v>
      </c>
      <c r="AY1334" s="262" t="s">
        <v>177</v>
      </c>
    </row>
    <row r="1335" s="2" customFormat="1" ht="19.8" customHeight="1">
      <c r="A1335" s="40"/>
      <c r="B1335" s="41"/>
      <c r="C1335" s="228" t="s">
        <v>1771</v>
      </c>
      <c r="D1335" s="228" t="s">
        <v>179</v>
      </c>
      <c r="E1335" s="229" t="s">
        <v>1772</v>
      </c>
      <c r="F1335" s="230" t="s">
        <v>1773</v>
      </c>
      <c r="G1335" s="231" t="s">
        <v>269</v>
      </c>
      <c r="H1335" s="232">
        <v>57.834000000000003</v>
      </c>
      <c r="I1335" s="233"/>
      <c r="J1335" s="234">
        <f>ROUND(I1335*H1335,2)</f>
        <v>0</v>
      </c>
      <c r="K1335" s="230" t="s">
        <v>183</v>
      </c>
      <c r="L1335" s="46"/>
      <c r="M1335" s="235" t="s">
        <v>21</v>
      </c>
      <c r="N1335" s="236" t="s">
        <v>44</v>
      </c>
      <c r="O1335" s="86"/>
      <c r="P1335" s="237">
        <f>O1335*H1335</f>
        <v>0</v>
      </c>
      <c r="Q1335" s="237">
        <v>8.0000000000000007E-05</v>
      </c>
      <c r="R1335" s="237">
        <f>Q1335*H1335</f>
        <v>0.0046267200000000008</v>
      </c>
      <c r="S1335" s="237">
        <v>0</v>
      </c>
      <c r="T1335" s="238">
        <f>S1335*H1335</f>
        <v>0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39" t="s">
        <v>290</v>
      </c>
      <c r="AT1335" s="239" t="s">
        <v>179</v>
      </c>
      <c r="AU1335" s="239" t="s">
        <v>82</v>
      </c>
      <c r="AY1335" s="19" t="s">
        <v>177</v>
      </c>
      <c r="BE1335" s="240">
        <f>IF(N1335="základní",J1335,0)</f>
        <v>0</v>
      </c>
      <c r="BF1335" s="240">
        <f>IF(N1335="snížená",J1335,0)</f>
        <v>0</v>
      </c>
      <c r="BG1335" s="240">
        <f>IF(N1335="zákl. přenesená",J1335,0)</f>
        <v>0</v>
      </c>
      <c r="BH1335" s="240">
        <f>IF(N1335="sníž. přenesená",J1335,0)</f>
        <v>0</v>
      </c>
      <c r="BI1335" s="240">
        <f>IF(N1335="nulová",J1335,0)</f>
        <v>0</v>
      </c>
      <c r="BJ1335" s="19" t="s">
        <v>80</v>
      </c>
      <c r="BK1335" s="240">
        <f>ROUND(I1335*H1335,2)</f>
        <v>0</v>
      </c>
      <c r="BL1335" s="19" t="s">
        <v>290</v>
      </c>
      <c r="BM1335" s="239" t="s">
        <v>1774</v>
      </c>
    </row>
    <row r="1336" s="14" customFormat="1">
      <c r="A1336" s="14"/>
      <c r="B1336" s="252"/>
      <c r="C1336" s="253"/>
      <c r="D1336" s="243" t="s">
        <v>186</v>
      </c>
      <c r="E1336" s="254" t="s">
        <v>21</v>
      </c>
      <c r="F1336" s="255" t="s">
        <v>1775</v>
      </c>
      <c r="G1336" s="253"/>
      <c r="H1336" s="256">
        <v>57.834000000000003</v>
      </c>
      <c r="I1336" s="257"/>
      <c r="J1336" s="253"/>
      <c r="K1336" s="253"/>
      <c r="L1336" s="258"/>
      <c r="M1336" s="259"/>
      <c r="N1336" s="260"/>
      <c r="O1336" s="260"/>
      <c r="P1336" s="260"/>
      <c r="Q1336" s="260"/>
      <c r="R1336" s="260"/>
      <c r="S1336" s="260"/>
      <c r="T1336" s="261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62" t="s">
        <v>186</v>
      </c>
      <c r="AU1336" s="262" t="s">
        <v>82</v>
      </c>
      <c r="AV1336" s="14" t="s">
        <v>82</v>
      </c>
      <c r="AW1336" s="14" t="s">
        <v>34</v>
      </c>
      <c r="AX1336" s="14" t="s">
        <v>73</v>
      </c>
      <c r="AY1336" s="262" t="s">
        <v>177</v>
      </c>
    </row>
    <row r="1337" s="15" customFormat="1">
      <c r="A1337" s="15"/>
      <c r="B1337" s="263"/>
      <c r="C1337" s="264"/>
      <c r="D1337" s="243" t="s">
        <v>186</v>
      </c>
      <c r="E1337" s="265" t="s">
        <v>21</v>
      </c>
      <c r="F1337" s="266" t="s">
        <v>190</v>
      </c>
      <c r="G1337" s="264"/>
      <c r="H1337" s="267">
        <v>57.834000000000003</v>
      </c>
      <c r="I1337" s="268"/>
      <c r="J1337" s="264"/>
      <c r="K1337" s="264"/>
      <c r="L1337" s="269"/>
      <c r="M1337" s="270"/>
      <c r="N1337" s="271"/>
      <c r="O1337" s="271"/>
      <c r="P1337" s="271"/>
      <c r="Q1337" s="271"/>
      <c r="R1337" s="271"/>
      <c r="S1337" s="271"/>
      <c r="T1337" s="272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73" t="s">
        <v>186</v>
      </c>
      <c r="AU1337" s="273" t="s">
        <v>82</v>
      </c>
      <c r="AV1337" s="15" t="s">
        <v>184</v>
      </c>
      <c r="AW1337" s="15" t="s">
        <v>34</v>
      </c>
      <c r="AX1337" s="15" t="s">
        <v>80</v>
      </c>
      <c r="AY1337" s="273" t="s">
        <v>177</v>
      </c>
    </row>
    <row r="1338" s="2" customFormat="1" ht="14.4" customHeight="1">
      <c r="A1338" s="40"/>
      <c r="B1338" s="41"/>
      <c r="C1338" s="274" t="s">
        <v>1776</v>
      </c>
      <c r="D1338" s="274" t="s">
        <v>191</v>
      </c>
      <c r="E1338" s="275" t="s">
        <v>1777</v>
      </c>
      <c r="F1338" s="276" t="s">
        <v>1778</v>
      </c>
      <c r="G1338" s="277" t="s">
        <v>269</v>
      </c>
      <c r="H1338" s="278">
        <v>69.400999999999996</v>
      </c>
      <c r="I1338" s="279"/>
      <c r="J1338" s="280">
        <f>ROUND(I1338*H1338,2)</f>
        <v>0</v>
      </c>
      <c r="K1338" s="276" t="s">
        <v>183</v>
      </c>
      <c r="L1338" s="281"/>
      <c r="M1338" s="282" t="s">
        <v>21</v>
      </c>
      <c r="N1338" s="283" t="s">
        <v>44</v>
      </c>
      <c r="O1338" s="86"/>
      <c r="P1338" s="237">
        <f>O1338*H1338</f>
        <v>0</v>
      </c>
      <c r="Q1338" s="237">
        <v>0.00050000000000000001</v>
      </c>
      <c r="R1338" s="237">
        <f>Q1338*H1338</f>
        <v>0.034700500000000002</v>
      </c>
      <c r="S1338" s="237">
        <v>0</v>
      </c>
      <c r="T1338" s="238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39" t="s">
        <v>385</v>
      </c>
      <c r="AT1338" s="239" t="s">
        <v>191</v>
      </c>
      <c r="AU1338" s="239" t="s">
        <v>82</v>
      </c>
      <c r="AY1338" s="19" t="s">
        <v>177</v>
      </c>
      <c r="BE1338" s="240">
        <f>IF(N1338="základní",J1338,0)</f>
        <v>0</v>
      </c>
      <c r="BF1338" s="240">
        <f>IF(N1338="snížená",J1338,0)</f>
        <v>0</v>
      </c>
      <c r="BG1338" s="240">
        <f>IF(N1338="zákl. přenesená",J1338,0)</f>
        <v>0</v>
      </c>
      <c r="BH1338" s="240">
        <f>IF(N1338="sníž. přenesená",J1338,0)</f>
        <v>0</v>
      </c>
      <c r="BI1338" s="240">
        <f>IF(N1338="nulová",J1338,0)</f>
        <v>0</v>
      </c>
      <c r="BJ1338" s="19" t="s">
        <v>80</v>
      </c>
      <c r="BK1338" s="240">
        <f>ROUND(I1338*H1338,2)</f>
        <v>0</v>
      </c>
      <c r="BL1338" s="19" t="s">
        <v>290</v>
      </c>
      <c r="BM1338" s="239" t="s">
        <v>1779</v>
      </c>
    </row>
    <row r="1339" s="14" customFormat="1">
      <c r="A1339" s="14"/>
      <c r="B1339" s="252"/>
      <c r="C1339" s="253"/>
      <c r="D1339" s="243" t="s">
        <v>186</v>
      </c>
      <c r="E1339" s="254" t="s">
        <v>21</v>
      </c>
      <c r="F1339" s="255" t="s">
        <v>1780</v>
      </c>
      <c r="G1339" s="253"/>
      <c r="H1339" s="256">
        <v>69.400999999999996</v>
      </c>
      <c r="I1339" s="257"/>
      <c r="J1339" s="253"/>
      <c r="K1339" s="253"/>
      <c r="L1339" s="258"/>
      <c r="M1339" s="259"/>
      <c r="N1339" s="260"/>
      <c r="O1339" s="260"/>
      <c r="P1339" s="260"/>
      <c r="Q1339" s="260"/>
      <c r="R1339" s="260"/>
      <c r="S1339" s="260"/>
      <c r="T1339" s="261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62" t="s">
        <v>186</v>
      </c>
      <c r="AU1339" s="262" t="s">
        <v>82</v>
      </c>
      <c r="AV1339" s="14" t="s">
        <v>82</v>
      </c>
      <c r="AW1339" s="14" t="s">
        <v>34</v>
      </c>
      <c r="AX1339" s="14" t="s">
        <v>80</v>
      </c>
      <c r="AY1339" s="262" t="s">
        <v>177</v>
      </c>
    </row>
    <row r="1340" s="2" customFormat="1" ht="19.8" customHeight="1">
      <c r="A1340" s="40"/>
      <c r="B1340" s="41"/>
      <c r="C1340" s="228" t="s">
        <v>1781</v>
      </c>
      <c r="D1340" s="228" t="s">
        <v>179</v>
      </c>
      <c r="E1340" s="229" t="s">
        <v>1782</v>
      </c>
      <c r="F1340" s="230" t="s">
        <v>1783</v>
      </c>
      <c r="G1340" s="231" t="s">
        <v>293</v>
      </c>
      <c r="H1340" s="232">
        <v>64.260000000000005</v>
      </c>
      <c r="I1340" s="233"/>
      <c r="J1340" s="234">
        <f>ROUND(I1340*H1340,2)</f>
        <v>0</v>
      </c>
      <c r="K1340" s="230" t="s">
        <v>183</v>
      </c>
      <c r="L1340" s="46"/>
      <c r="M1340" s="235" t="s">
        <v>21</v>
      </c>
      <c r="N1340" s="236" t="s">
        <v>44</v>
      </c>
      <c r="O1340" s="86"/>
      <c r="P1340" s="237">
        <f>O1340*H1340</f>
        <v>0</v>
      </c>
      <c r="Q1340" s="237">
        <v>8.0000000000000007E-05</v>
      </c>
      <c r="R1340" s="237">
        <f>Q1340*H1340</f>
        <v>0.0051408000000000009</v>
      </c>
      <c r="S1340" s="237">
        <v>0</v>
      </c>
      <c r="T1340" s="238">
        <f>S1340*H1340</f>
        <v>0</v>
      </c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R1340" s="239" t="s">
        <v>290</v>
      </c>
      <c r="AT1340" s="239" t="s">
        <v>179</v>
      </c>
      <c r="AU1340" s="239" t="s">
        <v>82</v>
      </c>
      <c r="AY1340" s="19" t="s">
        <v>177</v>
      </c>
      <c r="BE1340" s="240">
        <f>IF(N1340="základní",J1340,0)</f>
        <v>0</v>
      </c>
      <c r="BF1340" s="240">
        <f>IF(N1340="snížená",J1340,0)</f>
        <v>0</v>
      </c>
      <c r="BG1340" s="240">
        <f>IF(N1340="zákl. přenesená",J1340,0)</f>
        <v>0</v>
      </c>
      <c r="BH1340" s="240">
        <f>IF(N1340="sníž. přenesená",J1340,0)</f>
        <v>0</v>
      </c>
      <c r="BI1340" s="240">
        <f>IF(N1340="nulová",J1340,0)</f>
        <v>0</v>
      </c>
      <c r="BJ1340" s="19" t="s">
        <v>80</v>
      </c>
      <c r="BK1340" s="240">
        <f>ROUND(I1340*H1340,2)</f>
        <v>0</v>
      </c>
      <c r="BL1340" s="19" t="s">
        <v>290</v>
      </c>
      <c r="BM1340" s="239" t="s">
        <v>1784</v>
      </c>
    </row>
    <row r="1341" s="14" customFormat="1">
      <c r="A1341" s="14"/>
      <c r="B1341" s="252"/>
      <c r="C1341" s="253"/>
      <c r="D1341" s="243" t="s">
        <v>186</v>
      </c>
      <c r="E1341" s="254" t="s">
        <v>21</v>
      </c>
      <c r="F1341" s="255" t="s">
        <v>1785</v>
      </c>
      <c r="G1341" s="253"/>
      <c r="H1341" s="256">
        <v>64.260000000000005</v>
      </c>
      <c r="I1341" s="257"/>
      <c r="J1341" s="253"/>
      <c r="K1341" s="253"/>
      <c r="L1341" s="258"/>
      <c r="M1341" s="259"/>
      <c r="N1341" s="260"/>
      <c r="O1341" s="260"/>
      <c r="P1341" s="260"/>
      <c r="Q1341" s="260"/>
      <c r="R1341" s="260"/>
      <c r="S1341" s="260"/>
      <c r="T1341" s="261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62" t="s">
        <v>186</v>
      </c>
      <c r="AU1341" s="262" t="s">
        <v>82</v>
      </c>
      <c r="AV1341" s="14" t="s">
        <v>82</v>
      </c>
      <c r="AW1341" s="14" t="s">
        <v>34</v>
      </c>
      <c r="AX1341" s="14" t="s">
        <v>80</v>
      </c>
      <c r="AY1341" s="262" t="s">
        <v>177</v>
      </c>
    </row>
    <row r="1342" s="2" customFormat="1" ht="14.4" customHeight="1">
      <c r="A1342" s="40"/>
      <c r="B1342" s="41"/>
      <c r="C1342" s="274" t="s">
        <v>1786</v>
      </c>
      <c r="D1342" s="274" t="s">
        <v>191</v>
      </c>
      <c r="E1342" s="275" t="s">
        <v>1787</v>
      </c>
      <c r="F1342" s="276" t="s">
        <v>1788</v>
      </c>
      <c r="G1342" s="277" t="s">
        <v>293</v>
      </c>
      <c r="H1342" s="278">
        <v>67.472999999999999</v>
      </c>
      <c r="I1342" s="279"/>
      <c r="J1342" s="280">
        <f>ROUND(I1342*H1342,2)</f>
        <v>0</v>
      </c>
      <c r="K1342" s="276" t="s">
        <v>183</v>
      </c>
      <c r="L1342" s="281"/>
      <c r="M1342" s="282" t="s">
        <v>21</v>
      </c>
      <c r="N1342" s="283" t="s">
        <v>44</v>
      </c>
      <c r="O1342" s="86"/>
      <c r="P1342" s="237">
        <f>O1342*H1342</f>
        <v>0</v>
      </c>
      <c r="Q1342" s="237">
        <v>0.00018000000000000001</v>
      </c>
      <c r="R1342" s="237">
        <f>Q1342*H1342</f>
        <v>0.01214514</v>
      </c>
      <c r="S1342" s="237">
        <v>0</v>
      </c>
      <c r="T1342" s="238">
        <f>S1342*H1342</f>
        <v>0</v>
      </c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R1342" s="239" t="s">
        <v>385</v>
      </c>
      <c r="AT1342" s="239" t="s">
        <v>191</v>
      </c>
      <c r="AU1342" s="239" t="s">
        <v>82</v>
      </c>
      <c r="AY1342" s="19" t="s">
        <v>177</v>
      </c>
      <c r="BE1342" s="240">
        <f>IF(N1342="základní",J1342,0)</f>
        <v>0</v>
      </c>
      <c r="BF1342" s="240">
        <f>IF(N1342="snížená",J1342,0)</f>
        <v>0</v>
      </c>
      <c r="BG1342" s="240">
        <f>IF(N1342="zákl. přenesená",J1342,0)</f>
        <v>0</v>
      </c>
      <c r="BH1342" s="240">
        <f>IF(N1342="sníž. přenesená",J1342,0)</f>
        <v>0</v>
      </c>
      <c r="BI1342" s="240">
        <f>IF(N1342="nulová",J1342,0)</f>
        <v>0</v>
      </c>
      <c r="BJ1342" s="19" t="s">
        <v>80</v>
      </c>
      <c r="BK1342" s="240">
        <f>ROUND(I1342*H1342,2)</f>
        <v>0</v>
      </c>
      <c r="BL1342" s="19" t="s">
        <v>290</v>
      </c>
      <c r="BM1342" s="239" t="s">
        <v>1789</v>
      </c>
    </row>
    <row r="1343" s="14" customFormat="1">
      <c r="A1343" s="14"/>
      <c r="B1343" s="252"/>
      <c r="C1343" s="253"/>
      <c r="D1343" s="243" t="s">
        <v>186</v>
      </c>
      <c r="E1343" s="254" t="s">
        <v>21</v>
      </c>
      <c r="F1343" s="255" t="s">
        <v>1790</v>
      </c>
      <c r="G1343" s="253"/>
      <c r="H1343" s="256">
        <v>67.472999999999999</v>
      </c>
      <c r="I1343" s="257"/>
      <c r="J1343" s="253"/>
      <c r="K1343" s="253"/>
      <c r="L1343" s="258"/>
      <c r="M1343" s="259"/>
      <c r="N1343" s="260"/>
      <c r="O1343" s="260"/>
      <c r="P1343" s="260"/>
      <c r="Q1343" s="260"/>
      <c r="R1343" s="260"/>
      <c r="S1343" s="260"/>
      <c r="T1343" s="261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62" t="s">
        <v>186</v>
      </c>
      <c r="AU1343" s="262" t="s">
        <v>82</v>
      </c>
      <c r="AV1343" s="14" t="s">
        <v>82</v>
      </c>
      <c r="AW1343" s="14" t="s">
        <v>34</v>
      </c>
      <c r="AX1343" s="14" t="s">
        <v>80</v>
      </c>
      <c r="AY1343" s="262" t="s">
        <v>177</v>
      </c>
    </row>
    <row r="1344" s="2" customFormat="1" ht="19.8" customHeight="1">
      <c r="A1344" s="40"/>
      <c r="B1344" s="41"/>
      <c r="C1344" s="228" t="s">
        <v>1791</v>
      </c>
      <c r="D1344" s="228" t="s">
        <v>179</v>
      </c>
      <c r="E1344" s="229" t="s">
        <v>1792</v>
      </c>
      <c r="F1344" s="230" t="s">
        <v>1793</v>
      </c>
      <c r="G1344" s="231" t="s">
        <v>194</v>
      </c>
      <c r="H1344" s="232">
        <v>0.29199999999999998</v>
      </c>
      <c r="I1344" s="233"/>
      <c r="J1344" s="234">
        <f>ROUND(I1344*H1344,2)</f>
        <v>0</v>
      </c>
      <c r="K1344" s="230" t="s">
        <v>183</v>
      </c>
      <c r="L1344" s="46"/>
      <c r="M1344" s="235" t="s">
        <v>21</v>
      </c>
      <c r="N1344" s="236" t="s">
        <v>44</v>
      </c>
      <c r="O1344" s="86"/>
      <c r="P1344" s="237">
        <f>O1344*H1344</f>
        <v>0</v>
      </c>
      <c r="Q1344" s="237">
        <v>0</v>
      </c>
      <c r="R1344" s="237">
        <f>Q1344*H1344</f>
        <v>0</v>
      </c>
      <c r="S1344" s="237">
        <v>0</v>
      </c>
      <c r="T1344" s="238">
        <f>S1344*H1344</f>
        <v>0</v>
      </c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R1344" s="239" t="s">
        <v>290</v>
      </c>
      <c r="AT1344" s="239" t="s">
        <v>179</v>
      </c>
      <c r="AU1344" s="239" t="s">
        <v>82</v>
      </c>
      <c r="AY1344" s="19" t="s">
        <v>177</v>
      </c>
      <c r="BE1344" s="240">
        <f>IF(N1344="základní",J1344,0)</f>
        <v>0</v>
      </c>
      <c r="BF1344" s="240">
        <f>IF(N1344="snížená",J1344,0)</f>
        <v>0</v>
      </c>
      <c r="BG1344" s="240">
        <f>IF(N1344="zákl. přenesená",J1344,0)</f>
        <v>0</v>
      </c>
      <c r="BH1344" s="240">
        <f>IF(N1344="sníž. přenesená",J1344,0)</f>
        <v>0</v>
      </c>
      <c r="BI1344" s="240">
        <f>IF(N1344="nulová",J1344,0)</f>
        <v>0</v>
      </c>
      <c r="BJ1344" s="19" t="s">
        <v>80</v>
      </c>
      <c r="BK1344" s="240">
        <f>ROUND(I1344*H1344,2)</f>
        <v>0</v>
      </c>
      <c r="BL1344" s="19" t="s">
        <v>290</v>
      </c>
      <c r="BM1344" s="239" t="s">
        <v>1794</v>
      </c>
    </row>
    <row r="1345" s="2" customFormat="1" ht="30" customHeight="1">
      <c r="A1345" s="40"/>
      <c r="B1345" s="41"/>
      <c r="C1345" s="228" t="s">
        <v>1795</v>
      </c>
      <c r="D1345" s="228" t="s">
        <v>179</v>
      </c>
      <c r="E1345" s="229" t="s">
        <v>1796</v>
      </c>
      <c r="F1345" s="230" t="s">
        <v>1797</v>
      </c>
      <c r="G1345" s="231" t="s">
        <v>194</v>
      </c>
      <c r="H1345" s="232">
        <v>0.29199999999999998</v>
      </c>
      <c r="I1345" s="233"/>
      <c r="J1345" s="234">
        <f>ROUND(I1345*H1345,2)</f>
        <v>0</v>
      </c>
      <c r="K1345" s="230" t="s">
        <v>183</v>
      </c>
      <c r="L1345" s="46"/>
      <c r="M1345" s="235" t="s">
        <v>21</v>
      </c>
      <c r="N1345" s="236" t="s">
        <v>44</v>
      </c>
      <c r="O1345" s="86"/>
      <c r="P1345" s="237">
        <f>O1345*H1345</f>
        <v>0</v>
      </c>
      <c r="Q1345" s="237">
        <v>0</v>
      </c>
      <c r="R1345" s="237">
        <f>Q1345*H1345</f>
        <v>0</v>
      </c>
      <c r="S1345" s="237">
        <v>0</v>
      </c>
      <c r="T1345" s="238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39" t="s">
        <v>290</v>
      </c>
      <c r="AT1345" s="239" t="s">
        <v>179</v>
      </c>
      <c r="AU1345" s="239" t="s">
        <v>82</v>
      </c>
      <c r="AY1345" s="19" t="s">
        <v>177</v>
      </c>
      <c r="BE1345" s="240">
        <f>IF(N1345="základní",J1345,0)</f>
        <v>0</v>
      </c>
      <c r="BF1345" s="240">
        <f>IF(N1345="snížená",J1345,0)</f>
        <v>0</v>
      </c>
      <c r="BG1345" s="240">
        <f>IF(N1345="zákl. přenesená",J1345,0)</f>
        <v>0</v>
      </c>
      <c r="BH1345" s="240">
        <f>IF(N1345="sníž. přenesená",J1345,0)</f>
        <v>0</v>
      </c>
      <c r="BI1345" s="240">
        <f>IF(N1345="nulová",J1345,0)</f>
        <v>0</v>
      </c>
      <c r="BJ1345" s="19" t="s">
        <v>80</v>
      </c>
      <c r="BK1345" s="240">
        <f>ROUND(I1345*H1345,2)</f>
        <v>0</v>
      </c>
      <c r="BL1345" s="19" t="s">
        <v>290</v>
      </c>
      <c r="BM1345" s="239" t="s">
        <v>1798</v>
      </c>
    </row>
    <row r="1346" s="12" customFormat="1" ht="22.8" customHeight="1">
      <c r="A1346" s="12"/>
      <c r="B1346" s="212"/>
      <c r="C1346" s="213"/>
      <c r="D1346" s="214" t="s">
        <v>72</v>
      </c>
      <c r="E1346" s="226" t="s">
        <v>1799</v>
      </c>
      <c r="F1346" s="226" t="s">
        <v>1800</v>
      </c>
      <c r="G1346" s="213"/>
      <c r="H1346" s="213"/>
      <c r="I1346" s="216"/>
      <c r="J1346" s="227">
        <f>BK1346</f>
        <v>0</v>
      </c>
      <c r="K1346" s="213"/>
      <c r="L1346" s="218"/>
      <c r="M1346" s="219"/>
      <c r="N1346" s="220"/>
      <c r="O1346" s="220"/>
      <c r="P1346" s="221">
        <f>SUM(P1347:P1368)</f>
        <v>0</v>
      </c>
      <c r="Q1346" s="220"/>
      <c r="R1346" s="221">
        <f>SUM(R1347:R1368)</f>
        <v>0.12180950000000002</v>
      </c>
      <c r="S1346" s="220"/>
      <c r="T1346" s="222">
        <f>SUM(T1347:T1368)</f>
        <v>0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223" t="s">
        <v>82</v>
      </c>
      <c r="AT1346" s="224" t="s">
        <v>72</v>
      </c>
      <c r="AU1346" s="224" t="s">
        <v>80</v>
      </c>
      <c r="AY1346" s="223" t="s">
        <v>177</v>
      </c>
      <c r="BK1346" s="225">
        <f>SUM(BK1347:BK1368)</f>
        <v>0</v>
      </c>
    </row>
    <row r="1347" s="2" customFormat="1" ht="19.8" customHeight="1">
      <c r="A1347" s="40"/>
      <c r="B1347" s="41"/>
      <c r="C1347" s="228" t="s">
        <v>1801</v>
      </c>
      <c r="D1347" s="228" t="s">
        <v>179</v>
      </c>
      <c r="E1347" s="229" t="s">
        <v>1802</v>
      </c>
      <c r="F1347" s="230" t="s">
        <v>1803</v>
      </c>
      <c r="G1347" s="231" t="s">
        <v>269</v>
      </c>
      <c r="H1347" s="232">
        <v>31.41</v>
      </c>
      <c r="I1347" s="233"/>
      <c r="J1347" s="234">
        <f>ROUND(I1347*H1347,2)</f>
        <v>0</v>
      </c>
      <c r="K1347" s="230" t="s">
        <v>183</v>
      </c>
      <c r="L1347" s="46"/>
      <c r="M1347" s="235" t="s">
        <v>21</v>
      </c>
      <c r="N1347" s="236" t="s">
        <v>44</v>
      </c>
      <c r="O1347" s="86"/>
      <c r="P1347" s="237">
        <f>O1347*H1347</f>
        <v>0</v>
      </c>
      <c r="Q1347" s="237">
        <v>0</v>
      </c>
      <c r="R1347" s="237">
        <f>Q1347*H1347</f>
        <v>0</v>
      </c>
      <c r="S1347" s="237">
        <v>0</v>
      </c>
      <c r="T1347" s="238">
        <f>S1347*H1347</f>
        <v>0</v>
      </c>
      <c r="U1347" s="40"/>
      <c r="V1347" s="40"/>
      <c r="W1347" s="40"/>
      <c r="X1347" s="40"/>
      <c r="Y1347" s="40"/>
      <c r="Z1347" s="40"/>
      <c r="AA1347" s="40"/>
      <c r="AB1347" s="40"/>
      <c r="AC1347" s="40"/>
      <c r="AD1347" s="40"/>
      <c r="AE1347" s="40"/>
      <c r="AR1347" s="239" t="s">
        <v>290</v>
      </c>
      <c r="AT1347" s="239" t="s">
        <v>179</v>
      </c>
      <c r="AU1347" s="239" t="s">
        <v>82</v>
      </c>
      <c r="AY1347" s="19" t="s">
        <v>177</v>
      </c>
      <c r="BE1347" s="240">
        <f>IF(N1347="základní",J1347,0)</f>
        <v>0</v>
      </c>
      <c r="BF1347" s="240">
        <f>IF(N1347="snížená",J1347,0)</f>
        <v>0</v>
      </c>
      <c r="BG1347" s="240">
        <f>IF(N1347="zákl. přenesená",J1347,0)</f>
        <v>0</v>
      </c>
      <c r="BH1347" s="240">
        <f>IF(N1347="sníž. přenesená",J1347,0)</f>
        <v>0</v>
      </c>
      <c r="BI1347" s="240">
        <f>IF(N1347="nulová",J1347,0)</f>
        <v>0</v>
      </c>
      <c r="BJ1347" s="19" t="s">
        <v>80</v>
      </c>
      <c r="BK1347" s="240">
        <f>ROUND(I1347*H1347,2)</f>
        <v>0</v>
      </c>
      <c r="BL1347" s="19" t="s">
        <v>290</v>
      </c>
      <c r="BM1347" s="239" t="s">
        <v>1804</v>
      </c>
    </row>
    <row r="1348" s="13" customFormat="1">
      <c r="A1348" s="13"/>
      <c r="B1348" s="241"/>
      <c r="C1348" s="242"/>
      <c r="D1348" s="243" t="s">
        <v>186</v>
      </c>
      <c r="E1348" s="244" t="s">
        <v>21</v>
      </c>
      <c r="F1348" s="245" t="s">
        <v>1094</v>
      </c>
      <c r="G1348" s="242"/>
      <c r="H1348" s="244" t="s">
        <v>21</v>
      </c>
      <c r="I1348" s="246"/>
      <c r="J1348" s="242"/>
      <c r="K1348" s="242"/>
      <c r="L1348" s="247"/>
      <c r="M1348" s="248"/>
      <c r="N1348" s="249"/>
      <c r="O1348" s="249"/>
      <c r="P1348" s="249"/>
      <c r="Q1348" s="249"/>
      <c r="R1348" s="249"/>
      <c r="S1348" s="249"/>
      <c r="T1348" s="250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51" t="s">
        <v>186</v>
      </c>
      <c r="AU1348" s="251" t="s">
        <v>82</v>
      </c>
      <c r="AV1348" s="13" t="s">
        <v>80</v>
      </c>
      <c r="AW1348" s="13" t="s">
        <v>34</v>
      </c>
      <c r="AX1348" s="13" t="s">
        <v>73</v>
      </c>
      <c r="AY1348" s="251" t="s">
        <v>177</v>
      </c>
    </row>
    <row r="1349" s="13" customFormat="1">
      <c r="A1349" s="13"/>
      <c r="B1349" s="241"/>
      <c r="C1349" s="242"/>
      <c r="D1349" s="243" t="s">
        <v>186</v>
      </c>
      <c r="E1349" s="244" t="s">
        <v>21</v>
      </c>
      <c r="F1349" s="245" t="s">
        <v>1805</v>
      </c>
      <c r="G1349" s="242"/>
      <c r="H1349" s="244" t="s">
        <v>21</v>
      </c>
      <c r="I1349" s="246"/>
      <c r="J1349" s="242"/>
      <c r="K1349" s="242"/>
      <c r="L1349" s="247"/>
      <c r="M1349" s="248"/>
      <c r="N1349" s="249"/>
      <c r="O1349" s="249"/>
      <c r="P1349" s="249"/>
      <c r="Q1349" s="249"/>
      <c r="R1349" s="249"/>
      <c r="S1349" s="249"/>
      <c r="T1349" s="250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51" t="s">
        <v>186</v>
      </c>
      <c r="AU1349" s="251" t="s">
        <v>82</v>
      </c>
      <c r="AV1349" s="13" t="s">
        <v>80</v>
      </c>
      <c r="AW1349" s="13" t="s">
        <v>34</v>
      </c>
      <c r="AX1349" s="13" t="s">
        <v>73</v>
      </c>
      <c r="AY1349" s="251" t="s">
        <v>177</v>
      </c>
    </row>
    <row r="1350" s="13" customFormat="1">
      <c r="A1350" s="13"/>
      <c r="B1350" s="241"/>
      <c r="C1350" s="242"/>
      <c r="D1350" s="243" t="s">
        <v>186</v>
      </c>
      <c r="E1350" s="244" t="s">
        <v>21</v>
      </c>
      <c r="F1350" s="245" t="s">
        <v>1733</v>
      </c>
      <c r="G1350" s="242"/>
      <c r="H1350" s="244" t="s">
        <v>21</v>
      </c>
      <c r="I1350" s="246"/>
      <c r="J1350" s="242"/>
      <c r="K1350" s="242"/>
      <c r="L1350" s="247"/>
      <c r="M1350" s="248"/>
      <c r="N1350" s="249"/>
      <c r="O1350" s="249"/>
      <c r="P1350" s="249"/>
      <c r="Q1350" s="249"/>
      <c r="R1350" s="249"/>
      <c r="S1350" s="249"/>
      <c r="T1350" s="250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1" t="s">
        <v>186</v>
      </c>
      <c r="AU1350" s="251" t="s">
        <v>82</v>
      </c>
      <c r="AV1350" s="13" t="s">
        <v>80</v>
      </c>
      <c r="AW1350" s="13" t="s">
        <v>34</v>
      </c>
      <c r="AX1350" s="13" t="s">
        <v>73</v>
      </c>
      <c r="AY1350" s="251" t="s">
        <v>177</v>
      </c>
    </row>
    <row r="1351" s="13" customFormat="1">
      <c r="A1351" s="13"/>
      <c r="B1351" s="241"/>
      <c r="C1351" s="242"/>
      <c r="D1351" s="243" t="s">
        <v>186</v>
      </c>
      <c r="E1351" s="244" t="s">
        <v>21</v>
      </c>
      <c r="F1351" s="245" t="s">
        <v>1085</v>
      </c>
      <c r="G1351" s="242"/>
      <c r="H1351" s="244" t="s">
        <v>21</v>
      </c>
      <c r="I1351" s="246"/>
      <c r="J1351" s="242"/>
      <c r="K1351" s="242"/>
      <c r="L1351" s="247"/>
      <c r="M1351" s="248"/>
      <c r="N1351" s="249"/>
      <c r="O1351" s="249"/>
      <c r="P1351" s="249"/>
      <c r="Q1351" s="249"/>
      <c r="R1351" s="249"/>
      <c r="S1351" s="249"/>
      <c r="T1351" s="250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51" t="s">
        <v>186</v>
      </c>
      <c r="AU1351" s="251" t="s">
        <v>82</v>
      </c>
      <c r="AV1351" s="13" t="s">
        <v>80</v>
      </c>
      <c r="AW1351" s="13" t="s">
        <v>34</v>
      </c>
      <c r="AX1351" s="13" t="s">
        <v>73</v>
      </c>
      <c r="AY1351" s="251" t="s">
        <v>177</v>
      </c>
    </row>
    <row r="1352" s="13" customFormat="1">
      <c r="A1352" s="13"/>
      <c r="B1352" s="241"/>
      <c r="C1352" s="242"/>
      <c r="D1352" s="243" t="s">
        <v>186</v>
      </c>
      <c r="E1352" s="244" t="s">
        <v>21</v>
      </c>
      <c r="F1352" s="245" t="s">
        <v>1734</v>
      </c>
      <c r="G1352" s="242"/>
      <c r="H1352" s="244" t="s">
        <v>21</v>
      </c>
      <c r="I1352" s="246"/>
      <c r="J1352" s="242"/>
      <c r="K1352" s="242"/>
      <c r="L1352" s="247"/>
      <c r="M1352" s="248"/>
      <c r="N1352" s="249"/>
      <c r="O1352" s="249"/>
      <c r="P1352" s="249"/>
      <c r="Q1352" s="249"/>
      <c r="R1352" s="249"/>
      <c r="S1352" s="249"/>
      <c r="T1352" s="250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1" t="s">
        <v>186</v>
      </c>
      <c r="AU1352" s="251" t="s">
        <v>82</v>
      </c>
      <c r="AV1352" s="13" t="s">
        <v>80</v>
      </c>
      <c r="AW1352" s="13" t="s">
        <v>34</v>
      </c>
      <c r="AX1352" s="13" t="s">
        <v>73</v>
      </c>
      <c r="AY1352" s="251" t="s">
        <v>177</v>
      </c>
    </row>
    <row r="1353" s="14" customFormat="1">
      <c r="A1353" s="14"/>
      <c r="B1353" s="252"/>
      <c r="C1353" s="253"/>
      <c r="D1353" s="243" t="s">
        <v>186</v>
      </c>
      <c r="E1353" s="254" t="s">
        <v>21</v>
      </c>
      <c r="F1353" s="255" t="s">
        <v>1735</v>
      </c>
      <c r="G1353" s="253"/>
      <c r="H1353" s="256">
        <v>14.810000000000001</v>
      </c>
      <c r="I1353" s="257"/>
      <c r="J1353" s="253"/>
      <c r="K1353" s="253"/>
      <c r="L1353" s="258"/>
      <c r="M1353" s="259"/>
      <c r="N1353" s="260"/>
      <c r="O1353" s="260"/>
      <c r="P1353" s="260"/>
      <c r="Q1353" s="260"/>
      <c r="R1353" s="260"/>
      <c r="S1353" s="260"/>
      <c r="T1353" s="261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62" t="s">
        <v>186</v>
      </c>
      <c r="AU1353" s="262" t="s">
        <v>82</v>
      </c>
      <c r="AV1353" s="14" t="s">
        <v>82</v>
      </c>
      <c r="AW1353" s="14" t="s">
        <v>34</v>
      </c>
      <c r="AX1353" s="14" t="s">
        <v>73</v>
      </c>
      <c r="AY1353" s="262" t="s">
        <v>177</v>
      </c>
    </row>
    <row r="1354" s="14" customFormat="1">
      <c r="A1354" s="14"/>
      <c r="B1354" s="252"/>
      <c r="C1354" s="253"/>
      <c r="D1354" s="243" t="s">
        <v>186</v>
      </c>
      <c r="E1354" s="254" t="s">
        <v>21</v>
      </c>
      <c r="F1354" s="255" t="s">
        <v>1736</v>
      </c>
      <c r="G1354" s="253"/>
      <c r="H1354" s="256">
        <v>5.7800000000000002</v>
      </c>
      <c r="I1354" s="257"/>
      <c r="J1354" s="253"/>
      <c r="K1354" s="253"/>
      <c r="L1354" s="258"/>
      <c r="M1354" s="259"/>
      <c r="N1354" s="260"/>
      <c r="O1354" s="260"/>
      <c r="P1354" s="260"/>
      <c r="Q1354" s="260"/>
      <c r="R1354" s="260"/>
      <c r="S1354" s="260"/>
      <c r="T1354" s="261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62" t="s">
        <v>186</v>
      </c>
      <c r="AU1354" s="262" t="s">
        <v>82</v>
      </c>
      <c r="AV1354" s="14" t="s">
        <v>82</v>
      </c>
      <c r="AW1354" s="14" t="s">
        <v>34</v>
      </c>
      <c r="AX1354" s="14" t="s">
        <v>73</v>
      </c>
      <c r="AY1354" s="262" t="s">
        <v>177</v>
      </c>
    </row>
    <row r="1355" s="13" customFormat="1">
      <c r="A1355" s="13"/>
      <c r="B1355" s="241"/>
      <c r="C1355" s="242"/>
      <c r="D1355" s="243" t="s">
        <v>186</v>
      </c>
      <c r="E1355" s="244" t="s">
        <v>21</v>
      </c>
      <c r="F1355" s="245" t="s">
        <v>1737</v>
      </c>
      <c r="G1355" s="242"/>
      <c r="H1355" s="244" t="s">
        <v>21</v>
      </c>
      <c r="I1355" s="246"/>
      <c r="J1355" s="242"/>
      <c r="K1355" s="242"/>
      <c r="L1355" s="247"/>
      <c r="M1355" s="248"/>
      <c r="N1355" s="249"/>
      <c r="O1355" s="249"/>
      <c r="P1355" s="249"/>
      <c r="Q1355" s="249"/>
      <c r="R1355" s="249"/>
      <c r="S1355" s="249"/>
      <c r="T1355" s="250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51" t="s">
        <v>186</v>
      </c>
      <c r="AU1355" s="251" t="s">
        <v>82</v>
      </c>
      <c r="AV1355" s="13" t="s">
        <v>80</v>
      </c>
      <c r="AW1355" s="13" t="s">
        <v>34</v>
      </c>
      <c r="AX1355" s="13" t="s">
        <v>73</v>
      </c>
      <c r="AY1355" s="251" t="s">
        <v>177</v>
      </c>
    </row>
    <row r="1356" s="14" customFormat="1">
      <c r="A1356" s="14"/>
      <c r="B1356" s="252"/>
      <c r="C1356" s="253"/>
      <c r="D1356" s="243" t="s">
        <v>186</v>
      </c>
      <c r="E1356" s="254" t="s">
        <v>21</v>
      </c>
      <c r="F1356" s="255" t="s">
        <v>1738</v>
      </c>
      <c r="G1356" s="253"/>
      <c r="H1356" s="256">
        <v>10.82</v>
      </c>
      <c r="I1356" s="257"/>
      <c r="J1356" s="253"/>
      <c r="K1356" s="253"/>
      <c r="L1356" s="258"/>
      <c r="M1356" s="259"/>
      <c r="N1356" s="260"/>
      <c r="O1356" s="260"/>
      <c r="P1356" s="260"/>
      <c r="Q1356" s="260"/>
      <c r="R1356" s="260"/>
      <c r="S1356" s="260"/>
      <c r="T1356" s="261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62" t="s">
        <v>186</v>
      </c>
      <c r="AU1356" s="262" t="s">
        <v>82</v>
      </c>
      <c r="AV1356" s="14" t="s">
        <v>82</v>
      </c>
      <c r="AW1356" s="14" t="s">
        <v>34</v>
      </c>
      <c r="AX1356" s="14" t="s">
        <v>73</v>
      </c>
      <c r="AY1356" s="262" t="s">
        <v>177</v>
      </c>
    </row>
    <row r="1357" s="15" customFormat="1">
      <c r="A1357" s="15"/>
      <c r="B1357" s="263"/>
      <c r="C1357" s="264"/>
      <c r="D1357" s="243" t="s">
        <v>186</v>
      </c>
      <c r="E1357" s="265" t="s">
        <v>21</v>
      </c>
      <c r="F1357" s="266" t="s">
        <v>190</v>
      </c>
      <c r="G1357" s="264"/>
      <c r="H1357" s="267">
        <v>31.41</v>
      </c>
      <c r="I1357" s="268"/>
      <c r="J1357" s="264"/>
      <c r="K1357" s="264"/>
      <c r="L1357" s="269"/>
      <c r="M1357" s="270"/>
      <c r="N1357" s="271"/>
      <c r="O1357" s="271"/>
      <c r="P1357" s="271"/>
      <c r="Q1357" s="271"/>
      <c r="R1357" s="271"/>
      <c r="S1357" s="271"/>
      <c r="T1357" s="272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73" t="s">
        <v>186</v>
      </c>
      <c r="AU1357" s="273" t="s">
        <v>82</v>
      </c>
      <c r="AV1357" s="15" t="s">
        <v>184</v>
      </c>
      <c r="AW1357" s="15" t="s">
        <v>34</v>
      </c>
      <c r="AX1357" s="15" t="s">
        <v>80</v>
      </c>
      <c r="AY1357" s="273" t="s">
        <v>177</v>
      </c>
    </row>
    <row r="1358" s="2" customFormat="1" ht="14.4" customHeight="1">
      <c r="A1358" s="40"/>
      <c r="B1358" s="41"/>
      <c r="C1358" s="274" t="s">
        <v>1806</v>
      </c>
      <c r="D1358" s="274" t="s">
        <v>191</v>
      </c>
      <c r="E1358" s="275" t="s">
        <v>1807</v>
      </c>
      <c r="F1358" s="276" t="s">
        <v>1808</v>
      </c>
      <c r="G1358" s="277" t="s">
        <v>269</v>
      </c>
      <c r="H1358" s="278">
        <v>32.981000000000002</v>
      </c>
      <c r="I1358" s="279"/>
      <c r="J1358" s="280">
        <f>ROUND(I1358*H1358,2)</f>
        <v>0</v>
      </c>
      <c r="K1358" s="276" t="s">
        <v>183</v>
      </c>
      <c r="L1358" s="281"/>
      <c r="M1358" s="282" t="s">
        <v>21</v>
      </c>
      <c r="N1358" s="283" t="s">
        <v>44</v>
      </c>
      <c r="O1358" s="86"/>
      <c r="P1358" s="237">
        <f>O1358*H1358</f>
        <v>0</v>
      </c>
      <c r="Q1358" s="237">
        <v>0.0028</v>
      </c>
      <c r="R1358" s="237">
        <f>Q1358*H1358</f>
        <v>0.092346800000000007</v>
      </c>
      <c r="S1358" s="237">
        <v>0</v>
      </c>
      <c r="T1358" s="238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39" t="s">
        <v>385</v>
      </c>
      <c r="AT1358" s="239" t="s">
        <v>191</v>
      </c>
      <c r="AU1358" s="239" t="s">
        <v>82</v>
      </c>
      <c r="AY1358" s="19" t="s">
        <v>177</v>
      </c>
      <c r="BE1358" s="240">
        <f>IF(N1358="základní",J1358,0)</f>
        <v>0</v>
      </c>
      <c r="BF1358" s="240">
        <f>IF(N1358="snížená",J1358,0)</f>
        <v>0</v>
      </c>
      <c r="BG1358" s="240">
        <f>IF(N1358="zákl. přenesená",J1358,0)</f>
        <v>0</v>
      </c>
      <c r="BH1358" s="240">
        <f>IF(N1358="sníž. přenesená",J1358,0)</f>
        <v>0</v>
      </c>
      <c r="BI1358" s="240">
        <f>IF(N1358="nulová",J1358,0)</f>
        <v>0</v>
      </c>
      <c r="BJ1358" s="19" t="s">
        <v>80</v>
      </c>
      <c r="BK1358" s="240">
        <f>ROUND(I1358*H1358,2)</f>
        <v>0</v>
      </c>
      <c r="BL1358" s="19" t="s">
        <v>290</v>
      </c>
      <c r="BM1358" s="239" t="s">
        <v>1809</v>
      </c>
    </row>
    <row r="1359" s="14" customFormat="1">
      <c r="A1359" s="14"/>
      <c r="B1359" s="252"/>
      <c r="C1359" s="253"/>
      <c r="D1359" s="243" t="s">
        <v>186</v>
      </c>
      <c r="E1359" s="254" t="s">
        <v>21</v>
      </c>
      <c r="F1359" s="255" t="s">
        <v>1810</v>
      </c>
      <c r="G1359" s="253"/>
      <c r="H1359" s="256">
        <v>32.981000000000002</v>
      </c>
      <c r="I1359" s="257"/>
      <c r="J1359" s="253"/>
      <c r="K1359" s="253"/>
      <c r="L1359" s="258"/>
      <c r="M1359" s="259"/>
      <c r="N1359" s="260"/>
      <c r="O1359" s="260"/>
      <c r="P1359" s="260"/>
      <c r="Q1359" s="260"/>
      <c r="R1359" s="260"/>
      <c r="S1359" s="260"/>
      <c r="T1359" s="261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62" t="s">
        <v>186</v>
      </c>
      <c r="AU1359" s="262" t="s">
        <v>82</v>
      </c>
      <c r="AV1359" s="14" t="s">
        <v>82</v>
      </c>
      <c r="AW1359" s="14" t="s">
        <v>34</v>
      </c>
      <c r="AX1359" s="14" t="s">
        <v>80</v>
      </c>
      <c r="AY1359" s="262" t="s">
        <v>177</v>
      </c>
    </row>
    <row r="1360" s="2" customFormat="1" ht="19.8" customHeight="1">
      <c r="A1360" s="40"/>
      <c r="B1360" s="41"/>
      <c r="C1360" s="228" t="s">
        <v>1811</v>
      </c>
      <c r="D1360" s="228" t="s">
        <v>179</v>
      </c>
      <c r="E1360" s="229" t="s">
        <v>1812</v>
      </c>
      <c r="F1360" s="230" t="s">
        <v>1813</v>
      </c>
      <c r="G1360" s="231" t="s">
        <v>269</v>
      </c>
      <c r="H1360" s="232">
        <v>31.41</v>
      </c>
      <c r="I1360" s="233"/>
      <c r="J1360" s="234">
        <f>ROUND(I1360*H1360,2)</f>
        <v>0</v>
      </c>
      <c r="K1360" s="230" t="s">
        <v>183</v>
      </c>
      <c r="L1360" s="46"/>
      <c r="M1360" s="235" t="s">
        <v>21</v>
      </c>
      <c r="N1360" s="236" t="s">
        <v>44</v>
      </c>
      <c r="O1360" s="86"/>
      <c r="P1360" s="237">
        <f>O1360*H1360</f>
        <v>0</v>
      </c>
      <c r="Q1360" s="237">
        <v>1.0000000000000001E-05</v>
      </c>
      <c r="R1360" s="237">
        <f>Q1360*H1360</f>
        <v>0.00031410000000000005</v>
      </c>
      <c r="S1360" s="237">
        <v>0</v>
      </c>
      <c r="T1360" s="238">
        <f>S1360*H1360</f>
        <v>0</v>
      </c>
      <c r="U1360" s="40"/>
      <c r="V1360" s="40"/>
      <c r="W1360" s="40"/>
      <c r="X1360" s="40"/>
      <c r="Y1360" s="40"/>
      <c r="Z1360" s="40"/>
      <c r="AA1360" s="40"/>
      <c r="AB1360" s="40"/>
      <c r="AC1360" s="40"/>
      <c r="AD1360" s="40"/>
      <c r="AE1360" s="40"/>
      <c r="AR1360" s="239" t="s">
        <v>290</v>
      </c>
      <c r="AT1360" s="239" t="s">
        <v>179</v>
      </c>
      <c r="AU1360" s="239" t="s">
        <v>82</v>
      </c>
      <c r="AY1360" s="19" t="s">
        <v>177</v>
      </c>
      <c r="BE1360" s="240">
        <f>IF(N1360="základní",J1360,0)</f>
        <v>0</v>
      </c>
      <c r="BF1360" s="240">
        <f>IF(N1360="snížená",J1360,0)</f>
        <v>0</v>
      </c>
      <c r="BG1360" s="240">
        <f>IF(N1360="zákl. přenesená",J1360,0)</f>
        <v>0</v>
      </c>
      <c r="BH1360" s="240">
        <f>IF(N1360="sníž. přenesená",J1360,0)</f>
        <v>0</v>
      </c>
      <c r="BI1360" s="240">
        <f>IF(N1360="nulová",J1360,0)</f>
        <v>0</v>
      </c>
      <c r="BJ1360" s="19" t="s">
        <v>80</v>
      </c>
      <c r="BK1360" s="240">
        <f>ROUND(I1360*H1360,2)</f>
        <v>0</v>
      </c>
      <c r="BL1360" s="19" t="s">
        <v>290</v>
      </c>
      <c r="BM1360" s="239" t="s">
        <v>1814</v>
      </c>
    </row>
    <row r="1361" s="2" customFormat="1" ht="14.4" customHeight="1">
      <c r="A1361" s="40"/>
      <c r="B1361" s="41"/>
      <c r="C1361" s="274" t="s">
        <v>1815</v>
      </c>
      <c r="D1361" s="274" t="s">
        <v>191</v>
      </c>
      <c r="E1361" s="275" t="s">
        <v>1816</v>
      </c>
      <c r="F1361" s="276" t="s">
        <v>1817</v>
      </c>
      <c r="G1361" s="277" t="s">
        <v>269</v>
      </c>
      <c r="H1361" s="278">
        <v>34.551000000000002</v>
      </c>
      <c r="I1361" s="279"/>
      <c r="J1361" s="280">
        <f>ROUND(I1361*H1361,2)</f>
        <v>0</v>
      </c>
      <c r="K1361" s="276" t="s">
        <v>183</v>
      </c>
      <c r="L1361" s="281"/>
      <c r="M1361" s="282" t="s">
        <v>21</v>
      </c>
      <c r="N1361" s="283" t="s">
        <v>44</v>
      </c>
      <c r="O1361" s="86"/>
      <c r="P1361" s="237">
        <f>O1361*H1361</f>
        <v>0</v>
      </c>
      <c r="Q1361" s="237">
        <v>0.00050000000000000001</v>
      </c>
      <c r="R1361" s="237">
        <f>Q1361*H1361</f>
        <v>0.017275500000000003</v>
      </c>
      <c r="S1361" s="237">
        <v>0</v>
      </c>
      <c r="T1361" s="238">
        <f>S1361*H1361</f>
        <v>0</v>
      </c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R1361" s="239" t="s">
        <v>385</v>
      </c>
      <c r="AT1361" s="239" t="s">
        <v>191</v>
      </c>
      <c r="AU1361" s="239" t="s">
        <v>82</v>
      </c>
      <c r="AY1361" s="19" t="s">
        <v>177</v>
      </c>
      <c r="BE1361" s="240">
        <f>IF(N1361="základní",J1361,0)</f>
        <v>0</v>
      </c>
      <c r="BF1361" s="240">
        <f>IF(N1361="snížená",J1361,0)</f>
        <v>0</v>
      </c>
      <c r="BG1361" s="240">
        <f>IF(N1361="zákl. přenesená",J1361,0)</f>
        <v>0</v>
      </c>
      <c r="BH1361" s="240">
        <f>IF(N1361="sníž. přenesená",J1361,0)</f>
        <v>0</v>
      </c>
      <c r="BI1361" s="240">
        <f>IF(N1361="nulová",J1361,0)</f>
        <v>0</v>
      </c>
      <c r="BJ1361" s="19" t="s">
        <v>80</v>
      </c>
      <c r="BK1361" s="240">
        <f>ROUND(I1361*H1361,2)</f>
        <v>0</v>
      </c>
      <c r="BL1361" s="19" t="s">
        <v>290</v>
      </c>
      <c r="BM1361" s="239" t="s">
        <v>1818</v>
      </c>
    </row>
    <row r="1362" s="14" customFormat="1">
      <c r="A1362" s="14"/>
      <c r="B1362" s="252"/>
      <c r="C1362" s="253"/>
      <c r="D1362" s="243" t="s">
        <v>186</v>
      </c>
      <c r="E1362" s="254" t="s">
        <v>21</v>
      </c>
      <c r="F1362" s="255" t="s">
        <v>1819</v>
      </c>
      <c r="G1362" s="253"/>
      <c r="H1362" s="256">
        <v>34.551000000000002</v>
      </c>
      <c r="I1362" s="257"/>
      <c r="J1362" s="253"/>
      <c r="K1362" s="253"/>
      <c r="L1362" s="258"/>
      <c r="M1362" s="259"/>
      <c r="N1362" s="260"/>
      <c r="O1362" s="260"/>
      <c r="P1362" s="260"/>
      <c r="Q1362" s="260"/>
      <c r="R1362" s="260"/>
      <c r="S1362" s="260"/>
      <c r="T1362" s="261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62" t="s">
        <v>186</v>
      </c>
      <c r="AU1362" s="262" t="s">
        <v>82</v>
      </c>
      <c r="AV1362" s="14" t="s">
        <v>82</v>
      </c>
      <c r="AW1362" s="14" t="s">
        <v>34</v>
      </c>
      <c r="AX1362" s="14" t="s">
        <v>80</v>
      </c>
      <c r="AY1362" s="262" t="s">
        <v>177</v>
      </c>
    </row>
    <row r="1363" s="2" customFormat="1" ht="14.4" customHeight="1">
      <c r="A1363" s="40"/>
      <c r="B1363" s="41"/>
      <c r="C1363" s="228" t="s">
        <v>1820</v>
      </c>
      <c r="D1363" s="228" t="s">
        <v>179</v>
      </c>
      <c r="E1363" s="229" t="s">
        <v>1821</v>
      </c>
      <c r="F1363" s="230" t="s">
        <v>1822</v>
      </c>
      <c r="G1363" s="231" t="s">
        <v>293</v>
      </c>
      <c r="H1363" s="232">
        <v>37.692</v>
      </c>
      <c r="I1363" s="233"/>
      <c r="J1363" s="234">
        <f>ROUND(I1363*H1363,2)</f>
        <v>0</v>
      </c>
      <c r="K1363" s="230" t="s">
        <v>183</v>
      </c>
      <c r="L1363" s="46"/>
      <c r="M1363" s="235" t="s">
        <v>21</v>
      </c>
      <c r="N1363" s="236" t="s">
        <v>44</v>
      </c>
      <c r="O1363" s="86"/>
      <c r="P1363" s="237">
        <f>O1363*H1363</f>
        <v>0</v>
      </c>
      <c r="Q1363" s="237">
        <v>0</v>
      </c>
      <c r="R1363" s="237">
        <f>Q1363*H1363</f>
        <v>0</v>
      </c>
      <c r="S1363" s="237">
        <v>0</v>
      </c>
      <c r="T1363" s="238">
        <f>S1363*H1363</f>
        <v>0</v>
      </c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R1363" s="239" t="s">
        <v>290</v>
      </c>
      <c r="AT1363" s="239" t="s">
        <v>179</v>
      </c>
      <c r="AU1363" s="239" t="s">
        <v>82</v>
      </c>
      <c r="AY1363" s="19" t="s">
        <v>177</v>
      </c>
      <c r="BE1363" s="240">
        <f>IF(N1363="základní",J1363,0)</f>
        <v>0</v>
      </c>
      <c r="BF1363" s="240">
        <f>IF(N1363="snížená",J1363,0)</f>
        <v>0</v>
      </c>
      <c r="BG1363" s="240">
        <f>IF(N1363="zákl. přenesená",J1363,0)</f>
        <v>0</v>
      </c>
      <c r="BH1363" s="240">
        <f>IF(N1363="sníž. přenesená",J1363,0)</f>
        <v>0</v>
      </c>
      <c r="BI1363" s="240">
        <f>IF(N1363="nulová",J1363,0)</f>
        <v>0</v>
      </c>
      <c r="BJ1363" s="19" t="s">
        <v>80</v>
      </c>
      <c r="BK1363" s="240">
        <f>ROUND(I1363*H1363,2)</f>
        <v>0</v>
      </c>
      <c r="BL1363" s="19" t="s">
        <v>290</v>
      </c>
      <c r="BM1363" s="239" t="s">
        <v>1823</v>
      </c>
    </row>
    <row r="1364" s="14" customFormat="1">
      <c r="A1364" s="14"/>
      <c r="B1364" s="252"/>
      <c r="C1364" s="253"/>
      <c r="D1364" s="243" t="s">
        <v>186</v>
      </c>
      <c r="E1364" s="254" t="s">
        <v>21</v>
      </c>
      <c r="F1364" s="255" t="s">
        <v>1824</v>
      </c>
      <c r="G1364" s="253"/>
      <c r="H1364" s="256">
        <v>37.692</v>
      </c>
      <c r="I1364" s="257"/>
      <c r="J1364" s="253"/>
      <c r="K1364" s="253"/>
      <c r="L1364" s="258"/>
      <c r="M1364" s="259"/>
      <c r="N1364" s="260"/>
      <c r="O1364" s="260"/>
      <c r="P1364" s="260"/>
      <c r="Q1364" s="260"/>
      <c r="R1364" s="260"/>
      <c r="S1364" s="260"/>
      <c r="T1364" s="261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62" t="s">
        <v>186</v>
      </c>
      <c r="AU1364" s="262" t="s">
        <v>82</v>
      </c>
      <c r="AV1364" s="14" t="s">
        <v>82</v>
      </c>
      <c r="AW1364" s="14" t="s">
        <v>34</v>
      </c>
      <c r="AX1364" s="14" t="s">
        <v>80</v>
      </c>
      <c r="AY1364" s="262" t="s">
        <v>177</v>
      </c>
    </row>
    <row r="1365" s="2" customFormat="1" ht="14.4" customHeight="1">
      <c r="A1365" s="40"/>
      <c r="B1365" s="41"/>
      <c r="C1365" s="274" t="s">
        <v>1825</v>
      </c>
      <c r="D1365" s="274" t="s">
        <v>191</v>
      </c>
      <c r="E1365" s="275" t="s">
        <v>1826</v>
      </c>
      <c r="F1365" s="276" t="s">
        <v>1827</v>
      </c>
      <c r="G1365" s="277" t="s">
        <v>293</v>
      </c>
      <c r="H1365" s="278">
        <v>39.576999999999998</v>
      </c>
      <c r="I1365" s="279"/>
      <c r="J1365" s="280">
        <f>ROUND(I1365*H1365,2)</f>
        <v>0</v>
      </c>
      <c r="K1365" s="276" t="s">
        <v>183</v>
      </c>
      <c r="L1365" s="281"/>
      <c r="M1365" s="282" t="s">
        <v>21</v>
      </c>
      <c r="N1365" s="283" t="s">
        <v>44</v>
      </c>
      <c r="O1365" s="86"/>
      <c r="P1365" s="237">
        <f>O1365*H1365</f>
        <v>0</v>
      </c>
      <c r="Q1365" s="237">
        <v>0.00029999999999999997</v>
      </c>
      <c r="R1365" s="237">
        <f>Q1365*H1365</f>
        <v>0.011873099999999999</v>
      </c>
      <c r="S1365" s="237">
        <v>0</v>
      </c>
      <c r="T1365" s="238">
        <f>S1365*H1365</f>
        <v>0</v>
      </c>
      <c r="U1365" s="40"/>
      <c r="V1365" s="40"/>
      <c r="W1365" s="40"/>
      <c r="X1365" s="40"/>
      <c r="Y1365" s="40"/>
      <c r="Z1365" s="40"/>
      <c r="AA1365" s="40"/>
      <c r="AB1365" s="40"/>
      <c r="AC1365" s="40"/>
      <c r="AD1365" s="40"/>
      <c r="AE1365" s="40"/>
      <c r="AR1365" s="239" t="s">
        <v>385</v>
      </c>
      <c r="AT1365" s="239" t="s">
        <v>191</v>
      </c>
      <c r="AU1365" s="239" t="s">
        <v>82</v>
      </c>
      <c r="AY1365" s="19" t="s">
        <v>177</v>
      </c>
      <c r="BE1365" s="240">
        <f>IF(N1365="základní",J1365,0)</f>
        <v>0</v>
      </c>
      <c r="BF1365" s="240">
        <f>IF(N1365="snížená",J1365,0)</f>
        <v>0</v>
      </c>
      <c r="BG1365" s="240">
        <f>IF(N1365="zákl. přenesená",J1365,0)</f>
        <v>0</v>
      </c>
      <c r="BH1365" s="240">
        <f>IF(N1365="sníž. přenesená",J1365,0)</f>
        <v>0</v>
      </c>
      <c r="BI1365" s="240">
        <f>IF(N1365="nulová",J1365,0)</f>
        <v>0</v>
      </c>
      <c r="BJ1365" s="19" t="s">
        <v>80</v>
      </c>
      <c r="BK1365" s="240">
        <f>ROUND(I1365*H1365,2)</f>
        <v>0</v>
      </c>
      <c r="BL1365" s="19" t="s">
        <v>290</v>
      </c>
      <c r="BM1365" s="239" t="s">
        <v>1828</v>
      </c>
    </row>
    <row r="1366" s="14" customFormat="1">
      <c r="A1366" s="14"/>
      <c r="B1366" s="252"/>
      <c r="C1366" s="253"/>
      <c r="D1366" s="243" t="s">
        <v>186</v>
      </c>
      <c r="E1366" s="254" t="s">
        <v>21</v>
      </c>
      <c r="F1366" s="255" t="s">
        <v>1829</v>
      </c>
      <c r="G1366" s="253"/>
      <c r="H1366" s="256">
        <v>39.576999999999998</v>
      </c>
      <c r="I1366" s="257"/>
      <c r="J1366" s="253"/>
      <c r="K1366" s="253"/>
      <c r="L1366" s="258"/>
      <c r="M1366" s="259"/>
      <c r="N1366" s="260"/>
      <c r="O1366" s="260"/>
      <c r="P1366" s="260"/>
      <c r="Q1366" s="260"/>
      <c r="R1366" s="260"/>
      <c r="S1366" s="260"/>
      <c r="T1366" s="26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62" t="s">
        <v>186</v>
      </c>
      <c r="AU1366" s="262" t="s">
        <v>82</v>
      </c>
      <c r="AV1366" s="14" t="s">
        <v>82</v>
      </c>
      <c r="AW1366" s="14" t="s">
        <v>34</v>
      </c>
      <c r="AX1366" s="14" t="s">
        <v>80</v>
      </c>
      <c r="AY1366" s="262" t="s">
        <v>177</v>
      </c>
    </row>
    <row r="1367" s="2" customFormat="1" ht="19.8" customHeight="1">
      <c r="A1367" s="40"/>
      <c r="B1367" s="41"/>
      <c r="C1367" s="228" t="s">
        <v>1830</v>
      </c>
      <c r="D1367" s="228" t="s">
        <v>179</v>
      </c>
      <c r="E1367" s="229" t="s">
        <v>1831</v>
      </c>
      <c r="F1367" s="230" t="s">
        <v>1832</v>
      </c>
      <c r="G1367" s="231" t="s">
        <v>194</v>
      </c>
      <c r="H1367" s="232">
        <v>0.122</v>
      </c>
      <c r="I1367" s="233"/>
      <c r="J1367" s="234">
        <f>ROUND(I1367*H1367,2)</f>
        <v>0</v>
      </c>
      <c r="K1367" s="230" t="s">
        <v>183</v>
      </c>
      <c r="L1367" s="46"/>
      <c r="M1367" s="235" t="s">
        <v>21</v>
      </c>
      <c r="N1367" s="236" t="s">
        <v>44</v>
      </c>
      <c r="O1367" s="86"/>
      <c r="P1367" s="237">
        <f>O1367*H1367</f>
        <v>0</v>
      </c>
      <c r="Q1367" s="237">
        <v>0</v>
      </c>
      <c r="R1367" s="237">
        <f>Q1367*H1367</f>
        <v>0</v>
      </c>
      <c r="S1367" s="237">
        <v>0</v>
      </c>
      <c r="T1367" s="238">
        <f>S1367*H1367</f>
        <v>0</v>
      </c>
      <c r="U1367" s="40"/>
      <c r="V1367" s="40"/>
      <c r="W1367" s="40"/>
      <c r="X1367" s="40"/>
      <c r="Y1367" s="40"/>
      <c r="Z1367" s="40"/>
      <c r="AA1367" s="40"/>
      <c r="AB1367" s="40"/>
      <c r="AC1367" s="40"/>
      <c r="AD1367" s="40"/>
      <c r="AE1367" s="40"/>
      <c r="AR1367" s="239" t="s">
        <v>290</v>
      </c>
      <c r="AT1367" s="239" t="s">
        <v>179</v>
      </c>
      <c r="AU1367" s="239" t="s">
        <v>82</v>
      </c>
      <c r="AY1367" s="19" t="s">
        <v>177</v>
      </c>
      <c r="BE1367" s="240">
        <f>IF(N1367="základní",J1367,0)</f>
        <v>0</v>
      </c>
      <c r="BF1367" s="240">
        <f>IF(N1367="snížená",J1367,0)</f>
        <v>0</v>
      </c>
      <c r="BG1367" s="240">
        <f>IF(N1367="zákl. přenesená",J1367,0)</f>
        <v>0</v>
      </c>
      <c r="BH1367" s="240">
        <f>IF(N1367="sníž. přenesená",J1367,0)</f>
        <v>0</v>
      </c>
      <c r="BI1367" s="240">
        <f>IF(N1367="nulová",J1367,0)</f>
        <v>0</v>
      </c>
      <c r="BJ1367" s="19" t="s">
        <v>80</v>
      </c>
      <c r="BK1367" s="240">
        <f>ROUND(I1367*H1367,2)</f>
        <v>0</v>
      </c>
      <c r="BL1367" s="19" t="s">
        <v>290</v>
      </c>
      <c r="BM1367" s="239" t="s">
        <v>1833</v>
      </c>
    </row>
    <row r="1368" s="2" customFormat="1" ht="19.8" customHeight="1">
      <c r="A1368" s="40"/>
      <c r="B1368" s="41"/>
      <c r="C1368" s="228" t="s">
        <v>1834</v>
      </c>
      <c r="D1368" s="228" t="s">
        <v>179</v>
      </c>
      <c r="E1368" s="229" t="s">
        <v>1835</v>
      </c>
      <c r="F1368" s="230" t="s">
        <v>1836</v>
      </c>
      <c r="G1368" s="231" t="s">
        <v>194</v>
      </c>
      <c r="H1368" s="232">
        <v>0.122</v>
      </c>
      <c r="I1368" s="233"/>
      <c r="J1368" s="234">
        <f>ROUND(I1368*H1368,2)</f>
        <v>0</v>
      </c>
      <c r="K1368" s="230" t="s">
        <v>183</v>
      </c>
      <c r="L1368" s="46"/>
      <c r="M1368" s="235" t="s">
        <v>21</v>
      </c>
      <c r="N1368" s="236" t="s">
        <v>44</v>
      </c>
      <c r="O1368" s="86"/>
      <c r="P1368" s="237">
        <f>O1368*H1368</f>
        <v>0</v>
      </c>
      <c r="Q1368" s="237">
        <v>0</v>
      </c>
      <c r="R1368" s="237">
        <f>Q1368*H1368</f>
        <v>0</v>
      </c>
      <c r="S1368" s="237">
        <v>0</v>
      </c>
      <c r="T1368" s="238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39" t="s">
        <v>290</v>
      </c>
      <c r="AT1368" s="239" t="s">
        <v>179</v>
      </c>
      <c r="AU1368" s="239" t="s">
        <v>82</v>
      </c>
      <c r="AY1368" s="19" t="s">
        <v>177</v>
      </c>
      <c r="BE1368" s="240">
        <f>IF(N1368="základní",J1368,0)</f>
        <v>0</v>
      </c>
      <c r="BF1368" s="240">
        <f>IF(N1368="snížená",J1368,0)</f>
        <v>0</v>
      </c>
      <c r="BG1368" s="240">
        <f>IF(N1368="zákl. přenesená",J1368,0)</f>
        <v>0</v>
      </c>
      <c r="BH1368" s="240">
        <f>IF(N1368="sníž. přenesená",J1368,0)</f>
        <v>0</v>
      </c>
      <c r="BI1368" s="240">
        <f>IF(N1368="nulová",J1368,0)</f>
        <v>0</v>
      </c>
      <c r="BJ1368" s="19" t="s">
        <v>80</v>
      </c>
      <c r="BK1368" s="240">
        <f>ROUND(I1368*H1368,2)</f>
        <v>0</v>
      </c>
      <c r="BL1368" s="19" t="s">
        <v>290</v>
      </c>
      <c r="BM1368" s="239" t="s">
        <v>1837</v>
      </c>
    </row>
    <row r="1369" s="12" customFormat="1" ht="22.8" customHeight="1">
      <c r="A1369" s="12"/>
      <c r="B1369" s="212"/>
      <c r="C1369" s="213"/>
      <c r="D1369" s="214" t="s">
        <v>72</v>
      </c>
      <c r="E1369" s="226" t="s">
        <v>1838</v>
      </c>
      <c r="F1369" s="226" t="s">
        <v>1839</v>
      </c>
      <c r="G1369" s="213"/>
      <c r="H1369" s="213"/>
      <c r="I1369" s="216"/>
      <c r="J1369" s="227">
        <f>BK1369</f>
        <v>0</v>
      </c>
      <c r="K1369" s="213"/>
      <c r="L1369" s="218"/>
      <c r="M1369" s="219"/>
      <c r="N1369" s="220"/>
      <c r="O1369" s="220"/>
      <c r="P1369" s="221">
        <f>SUM(P1370:P1377)</f>
        <v>0</v>
      </c>
      <c r="Q1369" s="220"/>
      <c r="R1369" s="221">
        <f>SUM(R1370:R1377)</f>
        <v>0.02137</v>
      </c>
      <c r="S1369" s="220"/>
      <c r="T1369" s="222">
        <f>SUM(T1370:T1377)</f>
        <v>0</v>
      </c>
      <c r="U1369" s="12"/>
      <c r="V1369" s="12"/>
      <c r="W1369" s="12"/>
      <c r="X1369" s="12"/>
      <c r="Y1369" s="12"/>
      <c r="Z1369" s="12"/>
      <c r="AA1369" s="12"/>
      <c r="AB1369" s="12"/>
      <c r="AC1369" s="12"/>
      <c r="AD1369" s="12"/>
      <c r="AE1369" s="12"/>
      <c r="AR1369" s="223" t="s">
        <v>82</v>
      </c>
      <c r="AT1369" s="224" t="s">
        <v>72</v>
      </c>
      <c r="AU1369" s="224" t="s">
        <v>80</v>
      </c>
      <c r="AY1369" s="223" t="s">
        <v>177</v>
      </c>
      <c r="BK1369" s="225">
        <f>SUM(BK1370:BK1377)</f>
        <v>0</v>
      </c>
    </row>
    <row r="1370" s="2" customFormat="1" ht="19.8" customHeight="1">
      <c r="A1370" s="40"/>
      <c r="B1370" s="41"/>
      <c r="C1370" s="228" t="s">
        <v>1840</v>
      </c>
      <c r="D1370" s="228" t="s">
        <v>179</v>
      </c>
      <c r="E1370" s="229" t="s">
        <v>1841</v>
      </c>
      <c r="F1370" s="230" t="s">
        <v>1842</v>
      </c>
      <c r="G1370" s="231" t="s">
        <v>1843</v>
      </c>
      <c r="H1370" s="232">
        <v>1</v>
      </c>
      <c r="I1370" s="233"/>
      <c r="J1370" s="234">
        <f>ROUND(I1370*H1370,2)</f>
        <v>0</v>
      </c>
      <c r="K1370" s="230" t="s">
        <v>183</v>
      </c>
      <c r="L1370" s="46"/>
      <c r="M1370" s="235" t="s">
        <v>21</v>
      </c>
      <c r="N1370" s="236" t="s">
        <v>44</v>
      </c>
      <c r="O1370" s="86"/>
      <c r="P1370" s="237">
        <f>O1370*H1370</f>
        <v>0</v>
      </c>
      <c r="Q1370" s="237">
        <v>0.02137</v>
      </c>
      <c r="R1370" s="237">
        <f>Q1370*H1370</f>
        <v>0.02137</v>
      </c>
      <c r="S1370" s="237">
        <v>0</v>
      </c>
      <c r="T1370" s="238">
        <f>S1370*H1370</f>
        <v>0</v>
      </c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R1370" s="239" t="s">
        <v>290</v>
      </c>
      <c r="AT1370" s="239" t="s">
        <v>179</v>
      </c>
      <c r="AU1370" s="239" t="s">
        <v>82</v>
      </c>
      <c r="AY1370" s="19" t="s">
        <v>177</v>
      </c>
      <c r="BE1370" s="240">
        <f>IF(N1370="základní",J1370,0)</f>
        <v>0</v>
      </c>
      <c r="BF1370" s="240">
        <f>IF(N1370="snížená",J1370,0)</f>
        <v>0</v>
      </c>
      <c r="BG1370" s="240">
        <f>IF(N1370="zákl. přenesená",J1370,0)</f>
        <v>0</v>
      </c>
      <c r="BH1370" s="240">
        <f>IF(N1370="sníž. přenesená",J1370,0)</f>
        <v>0</v>
      </c>
      <c r="BI1370" s="240">
        <f>IF(N1370="nulová",J1370,0)</f>
        <v>0</v>
      </c>
      <c r="BJ1370" s="19" t="s">
        <v>80</v>
      </c>
      <c r="BK1370" s="240">
        <f>ROUND(I1370*H1370,2)</f>
        <v>0</v>
      </c>
      <c r="BL1370" s="19" t="s">
        <v>290</v>
      </c>
      <c r="BM1370" s="239" t="s">
        <v>1844</v>
      </c>
    </row>
    <row r="1371" s="13" customFormat="1">
      <c r="A1371" s="13"/>
      <c r="B1371" s="241"/>
      <c r="C1371" s="242"/>
      <c r="D1371" s="243" t="s">
        <v>186</v>
      </c>
      <c r="E1371" s="244" t="s">
        <v>21</v>
      </c>
      <c r="F1371" s="245" t="s">
        <v>1845</v>
      </c>
      <c r="G1371" s="242"/>
      <c r="H1371" s="244" t="s">
        <v>21</v>
      </c>
      <c r="I1371" s="246"/>
      <c r="J1371" s="242"/>
      <c r="K1371" s="242"/>
      <c r="L1371" s="247"/>
      <c r="M1371" s="248"/>
      <c r="N1371" s="249"/>
      <c r="O1371" s="249"/>
      <c r="P1371" s="249"/>
      <c r="Q1371" s="249"/>
      <c r="R1371" s="249"/>
      <c r="S1371" s="249"/>
      <c r="T1371" s="25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51" t="s">
        <v>186</v>
      </c>
      <c r="AU1371" s="251" t="s">
        <v>82</v>
      </c>
      <c r="AV1371" s="13" t="s">
        <v>80</v>
      </c>
      <c r="AW1371" s="13" t="s">
        <v>34</v>
      </c>
      <c r="AX1371" s="13" t="s">
        <v>73</v>
      </c>
      <c r="AY1371" s="251" t="s">
        <v>177</v>
      </c>
    </row>
    <row r="1372" s="13" customFormat="1">
      <c r="A1372" s="13"/>
      <c r="B1372" s="241"/>
      <c r="C1372" s="242"/>
      <c r="D1372" s="243" t="s">
        <v>186</v>
      </c>
      <c r="E1372" s="244" t="s">
        <v>21</v>
      </c>
      <c r="F1372" s="245" t="s">
        <v>1846</v>
      </c>
      <c r="G1372" s="242"/>
      <c r="H1372" s="244" t="s">
        <v>21</v>
      </c>
      <c r="I1372" s="246"/>
      <c r="J1372" s="242"/>
      <c r="K1372" s="242"/>
      <c r="L1372" s="247"/>
      <c r="M1372" s="248"/>
      <c r="N1372" s="249"/>
      <c r="O1372" s="249"/>
      <c r="P1372" s="249"/>
      <c r="Q1372" s="249"/>
      <c r="R1372" s="249"/>
      <c r="S1372" s="249"/>
      <c r="T1372" s="250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1" t="s">
        <v>186</v>
      </c>
      <c r="AU1372" s="251" t="s">
        <v>82</v>
      </c>
      <c r="AV1372" s="13" t="s">
        <v>80</v>
      </c>
      <c r="AW1372" s="13" t="s">
        <v>34</v>
      </c>
      <c r="AX1372" s="13" t="s">
        <v>73</v>
      </c>
      <c r="AY1372" s="251" t="s">
        <v>177</v>
      </c>
    </row>
    <row r="1373" s="13" customFormat="1">
      <c r="A1373" s="13"/>
      <c r="B1373" s="241"/>
      <c r="C1373" s="242"/>
      <c r="D1373" s="243" t="s">
        <v>186</v>
      </c>
      <c r="E1373" s="244" t="s">
        <v>21</v>
      </c>
      <c r="F1373" s="245" t="s">
        <v>1847</v>
      </c>
      <c r="G1373" s="242"/>
      <c r="H1373" s="244" t="s">
        <v>21</v>
      </c>
      <c r="I1373" s="246"/>
      <c r="J1373" s="242"/>
      <c r="K1373" s="242"/>
      <c r="L1373" s="247"/>
      <c r="M1373" s="248"/>
      <c r="N1373" s="249"/>
      <c r="O1373" s="249"/>
      <c r="P1373" s="249"/>
      <c r="Q1373" s="249"/>
      <c r="R1373" s="249"/>
      <c r="S1373" s="249"/>
      <c r="T1373" s="250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1" t="s">
        <v>186</v>
      </c>
      <c r="AU1373" s="251" t="s">
        <v>82</v>
      </c>
      <c r="AV1373" s="13" t="s">
        <v>80</v>
      </c>
      <c r="AW1373" s="13" t="s">
        <v>34</v>
      </c>
      <c r="AX1373" s="13" t="s">
        <v>73</v>
      </c>
      <c r="AY1373" s="251" t="s">
        <v>177</v>
      </c>
    </row>
    <row r="1374" s="13" customFormat="1">
      <c r="A1374" s="13"/>
      <c r="B1374" s="241"/>
      <c r="C1374" s="242"/>
      <c r="D1374" s="243" t="s">
        <v>186</v>
      </c>
      <c r="E1374" s="244" t="s">
        <v>21</v>
      </c>
      <c r="F1374" s="245" t="s">
        <v>1848</v>
      </c>
      <c r="G1374" s="242"/>
      <c r="H1374" s="244" t="s">
        <v>21</v>
      </c>
      <c r="I1374" s="246"/>
      <c r="J1374" s="242"/>
      <c r="K1374" s="242"/>
      <c r="L1374" s="247"/>
      <c r="M1374" s="248"/>
      <c r="N1374" s="249"/>
      <c r="O1374" s="249"/>
      <c r="P1374" s="249"/>
      <c r="Q1374" s="249"/>
      <c r="R1374" s="249"/>
      <c r="S1374" s="249"/>
      <c r="T1374" s="250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51" t="s">
        <v>186</v>
      </c>
      <c r="AU1374" s="251" t="s">
        <v>82</v>
      </c>
      <c r="AV1374" s="13" t="s">
        <v>80</v>
      </c>
      <c r="AW1374" s="13" t="s">
        <v>34</v>
      </c>
      <c r="AX1374" s="13" t="s">
        <v>73</v>
      </c>
      <c r="AY1374" s="251" t="s">
        <v>177</v>
      </c>
    </row>
    <row r="1375" s="14" customFormat="1">
      <c r="A1375" s="14"/>
      <c r="B1375" s="252"/>
      <c r="C1375" s="253"/>
      <c r="D1375" s="243" t="s">
        <v>186</v>
      </c>
      <c r="E1375" s="254" t="s">
        <v>21</v>
      </c>
      <c r="F1375" s="255" t="s">
        <v>80</v>
      </c>
      <c r="G1375" s="253"/>
      <c r="H1375" s="256">
        <v>1</v>
      </c>
      <c r="I1375" s="257"/>
      <c r="J1375" s="253"/>
      <c r="K1375" s="253"/>
      <c r="L1375" s="258"/>
      <c r="M1375" s="259"/>
      <c r="N1375" s="260"/>
      <c r="O1375" s="260"/>
      <c r="P1375" s="260"/>
      <c r="Q1375" s="260"/>
      <c r="R1375" s="260"/>
      <c r="S1375" s="260"/>
      <c r="T1375" s="261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62" t="s">
        <v>186</v>
      </c>
      <c r="AU1375" s="262" t="s">
        <v>82</v>
      </c>
      <c r="AV1375" s="14" t="s">
        <v>82</v>
      </c>
      <c r="AW1375" s="14" t="s">
        <v>34</v>
      </c>
      <c r="AX1375" s="14" t="s">
        <v>80</v>
      </c>
      <c r="AY1375" s="262" t="s">
        <v>177</v>
      </c>
    </row>
    <row r="1376" s="2" customFormat="1" ht="19.8" customHeight="1">
      <c r="A1376" s="40"/>
      <c r="B1376" s="41"/>
      <c r="C1376" s="228" t="s">
        <v>1849</v>
      </c>
      <c r="D1376" s="228" t="s">
        <v>179</v>
      </c>
      <c r="E1376" s="229" t="s">
        <v>1850</v>
      </c>
      <c r="F1376" s="230" t="s">
        <v>1851</v>
      </c>
      <c r="G1376" s="231" t="s">
        <v>194</v>
      </c>
      <c r="H1376" s="232">
        <v>0.021000000000000001</v>
      </c>
      <c r="I1376" s="233"/>
      <c r="J1376" s="234">
        <f>ROUND(I1376*H1376,2)</f>
        <v>0</v>
      </c>
      <c r="K1376" s="230" t="s">
        <v>183</v>
      </c>
      <c r="L1376" s="46"/>
      <c r="M1376" s="235" t="s">
        <v>21</v>
      </c>
      <c r="N1376" s="236" t="s">
        <v>44</v>
      </c>
      <c r="O1376" s="86"/>
      <c r="P1376" s="237">
        <f>O1376*H1376</f>
        <v>0</v>
      </c>
      <c r="Q1376" s="237">
        <v>0</v>
      </c>
      <c r="R1376" s="237">
        <f>Q1376*H1376</f>
        <v>0</v>
      </c>
      <c r="S1376" s="237">
        <v>0</v>
      </c>
      <c r="T1376" s="238">
        <f>S1376*H1376</f>
        <v>0</v>
      </c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R1376" s="239" t="s">
        <v>290</v>
      </c>
      <c r="AT1376" s="239" t="s">
        <v>179</v>
      </c>
      <c r="AU1376" s="239" t="s">
        <v>82</v>
      </c>
      <c r="AY1376" s="19" t="s">
        <v>177</v>
      </c>
      <c r="BE1376" s="240">
        <f>IF(N1376="základní",J1376,0)</f>
        <v>0</v>
      </c>
      <c r="BF1376" s="240">
        <f>IF(N1376="snížená",J1376,0)</f>
        <v>0</v>
      </c>
      <c r="BG1376" s="240">
        <f>IF(N1376="zákl. přenesená",J1376,0)</f>
        <v>0</v>
      </c>
      <c r="BH1376" s="240">
        <f>IF(N1376="sníž. přenesená",J1376,0)</f>
        <v>0</v>
      </c>
      <c r="BI1376" s="240">
        <f>IF(N1376="nulová",J1376,0)</f>
        <v>0</v>
      </c>
      <c r="BJ1376" s="19" t="s">
        <v>80</v>
      </c>
      <c r="BK1376" s="240">
        <f>ROUND(I1376*H1376,2)</f>
        <v>0</v>
      </c>
      <c r="BL1376" s="19" t="s">
        <v>290</v>
      </c>
      <c r="BM1376" s="239" t="s">
        <v>1852</v>
      </c>
    </row>
    <row r="1377" s="2" customFormat="1" ht="30" customHeight="1">
      <c r="A1377" s="40"/>
      <c r="B1377" s="41"/>
      <c r="C1377" s="228" t="s">
        <v>1853</v>
      </c>
      <c r="D1377" s="228" t="s">
        <v>179</v>
      </c>
      <c r="E1377" s="229" t="s">
        <v>1854</v>
      </c>
      <c r="F1377" s="230" t="s">
        <v>1855</v>
      </c>
      <c r="G1377" s="231" t="s">
        <v>194</v>
      </c>
      <c r="H1377" s="232">
        <v>0.021000000000000001</v>
      </c>
      <c r="I1377" s="233"/>
      <c r="J1377" s="234">
        <f>ROUND(I1377*H1377,2)</f>
        <v>0</v>
      </c>
      <c r="K1377" s="230" t="s">
        <v>183</v>
      </c>
      <c r="L1377" s="46"/>
      <c r="M1377" s="235" t="s">
        <v>21</v>
      </c>
      <c r="N1377" s="236" t="s">
        <v>44</v>
      </c>
      <c r="O1377" s="86"/>
      <c r="P1377" s="237">
        <f>O1377*H1377</f>
        <v>0</v>
      </c>
      <c r="Q1377" s="237">
        <v>0</v>
      </c>
      <c r="R1377" s="237">
        <f>Q1377*H1377</f>
        <v>0</v>
      </c>
      <c r="S1377" s="237">
        <v>0</v>
      </c>
      <c r="T1377" s="238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39" t="s">
        <v>290</v>
      </c>
      <c r="AT1377" s="239" t="s">
        <v>179</v>
      </c>
      <c r="AU1377" s="239" t="s">
        <v>82</v>
      </c>
      <c r="AY1377" s="19" t="s">
        <v>177</v>
      </c>
      <c r="BE1377" s="240">
        <f>IF(N1377="základní",J1377,0)</f>
        <v>0</v>
      </c>
      <c r="BF1377" s="240">
        <f>IF(N1377="snížená",J1377,0)</f>
        <v>0</v>
      </c>
      <c r="BG1377" s="240">
        <f>IF(N1377="zákl. přenesená",J1377,0)</f>
        <v>0</v>
      </c>
      <c r="BH1377" s="240">
        <f>IF(N1377="sníž. přenesená",J1377,0)</f>
        <v>0</v>
      </c>
      <c r="BI1377" s="240">
        <f>IF(N1377="nulová",J1377,0)</f>
        <v>0</v>
      </c>
      <c r="BJ1377" s="19" t="s">
        <v>80</v>
      </c>
      <c r="BK1377" s="240">
        <f>ROUND(I1377*H1377,2)</f>
        <v>0</v>
      </c>
      <c r="BL1377" s="19" t="s">
        <v>290</v>
      </c>
      <c r="BM1377" s="239" t="s">
        <v>1856</v>
      </c>
    </row>
    <row r="1378" s="12" customFormat="1" ht="22.8" customHeight="1">
      <c r="A1378" s="12"/>
      <c r="B1378" s="212"/>
      <c r="C1378" s="213"/>
      <c r="D1378" s="214" t="s">
        <v>72</v>
      </c>
      <c r="E1378" s="226" t="s">
        <v>1857</v>
      </c>
      <c r="F1378" s="226" t="s">
        <v>1858</v>
      </c>
      <c r="G1378" s="213"/>
      <c r="H1378" s="213"/>
      <c r="I1378" s="216"/>
      <c r="J1378" s="227">
        <f>BK1378</f>
        <v>0</v>
      </c>
      <c r="K1378" s="213"/>
      <c r="L1378" s="218"/>
      <c r="M1378" s="219"/>
      <c r="N1378" s="220"/>
      <c r="O1378" s="220"/>
      <c r="P1378" s="221">
        <f>SUM(P1379:P1387)</f>
        <v>0</v>
      </c>
      <c r="Q1378" s="220"/>
      <c r="R1378" s="221">
        <f>SUM(R1379:R1387)</f>
        <v>0.37063286999999995</v>
      </c>
      <c r="S1378" s="220"/>
      <c r="T1378" s="222">
        <f>SUM(T1379:T1387)</f>
        <v>0</v>
      </c>
      <c r="U1378" s="12"/>
      <c r="V1378" s="12"/>
      <c r="W1378" s="12"/>
      <c r="X1378" s="12"/>
      <c r="Y1378" s="12"/>
      <c r="Z1378" s="12"/>
      <c r="AA1378" s="12"/>
      <c r="AB1378" s="12"/>
      <c r="AC1378" s="12"/>
      <c r="AD1378" s="12"/>
      <c r="AE1378" s="12"/>
      <c r="AR1378" s="223" t="s">
        <v>82</v>
      </c>
      <c r="AT1378" s="224" t="s">
        <v>72</v>
      </c>
      <c r="AU1378" s="224" t="s">
        <v>80</v>
      </c>
      <c r="AY1378" s="223" t="s">
        <v>177</v>
      </c>
      <c r="BK1378" s="225">
        <f>SUM(BK1379:BK1387)</f>
        <v>0</v>
      </c>
    </row>
    <row r="1379" s="2" customFormat="1" ht="14.4" customHeight="1">
      <c r="A1379" s="40"/>
      <c r="B1379" s="41"/>
      <c r="C1379" s="228" t="s">
        <v>1859</v>
      </c>
      <c r="D1379" s="228" t="s">
        <v>179</v>
      </c>
      <c r="E1379" s="229" t="s">
        <v>1860</v>
      </c>
      <c r="F1379" s="230" t="s">
        <v>1861</v>
      </c>
      <c r="G1379" s="231" t="s">
        <v>269</v>
      </c>
      <c r="H1379" s="232">
        <v>3.6000000000000001</v>
      </c>
      <c r="I1379" s="233"/>
      <c r="J1379" s="234">
        <f>ROUND(I1379*H1379,2)</f>
        <v>0</v>
      </c>
      <c r="K1379" s="230" t="s">
        <v>183</v>
      </c>
      <c r="L1379" s="46"/>
      <c r="M1379" s="235" t="s">
        <v>21</v>
      </c>
      <c r="N1379" s="236" t="s">
        <v>44</v>
      </c>
      <c r="O1379" s="86"/>
      <c r="P1379" s="237">
        <f>O1379*H1379</f>
        <v>0</v>
      </c>
      <c r="Q1379" s="237">
        <v>0.10035</v>
      </c>
      <c r="R1379" s="237">
        <f>Q1379*H1379</f>
        <v>0.36125999999999997</v>
      </c>
      <c r="S1379" s="237">
        <v>0</v>
      </c>
      <c r="T1379" s="238">
        <f>S1379*H1379</f>
        <v>0</v>
      </c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R1379" s="239" t="s">
        <v>290</v>
      </c>
      <c r="AT1379" s="239" t="s">
        <v>179</v>
      </c>
      <c r="AU1379" s="239" t="s">
        <v>82</v>
      </c>
      <c r="AY1379" s="19" t="s">
        <v>177</v>
      </c>
      <c r="BE1379" s="240">
        <f>IF(N1379="základní",J1379,0)</f>
        <v>0</v>
      </c>
      <c r="BF1379" s="240">
        <f>IF(N1379="snížená",J1379,0)</f>
        <v>0</v>
      </c>
      <c r="BG1379" s="240">
        <f>IF(N1379="zákl. přenesená",J1379,0)</f>
        <v>0</v>
      </c>
      <c r="BH1379" s="240">
        <f>IF(N1379="sníž. přenesená",J1379,0)</f>
        <v>0</v>
      </c>
      <c r="BI1379" s="240">
        <f>IF(N1379="nulová",J1379,0)</f>
        <v>0</v>
      </c>
      <c r="BJ1379" s="19" t="s">
        <v>80</v>
      </c>
      <c r="BK1379" s="240">
        <f>ROUND(I1379*H1379,2)</f>
        <v>0</v>
      </c>
      <c r="BL1379" s="19" t="s">
        <v>290</v>
      </c>
      <c r="BM1379" s="239" t="s">
        <v>1862</v>
      </c>
    </row>
    <row r="1380" s="13" customFormat="1">
      <c r="A1380" s="13"/>
      <c r="B1380" s="241"/>
      <c r="C1380" s="242"/>
      <c r="D1380" s="243" t="s">
        <v>186</v>
      </c>
      <c r="E1380" s="244" t="s">
        <v>21</v>
      </c>
      <c r="F1380" s="245" t="s">
        <v>1863</v>
      </c>
      <c r="G1380" s="242"/>
      <c r="H1380" s="244" t="s">
        <v>21</v>
      </c>
      <c r="I1380" s="246"/>
      <c r="J1380" s="242"/>
      <c r="K1380" s="242"/>
      <c r="L1380" s="247"/>
      <c r="M1380" s="248"/>
      <c r="N1380" s="249"/>
      <c r="O1380" s="249"/>
      <c r="P1380" s="249"/>
      <c r="Q1380" s="249"/>
      <c r="R1380" s="249"/>
      <c r="S1380" s="249"/>
      <c r="T1380" s="250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51" t="s">
        <v>186</v>
      </c>
      <c r="AU1380" s="251" t="s">
        <v>82</v>
      </c>
      <c r="AV1380" s="13" t="s">
        <v>80</v>
      </c>
      <c r="AW1380" s="13" t="s">
        <v>34</v>
      </c>
      <c r="AX1380" s="13" t="s">
        <v>73</v>
      </c>
      <c r="AY1380" s="251" t="s">
        <v>177</v>
      </c>
    </row>
    <row r="1381" s="13" customFormat="1">
      <c r="A1381" s="13"/>
      <c r="B1381" s="241"/>
      <c r="C1381" s="242"/>
      <c r="D1381" s="243" t="s">
        <v>186</v>
      </c>
      <c r="E1381" s="244" t="s">
        <v>21</v>
      </c>
      <c r="F1381" s="245" t="s">
        <v>1864</v>
      </c>
      <c r="G1381" s="242"/>
      <c r="H1381" s="244" t="s">
        <v>21</v>
      </c>
      <c r="I1381" s="246"/>
      <c r="J1381" s="242"/>
      <c r="K1381" s="242"/>
      <c r="L1381" s="247"/>
      <c r="M1381" s="248"/>
      <c r="N1381" s="249"/>
      <c r="O1381" s="249"/>
      <c r="P1381" s="249"/>
      <c r="Q1381" s="249"/>
      <c r="R1381" s="249"/>
      <c r="S1381" s="249"/>
      <c r="T1381" s="25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51" t="s">
        <v>186</v>
      </c>
      <c r="AU1381" s="251" t="s">
        <v>82</v>
      </c>
      <c r="AV1381" s="13" t="s">
        <v>80</v>
      </c>
      <c r="AW1381" s="13" t="s">
        <v>34</v>
      </c>
      <c r="AX1381" s="13" t="s">
        <v>73</v>
      </c>
      <c r="AY1381" s="251" t="s">
        <v>177</v>
      </c>
    </row>
    <row r="1382" s="14" customFormat="1">
      <c r="A1382" s="14"/>
      <c r="B1382" s="252"/>
      <c r="C1382" s="253"/>
      <c r="D1382" s="243" t="s">
        <v>186</v>
      </c>
      <c r="E1382" s="254" t="s">
        <v>21</v>
      </c>
      <c r="F1382" s="255" t="s">
        <v>813</v>
      </c>
      <c r="G1382" s="253"/>
      <c r="H1382" s="256">
        <v>3.6000000000000001</v>
      </c>
      <c r="I1382" s="257"/>
      <c r="J1382" s="253"/>
      <c r="K1382" s="253"/>
      <c r="L1382" s="258"/>
      <c r="M1382" s="259"/>
      <c r="N1382" s="260"/>
      <c r="O1382" s="260"/>
      <c r="P1382" s="260"/>
      <c r="Q1382" s="260"/>
      <c r="R1382" s="260"/>
      <c r="S1382" s="260"/>
      <c r="T1382" s="261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62" t="s">
        <v>186</v>
      </c>
      <c r="AU1382" s="262" t="s">
        <v>82</v>
      </c>
      <c r="AV1382" s="14" t="s">
        <v>82</v>
      </c>
      <c r="AW1382" s="14" t="s">
        <v>34</v>
      </c>
      <c r="AX1382" s="14" t="s">
        <v>80</v>
      </c>
      <c r="AY1382" s="262" t="s">
        <v>177</v>
      </c>
    </row>
    <row r="1383" s="2" customFormat="1" ht="14.4" customHeight="1">
      <c r="A1383" s="40"/>
      <c r="B1383" s="41"/>
      <c r="C1383" s="228" t="s">
        <v>1865</v>
      </c>
      <c r="D1383" s="228" t="s">
        <v>179</v>
      </c>
      <c r="E1383" s="229" t="s">
        <v>1866</v>
      </c>
      <c r="F1383" s="230" t="s">
        <v>1867</v>
      </c>
      <c r="G1383" s="231" t="s">
        <v>194</v>
      </c>
      <c r="H1383" s="232">
        <v>0.0089999999999999993</v>
      </c>
      <c r="I1383" s="233"/>
      <c r="J1383" s="234">
        <f>ROUND(I1383*H1383,2)</f>
        <v>0</v>
      </c>
      <c r="K1383" s="230" t="s">
        <v>183</v>
      </c>
      <c r="L1383" s="46"/>
      <c r="M1383" s="235" t="s">
        <v>21</v>
      </c>
      <c r="N1383" s="236" t="s">
        <v>44</v>
      </c>
      <c r="O1383" s="86"/>
      <c r="P1383" s="237">
        <f>O1383*H1383</f>
        <v>0</v>
      </c>
      <c r="Q1383" s="237">
        <v>1.0414300000000001</v>
      </c>
      <c r="R1383" s="237">
        <f>Q1383*H1383</f>
        <v>0.0093728700000000002</v>
      </c>
      <c r="S1383" s="237">
        <v>0</v>
      </c>
      <c r="T1383" s="238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39" t="s">
        <v>290</v>
      </c>
      <c r="AT1383" s="239" t="s">
        <v>179</v>
      </c>
      <c r="AU1383" s="239" t="s">
        <v>82</v>
      </c>
      <c r="AY1383" s="19" t="s">
        <v>177</v>
      </c>
      <c r="BE1383" s="240">
        <f>IF(N1383="základní",J1383,0)</f>
        <v>0</v>
      </c>
      <c r="BF1383" s="240">
        <f>IF(N1383="snížená",J1383,0)</f>
        <v>0</v>
      </c>
      <c r="BG1383" s="240">
        <f>IF(N1383="zákl. přenesená",J1383,0)</f>
        <v>0</v>
      </c>
      <c r="BH1383" s="240">
        <f>IF(N1383="sníž. přenesená",J1383,0)</f>
        <v>0</v>
      </c>
      <c r="BI1383" s="240">
        <f>IF(N1383="nulová",J1383,0)</f>
        <v>0</v>
      </c>
      <c r="BJ1383" s="19" t="s">
        <v>80</v>
      </c>
      <c r="BK1383" s="240">
        <f>ROUND(I1383*H1383,2)</f>
        <v>0</v>
      </c>
      <c r="BL1383" s="19" t="s">
        <v>290</v>
      </c>
      <c r="BM1383" s="239" t="s">
        <v>1868</v>
      </c>
    </row>
    <row r="1384" s="13" customFormat="1">
      <c r="A1384" s="13"/>
      <c r="B1384" s="241"/>
      <c r="C1384" s="242"/>
      <c r="D1384" s="243" t="s">
        <v>186</v>
      </c>
      <c r="E1384" s="244" t="s">
        <v>21</v>
      </c>
      <c r="F1384" s="245" t="s">
        <v>1869</v>
      </c>
      <c r="G1384" s="242"/>
      <c r="H1384" s="244" t="s">
        <v>21</v>
      </c>
      <c r="I1384" s="246"/>
      <c r="J1384" s="242"/>
      <c r="K1384" s="242"/>
      <c r="L1384" s="247"/>
      <c r="M1384" s="248"/>
      <c r="N1384" s="249"/>
      <c r="O1384" s="249"/>
      <c r="P1384" s="249"/>
      <c r="Q1384" s="249"/>
      <c r="R1384" s="249"/>
      <c r="S1384" s="249"/>
      <c r="T1384" s="25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51" t="s">
        <v>186</v>
      </c>
      <c r="AU1384" s="251" t="s">
        <v>82</v>
      </c>
      <c r="AV1384" s="13" t="s">
        <v>80</v>
      </c>
      <c r="AW1384" s="13" t="s">
        <v>34</v>
      </c>
      <c r="AX1384" s="13" t="s">
        <v>73</v>
      </c>
      <c r="AY1384" s="251" t="s">
        <v>177</v>
      </c>
    </row>
    <row r="1385" s="14" customFormat="1">
      <c r="A1385" s="14"/>
      <c r="B1385" s="252"/>
      <c r="C1385" s="253"/>
      <c r="D1385" s="243" t="s">
        <v>186</v>
      </c>
      <c r="E1385" s="254" t="s">
        <v>21</v>
      </c>
      <c r="F1385" s="255" t="s">
        <v>1870</v>
      </c>
      <c r="G1385" s="253"/>
      <c r="H1385" s="256">
        <v>0.0089999999999999993</v>
      </c>
      <c r="I1385" s="257"/>
      <c r="J1385" s="253"/>
      <c r="K1385" s="253"/>
      <c r="L1385" s="258"/>
      <c r="M1385" s="259"/>
      <c r="N1385" s="260"/>
      <c r="O1385" s="260"/>
      <c r="P1385" s="260"/>
      <c r="Q1385" s="260"/>
      <c r="R1385" s="260"/>
      <c r="S1385" s="260"/>
      <c r="T1385" s="261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62" t="s">
        <v>186</v>
      </c>
      <c r="AU1385" s="262" t="s">
        <v>82</v>
      </c>
      <c r="AV1385" s="14" t="s">
        <v>82</v>
      </c>
      <c r="AW1385" s="14" t="s">
        <v>34</v>
      </c>
      <c r="AX1385" s="14" t="s">
        <v>80</v>
      </c>
      <c r="AY1385" s="262" t="s">
        <v>177</v>
      </c>
    </row>
    <row r="1386" s="2" customFormat="1" ht="19.8" customHeight="1">
      <c r="A1386" s="40"/>
      <c r="B1386" s="41"/>
      <c r="C1386" s="228" t="s">
        <v>1871</v>
      </c>
      <c r="D1386" s="228" t="s">
        <v>179</v>
      </c>
      <c r="E1386" s="229" t="s">
        <v>1872</v>
      </c>
      <c r="F1386" s="230" t="s">
        <v>1873</v>
      </c>
      <c r="G1386" s="231" t="s">
        <v>194</v>
      </c>
      <c r="H1386" s="232">
        <v>0.371</v>
      </c>
      <c r="I1386" s="233"/>
      <c r="J1386" s="234">
        <f>ROUND(I1386*H1386,2)</f>
        <v>0</v>
      </c>
      <c r="K1386" s="230" t="s">
        <v>183</v>
      </c>
      <c r="L1386" s="46"/>
      <c r="M1386" s="235" t="s">
        <v>21</v>
      </c>
      <c r="N1386" s="236" t="s">
        <v>44</v>
      </c>
      <c r="O1386" s="86"/>
      <c r="P1386" s="237">
        <f>O1386*H1386</f>
        <v>0</v>
      </c>
      <c r="Q1386" s="237">
        <v>0</v>
      </c>
      <c r="R1386" s="237">
        <f>Q1386*H1386</f>
        <v>0</v>
      </c>
      <c r="S1386" s="237">
        <v>0</v>
      </c>
      <c r="T1386" s="238">
        <f>S1386*H1386</f>
        <v>0</v>
      </c>
      <c r="U1386" s="40"/>
      <c r="V1386" s="40"/>
      <c r="W1386" s="40"/>
      <c r="X1386" s="40"/>
      <c r="Y1386" s="40"/>
      <c r="Z1386" s="40"/>
      <c r="AA1386" s="40"/>
      <c r="AB1386" s="40"/>
      <c r="AC1386" s="40"/>
      <c r="AD1386" s="40"/>
      <c r="AE1386" s="40"/>
      <c r="AR1386" s="239" t="s">
        <v>290</v>
      </c>
      <c r="AT1386" s="239" t="s">
        <v>179</v>
      </c>
      <c r="AU1386" s="239" t="s">
        <v>82</v>
      </c>
      <c r="AY1386" s="19" t="s">
        <v>177</v>
      </c>
      <c r="BE1386" s="240">
        <f>IF(N1386="základní",J1386,0)</f>
        <v>0</v>
      </c>
      <c r="BF1386" s="240">
        <f>IF(N1386="snížená",J1386,0)</f>
        <v>0</v>
      </c>
      <c r="BG1386" s="240">
        <f>IF(N1386="zákl. přenesená",J1386,0)</f>
        <v>0</v>
      </c>
      <c r="BH1386" s="240">
        <f>IF(N1386="sníž. přenesená",J1386,0)</f>
        <v>0</v>
      </c>
      <c r="BI1386" s="240">
        <f>IF(N1386="nulová",J1386,0)</f>
        <v>0</v>
      </c>
      <c r="BJ1386" s="19" t="s">
        <v>80</v>
      </c>
      <c r="BK1386" s="240">
        <f>ROUND(I1386*H1386,2)</f>
        <v>0</v>
      </c>
      <c r="BL1386" s="19" t="s">
        <v>290</v>
      </c>
      <c r="BM1386" s="239" t="s">
        <v>1874</v>
      </c>
    </row>
    <row r="1387" s="2" customFormat="1" ht="30" customHeight="1">
      <c r="A1387" s="40"/>
      <c r="B1387" s="41"/>
      <c r="C1387" s="228" t="s">
        <v>1875</v>
      </c>
      <c r="D1387" s="228" t="s">
        <v>179</v>
      </c>
      <c r="E1387" s="229" t="s">
        <v>1876</v>
      </c>
      <c r="F1387" s="230" t="s">
        <v>1877</v>
      </c>
      <c r="G1387" s="231" t="s">
        <v>194</v>
      </c>
      <c r="H1387" s="232">
        <v>0.371</v>
      </c>
      <c r="I1387" s="233"/>
      <c r="J1387" s="234">
        <f>ROUND(I1387*H1387,2)</f>
        <v>0</v>
      </c>
      <c r="K1387" s="230" t="s">
        <v>183</v>
      </c>
      <c r="L1387" s="46"/>
      <c r="M1387" s="235" t="s">
        <v>21</v>
      </c>
      <c r="N1387" s="236" t="s">
        <v>44</v>
      </c>
      <c r="O1387" s="86"/>
      <c r="P1387" s="237">
        <f>O1387*H1387</f>
        <v>0</v>
      </c>
      <c r="Q1387" s="237">
        <v>0</v>
      </c>
      <c r="R1387" s="237">
        <f>Q1387*H1387</f>
        <v>0</v>
      </c>
      <c r="S1387" s="237">
        <v>0</v>
      </c>
      <c r="T1387" s="238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39" t="s">
        <v>290</v>
      </c>
      <c r="AT1387" s="239" t="s">
        <v>179</v>
      </c>
      <c r="AU1387" s="239" t="s">
        <v>82</v>
      </c>
      <c r="AY1387" s="19" t="s">
        <v>177</v>
      </c>
      <c r="BE1387" s="240">
        <f>IF(N1387="základní",J1387,0)</f>
        <v>0</v>
      </c>
      <c r="BF1387" s="240">
        <f>IF(N1387="snížená",J1387,0)</f>
        <v>0</v>
      </c>
      <c r="BG1387" s="240">
        <f>IF(N1387="zákl. přenesená",J1387,0)</f>
        <v>0</v>
      </c>
      <c r="BH1387" s="240">
        <f>IF(N1387="sníž. přenesená",J1387,0)</f>
        <v>0</v>
      </c>
      <c r="BI1387" s="240">
        <f>IF(N1387="nulová",J1387,0)</f>
        <v>0</v>
      </c>
      <c r="BJ1387" s="19" t="s">
        <v>80</v>
      </c>
      <c r="BK1387" s="240">
        <f>ROUND(I1387*H1387,2)</f>
        <v>0</v>
      </c>
      <c r="BL1387" s="19" t="s">
        <v>290</v>
      </c>
      <c r="BM1387" s="239" t="s">
        <v>1878</v>
      </c>
    </row>
    <row r="1388" s="12" customFormat="1" ht="22.8" customHeight="1">
      <c r="A1388" s="12"/>
      <c r="B1388" s="212"/>
      <c r="C1388" s="213"/>
      <c r="D1388" s="214" t="s">
        <v>72</v>
      </c>
      <c r="E1388" s="226" t="s">
        <v>1879</v>
      </c>
      <c r="F1388" s="226" t="s">
        <v>1880</v>
      </c>
      <c r="G1388" s="213"/>
      <c r="H1388" s="213"/>
      <c r="I1388" s="216"/>
      <c r="J1388" s="227">
        <f>BK1388</f>
        <v>0</v>
      </c>
      <c r="K1388" s="213"/>
      <c r="L1388" s="218"/>
      <c r="M1388" s="219"/>
      <c r="N1388" s="220"/>
      <c r="O1388" s="220"/>
      <c r="P1388" s="221">
        <f>SUM(P1389:P1423)</f>
        <v>0</v>
      </c>
      <c r="Q1388" s="220"/>
      <c r="R1388" s="221">
        <f>SUM(R1389:R1423)</f>
        <v>2.7866951800000002</v>
      </c>
      <c r="S1388" s="220"/>
      <c r="T1388" s="222">
        <f>SUM(T1389:T1423)</f>
        <v>0</v>
      </c>
      <c r="U1388" s="12"/>
      <c r="V1388" s="12"/>
      <c r="W1388" s="12"/>
      <c r="X1388" s="12"/>
      <c r="Y1388" s="12"/>
      <c r="Z1388" s="12"/>
      <c r="AA1388" s="12"/>
      <c r="AB1388" s="12"/>
      <c r="AC1388" s="12"/>
      <c r="AD1388" s="12"/>
      <c r="AE1388" s="12"/>
      <c r="AR1388" s="223" t="s">
        <v>82</v>
      </c>
      <c r="AT1388" s="224" t="s">
        <v>72</v>
      </c>
      <c r="AU1388" s="224" t="s">
        <v>80</v>
      </c>
      <c r="AY1388" s="223" t="s">
        <v>177</v>
      </c>
      <c r="BK1388" s="225">
        <f>SUM(BK1389:BK1423)</f>
        <v>0</v>
      </c>
    </row>
    <row r="1389" s="2" customFormat="1" ht="30" customHeight="1">
      <c r="A1389" s="40"/>
      <c r="B1389" s="41"/>
      <c r="C1389" s="228" t="s">
        <v>1881</v>
      </c>
      <c r="D1389" s="228" t="s">
        <v>179</v>
      </c>
      <c r="E1389" s="229" t="s">
        <v>1882</v>
      </c>
      <c r="F1389" s="230" t="s">
        <v>1883</v>
      </c>
      <c r="G1389" s="231" t="s">
        <v>293</v>
      </c>
      <c r="H1389" s="232">
        <v>101.99800000000001</v>
      </c>
      <c r="I1389" s="233"/>
      <c r="J1389" s="234">
        <f>ROUND(I1389*H1389,2)</f>
        <v>0</v>
      </c>
      <c r="K1389" s="230" t="s">
        <v>183</v>
      </c>
      <c r="L1389" s="46"/>
      <c r="M1389" s="235" t="s">
        <v>21</v>
      </c>
      <c r="N1389" s="236" t="s">
        <v>44</v>
      </c>
      <c r="O1389" s="86"/>
      <c r="P1389" s="237">
        <f>O1389*H1389</f>
        <v>0</v>
      </c>
      <c r="Q1389" s="237">
        <v>0</v>
      </c>
      <c r="R1389" s="237">
        <f>Q1389*H1389</f>
        <v>0</v>
      </c>
      <c r="S1389" s="237">
        <v>0</v>
      </c>
      <c r="T1389" s="238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39" t="s">
        <v>290</v>
      </c>
      <c r="AT1389" s="239" t="s">
        <v>179</v>
      </c>
      <c r="AU1389" s="239" t="s">
        <v>82</v>
      </c>
      <c r="AY1389" s="19" t="s">
        <v>177</v>
      </c>
      <c r="BE1389" s="240">
        <f>IF(N1389="základní",J1389,0)</f>
        <v>0</v>
      </c>
      <c r="BF1389" s="240">
        <f>IF(N1389="snížená",J1389,0)</f>
        <v>0</v>
      </c>
      <c r="BG1389" s="240">
        <f>IF(N1389="zákl. přenesená",J1389,0)</f>
        <v>0</v>
      </c>
      <c r="BH1389" s="240">
        <f>IF(N1389="sníž. přenesená",J1389,0)</f>
        <v>0</v>
      </c>
      <c r="BI1389" s="240">
        <f>IF(N1389="nulová",J1389,0)</f>
        <v>0</v>
      </c>
      <c r="BJ1389" s="19" t="s">
        <v>80</v>
      </c>
      <c r="BK1389" s="240">
        <f>ROUND(I1389*H1389,2)</f>
        <v>0</v>
      </c>
      <c r="BL1389" s="19" t="s">
        <v>290</v>
      </c>
      <c r="BM1389" s="239" t="s">
        <v>1884</v>
      </c>
    </row>
    <row r="1390" s="13" customFormat="1">
      <c r="A1390" s="13"/>
      <c r="B1390" s="241"/>
      <c r="C1390" s="242"/>
      <c r="D1390" s="243" t="s">
        <v>186</v>
      </c>
      <c r="E1390" s="244" t="s">
        <v>21</v>
      </c>
      <c r="F1390" s="245" t="s">
        <v>1885</v>
      </c>
      <c r="G1390" s="242"/>
      <c r="H1390" s="244" t="s">
        <v>21</v>
      </c>
      <c r="I1390" s="246"/>
      <c r="J1390" s="242"/>
      <c r="K1390" s="242"/>
      <c r="L1390" s="247"/>
      <c r="M1390" s="248"/>
      <c r="N1390" s="249"/>
      <c r="O1390" s="249"/>
      <c r="P1390" s="249"/>
      <c r="Q1390" s="249"/>
      <c r="R1390" s="249"/>
      <c r="S1390" s="249"/>
      <c r="T1390" s="25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51" t="s">
        <v>186</v>
      </c>
      <c r="AU1390" s="251" t="s">
        <v>82</v>
      </c>
      <c r="AV1390" s="13" t="s">
        <v>80</v>
      </c>
      <c r="AW1390" s="13" t="s">
        <v>34</v>
      </c>
      <c r="AX1390" s="13" t="s">
        <v>73</v>
      </c>
      <c r="AY1390" s="251" t="s">
        <v>177</v>
      </c>
    </row>
    <row r="1391" s="13" customFormat="1">
      <c r="A1391" s="13"/>
      <c r="B1391" s="241"/>
      <c r="C1391" s="242"/>
      <c r="D1391" s="243" t="s">
        <v>186</v>
      </c>
      <c r="E1391" s="244" t="s">
        <v>21</v>
      </c>
      <c r="F1391" s="245" t="s">
        <v>1555</v>
      </c>
      <c r="G1391" s="242"/>
      <c r="H1391" s="244" t="s">
        <v>21</v>
      </c>
      <c r="I1391" s="246"/>
      <c r="J1391" s="242"/>
      <c r="K1391" s="242"/>
      <c r="L1391" s="247"/>
      <c r="M1391" s="248"/>
      <c r="N1391" s="249"/>
      <c r="O1391" s="249"/>
      <c r="P1391" s="249"/>
      <c r="Q1391" s="249"/>
      <c r="R1391" s="249"/>
      <c r="S1391" s="249"/>
      <c r="T1391" s="250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51" t="s">
        <v>186</v>
      </c>
      <c r="AU1391" s="251" t="s">
        <v>82</v>
      </c>
      <c r="AV1391" s="13" t="s">
        <v>80</v>
      </c>
      <c r="AW1391" s="13" t="s">
        <v>34</v>
      </c>
      <c r="AX1391" s="13" t="s">
        <v>73</v>
      </c>
      <c r="AY1391" s="251" t="s">
        <v>177</v>
      </c>
    </row>
    <row r="1392" s="13" customFormat="1">
      <c r="A1392" s="13"/>
      <c r="B1392" s="241"/>
      <c r="C1392" s="242"/>
      <c r="D1392" s="243" t="s">
        <v>186</v>
      </c>
      <c r="E1392" s="244" t="s">
        <v>21</v>
      </c>
      <c r="F1392" s="245" t="s">
        <v>1886</v>
      </c>
      <c r="G1392" s="242"/>
      <c r="H1392" s="244" t="s">
        <v>21</v>
      </c>
      <c r="I1392" s="246"/>
      <c r="J1392" s="242"/>
      <c r="K1392" s="242"/>
      <c r="L1392" s="247"/>
      <c r="M1392" s="248"/>
      <c r="N1392" s="249"/>
      <c r="O1392" s="249"/>
      <c r="P1392" s="249"/>
      <c r="Q1392" s="249"/>
      <c r="R1392" s="249"/>
      <c r="S1392" s="249"/>
      <c r="T1392" s="250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51" t="s">
        <v>186</v>
      </c>
      <c r="AU1392" s="251" t="s">
        <v>82</v>
      </c>
      <c r="AV1392" s="13" t="s">
        <v>80</v>
      </c>
      <c r="AW1392" s="13" t="s">
        <v>34</v>
      </c>
      <c r="AX1392" s="13" t="s">
        <v>73</v>
      </c>
      <c r="AY1392" s="251" t="s">
        <v>177</v>
      </c>
    </row>
    <row r="1393" s="14" customFormat="1">
      <c r="A1393" s="14"/>
      <c r="B1393" s="252"/>
      <c r="C1393" s="253"/>
      <c r="D1393" s="243" t="s">
        <v>186</v>
      </c>
      <c r="E1393" s="254" t="s">
        <v>21</v>
      </c>
      <c r="F1393" s="255" t="s">
        <v>1887</v>
      </c>
      <c r="G1393" s="253"/>
      <c r="H1393" s="256">
        <v>101.99800000000001</v>
      </c>
      <c r="I1393" s="257"/>
      <c r="J1393" s="253"/>
      <c r="K1393" s="253"/>
      <c r="L1393" s="258"/>
      <c r="M1393" s="259"/>
      <c r="N1393" s="260"/>
      <c r="O1393" s="260"/>
      <c r="P1393" s="260"/>
      <c r="Q1393" s="260"/>
      <c r="R1393" s="260"/>
      <c r="S1393" s="260"/>
      <c r="T1393" s="261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62" t="s">
        <v>186</v>
      </c>
      <c r="AU1393" s="262" t="s">
        <v>82</v>
      </c>
      <c r="AV1393" s="14" t="s">
        <v>82</v>
      </c>
      <c r="AW1393" s="14" t="s">
        <v>34</v>
      </c>
      <c r="AX1393" s="14" t="s">
        <v>80</v>
      </c>
      <c r="AY1393" s="262" t="s">
        <v>177</v>
      </c>
    </row>
    <row r="1394" s="2" customFormat="1" ht="14.4" customHeight="1">
      <c r="A1394" s="40"/>
      <c r="B1394" s="41"/>
      <c r="C1394" s="274" t="s">
        <v>1888</v>
      </c>
      <c r="D1394" s="274" t="s">
        <v>191</v>
      </c>
      <c r="E1394" s="275" t="s">
        <v>1889</v>
      </c>
      <c r="F1394" s="276" t="s">
        <v>1890</v>
      </c>
      <c r="G1394" s="277" t="s">
        <v>182</v>
      </c>
      <c r="H1394" s="278">
        <v>1.7949999999999999</v>
      </c>
      <c r="I1394" s="279"/>
      <c r="J1394" s="280">
        <f>ROUND(I1394*H1394,2)</f>
        <v>0</v>
      </c>
      <c r="K1394" s="276" t="s">
        <v>183</v>
      </c>
      <c r="L1394" s="281"/>
      <c r="M1394" s="282" t="s">
        <v>21</v>
      </c>
      <c r="N1394" s="283" t="s">
        <v>44</v>
      </c>
      <c r="O1394" s="86"/>
      <c r="P1394" s="237">
        <f>O1394*H1394</f>
        <v>0</v>
      </c>
      <c r="Q1394" s="237">
        <v>0.55000000000000004</v>
      </c>
      <c r="R1394" s="237">
        <f>Q1394*H1394</f>
        <v>0.98725000000000007</v>
      </c>
      <c r="S1394" s="237">
        <v>0</v>
      </c>
      <c r="T1394" s="238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39" t="s">
        <v>385</v>
      </c>
      <c r="AT1394" s="239" t="s">
        <v>191</v>
      </c>
      <c r="AU1394" s="239" t="s">
        <v>82</v>
      </c>
      <c r="AY1394" s="19" t="s">
        <v>177</v>
      </c>
      <c r="BE1394" s="240">
        <f>IF(N1394="základní",J1394,0)</f>
        <v>0</v>
      </c>
      <c r="BF1394" s="240">
        <f>IF(N1394="snížená",J1394,0)</f>
        <v>0</v>
      </c>
      <c r="BG1394" s="240">
        <f>IF(N1394="zákl. přenesená",J1394,0)</f>
        <v>0</v>
      </c>
      <c r="BH1394" s="240">
        <f>IF(N1394="sníž. přenesená",J1394,0)</f>
        <v>0</v>
      </c>
      <c r="BI1394" s="240">
        <f>IF(N1394="nulová",J1394,0)</f>
        <v>0</v>
      </c>
      <c r="BJ1394" s="19" t="s">
        <v>80</v>
      </c>
      <c r="BK1394" s="240">
        <f>ROUND(I1394*H1394,2)</f>
        <v>0</v>
      </c>
      <c r="BL1394" s="19" t="s">
        <v>290</v>
      </c>
      <c r="BM1394" s="239" t="s">
        <v>1891</v>
      </c>
    </row>
    <row r="1395" s="14" customFormat="1">
      <c r="A1395" s="14"/>
      <c r="B1395" s="252"/>
      <c r="C1395" s="253"/>
      <c r="D1395" s="243" t="s">
        <v>186</v>
      </c>
      <c r="E1395" s="254" t="s">
        <v>21</v>
      </c>
      <c r="F1395" s="255" t="s">
        <v>1892</v>
      </c>
      <c r="G1395" s="253"/>
      <c r="H1395" s="256">
        <v>1.6319999999999999</v>
      </c>
      <c r="I1395" s="257"/>
      <c r="J1395" s="253"/>
      <c r="K1395" s="253"/>
      <c r="L1395" s="258"/>
      <c r="M1395" s="259"/>
      <c r="N1395" s="260"/>
      <c r="O1395" s="260"/>
      <c r="P1395" s="260"/>
      <c r="Q1395" s="260"/>
      <c r="R1395" s="260"/>
      <c r="S1395" s="260"/>
      <c r="T1395" s="261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62" t="s">
        <v>186</v>
      </c>
      <c r="AU1395" s="262" t="s">
        <v>82</v>
      </c>
      <c r="AV1395" s="14" t="s">
        <v>82</v>
      </c>
      <c r="AW1395" s="14" t="s">
        <v>34</v>
      </c>
      <c r="AX1395" s="14" t="s">
        <v>73</v>
      </c>
      <c r="AY1395" s="262" t="s">
        <v>177</v>
      </c>
    </row>
    <row r="1396" s="14" customFormat="1">
      <c r="A1396" s="14"/>
      <c r="B1396" s="252"/>
      <c r="C1396" s="253"/>
      <c r="D1396" s="243" t="s">
        <v>186</v>
      </c>
      <c r="E1396" s="254" t="s">
        <v>21</v>
      </c>
      <c r="F1396" s="255" t="s">
        <v>1893</v>
      </c>
      <c r="G1396" s="253"/>
      <c r="H1396" s="256">
        <v>1.7949999999999999</v>
      </c>
      <c r="I1396" s="257"/>
      <c r="J1396" s="253"/>
      <c r="K1396" s="253"/>
      <c r="L1396" s="258"/>
      <c r="M1396" s="259"/>
      <c r="N1396" s="260"/>
      <c r="O1396" s="260"/>
      <c r="P1396" s="260"/>
      <c r="Q1396" s="260"/>
      <c r="R1396" s="260"/>
      <c r="S1396" s="260"/>
      <c r="T1396" s="261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62" t="s">
        <v>186</v>
      </c>
      <c r="AU1396" s="262" t="s">
        <v>82</v>
      </c>
      <c r="AV1396" s="14" t="s">
        <v>82</v>
      </c>
      <c r="AW1396" s="14" t="s">
        <v>34</v>
      </c>
      <c r="AX1396" s="14" t="s">
        <v>80</v>
      </c>
      <c r="AY1396" s="262" t="s">
        <v>177</v>
      </c>
    </row>
    <row r="1397" s="2" customFormat="1" ht="30" customHeight="1">
      <c r="A1397" s="40"/>
      <c r="B1397" s="41"/>
      <c r="C1397" s="228" t="s">
        <v>1894</v>
      </c>
      <c r="D1397" s="228" t="s">
        <v>179</v>
      </c>
      <c r="E1397" s="229" t="s">
        <v>1895</v>
      </c>
      <c r="F1397" s="230" t="s">
        <v>1896</v>
      </c>
      <c r="G1397" s="231" t="s">
        <v>293</v>
      </c>
      <c r="H1397" s="232">
        <v>21.949999999999999</v>
      </c>
      <c r="I1397" s="233"/>
      <c r="J1397" s="234">
        <f>ROUND(I1397*H1397,2)</f>
        <v>0</v>
      </c>
      <c r="K1397" s="230" t="s">
        <v>183</v>
      </c>
      <c r="L1397" s="46"/>
      <c r="M1397" s="235" t="s">
        <v>21</v>
      </c>
      <c r="N1397" s="236" t="s">
        <v>44</v>
      </c>
      <c r="O1397" s="86"/>
      <c r="P1397" s="237">
        <f>O1397*H1397</f>
        <v>0</v>
      </c>
      <c r="Q1397" s="237">
        <v>0</v>
      </c>
      <c r="R1397" s="237">
        <f>Q1397*H1397</f>
        <v>0</v>
      </c>
      <c r="S1397" s="237">
        <v>0</v>
      </c>
      <c r="T1397" s="238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39" t="s">
        <v>290</v>
      </c>
      <c r="AT1397" s="239" t="s">
        <v>179</v>
      </c>
      <c r="AU1397" s="239" t="s">
        <v>82</v>
      </c>
      <c r="AY1397" s="19" t="s">
        <v>177</v>
      </c>
      <c r="BE1397" s="240">
        <f>IF(N1397="základní",J1397,0)</f>
        <v>0</v>
      </c>
      <c r="BF1397" s="240">
        <f>IF(N1397="snížená",J1397,0)</f>
        <v>0</v>
      </c>
      <c r="BG1397" s="240">
        <f>IF(N1397="zákl. přenesená",J1397,0)</f>
        <v>0</v>
      </c>
      <c r="BH1397" s="240">
        <f>IF(N1397="sníž. přenesená",J1397,0)</f>
        <v>0</v>
      </c>
      <c r="BI1397" s="240">
        <f>IF(N1397="nulová",J1397,0)</f>
        <v>0</v>
      </c>
      <c r="BJ1397" s="19" t="s">
        <v>80</v>
      </c>
      <c r="BK1397" s="240">
        <f>ROUND(I1397*H1397,2)</f>
        <v>0</v>
      </c>
      <c r="BL1397" s="19" t="s">
        <v>290</v>
      </c>
      <c r="BM1397" s="239" t="s">
        <v>1897</v>
      </c>
    </row>
    <row r="1398" s="13" customFormat="1">
      <c r="A1398" s="13"/>
      <c r="B1398" s="241"/>
      <c r="C1398" s="242"/>
      <c r="D1398" s="243" t="s">
        <v>186</v>
      </c>
      <c r="E1398" s="244" t="s">
        <v>21</v>
      </c>
      <c r="F1398" s="245" t="s">
        <v>1898</v>
      </c>
      <c r="G1398" s="242"/>
      <c r="H1398" s="244" t="s">
        <v>21</v>
      </c>
      <c r="I1398" s="246"/>
      <c r="J1398" s="242"/>
      <c r="K1398" s="242"/>
      <c r="L1398" s="247"/>
      <c r="M1398" s="248"/>
      <c r="N1398" s="249"/>
      <c r="O1398" s="249"/>
      <c r="P1398" s="249"/>
      <c r="Q1398" s="249"/>
      <c r="R1398" s="249"/>
      <c r="S1398" s="249"/>
      <c r="T1398" s="250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1" t="s">
        <v>186</v>
      </c>
      <c r="AU1398" s="251" t="s">
        <v>82</v>
      </c>
      <c r="AV1398" s="13" t="s">
        <v>80</v>
      </c>
      <c r="AW1398" s="13" t="s">
        <v>34</v>
      </c>
      <c r="AX1398" s="13" t="s">
        <v>73</v>
      </c>
      <c r="AY1398" s="251" t="s">
        <v>177</v>
      </c>
    </row>
    <row r="1399" s="14" customFormat="1">
      <c r="A1399" s="14"/>
      <c r="B1399" s="252"/>
      <c r="C1399" s="253"/>
      <c r="D1399" s="243" t="s">
        <v>186</v>
      </c>
      <c r="E1399" s="254" t="s">
        <v>21</v>
      </c>
      <c r="F1399" s="255" t="s">
        <v>1899</v>
      </c>
      <c r="G1399" s="253"/>
      <c r="H1399" s="256">
        <v>21.949999999999999</v>
      </c>
      <c r="I1399" s="257"/>
      <c r="J1399" s="253"/>
      <c r="K1399" s="253"/>
      <c r="L1399" s="258"/>
      <c r="M1399" s="259"/>
      <c r="N1399" s="260"/>
      <c r="O1399" s="260"/>
      <c r="P1399" s="260"/>
      <c r="Q1399" s="260"/>
      <c r="R1399" s="260"/>
      <c r="S1399" s="260"/>
      <c r="T1399" s="261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62" t="s">
        <v>186</v>
      </c>
      <c r="AU1399" s="262" t="s">
        <v>82</v>
      </c>
      <c r="AV1399" s="14" t="s">
        <v>82</v>
      </c>
      <c r="AW1399" s="14" t="s">
        <v>34</v>
      </c>
      <c r="AX1399" s="14" t="s">
        <v>80</v>
      </c>
      <c r="AY1399" s="262" t="s">
        <v>177</v>
      </c>
    </row>
    <row r="1400" s="2" customFormat="1" ht="14.4" customHeight="1">
      <c r="A1400" s="40"/>
      <c r="B1400" s="41"/>
      <c r="C1400" s="274" t="s">
        <v>1900</v>
      </c>
      <c r="D1400" s="274" t="s">
        <v>191</v>
      </c>
      <c r="E1400" s="275" t="s">
        <v>1901</v>
      </c>
      <c r="F1400" s="276" t="s">
        <v>1902</v>
      </c>
      <c r="G1400" s="277" t="s">
        <v>182</v>
      </c>
      <c r="H1400" s="278">
        <v>0.54300000000000004</v>
      </c>
      <c r="I1400" s="279"/>
      <c r="J1400" s="280">
        <f>ROUND(I1400*H1400,2)</f>
        <v>0</v>
      </c>
      <c r="K1400" s="276" t="s">
        <v>183</v>
      </c>
      <c r="L1400" s="281"/>
      <c r="M1400" s="282" t="s">
        <v>21</v>
      </c>
      <c r="N1400" s="283" t="s">
        <v>44</v>
      </c>
      <c r="O1400" s="86"/>
      <c r="P1400" s="237">
        <f>O1400*H1400</f>
        <v>0</v>
      </c>
      <c r="Q1400" s="237">
        <v>0.55000000000000004</v>
      </c>
      <c r="R1400" s="237">
        <f>Q1400*H1400</f>
        <v>0.29865000000000003</v>
      </c>
      <c r="S1400" s="237">
        <v>0</v>
      </c>
      <c r="T1400" s="238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39" t="s">
        <v>385</v>
      </c>
      <c r="AT1400" s="239" t="s">
        <v>191</v>
      </c>
      <c r="AU1400" s="239" t="s">
        <v>82</v>
      </c>
      <c r="AY1400" s="19" t="s">
        <v>177</v>
      </c>
      <c r="BE1400" s="240">
        <f>IF(N1400="základní",J1400,0)</f>
        <v>0</v>
      </c>
      <c r="BF1400" s="240">
        <f>IF(N1400="snížená",J1400,0)</f>
        <v>0</v>
      </c>
      <c r="BG1400" s="240">
        <f>IF(N1400="zákl. přenesená",J1400,0)</f>
        <v>0</v>
      </c>
      <c r="BH1400" s="240">
        <f>IF(N1400="sníž. přenesená",J1400,0)</f>
        <v>0</v>
      </c>
      <c r="BI1400" s="240">
        <f>IF(N1400="nulová",J1400,0)</f>
        <v>0</v>
      </c>
      <c r="BJ1400" s="19" t="s">
        <v>80</v>
      </c>
      <c r="BK1400" s="240">
        <f>ROUND(I1400*H1400,2)</f>
        <v>0</v>
      </c>
      <c r="BL1400" s="19" t="s">
        <v>290</v>
      </c>
      <c r="BM1400" s="239" t="s">
        <v>1903</v>
      </c>
    </row>
    <row r="1401" s="14" customFormat="1">
      <c r="A1401" s="14"/>
      <c r="B1401" s="252"/>
      <c r="C1401" s="253"/>
      <c r="D1401" s="243" t="s">
        <v>186</v>
      </c>
      <c r="E1401" s="254" t="s">
        <v>21</v>
      </c>
      <c r="F1401" s="255" t="s">
        <v>1904</v>
      </c>
      <c r="G1401" s="253"/>
      <c r="H1401" s="256">
        <v>0.49399999999999999</v>
      </c>
      <c r="I1401" s="257"/>
      <c r="J1401" s="253"/>
      <c r="K1401" s="253"/>
      <c r="L1401" s="258"/>
      <c r="M1401" s="259"/>
      <c r="N1401" s="260"/>
      <c r="O1401" s="260"/>
      <c r="P1401" s="260"/>
      <c r="Q1401" s="260"/>
      <c r="R1401" s="260"/>
      <c r="S1401" s="260"/>
      <c r="T1401" s="261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62" t="s">
        <v>186</v>
      </c>
      <c r="AU1401" s="262" t="s">
        <v>82</v>
      </c>
      <c r="AV1401" s="14" t="s">
        <v>82</v>
      </c>
      <c r="AW1401" s="14" t="s">
        <v>34</v>
      </c>
      <c r="AX1401" s="14" t="s">
        <v>73</v>
      </c>
      <c r="AY1401" s="262" t="s">
        <v>177</v>
      </c>
    </row>
    <row r="1402" s="14" customFormat="1">
      <c r="A1402" s="14"/>
      <c r="B1402" s="252"/>
      <c r="C1402" s="253"/>
      <c r="D1402" s="243" t="s">
        <v>186</v>
      </c>
      <c r="E1402" s="254" t="s">
        <v>21</v>
      </c>
      <c r="F1402" s="255" t="s">
        <v>1905</v>
      </c>
      <c r="G1402" s="253"/>
      <c r="H1402" s="256">
        <v>0.54300000000000004</v>
      </c>
      <c r="I1402" s="257"/>
      <c r="J1402" s="253"/>
      <c r="K1402" s="253"/>
      <c r="L1402" s="258"/>
      <c r="M1402" s="259"/>
      <c r="N1402" s="260"/>
      <c r="O1402" s="260"/>
      <c r="P1402" s="260"/>
      <c r="Q1402" s="260"/>
      <c r="R1402" s="260"/>
      <c r="S1402" s="260"/>
      <c r="T1402" s="261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62" t="s">
        <v>186</v>
      </c>
      <c r="AU1402" s="262" t="s">
        <v>82</v>
      </c>
      <c r="AV1402" s="14" t="s">
        <v>82</v>
      </c>
      <c r="AW1402" s="14" t="s">
        <v>34</v>
      </c>
      <c r="AX1402" s="14" t="s">
        <v>80</v>
      </c>
      <c r="AY1402" s="262" t="s">
        <v>177</v>
      </c>
    </row>
    <row r="1403" s="2" customFormat="1" ht="19.8" customHeight="1">
      <c r="A1403" s="40"/>
      <c r="B1403" s="41"/>
      <c r="C1403" s="228" t="s">
        <v>1906</v>
      </c>
      <c r="D1403" s="228" t="s">
        <v>179</v>
      </c>
      <c r="E1403" s="229" t="s">
        <v>1907</v>
      </c>
      <c r="F1403" s="230" t="s">
        <v>1908</v>
      </c>
      <c r="G1403" s="231" t="s">
        <v>788</v>
      </c>
      <c r="H1403" s="232">
        <v>28</v>
      </c>
      <c r="I1403" s="233"/>
      <c r="J1403" s="234">
        <f>ROUND(I1403*H1403,2)</f>
        <v>0</v>
      </c>
      <c r="K1403" s="230" t="s">
        <v>183</v>
      </c>
      <c r="L1403" s="46"/>
      <c r="M1403" s="235" t="s">
        <v>21</v>
      </c>
      <c r="N1403" s="236" t="s">
        <v>44</v>
      </c>
      <c r="O1403" s="86"/>
      <c r="P1403" s="237">
        <f>O1403*H1403</f>
        <v>0</v>
      </c>
      <c r="Q1403" s="237">
        <v>0</v>
      </c>
      <c r="R1403" s="237">
        <f>Q1403*H1403</f>
        <v>0</v>
      </c>
      <c r="S1403" s="237">
        <v>0</v>
      </c>
      <c r="T1403" s="238">
        <f>S1403*H1403</f>
        <v>0</v>
      </c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R1403" s="239" t="s">
        <v>290</v>
      </c>
      <c r="AT1403" s="239" t="s">
        <v>179</v>
      </c>
      <c r="AU1403" s="239" t="s">
        <v>82</v>
      </c>
      <c r="AY1403" s="19" t="s">
        <v>177</v>
      </c>
      <c r="BE1403" s="240">
        <f>IF(N1403="základní",J1403,0)</f>
        <v>0</v>
      </c>
      <c r="BF1403" s="240">
        <f>IF(N1403="snížená",J1403,0)</f>
        <v>0</v>
      </c>
      <c r="BG1403" s="240">
        <f>IF(N1403="zákl. přenesená",J1403,0)</f>
        <v>0</v>
      </c>
      <c r="BH1403" s="240">
        <f>IF(N1403="sníž. přenesená",J1403,0)</f>
        <v>0</v>
      </c>
      <c r="BI1403" s="240">
        <f>IF(N1403="nulová",J1403,0)</f>
        <v>0</v>
      </c>
      <c r="BJ1403" s="19" t="s">
        <v>80</v>
      </c>
      <c r="BK1403" s="240">
        <f>ROUND(I1403*H1403,2)</f>
        <v>0</v>
      </c>
      <c r="BL1403" s="19" t="s">
        <v>290</v>
      </c>
      <c r="BM1403" s="239" t="s">
        <v>1909</v>
      </c>
    </row>
    <row r="1404" s="14" customFormat="1">
      <c r="A1404" s="14"/>
      <c r="B1404" s="252"/>
      <c r="C1404" s="253"/>
      <c r="D1404" s="243" t="s">
        <v>186</v>
      </c>
      <c r="E1404" s="254" t="s">
        <v>21</v>
      </c>
      <c r="F1404" s="255" t="s">
        <v>1910</v>
      </c>
      <c r="G1404" s="253"/>
      <c r="H1404" s="256">
        <v>28</v>
      </c>
      <c r="I1404" s="257"/>
      <c r="J1404" s="253"/>
      <c r="K1404" s="253"/>
      <c r="L1404" s="258"/>
      <c r="M1404" s="259"/>
      <c r="N1404" s="260"/>
      <c r="O1404" s="260"/>
      <c r="P1404" s="260"/>
      <c r="Q1404" s="260"/>
      <c r="R1404" s="260"/>
      <c r="S1404" s="260"/>
      <c r="T1404" s="261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62" t="s">
        <v>186</v>
      </c>
      <c r="AU1404" s="262" t="s">
        <v>82</v>
      </c>
      <c r="AV1404" s="14" t="s">
        <v>82</v>
      </c>
      <c r="AW1404" s="14" t="s">
        <v>34</v>
      </c>
      <c r="AX1404" s="14" t="s">
        <v>80</v>
      </c>
      <c r="AY1404" s="262" t="s">
        <v>177</v>
      </c>
    </row>
    <row r="1405" s="2" customFormat="1" ht="19.8" customHeight="1">
      <c r="A1405" s="40"/>
      <c r="B1405" s="41"/>
      <c r="C1405" s="228" t="s">
        <v>1911</v>
      </c>
      <c r="D1405" s="228" t="s">
        <v>179</v>
      </c>
      <c r="E1405" s="229" t="s">
        <v>1912</v>
      </c>
      <c r="F1405" s="230" t="s">
        <v>1913</v>
      </c>
      <c r="G1405" s="231" t="s">
        <v>788</v>
      </c>
      <c r="H1405" s="232">
        <v>54</v>
      </c>
      <c r="I1405" s="233"/>
      <c r="J1405" s="234">
        <f>ROUND(I1405*H1405,2)</f>
        <v>0</v>
      </c>
      <c r="K1405" s="230" t="s">
        <v>21</v>
      </c>
      <c r="L1405" s="46"/>
      <c r="M1405" s="235" t="s">
        <v>21</v>
      </c>
      <c r="N1405" s="236" t="s">
        <v>44</v>
      </c>
      <c r="O1405" s="86"/>
      <c r="P1405" s="237">
        <f>O1405*H1405</f>
        <v>0</v>
      </c>
      <c r="Q1405" s="237">
        <v>0.0026700000000000001</v>
      </c>
      <c r="R1405" s="237">
        <f>Q1405*H1405</f>
        <v>0.14418</v>
      </c>
      <c r="S1405" s="237">
        <v>0</v>
      </c>
      <c r="T1405" s="238">
        <f>S1405*H1405</f>
        <v>0</v>
      </c>
      <c r="U1405" s="40"/>
      <c r="V1405" s="40"/>
      <c r="W1405" s="40"/>
      <c r="X1405" s="40"/>
      <c r="Y1405" s="40"/>
      <c r="Z1405" s="40"/>
      <c r="AA1405" s="40"/>
      <c r="AB1405" s="40"/>
      <c r="AC1405" s="40"/>
      <c r="AD1405" s="40"/>
      <c r="AE1405" s="40"/>
      <c r="AR1405" s="239" t="s">
        <v>290</v>
      </c>
      <c r="AT1405" s="239" t="s">
        <v>179</v>
      </c>
      <c r="AU1405" s="239" t="s">
        <v>82</v>
      </c>
      <c r="AY1405" s="19" t="s">
        <v>177</v>
      </c>
      <c r="BE1405" s="240">
        <f>IF(N1405="základní",J1405,0)</f>
        <v>0</v>
      </c>
      <c r="BF1405" s="240">
        <f>IF(N1405="snížená",J1405,0)</f>
        <v>0</v>
      </c>
      <c r="BG1405" s="240">
        <f>IF(N1405="zákl. přenesená",J1405,0)</f>
        <v>0</v>
      </c>
      <c r="BH1405" s="240">
        <f>IF(N1405="sníž. přenesená",J1405,0)</f>
        <v>0</v>
      </c>
      <c r="BI1405" s="240">
        <f>IF(N1405="nulová",J1405,0)</f>
        <v>0</v>
      </c>
      <c r="BJ1405" s="19" t="s">
        <v>80</v>
      </c>
      <c r="BK1405" s="240">
        <f>ROUND(I1405*H1405,2)</f>
        <v>0</v>
      </c>
      <c r="BL1405" s="19" t="s">
        <v>290</v>
      </c>
      <c r="BM1405" s="239" t="s">
        <v>1914</v>
      </c>
    </row>
    <row r="1406" s="13" customFormat="1">
      <c r="A1406" s="13"/>
      <c r="B1406" s="241"/>
      <c r="C1406" s="242"/>
      <c r="D1406" s="243" t="s">
        <v>186</v>
      </c>
      <c r="E1406" s="244" t="s">
        <v>21</v>
      </c>
      <c r="F1406" s="245" t="s">
        <v>1915</v>
      </c>
      <c r="G1406" s="242"/>
      <c r="H1406" s="244" t="s">
        <v>21</v>
      </c>
      <c r="I1406" s="246"/>
      <c r="J1406" s="242"/>
      <c r="K1406" s="242"/>
      <c r="L1406" s="247"/>
      <c r="M1406" s="248"/>
      <c r="N1406" s="249"/>
      <c r="O1406" s="249"/>
      <c r="P1406" s="249"/>
      <c r="Q1406" s="249"/>
      <c r="R1406" s="249"/>
      <c r="S1406" s="249"/>
      <c r="T1406" s="250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51" t="s">
        <v>186</v>
      </c>
      <c r="AU1406" s="251" t="s">
        <v>82</v>
      </c>
      <c r="AV1406" s="13" t="s">
        <v>80</v>
      </c>
      <c r="AW1406" s="13" t="s">
        <v>34</v>
      </c>
      <c r="AX1406" s="13" t="s">
        <v>73</v>
      </c>
      <c r="AY1406" s="251" t="s">
        <v>177</v>
      </c>
    </row>
    <row r="1407" s="13" customFormat="1">
      <c r="A1407" s="13"/>
      <c r="B1407" s="241"/>
      <c r="C1407" s="242"/>
      <c r="D1407" s="243" t="s">
        <v>186</v>
      </c>
      <c r="E1407" s="244" t="s">
        <v>21</v>
      </c>
      <c r="F1407" s="245" t="s">
        <v>1916</v>
      </c>
      <c r="G1407" s="242"/>
      <c r="H1407" s="244" t="s">
        <v>21</v>
      </c>
      <c r="I1407" s="246"/>
      <c r="J1407" s="242"/>
      <c r="K1407" s="242"/>
      <c r="L1407" s="247"/>
      <c r="M1407" s="248"/>
      <c r="N1407" s="249"/>
      <c r="O1407" s="249"/>
      <c r="P1407" s="249"/>
      <c r="Q1407" s="249"/>
      <c r="R1407" s="249"/>
      <c r="S1407" s="249"/>
      <c r="T1407" s="250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51" t="s">
        <v>186</v>
      </c>
      <c r="AU1407" s="251" t="s">
        <v>82</v>
      </c>
      <c r="AV1407" s="13" t="s">
        <v>80</v>
      </c>
      <c r="AW1407" s="13" t="s">
        <v>34</v>
      </c>
      <c r="AX1407" s="13" t="s">
        <v>73</v>
      </c>
      <c r="AY1407" s="251" t="s">
        <v>177</v>
      </c>
    </row>
    <row r="1408" s="14" customFormat="1">
      <c r="A1408" s="14"/>
      <c r="B1408" s="252"/>
      <c r="C1408" s="253"/>
      <c r="D1408" s="243" t="s">
        <v>186</v>
      </c>
      <c r="E1408" s="254" t="s">
        <v>21</v>
      </c>
      <c r="F1408" s="255" t="s">
        <v>1917</v>
      </c>
      <c r="G1408" s="253"/>
      <c r="H1408" s="256">
        <v>54</v>
      </c>
      <c r="I1408" s="257"/>
      <c r="J1408" s="253"/>
      <c r="K1408" s="253"/>
      <c r="L1408" s="258"/>
      <c r="M1408" s="259"/>
      <c r="N1408" s="260"/>
      <c r="O1408" s="260"/>
      <c r="P1408" s="260"/>
      <c r="Q1408" s="260"/>
      <c r="R1408" s="260"/>
      <c r="S1408" s="260"/>
      <c r="T1408" s="261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62" t="s">
        <v>186</v>
      </c>
      <c r="AU1408" s="262" t="s">
        <v>82</v>
      </c>
      <c r="AV1408" s="14" t="s">
        <v>82</v>
      </c>
      <c r="AW1408" s="14" t="s">
        <v>34</v>
      </c>
      <c r="AX1408" s="14" t="s">
        <v>80</v>
      </c>
      <c r="AY1408" s="262" t="s">
        <v>177</v>
      </c>
    </row>
    <row r="1409" s="2" customFormat="1" ht="19.8" customHeight="1">
      <c r="A1409" s="40"/>
      <c r="B1409" s="41"/>
      <c r="C1409" s="228" t="s">
        <v>1918</v>
      </c>
      <c r="D1409" s="228" t="s">
        <v>179</v>
      </c>
      <c r="E1409" s="229" t="s">
        <v>1919</v>
      </c>
      <c r="F1409" s="230" t="s">
        <v>1920</v>
      </c>
      <c r="G1409" s="231" t="s">
        <v>269</v>
      </c>
      <c r="H1409" s="232">
        <v>86.109999999999999</v>
      </c>
      <c r="I1409" s="233"/>
      <c r="J1409" s="234">
        <f>ROUND(I1409*H1409,2)</f>
        <v>0</v>
      </c>
      <c r="K1409" s="230" t="s">
        <v>183</v>
      </c>
      <c r="L1409" s="46"/>
      <c r="M1409" s="235" t="s">
        <v>21</v>
      </c>
      <c r="N1409" s="236" t="s">
        <v>44</v>
      </c>
      <c r="O1409" s="86"/>
      <c r="P1409" s="237">
        <f>O1409*H1409</f>
        <v>0</v>
      </c>
      <c r="Q1409" s="237">
        <v>0</v>
      </c>
      <c r="R1409" s="237">
        <f>Q1409*H1409</f>
        <v>0</v>
      </c>
      <c r="S1409" s="237">
        <v>0</v>
      </c>
      <c r="T1409" s="238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39" t="s">
        <v>290</v>
      </c>
      <c r="AT1409" s="239" t="s">
        <v>179</v>
      </c>
      <c r="AU1409" s="239" t="s">
        <v>82</v>
      </c>
      <c r="AY1409" s="19" t="s">
        <v>177</v>
      </c>
      <c r="BE1409" s="240">
        <f>IF(N1409="základní",J1409,0)</f>
        <v>0</v>
      </c>
      <c r="BF1409" s="240">
        <f>IF(N1409="snížená",J1409,0)</f>
        <v>0</v>
      </c>
      <c r="BG1409" s="240">
        <f>IF(N1409="zákl. přenesená",J1409,0)</f>
        <v>0</v>
      </c>
      <c r="BH1409" s="240">
        <f>IF(N1409="sníž. přenesená",J1409,0)</f>
        <v>0</v>
      </c>
      <c r="BI1409" s="240">
        <f>IF(N1409="nulová",J1409,0)</f>
        <v>0</v>
      </c>
      <c r="BJ1409" s="19" t="s">
        <v>80</v>
      </c>
      <c r="BK1409" s="240">
        <f>ROUND(I1409*H1409,2)</f>
        <v>0</v>
      </c>
      <c r="BL1409" s="19" t="s">
        <v>290</v>
      </c>
      <c r="BM1409" s="239" t="s">
        <v>1921</v>
      </c>
    </row>
    <row r="1410" s="13" customFormat="1">
      <c r="A1410" s="13"/>
      <c r="B1410" s="241"/>
      <c r="C1410" s="242"/>
      <c r="D1410" s="243" t="s">
        <v>186</v>
      </c>
      <c r="E1410" s="244" t="s">
        <v>21</v>
      </c>
      <c r="F1410" s="245" t="s">
        <v>1922</v>
      </c>
      <c r="G1410" s="242"/>
      <c r="H1410" s="244" t="s">
        <v>21</v>
      </c>
      <c r="I1410" s="246"/>
      <c r="J1410" s="242"/>
      <c r="K1410" s="242"/>
      <c r="L1410" s="247"/>
      <c r="M1410" s="248"/>
      <c r="N1410" s="249"/>
      <c r="O1410" s="249"/>
      <c r="P1410" s="249"/>
      <c r="Q1410" s="249"/>
      <c r="R1410" s="249"/>
      <c r="S1410" s="249"/>
      <c r="T1410" s="250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51" t="s">
        <v>186</v>
      </c>
      <c r="AU1410" s="251" t="s">
        <v>82</v>
      </c>
      <c r="AV1410" s="13" t="s">
        <v>80</v>
      </c>
      <c r="AW1410" s="13" t="s">
        <v>34</v>
      </c>
      <c r="AX1410" s="13" t="s">
        <v>73</v>
      </c>
      <c r="AY1410" s="251" t="s">
        <v>177</v>
      </c>
    </row>
    <row r="1411" s="13" customFormat="1">
      <c r="A1411" s="13"/>
      <c r="B1411" s="241"/>
      <c r="C1411" s="242"/>
      <c r="D1411" s="243" t="s">
        <v>186</v>
      </c>
      <c r="E1411" s="244" t="s">
        <v>21</v>
      </c>
      <c r="F1411" s="245" t="s">
        <v>1923</v>
      </c>
      <c r="G1411" s="242"/>
      <c r="H1411" s="244" t="s">
        <v>21</v>
      </c>
      <c r="I1411" s="246"/>
      <c r="J1411" s="242"/>
      <c r="K1411" s="242"/>
      <c r="L1411" s="247"/>
      <c r="M1411" s="248"/>
      <c r="N1411" s="249"/>
      <c r="O1411" s="249"/>
      <c r="P1411" s="249"/>
      <c r="Q1411" s="249"/>
      <c r="R1411" s="249"/>
      <c r="S1411" s="249"/>
      <c r="T1411" s="250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51" t="s">
        <v>186</v>
      </c>
      <c r="AU1411" s="251" t="s">
        <v>82</v>
      </c>
      <c r="AV1411" s="13" t="s">
        <v>80</v>
      </c>
      <c r="AW1411" s="13" t="s">
        <v>34</v>
      </c>
      <c r="AX1411" s="13" t="s">
        <v>73</v>
      </c>
      <c r="AY1411" s="251" t="s">
        <v>177</v>
      </c>
    </row>
    <row r="1412" s="13" customFormat="1">
      <c r="A1412" s="13"/>
      <c r="B1412" s="241"/>
      <c r="C1412" s="242"/>
      <c r="D1412" s="243" t="s">
        <v>186</v>
      </c>
      <c r="E1412" s="244" t="s">
        <v>21</v>
      </c>
      <c r="F1412" s="245" t="s">
        <v>1924</v>
      </c>
      <c r="G1412" s="242"/>
      <c r="H1412" s="244" t="s">
        <v>21</v>
      </c>
      <c r="I1412" s="246"/>
      <c r="J1412" s="242"/>
      <c r="K1412" s="242"/>
      <c r="L1412" s="247"/>
      <c r="M1412" s="248"/>
      <c r="N1412" s="249"/>
      <c r="O1412" s="249"/>
      <c r="P1412" s="249"/>
      <c r="Q1412" s="249"/>
      <c r="R1412" s="249"/>
      <c r="S1412" s="249"/>
      <c r="T1412" s="250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51" t="s">
        <v>186</v>
      </c>
      <c r="AU1412" s="251" t="s">
        <v>82</v>
      </c>
      <c r="AV1412" s="13" t="s">
        <v>80</v>
      </c>
      <c r="AW1412" s="13" t="s">
        <v>34</v>
      </c>
      <c r="AX1412" s="13" t="s">
        <v>73</v>
      </c>
      <c r="AY1412" s="251" t="s">
        <v>177</v>
      </c>
    </row>
    <row r="1413" s="14" customFormat="1">
      <c r="A1413" s="14"/>
      <c r="B1413" s="252"/>
      <c r="C1413" s="253"/>
      <c r="D1413" s="243" t="s">
        <v>186</v>
      </c>
      <c r="E1413" s="254" t="s">
        <v>21</v>
      </c>
      <c r="F1413" s="255" t="s">
        <v>1925</v>
      </c>
      <c r="G1413" s="253"/>
      <c r="H1413" s="256">
        <v>86.109999999999999</v>
      </c>
      <c r="I1413" s="257"/>
      <c r="J1413" s="253"/>
      <c r="K1413" s="253"/>
      <c r="L1413" s="258"/>
      <c r="M1413" s="259"/>
      <c r="N1413" s="260"/>
      <c r="O1413" s="260"/>
      <c r="P1413" s="260"/>
      <c r="Q1413" s="260"/>
      <c r="R1413" s="260"/>
      <c r="S1413" s="260"/>
      <c r="T1413" s="261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62" t="s">
        <v>186</v>
      </c>
      <c r="AU1413" s="262" t="s">
        <v>82</v>
      </c>
      <c r="AV1413" s="14" t="s">
        <v>82</v>
      </c>
      <c r="AW1413" s="14" t="s">
        <v>34</v>
      </c>
      <c r="AX1413" s="14" t="s">
        <v>80</v>
      </c>
      <c r="AY1413" s="262" t="s">
        <v>177</v>
      </c>
    </row>
    <row r="1414" s="2" customFormat="1" ht="14.4" customHeight="1">
      <c r="A1414" s="40"/>
      <c r="B1414" s="41"/>
      <c r="C1414" s="274" t="s">
        <v>1926</v>
      </c>
      <c r="D1414" s="274" t="s">
        <v>191</v>
      </c>
      <c r="E1414" s="275" t="s">
        <v>1927</v>
      </c>
      <c r="F1414" s="276" t="s">
        <v>1928</v>
      </c>
      <c r="G1414" s="277" t="s">
        <v>182</v>
      </c>
      <c r="H1414" s="278">
        <v>2.274</v>
      </c>
      <c r="I1414" s="279"/>
      <c r="J1414" s="280">
        <f>ROUND(I1414*H1414,2)</f>
        <v>0</v>
      </c>
      <c r="K1414" s="276" t="s">
        <v>183</v>
      </c>
      <c r="L1414" s="281"/>
      <c r="M1414" s="282" t="s">
        <v>21</v>
      </c>
      <c r="N1414" s="283" t="s">
        <v>44</v>
      </c>
      <c r="O1414" s="86"/>
      <c r="P1414" s="237">
        <f>O1414*H1414</f>
        <v>0</v>
      </c>
      <c r="Q1414" s="237">
        <v>0.55000000000000004</v>
      </c>
      <c r="R1414" s="237">
        <f>Q1414*H1414</f>
        <v>1.2507000000000001</v>
      </c>
      <c r="S1414" s="237">
        <v>0</v>
      </c>
      <c r="T1414" s="238">
        <f>S1414*H1414</f>
        <v>0</v>
      </c>
      <c r="U1414" s="40"/>
      <c r="V1414" s="40"/>
      <c r="W1414" s="40"/>
      <c r="X1414" s="40"/>
      <c r="Y1414" s="40"/>
      <c r="Z1414" s="40"/>
      <c r="AA1414" s="40"/>
      <c r="AB1414" s="40"/>
      <c r="AC1414" s="40"/>
      <c r="AD1414" s="40"/>
      <c r="AE1414" s="40"/>
      <c r="AR1414" s="239" t="s">
        <v>385</v>
      </c>
      <c r="AT1414" s="239" t="s">
        <v>191</v>
      </c>
      <c r="AU1414" s="239" t="s">
        <v>82</v>
      </c>
      <c r="AY1414" s="19" t="s">
        <v>177</v>
      </c>
      <c r="BE1414" s="240">
        <f>IF(N1414="základní",J1414,0)</f>
        <v>0</v>
      </c>
      <c r="BF1414" s="240">
        <f>IF(N1414="snížená",J1414,0)</f>
        <v>0</v>
      </c>
      <c r="BG1414" s="240">
        <f>IF(N1414="zákl. přenesená",J1414,0)</f>
        <v>0</v>
      </c>
      <c r="BH1414" s="240">
        <f>IF(N1414="sníž. přenesená",J1414,0)</f>
        <v>0</v>
      </c>
      <c r="BI1414" s="240">
        <f>IF(N1414="nulová",J1414,0)</f>
        <v>0</v>
      </c>
      <c r="BJ1414" s="19" t="s">
        <v>80</v>
      </c>
      <c r="BK1414" s="240">
        <f>ROUND(I1414*H1414,2)</f>
        <v>0</v>
      </c>
      <c r="BL1414" s="19" t="s">
        <v>290</v>
      </c>
      <c r="BM1414" s="239" t="s">
        <v>1929</v>
      </c>
    </row>
    <row r="1415" s="14" customFormat="1">
      <c r="A1415" s="14"/>
      <c r="B1415" s="252"/>
      <c r="C1415" s="253"/>
      <c r="D1415" s="243" t="s">
        <v>186</v>
      </c>
      <c r="E1415" s="254" t="s">
        <v>21</v>
      </c>
      <c r="F1415" s="255" t="s">
        <v>1930</v>
      </c>
      <c r="G1415" s="253"/>
      <c r="H1415" s="256">
        <v>2.0670000000000002</v>
      </c>
      <c r="I1415" s="257"/>
      <c r="J1415" s="253"/>
      <c r="K1415" s="253"/>
      <c r="L1415" s="258"/>
      <c r="M1415" s="259"/>
      <c r="N1415" s="260"/>
      <c r="O1415" s="260"/>
      <c r="P1415" s="260"/>
      <c r="Q1415" s="260"/>
      <c r="R1415" s="260"/>
      <c r="S1415" s="260"/>
      <c r="T1415" s="261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62" t="s">
        <v>186</v>
      </c>
      <c r="AU1415" s="262" t="s">
        <v>82</v>
      </c>
      <c r="AV1415" s="14" t="s">
        <v>82</v>
      </c>
      <c r="AW1415" s="14" t="s">
        <v>34</v>
      </c>
      <c r="AX1415" s="14" t="s">
        <v>73</v>
      </c>
      <c r="AY1415" s="262" t="s">
        <v>177</v>
      </c>
    </row>
    <row r="1416" s="14" customFormat="1">
      <c r="A1416" s="14"/>
      <c r="B1416" s="252"/>
      <c r="C1416" s="253"/>
      <c r="D1416" s="243" t="s">
        <v>186</v>
      </c>
      <c r="E1416" s="254" t="s">
        <v>21</v>
      </c>
      <c r="F1416" s="255" t="s">
        <v>1931</v>
      </c>
      <c r="G1416" s="253"/>
      <c r="H1416" s="256">
        <v>2.274</v>
      </c>
      <c r="I1416" s="257"/>
      <c r="J1416" s="253"/>
      <c r="K1416" s="253"/>
      <c r="L1416" s="258"/>
      <c r="M1416" s="259"/>
      <c r="N1416" s="260"/>
      <c r="O1416" s="260"/>
      <c r="P1416" s="260"/>
      <c r="Q1416" s="260"/>
      <c r="R1416" s="260"/>
      <c r="S1416" s="260"/>
      <c r="T1416" s="261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62" t="s">
        <v>186</v>
      </c>
      <c r="AU1416" s="262" t="s">
        <v>82</v>
      </c>
      <c r="AV1416" s="14" t="s">
        <v>82</v>
      </c>
      <c r="AW1416" s="14" t="s">
        <v>34</v>
      </c>
      <c r="AX1416" s="14" t="s">
        <v>80</v>
      </c>
      <c r="AY1416" s="262" t="s">
        <v>177</v>
      </c>
    </row>
    <row r="1417" s="2" customFormat="1" ht="14.4" customHeight="1">
      <c r="A1417" s="40"/>
      <c r="B1417" s="41"/>
      <c r="C1417" s="228" t="s">
        <v>1932</v>
      </c>
      <c r="D1417" s="228" t="s">
        <v>179</v>
      </c>
      <c r="E1417" s="229" t="s">
        <v>1933</v>
      </c>
      <c r="F1417" s="230" t="s">
        <v>1934</v>
      </c>
      <c r="G1417" s="231" t="s">
        <v>182</v>
      </c>
      <c r="H1417" s="232">
        <v>4.1929999999999996</v>
      </c>
      <c r="I1417" s="233"/>
      <c r="J1417" s="234">
        <f>ROUND(I1417*H1417,2)</f>
        <v>0</v>
      </c>
      <c r="K1417" s="230" t="s">
        <v>183</v>
      </c>
      <c r="L1417" s="46"/>
      <c r="M1417" s="235" t="s">
        <v>21</v>
      </c>
      <c r="N1417" s="236" t="s">
        <v>44</v>
      </c>
      <c r="O1417" s="86"/>
      <c r="P1417" s="237">
        <f>O1417*H1417</f>
        <v>0</v>
      </c>
      <c r="Q1417" s="237">
        <v>0</v>
      </c>
      <c r="R1417" s="237">
        <f>Q1417*H1417</f>
        <v>0</v>
      </c>
      <c r="S1417" s="237">
        <v>0</v>
      </c>
      <c r="T1417" s="238">
        <f>S1417*H1417</f>
        <v>0</v>
      </c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R1417" s="239" t="s">
        <v>290</v>
      </c>
      <c r="AT1417" s="239" t="s">
        <v>179</v>
      </c>
      <c r="AU1417" s="239" t="s">
        <v>82</v>
      </c>
      <c r="AY1417" s="19" t="s">
        <v>177</v>
      </c>
      <c r="BE1417" s="240">
        <f>IF(N1417="základní",J1417,0)</f>
        <v>0</v>
      </c>
      <c r="BF1417" s="240">
        <f>IF(N1417="snížená",J1417,0)</f>
        <v>0</v>
      </c>
      <c r="BG1417" s="240">
        <f>IF(N1417="zákl. přenesená",J1417,0)</f>
        <v>0</v>
      </c>
      <c r="BH1417" s="240">
        <f>IF(N1417="sníž. přenesená",J1417,0)</f>
        <v>0</v>
      </c>
      <c r="BI1417" s="240">
        <f>IF(N1417="nulová",J1417,0)</f>
        <v>0</v>
      </c>
      <c r="BJ1417" s="19" t="s">
        <v>80</v>
      </c>
      <c r="BK1417" s="240">
        <f>ROUND(I1417*H1417,2)</f>
        <v>0</v>
      </c>
      <c r="BL1417" s="19" t="s">
        <v>290</v>
      </c>
      <c r="BM1417" s="239" t="s">
        <v>1935</v>
      </c>
    </row>
    <row r="1418" s="14" customFormat="1">
      <c r="A1418" s="14"/>
      <c r="B1418" s="252"/>
      <c r="C1418" s="253"/>
      <c r="D1418" s="243" t="s">
        <v>186</v>
      </c>
      <c r="E1418" s="254" t="s">
        <v>21</v>
      </c>
      <c r="F1418" s="255" t="s">
        <v>1936</v>
      </c>
      <c r="G1418" s="253"/>
      <c r="H1418" s="256">
        <v>4.1929999999999996</v>
      </c>
      <c r="I1418" s="257"/>
      <c r="J1418" s="253"/>
      <c r="K1418" s="253"/>
      <c r="L1418" s="258"/>
      <c r="M1418" s="259"/>
      <c r="N1418" s="260"/>
      <c r="O1418" s="260"/>
      <c r="P1418" s="260"/>
      <c r="Q1418" s="260"/>
      <c r="R1418" s="260"/>
      <c r="S1418" s="260"/>
      <c r="T1418" s="261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62" t="s">
        <v>186</v>
      </c>
      <c r="AU1418" s="262" t="s">
        <v>82</v>
      </c>
      <c r="AV1418" s="14" t="s">
        <v>82</v>
      </c>
      <c r="AW1418" s="14" t="s">
        <v>34</v>
      </c>
      <c r="AX1418" s="14" t="s">
        <v>73</v>
      </c>
      <c r="AY1418" s="262" t="s">
        <v>177</v>
      </c>
    </row>
    <row r="1419" s="15" customFormat="1">
      <c r="A1419" s="15"/>
      <c r="B1419" s="263"/>
      <c r="C1419" s="264"/>
      <c r="D1419" s="243" t="s">
        <v>186</v>
      </c>
      <c r="E1419" s="265" t="s">
        <v>21</v>
      </c>
      <c r="F1419" s="266" t="s">
        <v>190</v>
      </c>
      <c r="G1419" s="264"/>
      <c r="H1419" s="267">
        <v>4.1929999999999996</v>
      </c>
      <c r="I1419" s="268"/>
      <c r="J1419" s="264"/>
      <c r="K1419" s="264"/>
      <c r="L1419" s="269"/>
      <c r="M1419" s="270"/>
      <c r="N1419" s="271"/>
      <c r="O1419" s="271"/>
      <c r="P1419" s="271"/>
      <c r="Q1419" s="271"/>
      <c r="R1419" s="271"/>
      <c r="S1419" s="271"/>
      <c r="T1419" s="272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73" t="s">
        <v>186</v>
      </c>
      <c r="AU1419" s="273" t="s">
        <v>82</v>
      </c>
      <c r="AV1419" s="15" t="s">
        <v>184</v>
      </c>
      <c r="AW1419" s="15" t="s">
        <v>34</v>
      </c>
      <c r="AX1419" s="15" t="s">
        <v>80</v>
      </c>
      <c r="AY1419" s="273" t="s">
        <v>177</v>
      </c>
    </row>
    <row r="1420" s="2" customFormat="1" ht="19.8" customHeight="1">
      <c r="A1420" s="40"/>
      <c r="B1420" s="41"/>
      <c r="C1420" s="228" t="s">
        <v>1937</v>
      </c>
      <c r="D1420" s="228" t="s">
        <v>179</v>
      </c>
      <c r="E1420" s="229" t="s">
        <v>1938</v>
      </c>
      <c r="F1420" s="230" t="s">
        <v>1939</v>
      </c>
      <c r="G1420" s="231" t="s">
        <v>182</v>
      </c>
      <c r="H1420" s="232">
        <v>4.1929999999999996</v>
      </c>
      <c r="I1420" s="233"/>
      <c r="J1420" s="234">
        <f>ROUND(I1420*H1420,2)</f>
        <v>0</v>
      </c>
      <c r="K1420" s="230" t="s">
        <v>183</v>
      </c>
      <c r="L1420" s="46"/>
      <c r="M1420" s="235" t="s">
        <v>21</v>
      </c>
      <c r="N1420" s="236" t="s">
        <v>44</v>
      </c>
      <c r="O1420" s="86"/>
      <c r="P1420" s="237">
        <f>O1420*H1420</f>
        <v>0</v>
      </c>
      <c r="Q1420" s="237">
        <v>0.00189</v>
      </c>
      <c r="R1420" s="237">
        <f>Q1420*H1420</f>
        <v>0.0079247699999999994</v>
      </c>
      <c r="S1420" s="237">
        <v>0</v>
      </c>
      <c r="T1420" s="238">
        <f>S1420*H1420</f>
        <v>0</v>
      </c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R1420" s="239" t="s">
        <v>290</v>
      </c>
      <c r="AT1420" s="239" t="s">
        <v>179</v>
      </c>
      <c r="AU1420" s="239" t="s">
        <v>82</v>
      </c>
      <c r="AY1420" s="19" t="s">
        <v>177</v>
      </c>
      <c r="BE1420" s="240">
        <f>IF(N1420="základní",J1420,0)</f>
        <v>0</v>
      </c>
      <c r="BF1420" s="240">
        <f>IF(N1420="snížená",J1420,0)</f>
        <v>0</v>
      </c>
      <c r="BG1420" s="240">
        <f>IF(N1420="zákl. přenesená",J1420,0)</f>
        <v>0</v>
      </c>
      <c r="BH1420" s="240">
        <f>IF(N1420="sníž. přenesená",J1420,0)</f>
        <v>0</v>
      </c>
      <c r="BI1420" s="240">
        <f>IF(N1420="nulová",J1420,0)</f>
        <v>0</v>
      </c>
      <c r="BJ1420" s="19" t="s">
        <v>80</v>
      </c>
      <c r="BK1420" s="240">
        <f>ROUND(I1420*H1420,2)</f>
        <v>0</v>
      </c>
      <c r="BL1420" s="19" t="s">
        <v>290</v>
      </c>
      <c r="BM1420" s="239" t="s">
        <v>1940</v>
      </c>
    </row>
    <row r="1421" s="2" customFormat="1" ht="19.8" customHeight="1">
      <c r="A1421" s="40"/>
      <c r="B1421" s="41"/>
      <c r="C1421" s="228" t="s">
        <v>1941</v>
      </c>
      <c r="D1421" s="228" t="s">
        <v>179</v>
      </c>
      <c r="E1421" s="229" t="s">
        <v>1942</v>
      </c>
      <c r="F1421" s="230" t="s">
        <v>1943</v>
      </c>
      <c r="G1421" s="231" t="s">
        <v>182</v>
      </c>
      <c r="H1421" s="232">
        <v>4.1929999999999996</v>
      </c>
      <c r="I1421" s="233"/>
      <c r="J1421" s="234">
        <f>ROUND(I1421*H1421,2)</f>
        <v>0</v>
      </c>
      <c r="K1421" s="230" t="s">
        <v>183</v>
      </c>
      <c r="L1421" s="46"/>
      <c r="M1421" s="235" t="s">
        <v>21</v>
      </c>
      <c r="N1421" s="236" t="s">
        <v>44</v>
      </c>
      <c r="O1421" s="86"/>
      <c r="P1421" s="237">
        <f>O1421*H1421</f>
        <v>0</v>
      </c>
      <c r="Q1421" s="237">
        <v>0.023369999999999998</v>
      </c>
      <c r="R1421" s="237">
        <f>Q1421*H1421</f>
        <v>0.097990409999999986</v>
      </c>
      <c r="S1421" s="237">
        <v>0</v>
      </c>
      <c r="T1421" s="238">
        <f>S1421*H1421</f>
        <v>0</v>
      </c>
      <c r="U1421" s="40"/>
      <c r="V1421" s="40"/>
      <c r="W1421" s="40"/>
      <c r="X1421" s="40"/>
      <c r="Y1421" s="40"/>
      <c r="Z1421" s="40"/>
      <c r="AA1421" s="40"/>
      <c r="AB1421" s="40"/>
      <c r="AC1421" s="40"/>
      <c r="AD1421" s="40"/>
      <c r="AE1421" s="40"/>
      <c r="AR1421" s="239" t="s">
        <v>290</v>
      </c>
      <c r="AT1421" s="239" t="s">
        <v>179</v>
      </c>
      <c r="AU1421" s="239" t="s">
        <v>82</v>
      </c>
      <c r="AY1421" s="19" t="s">
        <v>177</v>
      </c>
      <c r="BE1421" s="240">
        <f>IF(N1421="základní",J1421,0)</f>
        <v>0</v>
      </c>
      <c r="BF1421" s="240">
        <f>IF(N1421="snížená",J1421,0)</f>
        <v>0</v>
      </c>
      <c r="BG1421" s="240">
        <f>IF(N1421="zákl. přenesená",J1421,0)</f>
        <v>0</v>
      </c>
      <c r="BH1421" s="240">
        <f>IF(N1421="sníž. přenesená",J1421,0)</f>
        <v>0</v>
      </c>
      <c r="BI1421" s="240">
        <f>IF(N1421="nulová",J1421,0)</f>
        <v>0</v>
      </c>
      <c r="BJ1421" s="19" t="s">
        <v>80</v>
      </c>
      <c r="BK1421" s="240">
        <f>ROUND(I1421*H1421,2)</f>
        <v>0</v>
      </c>
      <c r="BL1421" s="19" t="s">
        <v>290</v>
      </c>
      <c r="BM1421" s="239" t="s">
        <v>1944</v>
      </c>
    </row>
    <row r="1422" s="2" customFormat="1" ht="19.8" customHeight="1">
      <c r="A1422" s="40"/>
      <c r="B1422" s="41"/>
      <c r="C1422" s="228" t="s">
        <v>1945</v>
      </c>
      <c r="D1422" s="228" t="s">
        <v>179</v>
      </c>
      <c r="E1422" s="229" t="s">
        <v>1946</v>
      </c>
      <c r="F1422" s="230" t="s">
        <v>1947</v>
      </c>
      <c r="G1422" s="231" t="s">
        <v>194</v>
      </c>
      <c r="H1422" s="232">
        <v>2.7869999999999999</v>
      </c>
      <c r="I1422" s="233"/>
      <c r="J1422" s="234">
        <f>ROUND(I1422*H1422,2)</f>
        <v>0</v>
      </c>
      <c r="K1422" s="230" t="s">
        <v>183</v>
      </c>
      <c r="L1422" s="46"/>
      <c r="M1422" s="235" t="s">
        <v>21</v>
      </c>
      <c r="N1422" s="236" t="s">
        <v>44</v>
      </c>
      <c r="O1422" s="86"/>
      <c r="P1422" s="237">
        <f>O1422*H1422</f>
        <v>0</v>
      </c>
      <c r="Q1422" s="237">
        <v>0</v>
      </c>
      <c r="R1422" s="237">
        <f>Q1422*H1422</f>
        <v>0</v>
      </c>
      <c r="S1422" s="237">
        <v>0</v>
      </c>
      <c r="T1422" s="238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39" t="s">
        <v>290</v>
      </c>
      <c r="AT1422" s="239" t="s">
        <v>179</v>
      </c>
      <c r="AU1422" s="239" t="s">
        <v>82</v>
      </c>
      <c r="AY1422" s="19" t="s">
        <v>177</v>
      </c>
      <c r="BE1422" s="240">
        <f>IF(N1422="základní",J1422,0)</f>
        <v>0</v>
      </c>
      <c r="BF1422" s="240">
        <f>IF(N1422="snížená",J1422,0)</f>
        <v>0</v>
      </c>
      <c r="BG1422" s="240">
        <f>IF(N1422="zákl. přenesená",J1422,0)</f>
        <v>0</v>
      </c>
      <c r="BH1422" s="240">
        <f>IF(N1422="sníž. přenesená",J1422,0)</f>
        <v>0</v>
      </c>
      <c r="BI1422" s="240">
        <f>IF(N1422="nulová",J1422,0)</f>
        <v>0</v>
      </c>
      <c r="BJ1422" s="19" t="s">
        <v>80</v>
      </c>
      <c r="BK1422" s="240">
        <f>ROUND(I1422*H1422,2)</f>
        <v>0</v>
      </c>
      <c r="BL1422" s="19" t="s">
        <v>290</v>
      </c>
      <c r="BM1422" s="239" t="s">
        <v>1948</v>
      </c>
    </row>
    <row r="1423" s="2" customFormat="1" ht="30" customHeight="1">
      <c r="A1423" s="40"/>
      <c r="B1423" s="41"/>
      <c r="C1423" s="228" t="s">
        <v>1949</v>
      </c>
      <c r="D1423" s="228" t="s">
        <v>179</v>
      </c>
      <c r="E1423" s="229" t="s">
        <v>1950</v>
      </c>
      <c r="F1423" s="230" t="s">
        <v>1951</v>
      </c>
      <c r="G1423" s="231" t="s">
        <v>194</v>
      </c>
      <c r="H1423" s="232">
        <v>2.7869999999999999</v>
      </c>
      <c r="I1423" s="233"/>
      <c r="J1423" s="234">
        <f>ROUND(I1423*H1423,2)</f>
        <v>0</v>
      </c>
      <c r="K1423" s="230" t="s">
        <v>183</v>
      </c>
      <c r="L1423" s="46"/>
      <c r="M1423" s="235" t="s">
        <v>21</v>
      </c>
      <c r="N1423" s="236" t="s">
        <v>44</v>
      </c>
      <c r="O1423" s="86"/>
      <c r="P1423" s="237">
        <f>O1423*H1423</f>
        <v>0</v>
      </c>
      <c r="Q1423" s="237">
        <v>0</v>
      </c>
      <c r="R1423" s="237">
        <f>Q1423*H1423</f>
        <v>0</v>
      </c>
      <c r="S1423" s="237">
        <v>0</v>
      </c>
      <c r="T1423" s="238">
        <f>S1423*H1423</f>
        <v>0</v>
      </c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R1423" s="239" t="s">
        <v>290</v>
      </c>
      <c r="AT1423" s="239" t="s">
        <v>179</v>
      </c>
      <c r="AU1423" s="239" t="s">
        <v>82</v>
      </c>
      <c r="AY1423" s="19" t="s">
        <v>177</v>
      </c>
      <c r="BE1423" s="240">
        <f>IF(N1423="základní",J1423,0)</f>
        <v>0</v>
      </c>
      <c r="BF1423" s="240">
        <f>IF(N1423="snížená",J1423,0)</f>
        <v>0</v>
      </c>
      <c r="BG1423" s="240">
        <f>IF(N1423="zákl. přenesená",J1423,0)</f>
        <v>0</v>
      </c>
      <c r="BH1423" s="240">
        <f>IF(N1423="sníž. přenesená",J1423,0)</f>
        <v>0</v>
      </c>
      <c r="BI1423" s="240">
        <f>IF(N1423="nulová",J1423,0)</f>
        <v>0</v>
      </c>
      <c r="BJ1423" s="19" t="s">
        <v>80</v>
      </c>
      <c r="BK1423" s="240">
        <f>ROUND(I1423*H1423,2)</f>
        <v>0</v>
      </c>
      <c r="BL1423" s="19" t="s">
        <v>290</v>
      </c>
      <c r="BM1423" s="239" t="s">
        <v>1952</v>
      </c>
    </row>
    <row r="1424" s="12" customFormat="1" ht="22.8" customHeight="1">
      <c r="A1424" s="12"/>
      <c r="B1424" s="212"/>
      <c r="C1424" s="213"/>
      <c r="D1424" s="214" t="s">
        <v>72</v>
      </c>
      <c r="E1424" s="226" t="s">
        <v>1953</v>
      </c>
      <c r="F1424" s="226" t="s">
        <v>1954</v>
      </c>
      <c r="G1424" s="213"/>
      <c r="H1424" s="213"/>
      <c r="I1424" s="216"/>
      <c r="J1424" s="227">
        <f>BK1424</f>
        <v>0</v>
      </c>
      <c r="K1424" s="213"/>
      <c r="L1424" s="218"/>
      <c r="M1424" s="219"/>
      <c r="N1424" s="220"/>
      <c r="O1424" s="220"/>
      <c r="P1424" s="221">
        <f>SUM(P1425:P1452)</f>
        <v>0</v>
      </c>
      <c r="Q1424" s="220"/>
      <c r="R1424" s="221">
        <f>SUM(R1425:R1452)</f>
        <v>0.95023249999999992</v>
      </c>
      <c r="S1424" s="220"/>
      <c r="T1424" s="222">
        <f>SUM(T1425:T1452)</f>
        <v>0</v>
      </c>
      <c r="U1424" s="12"/>
      <c r="V1424" s="12"/>
      <c r="W1424" s="12"/>
      <c r="X1424" s="12"/>
      <c r="Y1424" s="12"/>
      <c r="Z1424" s="12"/>
      <c r="AA1424" s="12"/>
      <c r="AB1424" s="12"/>
      <c r="AC1424" s="12"/>
      <c r="AD1424" s="12"/>
      <c r="AE1424" s="12"/>
      <c r="AR1424" s="223" t="s">
        <v>82</v>
      </c>
      <c r="AT1424" s="224" t="s">
        <v>72</v>
      </c>
      <c r="AU1424" s="224" t="s">
        <v>80</v>
      </c>
      <c r="AY1424" s="223" t="s">
        <v>177</v>
      </c>
      <c r="BK1424" s="225">
        <f>SUM(BK1425:BK1452)</f>
        <v>0</v>
      </c>
    </row>
    <row r="1425" s="2" customFormat="1" ht="19.8" customHeight="1">
      <c r="A1425" s="40"/>
      <c r="B1425" s="41"/>
      <c r="C1425" s="228" t="s">
        <v>1955</v>
      </c>
      <c r="D1425" s="228" t="s">
        <v>179</v>
      </c>
      <c r="E1425" s="229" t="s">
        <v>1956</v>
      </c>
      <c r="F1425" s="230" t="s">
        <v>1957</v>
      </c>
      <c r="G1425" s="231" t="s">
        <v>269</v>
      </c>
      <c r="H1425" s="232">
        <v>73.870000000000005</v>
      </c>
      <c r="I1425" s="233"/>
      <c r="J1425" s="234">
        <f>ROUND(I1425*H1425,2)</f>
        <v>0</v>
      </c>
      <c r="K1425" s="230" t="s">
        <v>183</v>
      </c>
      <c r="L1425" s="46"/>
      <c r="M1425" s="235" t="s">
        <v>21</v>
      </c>
      <c r="N1425" s="236" t="s">
        <v>44</v>
      </c>
      <c r="O1425" s="86"/>
      <c r="P1425" s="237">
        <f>O1425*H1425</f>
        <v>0</v>
      </c>
      <c r="Q1425" s="237">
        <v>0.00139</v>
      </c>
      <c r="R1425" s="237">
        <f>Q1425*H1425</f>
        <v>0.1026793</v>
      </c>
      <c r="S1425" s="237">
        <v>0</v>
      </c>
      <c r="T1425" s="238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39" t="s">
        <v>290</v>
      </c>
      <c r="AT1425" s="239" t="s">
        <v>179</v>
      </c>
      <c r="AU1425" s="239" t="s">
        <v>82</v>
      </c>
      <c r="AY1425" s="19" t="s">
        <v>177</v>
      </c>
      <c r="BE1425" s="240">
        <f>IF(N1425="základní",J1425,0)</f>
        <v>0</v>
      </c>
      <c r="BF1425" s="240">
        <f>IF(N1425="snížená",J1425,0)</f>
        <v>0</v>
      </c>
      <c r="BG1425" s="240">
        <f>IF(N1425="zákl. přenesená",J1425,0)</f>
        <v>0</v>
      </c>
      <c r="BH1425" s="240">
        <f>IF(N1425="sníž. přenesená",J1425,0)</f>
        <v>0</v>
      </c>
      <c r="BI1425" s="240">
        <f>IF(N1425="nulová",J1425,0)</f>
        <v>0</v>
      </c>
      <c r="BJ1425" s="19" t="s">
        <v>80</v>
      </c>
      <c r="BK1425" s="240">
        <f>ROUND(I1425*H1425,2)</f>
        <v>0</v>
      </c>
      <c r="BL1425" s="19" t="s">
        <v>290</v>
      </c>
      <c r="BM1425" s="239" t="s">
        <v>1958</v>
      </c>
    </row>
    <row r="1426" s="13" customFormat="1">
      <c r="A1426" s="13"/>
      <c r="B1426" s="241"/>
      <c r="C1426" s="242"/>
      <c r="D1426" s="243" t="s">
        <v>186</v>
      </c>
      <c r="E1426" s="244" t="s">
        <v>21</v>
      </c>
      <c r="F1426" s="245" t="s">
        <v>1959</v>
      </c>
      <c r="G1426" s="242"/>
      <c r="H1426" s="244" t="s">
        <v>21</v>
      </c>
      <c r="I1426" s="246"/>
      <c r="J1426" s="242"/>
      <c r="K1426" s="242"/>
      <c r="L1426" s="247"/>
      <c r="M1426" s="248"/>
      <c r="N1426" s="249"/>
      <c r="O1426" s="249"/>
      <c r="P1426" s="249"/>
      <c r="Q1426" s="249"/>
      <c r="R1426" s="249"/>
      <c r="S1426" s="249"/>
      <c r="T1426" s="250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51" t="s">
        <v>186</v>
      </c>
      <c r="AU1426" s="251" t="s">
        <v>82</v>
      </c>
      <c r="AV1426" s="13" t="s">
        <v>80</v>
      </c>
      <c r="AW1426" s="13" t="s">
        <v>34</v>
      </c>
      <c r="AX1426" s="13" t="s">
        <v>73</v>
      </c>
      <c r="AY1426" s="251" t="s">
        <v>177</v>
      </c>
    </row>
    <row r="1427" s="13" customFormat="1">
      <c r="A1427" s="13"/>
      <c r="B1427" s="241"/>
      <c r="C1427" s="242"/>
      <c r="D1427" s="243" t="s">
        <v>186</v>
      </c>
      <c r="E1427" s="244" t="s">
        <v>21</v>
      </c>
      <c r="F1427" s="245" t="s">
        <v>1960</v>
      </c>
      <c r="G1427" s="242"/>
      <c r="H1427" s="244" t="s">
        <v>21</v>
      </c>
      <c r="I1427" s="246"/>
      <c r="J1427" s="242"/>
      <c r="K1427" s="242"/>
      <c r="L1427" s="247"/>
      <c r="M1427" s="248"/>
      <c r="N1427" s="249"/>
      <c r="O1427" s="249"/>
      <c r="P1427" s="249"/>
      <c r="Q1427" s="249"/>
      <c r="R1427" s="249"/>
      <c r="S1427" s="249"/>
      <c r="T1427" s="250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51" t="s">
        <v>186</v>
      </c>
      <c r="AU1427" s="251" t="s">
        <v>82</v>
      </c>
      <c r="AV1427" s="13" t="s">
        <v>80</v>
      </c>
      <c r="AW1427" s="13" t="s">
        <v>34</v>
      </c>
      <c r="AX1427" s="13" t="s">
        <v>73</v>
      </c>
      <c r="AY1427" s="251" t="s">
        <v>177</v>
      </c>
    </row>
    <row r="1428" s="13" customFormat="1">
      <c r="A1428" s="13"/>
      <c r="B1428" s="241"/>
      <c r="C1428" s="242"/>
      <c r="D1428" s="243" t="s">
        <v>186</v>
      </c>
      <c r="E1428" s="244" t="s">
        <v>21</v>
      </c>
      <c r="F1428" s="245" t="s">
        <v>463</v>
      </c>
      <c r="G1428" s="242"/>
      <c r="H1428" s="244" t="s">
        <v>21</v>
      </c>
      <c r="I1428" s="246"/>
      <c r="J1428" s="242"/>
      <c r="K1428" s="242"/>
      <c r="L1428" s="247"/>
      <c r="M1428" s="248"/>
      <c r="N1428" s="249"/>
      <c r="O1428" s="249"/>
      <c r="P1428" s="249"/>
      <c r="Q1428" s="249"/>
      <c r="R1428" s="249"/>
      <c r="S1428" s="249"/>
      <c r="T1428" s="250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51" t="s">
        <v>186</v>
      </c>
      <c r="AU1428" s="251" t="s">
        <v>82</v>
      </c>
      <c r="AV1428" s="13" t="s">
        <v>80</v>
      </c>
      <c r="AW1428" s="13" t="s">
        <v>34</v>
      </c>
      <c r="AX1428" s="13" t="s">
        <v>73</v>
      </c>
      <c r="AY1428" s="251" t="s">
        <v>177</v>
      </c>
    </row>
    <row r="1429" s="14" customFormat="1">
      <c r="A1429" s="14"/>
      <c r="B1429" s="252"/>
      <c r="C1429" s="253"/>
      <c r="D1429" s="243" t="s">
        <v>186</v>
      </c>
      <c r="E1429" s="254" t="s">
        <v>21</v>
      </c>
      <c r="F1429" s="255" t="s">
        <v>1961</v>
      </c>
      <c r="G1429" s="253"/>
      <c r="H1429" s="256">
        <v>38.869999999999997</v>
      </c>
      <c r="I1429" s="257"/>
      <c r="J1429" s="253"/>
      <c r="K1429" s="253"/>
      <c r="L1429" s="258"/>
      <c r="M1429" s="259"/>
      <c r="N1429" s="260"/>
      <c r="O1429" s="260"/>
      <c r="P1429" s="260"/>
      <c r="Q1429" s="260"/>
      <c r="R1429" s="260"/>
      <c r="S1429" s="260"/>
      <c r="T1429" s="261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62" t="s">
        <v>186</v>
      </c>
      <c r="AU1429" s="262" t="s">
        <v>82</v>
      </c>
      <c r="AV1429" s="14" t="s">
        <v>82</v>
      </c>
      <c r="AW1429" s="14" t="s">
        <v>34</v>
      </c>
      <c r="AX1429" s="14" t="s">
        <v>73</v>
      </c>
      <c r="AY1429" s="262" t="s">
        <v>177</v>
      </c>
    </row>
    <row r="1430" s="14" customFormat="1">
      <c r="A1430" s="14"/>
      <c r="B1430" s="252"/>
      <c r="C1430" s="253"/>
      <c r="D1430" s="243" t="s">
        <v>186</v>
      </c>
      <c r="E1430" s="254" t="s">
        <v>21</v>
      </c>
      <c r="F1430" s="255" t="s">
        <v>1962</v>
      </c>
      <c r="G1430" s="253"/>
      <c r="H1430" s="256">
        <v>35</v>
      </c>
      <c r="I1430" s="257"/>
      <c r="J1430" s="253"/>
      <c r="K1430" s="253"/>
      <c r="L1430" s="258"/>
      <c r="M1430" s="259"/>
      <c r="N1430" s="260"/>
      <c r="O1430" s="260"/>
      <c r="P1430" s="260"/>
      <c r="Q1430" s="260"/>
      <c r="R1430" s="260"/>
      <c r="S1430" s="260"/>
      <c r="T1430" s="261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62" t="s">
        <v>186</v>
      </c>
      <c r="AU1430" s="262" t="s">
        <v>82</v>
      </c>
      <c r="AV1430" s="14" t="s">
        <v>82</v>
      </c>
      <c r="AW1430" s="14" t="s">
        <v>34</v>
      </c>
      <c r="AX1430" s="14" t="s">
        <v>73</v>
      </c>
      <c r="AY1430" s="262" t="s">
        <v>177</v>
      </c>
    </row>
    <row r="1431" s="15" customFormat="1">
      <c r="A1431" s="15"/>
      <c r="B1431" s="263"/>
      <c r="C1431" s="264"/>
      <c r="D1431" s="243" t="s">
        <v>186</v>
      </c>
      <c r="E1431" s="265" t="s">
        <v>21</v>
      </c>
      <c r="F1431" s="266" t="s">
        <v>190</v>
      </c>
      <c r="G1431" s="264"/>
      <c r="H1431" s="267">
        <v>73.870000000000005</v>
      </c>
      <c r="I1431" s="268"/>
      <c r="J1431" s="264"/>
      <c r="K1431" s="264"/>
      <c r="L1431" s="269"/>
      <c r="M1431" s="270"/>
      <c r="N1431" s="271"/>
      <c r="O1431" s="271"/>
      <c r="P1431" s="271"/>
      <c r="Q1431" s="271"/>
      <c r="R1431" s="271"/>
      <c r="S1431" s="271"/>
      <c r="T1431" s="272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73" t="s">
        <v>186</v>
      </c>
      <c r="AU1431" s="273" t="s">
        <v>82</v>
      </c>
      <c r="AV1431" s="15" t="s">
        <v>184</v>
      </c>
      <c r="AW1431" s="15" t="s">
        <v>34</v>
      </c>
      <c r="AX1431" s="15" t="s">
        <v>80</v>
      </c>
      <c r="AY1431" s="273" t="s">
        <v>177</v>
      </c>
    </row>
    <row r="1432" s="2" customFormat="1" ht="14.4" customHeight="1">
      <c r="A1432" s="40"/>
      <c r="B1432" s="41"/>
      <c r="C1432" s="274" t="s">
        <v>1963</v>
      </c>
      <c r="D1432" s="274" t="s">
        <v>191</v>
      </c>
      <c r="E1432" s="275" t="s">
        <v>1964</v>
      </c>
      <c r="F1432" s="276" t="s">
        <v>1965</v>
      </c>
      <c r="G1432" s="277" t="s">
        <v>269</v>
      </c>
      <c r="H1432" s="278">
        <v>77.563999999999993</v>
      </c>
      <c r="I1432" s="279"/>
      <c r="J1432" s="280">
        <f>ROUND(I1432*H1432,2)</f>
        <v>0</v>
      </c>
      <c r="K1432" s="276" t="s">
        <v>183</v>
      </c>
      <c r="L1432" s="281"/>
      <c r="M1432" s="282" t="s">
        <v>21</v>
      </c>
      <c r="N1432" s="283" t="s">
        <v>44</v>
      </c>
      <c r="O1432" s="86"/>
      <c r="P1432" s="237">
        <f>O1432*H1432</f>
        <v>0</v>
      </c>
      <c r="Q1432" s="237">
        <v>0.0080000000000000002</v>
      </c>
      <c r="R1432" s="237">
        <f>Q1432*H1432</f>
        <v>0.62051199999999995</v>
      </c>
      <c r="S1432" s="237">
        <v>0</v>
      </c>
      <c r="T1432" s="238">
        <f>S1432*H1432</f>
        <v>0</v>
      </c>
      <c r="U1432" s="40"/>
      <c r="V1432" s="40"/>
      <c r="W1432" s="40"/>
      <c r="X1432" s="40"/>
      <c r="Y1432" s="40"/>
      <c r="Z1432" s="40"/>
      <c r="AA1432" s="40"/>
      <c r="AB1432" s="40"/>
      <c r="AC1432" s="40"/>
      <c r="AD1432" s="40"/>
      <c r="AE1432" s="40"/>
      <c r="AR1432" s="239" t="s">
        <v>385</v>
      </c>
      <c r="AT1432" s="239" t="s">
        <v>191</v>
      </c>
      <c r="AU1432" s="239" t="s">
        <v>82</v>
      </c>
      <c r="AY1432" s="19" t="s">
        <v>177</v>
      </c>
      <c r="BE1432" s="240">
        <f>IF(N1432="základní",J1432,0)</f>
        <v>0</v>
      </c>
      <c r="BF1432" s="240">
        <f>IF(N1432="snížená",J1432,0)</f>
        <v>0</v>
      </c>
      <c r="BG1432" s="240">
        <f>IF(N1432="zákl. přenesená",J1432,0)</f>
        <v>0</v>
      </c>
      <c r="BH1432" s="240">
        <f>IF(N1432="sníž. přenesená",J1432,0)</f>
        <v>0</v>
      </c>
      <c r="BI1432" s="240">
        <f>IF(N1432="nulová",J1432,0)</f>
        <v>0</v>
      </c>
      <c r="BJ1432" s="19" t="s">
        <v>80</v>
      </c>
      <c r="BK1432" s="240">
        <f>ROUND(I1432*H1432,2)</f>
        <v>0</v>
      </c>
      <c r="BL1432" s="19" t="s">
        <v>290</v>
      </c>
      <c r="BM1432" s="239" t="s">
        <v>1966</v>
      </c>
    </row>
    <row r="1433" s="14" customFormat="1">
      <c r="A1433" s="14"/>
      <c r="B1433" s="252"/>
      <c r="C1433" s="253"/>
      <c r="D1433" s="243" t="s">
        <v>186</v>
      </c>
      <c r="E1433" s="254" t="s">
        <v>21</v>
      </c>
      <c r="F1433" s="255" t="s">
        <v>1967</v>
      </c>
      <c r="G1433" s="253"/>
      <c r="H1433" s="256">
        <v>77.563999999999993</v>
      </c>
      <c r="I1433" s="257"/>
      <c r="J1433" s="253"/>
      <c r="K1433" s="253"/>
      <c r="L1433" s="258"/>
      <c r="M1433" s="259"/>
      <c r="N1433" s="260"/>
      <c r="O1433" s="260"/>
      <c r="P1433" s="260"/>
      <c r="Q1433" s="260"/>
      <c r="R1433" s="260"/>
      <c r="S1433" s="260"/>
      <c r="T1433" s="261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62" t="s">
        <v>186</v>
      </c>
      <c r="AU1433" s="262" t="s">
        <v>82</v>
      </c>
      <c r="AV1433" s="14" t="s">
        <v>82</v>
      </c>
      <c r="AW1433" s="14" t="s">
        <v>34</v>
      </c>
      <c r="AX1433" s="14" t="s">
        <v>80</v>
      </c>
      <c r="AY1433" s="262" t="s">
        <v>177</v>
      </c>
    </row>
    <row r="1434" s="2" customFormat="1" ht="19.8" customHeight="1">
      <c r="A1434" s="40"/>
      <c r="B1434" s="41"/>
      <c r="C1434" s="228" t="s">
        <v>1968</v>
      </c>
      <c r="D1434" s="228" t="s">
        <v>179</v>
      </c>
      <c r="E1434" s="229" t="s">
        <v>1969</v>
      </c>
      <c r="F1434" s="230" t="s">
        <v>1970</v>
      </c>
      <c r="G1434" s="231" t="s">
        <v>293</v>
      </c>
      <c r="H1434" s="232">
        <v>88.644000000000005</v>
      </c>
      <c r="I1434" s="233"/>
      <c r="J1434" s="234">
        <f>ROUND(I1434*H1434,2)</f>
        <v>0</v>
      </c>
      <c r="K1434" s="230" t="s">
        <v>183</v>
      </c>
      <c r="L1434" s="46"/>
      <c r="M1434" s="235" t="s">
        <v>21</v>
      </c>
      <c r="N1434" s="236" t="s">
        <v>44</v>
      </c>
      <c r="O1434" s="86"/>
      <c r="P1434" s="237">
        <f>O1434*H1434</f>
        <v>0</v>
      </c>
      <c r="Q1434" s="237">
        <v>0.00025999999999999998</v>
      </c>
      <c r="R1434" s="237">
        <f>Q1434*H1434</f>
        <v>0.023047439999999999</v>
      </c>
      <c r="S1434" s="237">
        <v>0</v>
      </c>
      <c r="T1434" s="238">
        <f>S1434*H1434</f>
        <v>0</v>
      </c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R1434" s="239" t="s">
        <v>290</v>
      </c>
      <c r="AT1434" s="239" t="s">
        <v>179</v>
      </c>
      <c r="AU1434" s="239" t="s">
        <v>82</v>
      </c>
      <c r="AY1434" s="19" t="s">
        <v>177</v>
      </c>
      <c r="BE1434" s="240">
        <f>IF(N1434="základní",J1434,0)</f>
        <v>0</v>
      </c>
      <c r="BF1434" s="240">
        <f>IF(N1434="snížená",J1434,0)</f>
        <v>0</v>
      </c>
      <c r="BG1434" s="240">
        <f>IF(N1434="zákl. přenesená",J1434,0)</f>
        <v>0</v>
      </c>
      <c r="BH1434" s="240">
        <f>IF(N1434="sníž. přenesená",J1434,0)</f>
        <v>0</v>
      </c>
      <c r="BI1434" s="240">
        <f>IF(N1434="nulová",J1434,0)</f>
        <v>0</v>
      </c>
      <c r="BJ1434" s="19" t="s">
        <v>80</v>
      </c>
      <c r="BK1434" s="240">
        <f>ROUND(I1434*H1434,2)</f>
        <v>0</v>
      </c>
      <c r="BL1434" s="19" t="s">
        <v>290</v>
      </c>
      <c r="BM1434" s="239" t="s">
        <v>1971</v>
      </c>
    </row>
    <row r="1435" s="14" customFormat="1">
      <c r="A1435" s="14"/>
      <c r="B1435" s="252"/>
      <c r="C1435" s="253"/>
      <c r="D1435" s="243" t="s">
        <v>186</v>
      </c>
      <c r="E1435" s="254" t="s">
        <v>21</v>
      </c>
      <c r="F1435" s="255" t="s">
        <v>1972</v>
      </c>
      <c r="G1435" s="253"/>
      <c r="H1435" s="256">
        <v>88.644000000000005</v>
      </c>
      <c r="I1435" s="257"/>
      <c r="J1435" s="253"/>
      <c r="K1435" s="253"/>
      <c r="L1435" s="258"/>
      <c r="M1435" s="259"/>
      <c r="N1435" s="260"/>
      <c r="O1435" s="260"/>
      <c r="P1435" s="260"/>
      <c r="Q1435" s="260"/>
      <c r="R1435" s="260"/>
      <c r="S1435" s="260"/>
      <c r="T1435" s="261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62" t="s">
        <v>186</v>
      </c>
      <c r="AU1435" s="262" t="s">
        <v>82</v>
      </c>
      <c r="AV1435" s="14" t="s">
        <v>82</v>
      </c>
      <c r="AW1435" s="14" t="s">
        <v>34</v>
      </c>
      <c r="AX1435" s="14" t="s">
        <v>80</v>
      </c>
      <c r="AY1435" s="262" t="s">
        <v>177</v>
      </c>
    </row>
    <row r="1436" s="2" customFormat="1" ht="19.8" customHeight="1">
      <c r="A1436" s="40"/>
      <c r="B1436" s="41"/>
      <c r="C1436" s="228" t="s">
        <v>1973</v>
      </c>
      <c r="D1436" s="228" t="s">
        <v>179</v>
      </c>
      <c r="E1436" s="229" t="s">
        <v>1974</v>
      </c>
      <c r="F1436" s="230" t="s">
        <v>1975</v>
      </c>
      <c r="G1436" s="231" t="s">
        <v>269</v>
      </c>
      <c r="H1436" s="232">
        <v>73.870000000000005</v>
      </c>
      <c r="I1436" s="233"/>
      <c r="J1436" s="234">
        <f>ROUND(I1436*H1436,2)</f>
        <v>0</v>
      </c>
      <c r="K1436" s="230" t="s">
        <v>183</v>
      </c>
      <c r="L1436" s="46"/>
      <c r="M1436" s="235" t="s">
        <v>21</v>
      </c>
      <c r="N1436" s="236" t="s">
        <v>44</v>
      </c>
      <c r="O1436" s="86"/>
      <c r="P1436" s="237">
        <f>O1436*H1436</f>
        <v>0</v>
      </c>
      <c r="Q1436" s="237">
        <v>0</v>
      </c>
      <c r="R1436" s="237">
        <f>Q1436*H1436</f>
        <v>0</v>
      </c>
      <c r="S1436" s="237">
        <v>0</v>
      </c>
      <c r="T1436" s="238">
        <f>S1436*H1436</f>
        <v>0</v>
      </c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R1436" s="239" t="s">
        <v>290</v>
      </c>
      <c r="AT1436" s="239" t="s">
        <v>179</v>
      </c>
      <c r="AU1436" s="239" t="s">
        <v>82</v>
      </c>
      <c r="AY1436" s="19" t="s">
        <v>177</v>
      </c>
      <c r="BE1436" s="240">
        <f>IF(N1436="základní",J1436,0)</f>
        <v>0</v>
      </c>
      <c r="BF1436" s="240">
        <f>IF(N1436="snížená",J1436,0)</f>
        <v>0</v>
      </c>
      <c r="BG1436" s="240">
        <f>IF(N1436="zákl. přenesená",J1436,0)</f>
        <v>0</v>
      </c>
      <c r="BH1436" s="240">
        <f>IF(N1436="sníž. přenesená",J1436,0)</f>
        <v>0</v>
      </c>
      <c r="BI1436" s="240">
        <f>IF(N1436="nulová",J1436,0)</f>
        <v>0</v>
      </c>
      <c r="BJ1436" s="19" t="s">
        <v>80</v>
      </c>
      <c r="BK1436" s="240">
        <f>ROUND(I1436*H1436,2)</f>
        <v>0</v>
      </c>
      <c r="BL1436" s="19" t="s">
        <v>290</v>
      </c>
      <c r="BM1436" s="239" t="s">
        <v>1976</v>
      </c>
    </row>
    <row r="1437" s="2" customFormat="1" ht="14.4" customHeight="1">
      <c r="A1437" s="40"/>
      <c r="B1437" s="41"/>
      <c r="C1437" s="274" t="s">
        <v>1977</v>
      </c>
      <c r="D1437" s="274" t="s">
        <v>191</v>
      </c>
      <c r="E1437" s="275" t="s">
        <v>1978</v>
      </c>
      <c r="F1437" s="276" t="s">
        <v>1979</v>
      </c>
      <c r="G1437" s="277" t="s">
        <v>269</v>
      </c>
      <c r="H1437" s="278">
        <v>77.563999999999993</v>
      </c>
      <c r="I1437" s="279"/>
      <c r="J1437" s="280">
        <f>ROUND(I1437*H1437,2)</f>
        <v>0</v>
      </c>
      <c r="K1437" s="276" t="s">
        <v>183</v>
      </c>
      <c r="L1437" s="281"/>
      <c r="M1437" s="282" t="s">
        <v>21</v>
      </c>
      <c r="N1437" s="283" t="s">
        <v>44</v>
      </c>
      <c r="O1437" s="86"/>
      <c r="P1437" s="237">
        <f>O1437*H1437</f>
        <v>0</v>
      </c>
      <c r="Q1437" s="237">
        <v>0.0016800000000000001</v>
      </c>
      <c r="R1437" s="237">
        <f>Q1437*H1437</f>
        <v>0.13030751999999998</v>
      </c>
      <c r="S1437" s="237">
        <v>0</v>
      </c>
      <c r="T1437" s="238">
        <f>S1437*H1437</f>
        <v>0</v>
      </c>
      <c r="U1437" s="40"/>
      <c r="V1437" s="40"/>
      <c r="W1437" s="40"/>
      <c r="X1437" s="40"/>
      <c r="Y1437" s="40"/>
      <c r="Z1437" s="40"/>
      <c r="AA1437" s="40"/>
      <c r="AB1437" s="40"/>
      <c r="AC1437" s="40"/>
      <c r="AD1437" s="40"/>
      <c r="AE1437" s="40"/>
      <c r="AR1437" s="239" t="s">
        <v>385</v>
      </c>
      <c r="AT1437" s="239" t="s">
        <v>191</v>
      </c>
      <c r="AU1437" s="239" t="s">
        <v>82</v>
      </c>
      <c r="AY1437" s="19" t="s">
        <v>177</v>
      </c>
      <c r="BE1437" s="240">
        <f>IF(N1437="základní",J1437,0)</f>
        <v>0</v>
      </c>
      <c r="BF1437" s="240">
        <f>IF(N1437="snížená",J1437,0)</f>
        <v>0</v>
      </c>
      <c r="BG1437" s="240">
        <f>IF(N1437="zákl. přenesená",J1437,0)</f>
        <v>0</v>
      </c>
      <c r="BH1437" s="240">
        <f>IF(N1437="sníž. přenesená",J1437,0)</f>
        <v>0</v>
      </c>
      <c r="BI1437" s="240">
        <f>IF(N1437="nulová",J1437,0)</f>
        <v>0</v>
      </c>
      <c r="BJ1437" s="19" t="s">
        <v>80</v>
      </c>
      <c r="BK1437" s="240">
        <f>ROUND(I1437*H1437,2)</f>
        <v>0</v>
      </c>
      <c r="BL1437" s="19" t="s">
        <v>290</v>
      </c>
      <c r="BM1437" s="239" t="s">
        <v>1980</v>
      </c>
    </row>
    <row r="1438" s="14" customFormat="1">
      <c r="A1438" s="14"/>
      <c r="B1438" s="252"/>
      <c r="C1438" s="253"/>
      <c r="D1438" s="243" t="s">
        <v>186</v>
      </c>
      <c r="E1438" s="254" t="s">
        <v>21</v>
      </c>
      <c r="F1438" s="255" t="s">
        <v>1967</v>
      </c>
      <c r="G1438" s="253"/>
      <c r="H1438" s="256">
        <v>77.563999999999993</v>
      </c>
      <c r="I1438" s="257"/>
      <c r="J1438" s="253"/>
      <c r="K1438" s="253"/>
      <c r="L1438" s="258"/>
      <c r="M1438" s="259"/>
      <c r="N1438" s="260"/>
      <c r="O1438" s="260"/>
      <c r="P1438" s="260"/>
      <c r="Q1438" s="260"/>
      <c r="R1438" s="260"/>
      <c r="S1438" s="260"/>
      <c r="T1438" s="261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62" t="s">
        <v>186</v>
      </c>
      <c r="AU1438" s="262" t="s">
        <v>82</v>
      </c>
      <c r="AV1438" s="14" t="s">
        <v>82</v>
      </c>
      <c r="AW1438" s="14" t="s">
        <v>34</v>
      </c>
      <c r="AX1438" s="14" t="s">
        <v>80</v>
      </c>
      <c r="AY1438" s="262" t="s">
        <v>177</v>
      </c>
    </row>
    <row r="1439" s="2" customFormat="1" ht="19.8" customHeight="1">
      <c r="A1439" s="40"/>
      <c r="B1439" s="41"/>
      <c r="C1439" s="228" t="s">
        <v>1981</v>
      </c>
      <c r="D1439" s="228" t="s">
        <v>179</v>
      </c>
      <c r="E1439" s="229" t="s">
        <v>1982</v>
      </c>
      <c r="F1439" s="230" t="s">
        <v>1983</v>
      </c>
      <c r="G1439" s="231" t="s">
        <v>269</v>
      </c>
      <c r="H1439" s="232">
        <v>73.870000000000005</v>
      </c>
      <c r="I1439" s="233"/>
      <c r="J1439" s="234">
        <f>ROUND(I1439*H1439,2)</f>
        <v>0</v>
      </c>
      <c r="K1439" s="230" t="s">
        <v>183</v>
      </c>
      <c r="L1439" s="46"/>
      <c r="M1439" s="235" t="s">
        <v>21</v>
      </c>
      <c r="N1439" s="236" t="s">
        <v>44</v>
      </c>
      <c r="O1439" s="86"/>
      <c r="P1439" s="237">
        <f>O1439*H1439</f>
        <v>0</v>
      </c>
      <c r="Q1439" s="237">
        <v>0</v>
      </c>
      <c r="R1439" s="237">
        <f>Q1439*H1439</f>
        <v>0</v>
      </c>
      <c r="S1439" s="237">
        <v>0</v>
      </c>
      <c r="T1439" s="238">
        <f>S1439*H1439</f>
        <v>0</v>
      </c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R1439" s="239" t="s">
        <v>290</v>
      </c>
      <c r="AT1439" s="239" t="s">
        <v>179</v>
      </c>
      <c r="AU1439" s="239" t="s">
        <v>82</v>
      </c>
      <c r="AY1439" s="19" t="s">
        <v>177</v>
      </c>
      <c r="BE1439" s="240">
        <f>IF(N1439="základní",J1439,0)</f>
        <v>0</v>
      </c>
      <c r="BF1439" s="240">
        <f>IF(N1439="snížená",J1439,0)</f>
        <v>0</v>
      </c>
      <c r="BG1439" s="240">
        <f>IF(N1439="zákl. přenesená",J1439,0)</f>
        <v>0</v>
      </c>
      <c r="BH1439" s="240">
        <f>IF(N1439="sníž. přenesená",J1439,0)</f>
        <v>0</v>
      </c>
      <c r="BI1439" s="240">
        <f>IF(N1439="nulová",J1439,0)</f>
        <v>0</v>
      </c>
      <c r="BJ1439" s="19" t="s">
        <v>80</v>
      </c>
      <c r="BK1439" s="240">
        <f>ROUND(I1439*H1439,2)</f>
        <v>0</v>
      </c>
      <c r="BL1439" s="19" t="s">
        <v>290</v>
      </c>
      <c r="BM1439" s="239" t="s">
        <v>1984</v>
      </c>
    </row>
    <row r="1440" s="2" customFormat="1" ht="14.4" customHeight="1">
      <c r="A1440" s="40"/>
      <c r="B1440" s="41"/>
      <c r="C1440" s="274" t="s">
        <v>1985</v>
      </c>
      <c r="D1440" s="274" t="s">
        <v>191</v>
      </c>
      <c r="E1440" s="275" t="s">
        <v>1986</v>
      </c>
      <c r="F1440" s="276" t="s">
        <v>1987</v>
      </c>
      <c r="G1440" s="277" t="s">
        <v>269</v>
      </c>
      <c r="H1440" s="278">
        <v>84.950999999999993</v>
      </c>
      <c r="I1440" s="279"/>
      <c r="J1440" s="280">
        <f>ROUND(I1440*H1440,2)</f>
        <v>0</v>
      </c>
      <c r="K1440" s="276" t="s">
        <v>183</v>
      </c>
      <c r="L1440" s="281"/>
      <c r="M1440" s="282" t="s">
        <v>21</v>
      </c>
      <c r="N1440" s="283" t="s">
        <v>44</v>
      </c>
      <c r="O1440" s="86"/>
      <c r="P1440" s="237">
        <f>O1440*H1440</f>
        <v>0</v>
      </c>
      <c r="Q1440" s="237">
        <v>0.00013999999999999999</v>
      </c>
      <c r="R1440" s="237">
        <f>Q1440*H1440</f>
        <v>0.011893139999999998</v>
      </c>
      <c r="S1440" s="237">
        <v>0</v>
      </c>
      <c r="T1440" s="238">
        <f>S1440*H1440</f>
        <v>0</v>
      </c>
      <c r="U1440" s="40"/>
      <c r="V1440" s="40"/>
      <c r="W1440" s="40"/>
      <c r="X1440" s="40"/>
      <c r="Y1440" s="40"/>
      <c r="Z1440" s="40"/>
      <c r="AA1440" s="40"/>
      <c r="AB1440" s="40"/>
      <c r="AC1440" s="40"/>
      <c r="AD1440" s="40"/>
      <c r="AE1440" s="40"/>
      <c r="AR1440" s="239" t="s">
        <v>385</v>
      </c>
      <c r="AT1440" s="239" t="s">
        <v>191</v>
      </c>
      <c r="AU1440" s="239" t="s">
        <v>82</v>
      </c>
      <c r="AY1440" s="19" t="s">
        <v>177</v>
      </c>
      <c r="BE1440" s="240">
        <f>IF(N1440="základní",J1440,0)</f>
        <v>0</v>
      </c>
      <c r="BF1440" s="240">
        <f>IF(N1440="snížená",J1440,0)</f>
        <v>0</v>
      </c>
      <c r="BG1440" s="240">
        <f>IF(N1440="zákl. přenesená",J1440,0)</f>
        <v>0</v>
      </c>
      <c r="BH1440" s="240">
        <f>IF(N1440="sníž. přenesená",J1440,0)</f>
        <v>0</v>
      </c>
      <c r="BI1440" s="240">
        <f>IF(N1440="nulová",J1440,0)</f>
        <v>0</v>
      </c>
      <c r="BJ1440" s="19" t="s">
        <v>80</v>
      </c>
      <c r="BK1440" s="240">
        <f>ROUND(I1440*H1440,2)</f>
        <v>0</v>
      </c>
      <c r="BL1440" s="19" t="s">
        <v>290</v>
      </c>
      <c r="BM1440" s="239" t="s">
        <v>1988</v>
      </c>
    </row>
    <row r="1441" s="14" customFormat="1">
      <c r="A1441" s="14"/>
      <c r="B1441" s="252"/>
      <c r="C1441" s="253"/>
      <c r="D1441" s="243" t="s">
        <v>186</v>
      </c>
      <c r="E1441" s="254" t="s">
        <v>21</v>
      </c>
      <c r="F1441" s="255" t="s">
        <v>1989</v>
      </c>
      <c r="G1441" s="253"/>
      <c r="H1441" s="256">
        <v>84.950999999999993</v>
      </c>
      <c r="I1441" s="257"/>
      <c r="J1441" s="253"/>
      <c r="K1441" s="253"/>
      <c r="L1441" s="258"/>
      <c r="M1441" s="259"/>
      <c r="N1441" s="260"/>
      <c r="O1441" s="260"/>
      <c r="P1441" s="260"/>
      <c r="Q1441" s="260"/>
      <c r="R1441" s="260"/>
      <c r="S1441" s="260"/>
      <c r="T1441" s="261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62" t="s">
        <v>186</v>
      </c>
      <c r="AU1441" s="262" t="s">
        <v>82</v>
      </c>
      <c r="AV1441" s="14" t="s">
        <v>82</v>
      </c>
      <c r="AW1441" s="14" t="s">
        <v>34</v>
      </c>
      <c r="AX1441" s="14" t="s">
        <v>80</v>
      </c>
      <c r="AY1441" s="262" t="s">
        <v>177</v>
      </c>
    </row>
    <row r="1442" s="2" customFormat="1" ht="40.2" customHeight="1">
      <c r="A1442" s="40"/>
      <c r="B1442" s="41"/>
      <c r="C1442" s="228" t="s">
        <v>1990</v>
      </c>
      <c r="D1442" s="228" t="s">
        <v>179</v>
      </c>
      <c r="E1442" s="229" t="s">
        <v>1991</v>
      </c>
      <c r="F1442" s="230" t="s">
        <v>1992</v>
      </c>
      <c r="G1442" s="231" t="s">
        <v>269</v>
      </c>
      <c r="H1442" s="232">
        <v>1.1699999999999999</v>
      </c>
      <c r="I1442" s="233"/>
      <c r="J1442" s="234">
        <f>ROUND(I1442*H1442,2)</f>
        <v>0</v>
      </c>
      <c r="K1442" s="230" t="s">
        <v>183</v>
      </c>
      <c r="L1442" s="46"/>
      <c r="M1442" s="235" t="s">
        <v>21</v>
      </c>
      <c r="N1442" s="236" t="s">
        <v>44</v>
      </c>
      <c r="O1442" s="86"/>
      <c r="P1442" s="237">
        <f>O1442*H1442</f>
        <v>0</v>
      </c>
      <c r="Q1442" s="237">
        <v>0.052330000000000002</v>
      </c>
      <c r="R1442" s="237">
        <f>Q1442*H1442</f>
        <v>0.061226099999999999</v>
      </c>
      <c r="S1442" s="237">
        <v>0</v>
      </c>
      <c r="T1442" s="238">
        <f>S1442*H1442</f>
        <v>0</v>
      </c>
      <c r="U1442" s="40"/>
      <c r="V1442" s="40"/>
      <c r="W1442" s="40"/>
      <c r="X1442" s="40"/>
      <c r="Y1442" s="40"/>
      <c r="Z1442" s="40"/>
      <c r="AA1442" s="40"/>
      <c r="AB1442" s="40"/>
      <c r="AC1442" s="40"/>
      <c r="AD1442" s="40"/>
      <c r="AE1442" s="40"/>
      <c r="AR1442" s="239" t="s">
        <v>290</v>
      </c>
      <c r="AT1442" s="239" t="s">
        <v>179</v>
      </c>
      <c r="AU1442" s="239" t="s">
        <v>82</v>
      </c>
      <c r="AY1442" s="19" t="s">
        <v>177</v>
      </c>
      <c r="BE1442" s="240">
        <f>IF(N1442="základní",J1442,0)</f>
        <v>0</v>
      </c>
      <c r="BF1442" s="240">
        <f>IF(N1442="snížená",J1442,0)</f>
        <v>0</v>
      </c>
      <c r="BG1442" s="240">
        <f>IF(N1442="zákl. přenesená",J1442,0)</f>
        <v>0</v>
      </c>
      <c r="BH1442" s="240">
        <f>IF(N1442="sníž. přenesená",J1442,0)</f>
        <v>0</v>
      </c>
      <c r="BI1442" s="240">
        <f>IF(N1442="nulová",J1442,0)</f>
        <v>0</v>
      </c>
      <c r="BJ1442" s="19" t="s">
        <v>80</v>
      </c>
      <c r="BK1442" s="240">
        <f>ROUND(I1442*H1442,2)</f>
        <v>0</v>
      </c>
      <c r="BL1442" s="19" t="s">
        <v>290</v>
      </c>
      <c r="BM1442" s="239" t="s">
        <v>1993</v>
      </c>
    </row>
    <row r="1443" s="13" customFormat="1">
      <c r="A1443" s="13"/>
      <c r="B1443" s="241"/>
      <c r="C1443" s="242"/>
      <c r="D1443" s="243" t="s">
        <v>186</v>
      </c>
      <c r="E1443" s="244" t="s">
        <v>21</v>
      </c>
      <c r="F1443" s="245" t="s">
        <v>1994</v>
      </c>
      <c r="G1443" s="242"/>
      <c r="H1443" s="244" t="s">
        <v>21</v>
      </c>
      <c r="I1443" s="246"/>
      <c r="J1443" s="242"/>
      <c r="K1443" s="242"/>
      <c r="L1443" s="247"/>
      <c r="M1443" s="248"/>
      <c r="N1443" s="249"/>
      <c r="O1443" s="249"/>
      <c r="P1443" s="249"/>
      <c r="Q1443" s="249"/>
      <c r="R1443" s="249"/>
      <c r="S1443" s="249"/>
      <c r="T1443" s="250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51" t="s">
        <v>186</v>
      </c>
      <c r="AU1443" s="251" t="s">
        <v>82</v>
      </c>
      <c r="AV1443" s="13" t="s">
        <v>80</v>
      </c>
      <c r="AW1443" s="13" t="s">
        <v>34</v>
      </c>
      <c r="AX1443" s="13" t="s">
        <v>73</v>
      </c>
      <c r="AY1443" s="251" t="s">
        <v>177</v>
      </c>
    </row>
    <row r="1444" s="13" customFormat="1">
      <c r="A1444" s="13"/>
      <c r="B1444" s="241"/>
      <c r="C1444" s="242"/>
      <c r="D1444" s="243" t="s">
        <v>186</v>
      </c>
      <c r="E1444" s="244" t="s">
        <v>21</v>
      </c>
      <c r="F1444" s="245" t="s">
        <v>1995</v>
      </c>
      <c r="G1444" s="242"/>
      <c r="H1444" s="244" t="s">
        <v>21</v>
      </c>
      <c r="I1444" s="246"/>
      <c r="J1444" s="242"/>
      <c r="K1444" s="242"/>
      <c r="L1444" s="247"/>
      <c r="M1444" s="248"/>
      <c r="N1444" s="249"/>
      <c r="O1444" s="249"/>
      <c r="P1444" s="249"/>
      <c r="Q1444" s="249"/>
      <c r="R1444" s="249"/>
      <c r="S1444" s="249"/>
      <c r="T1444" s="250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51" t="s">
        <v>186</v>
      </c>
      <c r="AU1444" s="251" t="s">
        <v>82</v>
      </c>
      <c r="AV1444" s="13" t="s">
        <v>80</v>
      </c>
      <c r="AW1444" s="13" t="s">
        <v>34</v>
      </c>
      <c r="AX1444" s="13" t="s">
        <v>73</v>
      </c>
      <c r="AY1444" s="251" t="s">
        <v>177</v>
      </c>
    </row>
    <row r="1445" s="14" customFormat="1">
      <c r="A1445" s="14"/>
      <c r="B1445" s="252"/>
      <c r="C1445" s="253"/>
      <c r="D1445" s="243" t="s">
        <v>186</v>
      </c>
      <c r="E1445" s="254" t="s">
        <v>21</v>
      </c>
      <c r="F1445" s="255" t="s">
        <v>1996</v>
      </c>
      <c r="G1445" s="253"/>
      <c r="H1445" s="256">
        <v>1.1699999999999999</v>
      </c>
      <c r="I1445" s="257"/>
      <c r="J1445" s="253"/>
      <c r="K1445" s="253"/>
      <c r="L1445" s="258"/>
      <c r="M1445" s="259"/>
      <c r="N1445" s="260"/>
      <c r="O1445" s="260"/>
      <c r="P1445" s="260"/>
      <c r="Q1445" s="260"/>
      <c r="R1445" s="260"/>
      <c r="S1445" s="260"/>
      <c r="T1445" s="261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62" t="s">
        <v>186</v>
      </c>
      <c r="AU1445" s="262" t="s">
        <v>82</v>
      </c>
      <c r="AV1445" s="14" t="s">
        <v>82</v>
      </c>
      <c r="AW1445" s="14" t="s">
        <v>34</v>
      </c>
      <c r="AX1445" s="14" t="s">
        <v>80</v>
      </c>
      <c r="AY1445" s="262" t="s">
        <v>177</v>
      </c>
    </row>
    <row r="1446" s="2" customFormat="1" ht="19.8" customHeight="1">
      <c r="A1446" s="40"/>
      <c r="B1446" s="41"/>
      <c r="C1446" s="228" t="s">
        <v>1997</v>
      </c>
      <c r="D1446" s="228" t="s">
        <v>179</v>
      </c>
      <c r="E1446" s="229" t="s">
        <v>1998</v>
      </c>
      <c r="F1446" s="230" t="s">
        <v>1999</v>
      </c>
      <c r="G1446" s="231" t="s">
        <v>269</v>
      </c>
      <c r="H1446" s="232">
        <v>1.1699999999999999</v>
      </c>
      <c r="I1446" s="233"/>
      <c r="J1446" s="234">
        <f>ROUND(I1446*H1446,2)</f>
        <v>0</v>
      </c>
      <c r="K1446" s="230" t="s">
        <v>183</v>
      </c>
      <c r="L1446" s="46"/>
      <c r="M1446" s="235" t="s">
        <v>21</v>
      </c>
      <c r="N1446" s="236" t="s">
        <v>44</v>
      </c>
      <c r="O1446" s="86"/>
      <c r="P1446" s="237">
        <f>O1446*H1446</f>
        <v>0</v>
      </c>
      <c r="Q1446" s="237">
        <v>0.00020000000000000001</v>
      </c>
      <c r="R1446" s="237">
        <f>Q1446*H1446</f>
        <v>0.000234</v>
      </c>
      <c r="S1446" s="237">
        <v>0</v>
      </c>
      <c r="T1446" s="238">
        <f>S1446*H1446</f>
        <v>0</v>
      </c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R1446" s="239" t="s">
        <v>290</v>
      </c>
      <c r="AT1446" s="239" t="s">
        <v>179</v>
      </c>
      <c r="AU1446" s="239" t="s">
        <v>82</v>
      </c>
      <c r="AY1446" s="19" t="s">
        <v>177</v>
      </c>
      <c r="BE1446" s="240">
        <f>IF(N1446="základní",J1446,0)</f>
        <v>0</v>
      </c>
      <c r="BF1446" s="240">
        <f>IF(N1446="snížená",J1446,0)</f>
        <v>0</v>
      </c>
      <c r="BG1446" s="240">
        <f>IF(N1446="zákl. přenesená",J1446,0)</f>
        <v>0</v>
      </c>
      <c r="BH1446" s="240">
        <f>IF(N1446="sníž. přenesená",J1446,0)</f>
        <v>0</v>
      </c>
      <c r="BI1446" s="240">
        <f>IF(N1446="nulová",J1446,0)</f>
        <v>0</v>
      </c>
      <c r="BJ1446" s="19" t="s">
        <v>80</v>
      </c>
      <c r="BK1446" s="240">
        <f>ROUND(I1446*H1446,2)</f>
        <v>0</v>
      </c>
      <c r="BL1446" s="19" t="s">
        <v>290</v>
      </c>
      <c r="BM1446" s="239" t="s">
        <v>2000</v>
      </c>
    </row>
    <row r="1447" s="2" customFormat="1" ht="30" customHeight="1">
      <c r="A1447" s="40"/>
      <c r="B1447" s="41"/>
      <c r="C1447" s="228" t="s">
        <v>2001</v>
      </c>
      <c r="D1447" s="228" t="s">
        <v>179</v>
      </c>
      <c r="E1447" s="229" t="s">
        <v>2002</v>
      </c>
      <c r="F1447" s="230" t="s">
        <v>2003</v>
      </c>
      <c r="G1447" s="231" t="s">
        <v>293</v>
      </c>
      <c r="H1447" s="232">
        <v>0.90000000000000002</v>
      </c>
      <c r="I1447" s="233"/>
      <c r="J1447" s="234">
        <f>ROUND(I1447*H1447,2)</f>
        <v>0</v>
      </c>
      <c r="K1447" s="230" t="s">
        <v>183</v>
      </c>
      <c r="L1447" s="46"/>
      <c r="M1447" s="235" t="s">
        <v>21</v>
      </c>
      <c r="N1447" s="236" t="s">
        <v>44</v>
      </c>
      <c r="O1447" s="86"/>
      <c r="P1447" s="237">
        <f>O1447*H1447</f>
        <v>0</v>
      </c>
      <c r="Q1447" s="237">
        <v>0.00011</v>
      </c>
      <c r="R1447" s="237">
        <f>Q1447*H1447</f>
        <v>9.9000000000000008E-05</v>
      </c>
      <c r="S1447" s="237">
        <v>0</v>
      </c>
      <c r="T1447" s="238">
        <f>S1447*H1447</f>
        <v>0</v>
      </c>
      <c r="U1447" s="40"/>
      <c r="V1447" s="40"/>
      <c r="W1447" s="40"/>
      <c r="X1447" s="40"/>
      <c r="Y1447" s="40"/>
      <c r="Z1447" s="40"/>
      <c r="AA1447" s="40"/>
      <c r="AB1447" s="40"/>
      <c r="AC1447" s="40"/>
      <c r="AD1447" s="40"/>
      <c r="AE1447" s="40"/>
      <c r="AR1447" s="239" t="s">
        <v>290</v>
      </c>
      <c r="AT1447" s="239" t="s">
        <v>179</v>
      </c>
      <c r="AU1447" s="239" t="s">
        <v>82</v>
      </c>
      <c r="AY1447" s="19" t="s">
        <v>177</v>
      </c>
      <c r="BE1447" s="240">
        <f>IF(N1447="základní",J1447,0)</f>
        <v>0</v>
      </c>
      <c r="BF1447" s="240">
        <f>IF(N1447="snížená",J1447,0)</f>
        <v>0</v>
      </c>
      <c r="BG1447" s="240">
        <f>IF(N1447="zákl. přenesená",J1447,0)</f>
        <v>0</v>
      </c>
      <c r="BH1447" s="240">
        <f>IF(N1447="sníž. přenesená",J1447,0)</f>
        <v>0</v>
      </c>
      <c r="BI1447" s="240">
        <f>IF(N1447="nulová",J1447,0)</f>
        <v>0</v>
      </c>
      <c r="BJ1447" s="19" t="s">
        <v>80</v>
      </c>
      <c r="BK1447" s="240">
        <f>ROUND(I1447*H1447,2)</f>
        <v>0</v>
      </c>
      <c r="BL1447" s="19" t="s">
        <v>290</v>
      </c>
      <c r="BM1447" s="239" t="s">
        <v>2004</v>
      </c>
    </row>
    <row r="1448" s="14" customFormat="1">
      <c r="A1448" s="14"/>
      <c r="B1448" s="252"/>
      <c r="C1448" s="253"/>
      <c r="D1448" s="243" t="s">
        <v>186</v>
      </c>
      <c r="E1448" s="254" t="s">
        <v>21</v>
      </c>
      <c r="F1448" s="255" t="s">
        <v>2005</v>
      </c>
      <c r="G1448" s="253"/>
      <c r="H1448" s="256">
        <v>0.90000000000000002</v>
      </c>
      <c r="I1448" s="257"/>
      <c r="J1448" s="253"/>
      <c r="K1448" s="253"/>
      <c r="L1448" s="258"/>
      <c r="M1448" s="259"/>
      <c r="N1448" s="260"/>
      <c r="O1448" s="260"/>
      <c r="P1448" s="260"/>
      <c r="Q1448" s="260"/>
      <c r="R1448" s="260"/>
      <c r="S1448" s="260"/>
      <c r="T1448" s="261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62" t="s">
        <v>186</v>
      </c>
      <c r="AU1448" s="262" t="s">
        <v>82</v>
      </c>
      <c r="AV1448" s="14" t="s">
        <v>82</v>
      </c>
      <c r="AW1448" s="14" t="s">
        <v>34</v>
      </c>
      <c r="AX1448" s="14" t="s">
        <v>80</v>
      </c>
      <c r="AY1448" s="262" t="s">
        <v>177</v>
      </c>
    </row>
    <row r="1449" s="2" customFormat="1" ht="14.4" customHeight="1">
      <c r="A1449" s="40"/>
      <c r="B1449" s="41"/>
      <c r="C1449" s="228" t="s">
        <v>2006</v>
      </c>
      <c r="D1449" s="228" t="s">
        <v>179</v>
      </c>
      <c r="E1449" s="229" t="s">
        <v>2007</v>
      </c>
      <c r="F1449" s="230" t="s">
        <v>2008</v>
      </c>
      <c r="G1449" s="231" t="s">
        <v>269</v>
      </c>
      <c r="H1449" s="232">
        <v>1.1699999999999999</v>
      </c>
      <c r="I1449" s="233"/>
      <c r="J1449" s="234">
        <f>ROUND(I1449*H1449,2)</f>
        <v>0</v>
      </c>
      <c r="K1449" s="230" t="s">
        <v>183</v>
      </c>
      <c r="L1449" s="46"/>
      <c r="M1449" s="235" t="s">
        <v>21</v>
      </c>
      <c r="N1449" s="236" t="s">
        <v>44</v>
      </c>
      <c r="O1449" s="86"/>
      <c r="P1449" s="237">
        <f>O1449*H1449</f>
        <v>0</v>
      </c>
      <c r="Q1449" s="237">
        <v>0</v>
      </c>
      <c r="R1449" s="237">
        <f>Q1449*H1449</f>
        <v>0</v>
      </c>
      <c r="S1449" s="237">
        <v>0</v>
      </c>
      <c r="T1449" s="238">
        <f>S1449*H1449</f>
        <v>0</v>
      </c>
      <c r="U1449" s="40"/>
      <c r="V1449" s="40"/>
      <c r="W1449" s="40"/>
      <c r="X1449" s="40"/>
      <c r="Y1449" s="40"/>
      <c r="Z1449" s="40"/>
      <c r="AA1449" s="40"/>
      <c r="AB1449" s="40"/>
      <c r="AC1449" s="40"/>
      <c r="AD1449" s="40"/>
      <c r="AE1449" s="40"/>
      <c r="AR1449" s="239" t="s">
        <v>290</v>
      </c>
      <c r="AT1449" s="239" t="s">
        <v>179</v>
      </c>
      <c r="AU1449" s="239" t="s">
        <v>82</v>
      </c>
      <c r="AY1449" s="19" t="s">
        <v>177</v>
      </c>
      <c r="BE1449" s="240">
        <f>IF(N1449="základní",J1449,0)</f>
        <v>0</v>
      </c>
      <c r="BF1449" s="240">
        <f>IF(N1449="snížená",J1449,0)</f>
        <v>0</v>
      </c>
      <c r="BG1449" s="240">
        <f>IF(N1449="zákl. přenesená",J1449,0)</f>
        <v>0</v>
      </c>
      <c r="BH1449" s="240">
        <f>IF(N1449="sníž. přenesená",J1449,0)</f>
        <v>0</v>
      </c>
      <c r="BI1449" s="240">
        <f>IF(N1449="nulová",J1449,0)</f>
        <v>0</v>
      </c>
      <c r="BJ1449" s="19" t="s">
        <v>80</v>
      </c>
      <c r="BK1449" s="240">
        <f>ROUND(I1449*H1449,2)</f>
        <v>0</v>
      </c>
      <c r="BL1449" s="19" t="s">
        <v>290</v>
      </c>
      <c r="BM1449" s="239" t="s">
        <v>2009</v>
      </c>
    </row>
    <row r="1450" s="2" customFormat="1" ht="19.8" customHeight="1">
      <c r="A1450" s="40"/>
      <c r="B1450" s="41"/>
      <c r="C1450" s="228" t="s">
        <v>2010</v>
      </c>
      <c r="D1450" s="228" t="s">
        <v>179</v>
      </c>
      <c r="E1450" s="229" t="s">
        <v>2011</v>
      </c>
      <c r="F1450" s="230" t="s">
        <v>2012</v>
      </c>
      <c r="G1450" s="231" t="s">
        <v>269</v>
      </c>
      <c r="H1450" s="232">
        <v>1.1699999999999999</v>
      </c>
      <c r="I1450" s="233"/>
      <c r="J1450" s="234">
        <f>ROUND(I1450*H1450,2)</f>
        <v>0</v>
      </c>
      <c r="K1450" s="230" t="s">
        <v>183</v>
      </c>
      <c r="L1450" s="46"/>
      <c r="M1450" s="235" t="s">
        <v>21</v>
      </c>
      <c r="N1450" s="236" t="s">
        <v>44</v>
      </c>
      <c r="O1450" s="86"/>
      <c r="P1450" s="237">
        <f>O1450*H1450</f>
        <v>0</v>
      </c>
      <c r="Q1450" s="237">
        <v>0.00020000000000000001</v>
      </c>
      <c r="R1450" s="237">
        <f>Q1450*H1450</f>
        <v>0.000234</v>
      </c>
      <c r="S1450" s="237">
        <v>0</v>
      </c>
      <c r="T1450" s="238">
        <f>S1450*H1450</f>
        <v>0</v>
      </c>
      <c r="U1450" s="40"/>
      <c r="V1450" s="40"/>
      <c r="W1450" s="40"/>
      <c r="X1450" s="40"/>
      <c r="Y1450" s="40"/>
      <c r="Z1450" s="40"/>
      <c r="AA1450" s="40"/>
      <c r="AB1450" s="40"/>
      <c r="AC1450" s="40"/>
      <c r="AD1450" s="40"/>
      <c r="AE1450" s="40"/>
      <c r="AR1450" s="239" t="s">
        <v>290</v>
      </c>
      <c r="AT1450" s="239" t="s">
        <v>179</v>
      </c>
      <c r="AU1450" s="239" t="s">
        <v>82</v>
      </c>
      <c r="AY1450" s="19" t="s">
        <v>177</v>
      </c>
      <c r="BE1450" s="240">
        <f>IF(N1450="základní",J1450,0)</f>
        <v>0</v>
      </c>
      <c r="BF1450" s="240">
        <f>IF(N1450="snížená",J1450,0)</f>
        <v>0</v>
      </c>
      <c r="BG1450" s="240">
        <f>IF(N1450="zákl. přenesená",J1450,0)</f>
        <v>0</v>
      </c>
      <c r="BH1450" s="240">
        <f>IF(N1450="sníž. přenesená",J1450,0)</f>
        <v>0</v>
      </c>
      <c r="BI1450" s="240">
        <f>IF(N1450="nulová",J1450,0)</f>
        <v>0</v>
      </c>
      <c r="BJ1450" s="19" t="s">
        <v>80</v>
      </c>
      <c r="BK1450" s="240">
        <f>ROUND(I1450*H1450,2)</f>
        <v>0</v>
      </c>
      <c r="BL1450" s="19" t="s">
        <v>290</v>
      </c>
      <c r="BM1450" s="239" t="s">
        <v>2013</v>
      </c>
    </row>
    <row r="1451" s="2" customFormat="1" ht="19.8" customHeight="1">
      <c r="A1451" s="40"/>
      <c r="B1451" s="41"/>
      <c r="C1451" s="228" t="s">
        <v>2014</v>
      </c>
      <c r="D1451" s="228" t="s">
        <v>179</v>
      </c>
      <c r="E1451" s="229" t="s">
        <v>2015</v>
      </c>
      <c r="F1451" s="230" t="s">
        <v>2016</v>
      </c>
      <c r="G1451" s="231" t="s">
        <v>194</v>
      </c>
      <c r="H1451" s="232">
        <v>0.94999999999999996</v>
      </c>
      <c r="I1451" s="233"/>
      <c r="J1451" s="234">
        <f>ROUND(I1451*H1451,2)</f>
        <v>0</v>
      </c>
      <c r="K1451" s="230" t="s">
        <v>183</v>
      </c>
      <c r="L1451" s="46"/>
      <c r="M1451" s="235" t="s">
        <v>21</v>
      </c>
      <c r="N1451" s="236" t="s">
        <v>44</v>
      </c>
      <c r="O1451" s="86"/>
      <c r="P1451" s="237">
        <f>O1451*H1451</f>
        <v>0</v>
      </c>
      <c r="Q1451" s="237">
        <v>0</v>
      </c>
      <c r="R1451" s="237">
        <f>Q1451*H1451</f>
        <v>0</v>
      </c>
      <c r="S1451" s="237">
        <v>0</v>
      </c>
      <c r="T1451" s="238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39" t="s">
        <v>290</v>
      </c>
      <c r="AT1451" s="239" t="s">
        <v>179</v>
      </c>
      <c r="AU1451" s="239" t="s">
        <v>82</v>
      </c>
      <c r="AY1451" s="19" t="s">
        <v>177</v>
      </c>
      <c r="BE1451" s="240">
        <f>IF(N1451="základní",J1451,0)</f>
        <v>0</v>
      </c>
      <c r="BF1451" s="240">
        <f>IF(N1451="snížená",J1451,0)</f>
        <v>0</v>
      </c>
      <c r="BG1451" s="240">
        <f>IF(N1451="zákl. přenesená",J1451,0)</f>
        <v>0</v>
      </c>
      <c r="BH1451" s="240">
        <f>IF(N1451="sníž. přenesená",J1451,0)</f>
        <v>0</v>
      </c>
      <c r="BI1451" s="240">
        <f>IF(N1451="nulová",J1451,0)</f>
        <v>0</v>
      </c>
      <c r="BJ1451" s="19" t="s">
        <v>80</v>
      </c>
      <c r="BK1451" s="240">
        <f>ROUND(I1451*H1451,2)</f>
        <v>0</v>
      </c>
      <c r="BL1451" s="19" t="s">
        <v>290</v>
      </c>
      <c r="BM1451" s="239" t="s">
        <v>2017</v>
      </c>
    </row>
    <row r="1452" s="2" customFormat="1" ht="19.8" customHeight="1">
      <c r="A1452" s="40"/>
      <c r="B1452" s="41"/>
      <c r="C1452" s="228" t="s">
        <v>2018</v>
      </c>
      <c r="D1452" s="228" t="s">
        <v>179</v>
      </c>
      <c r="E1452" s="229" t="s">
        <v>2019</v>
      </c>
      <c r="F1452" s="230" t="s">
        <v>2020</v>
      </c>
      <c r="G1452" s="231" t="s">
        <v>194</v>
      </c>
      <c r="H1452" s="232">
        <v>0.94999999999999996</v>
      </c>
      <c r="I1452" s="233"/>
      <c r="J1452" s="234">
        <f>ROUND(I1452*H1452,2)</f>
        <v>0</v>
      </c>
      <c r="K1452" s="230" t="s">
        <v>183</v>
      </c>
      <c r="L1452" s="46"/>
      <c r="M1452" s="235" t="s">
        <v>21</v>
      </c>
      <c r="N1452" s="236" t="s">
        <v>44</v>
      </c>
      <c r="O1452" s="86"/>
      <c r="P1452" s="237">
        <f>O1452*H1452</f>
        <v>0</v>
      </c>
      <c r="Q1452" s="237">
        <v>0</v>
      </c>
      <c r="R1452" s="237">
        <f>Q1452*H1452</f>
        <v>0</v>
      </c>
      <c r="S1452" s="237">
        <v>0</v>
      </c>
      <c r="T1452" s="238">
        <f>S1452*H1452</f>
        <v>0</v>
      </c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R1452" s="239" t="s">
        <v>290</v>
      </c>
      <c r="AT1452" s="239" t="s">
        <v>179</v>
      </c>
      <c r="AU1452" s="239" t="s">
        <v>82</v>
      </c>
      <c r="AY1452" s="19" t="s">
        <v>177</v>
      </c>
      <c r="BE1452" s="240">
        <f>IF(N1452="základní",J1452,0)</f>
        <v>0</v>
      </c>
      <c r="BF1452" s="240">
        <f>IF(N1452="snížená",J1452,0)</f>
        <v>0</v>
      </c>
      <c r="BG1452" s="240">
        <f>IF(N1452="zákl. přenesená",J1452,0)</f>
        <v>0</v>
      </c>
      <c r="BH1452" s="240">
        <f>IF(N1452="sníž. přenesená",J1452,0)</f>
        <v>0</v>
      </c>
      <c r="BI1452" s="240">
        <f>IF(N1452="nulová",J1452,0)</f>
        <v>0</v>
      </c>
      <c r="BJ1452" s="19" t="s">
        <v>80</v>
      </c>
      <c r="BK1452" s="240">
        <f>ROUND(I1452*H1452,2)</f>
        <v>0</v>
      </c>
      <c r="BL1452" s="19" t="s">
        <v>290</v>
      </c>
      <c r="BM1452" s="239" t="s">
        <v>2021</v>
      </c>
    </row>
    <row r="1453" s="12" customFormat="1" ht="22.8" customHeight="1">
      <c r="A1453" s="12"/>
      <c r="B1453" s="212"/>
      <c r="C1453" s="213"/>
      <c r="D1453" s="214" t="s">
        <v>72</v>
      </c>
      <c r="E1453" s="226" t="s">
        <v>2022</v>
      </c>
      <c r="F1453" s="226" t="s">
        <v>2023</v>
      </c>
      <c r="G1453" s="213"/>
      <c r="H1453" s="213"/>
      <c r="I1453" s="216"/>
      <c r="J1453" s="227">
        <f>BK1453</f>
        <v>0</v>
      </c>
      <c r="K1453" s="213"/>
      <c r="L1453" s="218"/>
      <c r="M1453" s="219"/>
      <c r="N1453" s="220"/>
      <c r="O1453" s="220"/>
      <c r="P1453" s="221">
        <f>SUM(P1454:P1532)</f>
        <v>0</v>
      </c>
      <c r="Q1453" s="220"/>
      <c r="R1453" s="221">
        <f>SUM(R1454:R1532)</f>
        <v>0.64838119999999999</v>
      </c>
      <c r="S1453" s="220"/>
      <c r="T1453" s="222">
        <f>SUM(T1454:T1532)</f>
        <v>0.1369515</v>
      </c>
      <c r="U1453" s="12"/>
      <c r="V1453" s="12"/>
      <c r="W1453" s="12"/>
      <c r="X1453" s="12"/>
      <c r="Y1453" s="12"/>
      <c r="Z1453" s="12"/>
      <c r="AA1453" s="12"/>
      <c r="AB1453" s="12"/>
      <c r="AC1453" s="12"/>
      <c r="AD1453" s="12"/>
      <c r="AE1453" s="12"/>
      <c r="AR1453" s="223" t="s">
        <v>82</v>
      </c>
      <c r="AT1453" s="224" t="s">
        <v>72</v>
      </c>
      <c r="AU1453" s="224" t="s">
        <v>80</v>
      </c>
      <c r="AY1453" s="223" t="s">
        <v>177</v>
      </c>
      <c r="BK1453" s="225">
        <f>SUM(BK1454:BK1532)</f>
        <v>0</v>
      </c>
    </row>
    <row r="1454" s="2" customFormat="1" ht="14.4" customHeight="1">
      <c r="A1454" s="40"/>
      <c r="B1454" s="41"/>
      <c r="C1454" s="228" t="s">
        <v>2024</v>
      </c>
      <c r="D1454" s="228" t="s">
        <v>179</v>
      </c>
      <c r="E1454" s="229" t="s">
        <v>2025</v>
      </c>
      <c r="F1454" s="230" t="s">
        <v>2026</v>
      </c>
      <c r="G1454" s="231" t="s">
        <v>293</v>
      </c>
      <c r="H1454" s="232">
        <v>19.25</v>
      </c>
      <c r="I1454" s="233"/>
      <c r="J1454" s="234">
        <f>ROUND(I1454*H1454,2)</f>
        <v>0</v>
      </c>
      <c r="K1454" s="230" t="s">
        <v>183</v>
      </c>
      <c r="L1454" s="46"/>
      <c r="M1454" s="235" t="s">
        <v>21</v>
      </c>
      <c r="N1454" s="236" t="s">
        <v>44</v>
      </c>
      <c r="O1454" s="86"/>
      <c r="P1454" s="237">
        <f>O1454*H1454</f>
        <v>0</v>
      </c>
      <c r="Q1454" s="237">
        <v>0</v>
      </c>
      <c r="R1454" s="237">
        <f>Q1454*H1454</f>
        <v>0</v>
      </c>
      <c r="S1454" s="237">
        <v>0.00167</v>
      </c>
      <c r="T1454" s="238">
        <f>S1454*H1454</f>
        <v>0.032147500000000002</v>
      </c>
      <c r="U1454" s="40"/>
      <c r="V1454" s="40"/>
      <c r="W1454" s="40"/>
      <c r="X1454" s="40"/>
      <c r="Y1454" s="40"/>
      <c r="Z1454" s="40"/>
      <c r="AA1454" s="40"/>
      <c r="AB1454" s="40"/>
      <c r="AC1454" s="40"/>
      <c r="AD1454" s="40"/>
      <c r="AE1454" s="40"/>
      <c r="AR1454" s="239" t="s">
        <v>290</v>
      </c>
      <c r="AT1454" s="239" t="s">
        <v>179</v>
      </c>
      <c r="AU1454" s="239" t="s">
        <v>82</v>
      </c>
      <c r="AY1454" s="19" t="s">
        <v>177</v>
      </c>
      <c r="BE1454" s="240">
        <f>IF(N1454="základní",J1454,0)</f>
        <v>0</v>
      </c>
      <c r="BF1454" s="240">
        <f>IF(N1454="snížená",J1454,0)</f>
        <v>0</v>
      </c>
      <c r="BG1454" s="240">
        <f>IF(N1454="zákl. přenesená",J1454,0)</f>
        <v>0</v>
      </c>
      <c r="BH1454" s="240">
        <f>IF(N1454="sníž. přenesená",J1454,0)</f>
        <v>0</v>
      </c>
      <c r="BI1454" s="240">
        <f>IF(N1454="nulová",J1454,0)</f>
        <v>0</v>
      </c>
      <c r="BJ1454" s="19" t="s">
        <v>80</v>
      </c>
      <c r="BK1454" s="240">
        <f>ROUND(I1454*H1454,2)</f>
        <v>0</v>
      </c>
      <c r="BL1454" s="19" t="s">
        <v>290</v>
      </c>
      <c r="BM1454" s="239" t="s">
        <v>2027</v>
      </c>
    </row>
    <row r="1455" s="13" customFormat="1">
      <c r="A1455" s="13"/>
      <c r="B1455" s="241"/>
      <c r="C1455" s="242"/>
      <c r="D1455" s="243" t="s">
        <v>186</v>
      </c>
      <c r="E1455" s="244" t="s">
        <v>21</v>
      </c>
      <c r="F1455" s="245" t="s">
        <v>2028</v>
      </c>
      <c r="G1455" s="242"/>
      <c r="H1455" s="244" t="s">
        <v>21</v>
      </c>
      <c r="I1455" s="246"/>
      <c r="J1455" s="242"/>
      <c r="K1455" s="242"/>
      <c r="L1455" s="247"/>
      <c r="M1455" s="248"/>
      <c r="N1455" s="249"/>
      <c r="O1455" s="249"/>
      <c r="P1455" s="249"/>
      <c r="Q1455" s="249"/>
      <c r="R1455" s="249"/>
      <c r="S1455" s="249"/>
      <c r="T1455" s="250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51" t="s">
        <v>186</v>
      </c>
      <c r="AU1455" s="251" t="s">
        <v>82</v>
      </c>
      <c r="AV1455" s="13" t="s">
        <v>80</v>
      </c>
      <c r="AW1455" s="13" t="s">
        <v>34</v>
      </c>
      <c r="AX1455" s="13" t="s">
        <v>73</v>
      </c>
      <c r="AY1455" s="251" t="s">
        <v>177</v>
      </c>
    </row>
    <row r="1456" s="13" customFormat="1">
      <c r="A1456" s="13"/>
      <c r="B1456" s="241"/>
      <c r="C1456" s="242"/>
      <c r="D1456" s="243" t="s">
        <v>186</v>
      </c>
      <c r="E1456" s="244" t="s">
        <v>21</v>
      </c>
      <c r="F1456" s="245" t="s">
        <v>2029</v>
      </c>
      <c r="G1456" s="242"/>
      <c r="H1456" s="244" t="s">
        <v>21</v>
      </c>
      <c r="I1456" s="246"/>
      <c r="J1456" s="242"/>
      <c r="K1456" s="242"/>
      <c r="L1456" s="247"/>
      <c r="M1456" s="248"/>
      <c r="N1456" s="249"/>
      <c r="O1456" s="249"/>
      <c r="P1456" s="249"/>
      <c r="Q1456" s="249"/>
      <c r="R1456" s="249"/>
      <c r="S1456" s="249"/>
      <c r="T1456" s="250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51" t="s">
        <v>186</v>
      </c>
      <c r="AU1456" s="251" t="s">
        <v>82</v>
      </c>
      <c r="AV1456" s="13" t="s">
        <v>80</v>
      </c>
      <c r="AW1456" s="13" t="s">
        <v>34</v>
      </c>
      <c r="AX1456" s="13" t="s">
        <v>73</v>
      </c>
      <c r="AY1456" s="251" t="s">
        <v>177</v>
      </c>
    </row>
    <row r="1457" s="13" customFormat="1">
      <c r="A1457" s="13"/>
      <c r="B1457" s="241"/>
      <c r="C1457" s="242"/>
      <c r="D1457" s="243" t="s">
        <v>186</v>
      </c>
      <c r="E1457" s="244" t="s">
        <v>21</v>
      </c>
      <c r="F1457" s="245" t="s">
        <v>463</v>
      </c>
      <c r="G1457" s="242"/>
      <c r="H1457" s="244" t="s">
        <v>21</v>
      </c>
      <c r="I1457" s="246"/>
      <c r="J1457" s="242"/>
      <c r="K1457" s="242"/>
      <c r="L1457" s="247"/>
      <c r="M1457" s="248"/>
      <c r="N1457" s="249"/>
      <c r="O1457" s="249"/>
      <c r="P1457" s="249"/>
      <c r="Q1457" s="249"/>
      <c r="R1457" s="249"/>
      <c r="S1457" s="249"/>
      <c r="T1457" s="250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51" t="s">
        <v>186</v>
      </c>
      <c r="AU1457" s="251" t="s">
        <v>82</v>
      </c>
      <c r="AV1457" s="13" t="s">
        <v>80</v>
      </c>
      <c r="AW1457" s="13" t="s">
        <v>34</v>
      </c>
      <c r="AX1457" s="13" t="s">
        <v>73</v>
      </c>
      <c r="AY1457" s="251" t="s">
        <v>177</v>
      </c>
    </row>
    <row r="1458" s="14" customFormat="1">
      <c r="A1458" s="14"/>
      <c r="B1458" s="252"/>
      <c r="C1458" s="253"/>
      <c r="D1458" s="243" t="s">
        <v>186</v>
      </c>
      <c r="E1458" s="254" t="s">
        <v>21</v>
      </c>
      <c r="F1458" s="255" t="s">
        <v>806</v>
      </c>
      <c r="G1458" s="253"/>
      <c r="H1458" s="256">
        <v>9.5999999999999996</v>
      </c>
      <c r="I1458" s="257"/>
      <c r="J1458" s="253"/>
      <c r="K1458" s="253"/>
      <c r="L1458" s="258"/>
      <c r="M1458" s="259"/>
      <c r="N1458" s="260"/>
      <c r="O1458" s="260"/>
      <c r="P1458" s="260"/>
      <c r="Q1458" s="260"/>
      <c r="R1458" s="260"/>
      <c r="S1458" s="260"/>
      <c r="T1458" s="261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62" t="s">
        <v>186</v>
      </c>
      <c r="AU1458" s="262" t="s">
        <v>82</v>
      </c>
      <c r="AV1458" s="14" t="s">
        <v>82</v>
      </c>
      <c r="AW1458" s="14" t="s">
        <v>34</v>
      </c>
      <c r="AX1458" s="14" t="s">
        <v>73</v>
      </c>
      <c r="AY1458" s="262" t="s">
        <v>177</v>
      </c>
    </row>
    <row r="1459" s="14" customFormat="1">
      <c r="A1459" s="14"/>
      <c r="B1459" s="252"/>
      <c r="C1459" s="253"/>
      <c r="D1459" s="243" t="s">
        <v>186</v>
      </c>
      <c r="E1459" s="254" t="s">
        <v>21</v>
      </c>
      <c r="F1459" s="255" t="s">
        <v>807</v>
      </c>
      <c r="G1459" s="253"/>
      <c r="H1459" s="256">
        <v>9.6500000000000004</v>
      </c>
      <c r="I1459" s="257"/>
      <c r="J1459" s="253"/>
      <c r="K1459" s="253"/>
      <c r="L1459" s="258"/>
      <c r="M1459" s="259"/>
      <c r="N1459" s="260"/>
      <c r="O1459" s="260"/>
      <c r="P1459" s="260"/>
      <c r="Q1459" s="260"/>
      <c r="R1459" s="260"/>
      <c r="S1459" s="260"/>
      <c r="T1459" s="261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62" t="s">
        <v>186</v>
      </c>
      <c r="AU1459" s="262" t="s">
        <v>82</v>
      </c>
      <c r="AV1459" s="14" t="s">
        <v>82</v>
      </c>
      <c r="AW1459" s="14" t="s">
        <v>34</v>
      </c>
      <c r="AX1459" s="14" t="s">
        <v>73</v>
      </c>
      <c r="AY1459" s="262" t="s">
        <v>177</v>
      </c>
    </row>
    <row r="1460" s="15" customFormat="1">
      <c r="A1460" s="15"/>
      <c r="B1460" s="263"/>
      <c r="C1460" s="264"/>
      <c r="D1460" s="243" t="s">
        <v>186</v>
      </c>
      <c r="E1460" s="265" t="s">
        <v>21</v>
      </c>
      <c r="F1460" s="266" t="s">
        <v>190</v>
      </c>
      <c r="G1460" s="264"/>
      <c r="H1460" s="267">
        <v>19.25</v>
      </c>
      <c r="I1460" s="268"/>
      <c r="J1460" s="264"/>
      <c r="K1460" s="264"/>
      <c r="L1460" s="269"/>
      <c r="M1460" s="270"/>
      <c r="N1460" s="271"/>
      <c r="O1460" s="271"/>
      <c r="P1460" s="271"/>
      <c r="Q1460" s="271"/>
      <c r="R1460" s="271"/>
      <c r="S1460" s="271"/>
      <c r="T1460" s="272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73" t="s">
        <v>186</v>
      </c>
      <c r="AU1460" s="273" t="s">
        <v>82</v>
      </c>
      <c r="AV1460" s="15" t="s">
        <v>184</v>
      </c>
      <c r="AW1460" s="15" t="s">
        <v>34</v>
      </c>
      <c r="AX1460" s="15" t="s">
        <v>80</v>
      </c>
      <c r="AY1460" s="273" t="s">
        <v>177</v>
      </c>
    </row>
    <row r="1461" s="2" customFormat="1" ht="14.4" customHeight="1">
      <c r="A1461" s="40"/>
      <c r="B1461" s="41"/>
      <c r="C1461" s="228" t="s">
        <v>2030</v>
      </c>
      <c r="D1461" s="228" t="s">
        <v>179</v>
      </c>
      <c r="E1461" s="229" t="s">
        <v>2031</v>
      </c>
      <c r="F1461" s="230" t="s">
        <v>2032</v>
      </c>
      <c r="G1461" s="231" t="s">
        <v>293</v>
      </c>
      <c r="H1461" s="232">
        <v>4</v>
      </c>
      <c r="I1461" s="233"/>
      <c r="J1461" s="234">
        <f>ROUND(I1461*H1461,2)</f>
        <v>0</v>
      </c>
      <c r="K1461" s="230" t="s">
        <v>183</v>
      </c>
      <c r="L1461" s="46"/>
      <c r="M1461" s="235" t="s">
        <v>21</v>
      </c>
      <c r="N1461" s="236" t="s">
        <v>44</v>
      </c>
      <c r="O1461" s="86"/>
      <c r="P1461" s="237">
        <f>O1461*H1461</f>
        <v>0</v>
      </c>
      <c r="Q1461" s="237">
        <v>0</v>
      </c>
      <c r="R1461" s="237">
        <f>Q1461*H1461</f>
        <v>0</v>
      </c>
      <c r="S1461" s="237">
        <v>0.0039399999999999999</v>
      </c>
      <c r="T1461" s="238">
        <f>S1461*H1461</f>
        <v>0.01576</v>
      </c>
      <c r="U1461" s="40"/>
      <c r="V1461" s="40"/>
      <c r="W1461" s="40"/>
      <c r="X1461" s="40"/>
      <c r="Y1461" s="40"/>
      <c r="Z1461" s="40"/>
      <c r="AA1461" s="40"/>
      <c r="AB1461" s="40"/>
      <c r="AC1461" s="40"/>
      <c r="AD1461" s="40"/>
      <c r="AE1461" s="40"/>
      <c r="AR1461" s="239" t="s">
        <v>290</v>
      </c>
      <c r="AT1461" s="239" t="s">
        <v>179</v>
      </c>
      <c r="AU1461" s="239" t="s">
        <v>82</v>
      </c>
      <c r="AY1461" s="19" t="s">
        <v>177</v>
      </c>
      <c r="BE1461" s="240">
        <f>IF(N1461="základní",J1461,0)</f>
        <v>0</v>
      </c>
      <c r="BF1461" s="240">
        <f>IF(N1461="snížená",J1461,0)</f>
        <v>0</v>
      </c>
      <c r="BG1461" s="240">
        <f>IF(N1461="zákl. přenesená",J1461,0)</f>
        <v>0</v>
      </c>
      <c r="BH1461" s="240">
        <f>IF(N1461="sníž. přenesená",J1461,0)</f>
        <v>0</v>
      </c>
      <c r="BI1461" s="240">
        <f>IF(N1461="nulová",J1461,0)</f>
        <v>0</v>
      </c>
      <c r="BJ1461" s="19" t="s">
        <v>80</v>
      </c>
      <c r="BK1461" s="240">
        <f>ROUND(I1461*H1461,2)</f>
        <v>0</v>
      </c>
      <c r="BL1461" s="19" t="s">
        <v>290</v>
      </c>
      <c r="BM1461" s="239" t="s">
        <v>2033</v>
      </c>
    </row>
    <row r="1462" s="13" customFormat="1">
      <c r="A1462" s="13"/>
      <c r="B1462" s="241"/>
      <c r="C1462" s="242"/>
      <c r="D1462" s="243" t="s">
        <v>186</v>
      </c>
      <c r="E1462" s="244" t="s">
        <v>21</v>
      </c>
      <c r="F1462" s="245" t="s">
        <v>2034</v>
      </c>
      <c r="G1462" s="242"/>
      <c r="H1462" s="244" t="s">
        <v>21</v>
      </c>
      <c r="I1462" s="246"/>
      <c r="J1462" s="242"/>
      <c r="K1462" s="242"/>
      <c r="L1462" s="247"/>
      <c r="M1462" s="248"/>
      <c r="N1462" s="249"/>
      <c r="O1462" s="249"/>
      <c r="P1462" s="249"/>
      <c r="Q1462" s="249"/>
      <c r="R1462" s="249"/>
      <c r="S1462" s="249"/>
      <c r="T1462" s="250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51" t="s">
        <v>186</v>
      </c>
      <c r="AU1462" s="251" t="s">
        <v>82</v>
      </c>
      <c r="AV1462" s="13" t="s">
        <v>80</v>
      </c>
      <c r="AW1462" s="13" t="s">
        <v>34</v>
      </c>
      <c r="AX1462" s="13" t="s">
        <v>73</v>
      </c>
      <c r="AY1462" s="251" t="s">
        <v>177</v>
      </c>
    </row>
    <row r="1463" s="13" customFormat="1">
      <c r="A1463" s="13"/>
      <c r="B1463" s="241"/>
      <c r="C1463" s="242"/>
      <c r="D1463" s="243" t="s">
        <v>186</v>
      </c>
      <c r="E1463" s="244" t="s">
        <v>21</v>
      </c>
      <c r="F1463" s="245" t="s">
        <v>2035</v>
      </c>
      <c r="G1463" s="242"/>
      <c r="H1463" s="244" t="s">
        <v>21</v>
      </c>
      <c r="I1463" s="246"/>
      <c r="J1463" s="242"/>
      <c r="K1463" s="242"/>
      <c r="L1463" s="247"/>
      <c r="M1463" s="248"/>
      <c r="N1463" s="249"/>
      <c r="O1463" s="249"/>
      <c r="P1463" s="249"/>
      <c r="Q1463" s="249"/>
      <c r="R1463" s="249"/>
      <c r="S1463" s="249"/>
      <c r="T1463" s="250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51" t="s">
        <v>186</v>
      </c>
      <c r="AU1463" s="251" t="s">
        <v>82</v>
      </c>
      <c r="AV1463" s="13" t="s">
        <v>80</v>
      </c>
      <c r="AW1463" s="13" t="s">
        <v>34</v>
      </c>
      <c r="AX1463" s="13" t="s">
        <v>73</v>
      </c>
      <c r="AY1463" s="251" t="s">
        <v>177</v>
      </c>
    </row>
    <row r="1464" s="14" customFormat="1">
      <c r="A1464" s="14"/>
      <c r="B1464" s="252"/>
      <c r="C1464" s="253"/>
      <c r="D1464" s="243" t="s">
        <v>186</v>
      </c>
      <c r="E1464" s="254" t="s">
        <v>21</v>
      </c>
      <c r="F1464" s="255" t="s">
        <v>1714</v>
      </c>
      <c r="G1464" s="253"/>
      <c r="H1464" s="256">
        <v>4</v>
      </c>
      <c r="I1464" s="257"/>
      <c r="J1464" s="253"/>
      <c r="K1464" s="253"/>
      <c r="L1464" s="258"/>
      <c r="M1464" s="259"/>
      <c r="N1464" s="260"/>
      <c r="O1464" s="260"/>
      <c r="P1464" s="260"/>
      <c r="Q1464" s="260"/>
      <c r="R1464" s="260"/>
      <c r="S1464" s="260"/>
      <c r="T1464" s="261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62" t="s">
        <v>186</v>
      </c>
      <c r="AU1464" s="262" t="s">
        <v>82</v>
      </c>
      <c r="AV1464" s="14" t="s">
        <v>82</v>
      </c>
      <c r="AW1464" s="14" t="s">
        <v>34</v>
      </c>
      <c r="AX1464" s="14" t="s">
        <v>80</v>
      </c>
      <c r="AY1464" s="262" t="s">
        <v>177</v>
      </c>
    </row>
    <row r="1465" s="2" customFormat="1" ht="19.8" customHeight="1">
      <c r="A1465" s="40"/>
      <c r="B1465" s="41"/>
      <c r="C1465" s="228" t="s">
        <v>2036</v>
      </c>
      <c r="D1465" s="228" t="s">
        <v>179</v>
      </c>
      <c r="E1465" s="229" t="s">
        <v>2037</v>
      </c>
      <c r="F1465" s="230" t="s">
        <v>1651</v>
      </c>
      <c r="G1465" s="231" t="s">
        <v>194</v>
      </c>
      <c r="H1465" s="232">
        <v>0.048000000000000001</v>
      </c>
      <c r="I1465" s="233"/>
      <c r="J1465" s="234">
        <f>ROUND(I1465*H1465,2)</f>
        <v>0</v>
      </c>
      <c r="K1465" s="230" t="s">
        <v>183</v>
      </c>
      <c r="L1465" s="46"/>
      <c r="M1465" s="235" t="s">
        <v>21</v>
      </c>
      <c r="N1465" s="236" t="s">
        <v>44</v>
      </c>
      <c r="O1465" s="86"/>
      <c r="P1465" s="237">
        <f>O1465*H1465</f>
        <v>0</v>
      </c>
      <c r="Q1465" s="237">
        <v>0</v>
      </c>
      <c r="R1465" s="237">
        <f>Q1465*H1465</f>
        <v>0</v>
      </c>
      <c r="S1465" s="237">
        <v>0</v>
      </c>
      <c r="T1465" s="238">
        <f>S1465*H1465</f>
        <v>0</v>
      </c>
      <c r="U1465" s="40"/>
      <c r="V1465" s="40"/>
      <c r="W1465" s="40"/>
      <c r="X1465" s="40"/>
      <c r="Y1465" s="40"/>
      <c r="Z1465" s="40"/>
      <c r="AA1465" s="40"/>
      <c r="AB1465" s="40"/>
      <c r="AC1465" s="40"/>
      <c r="AD1465" s="40"/>
      <c r="AE1465" s="40"/>
      <c r="AR1465" s="239" t="s">
        <v>290</v>
      </c>
      <c r="AT1465" s="239" t="s">
        <v>179</v>
      </c>
      <c r="AU1465" s="239" t="s">
        <v>82</v>
      </c>
      <c r="AY1465" s="19" t="s">
        <v>177</v>
      </c>
      <c r="BE1465" s="240">
        <f>IF(N1465="základní",J1465,0)</f>
        <v>0</v>
      </c>
      <c r="BF1465" s="240">
        <f>IF(N1465="snížená",J1465,0)</f>
        <v>0</v>
      </c>
      <c r="BG1465" s="240">
        <f>IF(N1465="zákl. přenesená",J1465,0)</f>
        <v>0</v>
      </c>
      <c r="BH1465" s="240">
        <f>IF(N1465="sníž. přenesená",J1465,0)</f>
        <v>0</v>
      </c>
      <c r="BI1465" s="240">
        <f>IF(N1465="nulová",J1465,0)</f>
        <v>0</v>
      </c>
      <c r="BJ1465" s="19" t="s">
        <v>80</v>
      </c>
      <c r="BK1465" s="240">
        <f>ROUND(I1465*H1465,2)</f>
        <v>0</v>
      </c>
      <c r="BL1465" s="19" t="s">
        <v>290</v>
      </c>
      <c r="BM1465" s="239" t="s">
        <v>2038</v>
      </c>
    </row>
    <row r="1466" s="14" customFormat="1">
      <c r="A1466" s="14"/>
      <c r="B1466" s="252"/>
      <c r="C1466" s="253"/>
      <c r="D1466" s="243" t="s">
        <v>186</v>
      </c>
      <c r="E1466" s="254" t="s">
        <v>21</v>
      </c>
      <c r="F1466" s="255" t="s">
        <v>2039</v>
      </c>
      <c r="G1466" s="253"/>
      <c r="H1466" s="256">
        <v>0.048000000000000001</v>
      </c>
      <c r="I1466" s="257"/>
      <c r="J1466" s="253"/>
      <c r="K1466" s="253"/>
      <c r="L1466" s="258"/>
      <c r="M1466" s="259"/>
      <c r="N1466" s="260"/>
      <c r="O1466" s="260"/>
      <c r="P1466" s="260"/>
      <c r="Q1466" s="260"/>
      <c r="R1466" s="260"/>
      <c r="S1466" s="260"/>
      <c r="T1466" s="261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62" t="s">
        <v>186</v>
      </c>
      <c r="AU1466" s="262" t="s">
        <v>82</v>
      </c>
      <c r="AV1466" s="14" t="s">
        <v>82</v>
      </c>
      <c r="AW1466" s="14" t="s">
        <v>34</v>
      </c>
      <c r="AX1466" s="14" t="s">
        <v>80</v>
      </c>
      <c r="AY1466" s="262" t="s">
        <v>177</v>
      </c>
    </row>
    <row r="1467" s="2" customFormat="1" ht="19.8" customHeight="1">
      <c r="A1467" s="40"/>
      <c r="B1467" s="41"/>
      <c r="C1467" s="228" t="s">
        <v>2040</v>
      </c>
      <c r="D1467" s="228" t="s">
        <v>179</v>
      </c>
      <c r="E1467" s="229" t="s">
        <v>2041</v>
      </c>
      <c r="F1467" s="230" t="s">
        <v>1657</v>
      </c>
      <c r="G1467" s="231" t="s">
        <v>194</v>
      </c>
      <c r="H1467" s="232">
        <v>0.048000000000000001</v>
      </c>
      <c r="I1467" s="233"/>
      <c r="J1467" s="234">
        <f>ROUND(I1467*H1467,2)</f>
        <v>0</v>
      </c>
      <c r="K1467" s="230" t="s">
        <v>183</v>
      </c>
      <c r="L1467" s="46"/>
      <c r="M1467" s="235" t="s">
        <v>21</v>
      </c>
      <c r="N1467" s="236" t="s">
        <v>44</v>
      </c>
      <c r="O1467" s="86"/>
      <c r="P1467" s="237">
        <f>O1467*H1467</f>
        <v>0</v>
      </c>
      <c r="Q1467" s="237">
        <v>0</v>
      </c>
      <c r="R1467" s="237">
        <f>Q1467*H1467</f>
        <v>0</v>
      </c>
      <c r="S1467" s="237">
        <v>0</v>
      </c>
      <c r="T1467" s="238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39" t="s">
        <v>290</v>
      </c>
      <c r="AT1467" s="239" t="s">
        <v>179</v>
      </c>
      <c r="AU1467" s="239" t="s">
        <v>82</v>
      </c>
      <c r="AY1467" s="19" t="s">
        <v>177</v>
      </c>
      <c r="BE1467" s="240">
        <f>IF(N1467="základní",J1467,0)</f>
        <v>0</v>
      </c>
      <c r="BF1467" s="240">
        <f>IF(N1467="snížená",J1467,0)</f>
        <v>0</v>
      </c>
      <c r="BG1467" s="240">
        <f>IF(N1467="zákl. přenesená",J1467,0)</f>
        <v>0</v>
      </c>
      <c r="BH1467" s="240">
        <f>IF(N1467="sníž. přenesená",J1467,0)</f>
        <v>0</v>
      </c>
      <c r="BI1467" s="240">
        <f>IF(N1467="nulová",J1467,0)</f>
        <v>0</v>
      </c>
      <c r="BJ1467" s="19" t="s">
        <v>80</v>
      </c>
      <c r="BK1467" s="240">
        <f>ROUND(I1467*H1467,2)</f>
        <v>0</v>
      </c>
      <c r="BL1467" s="19" t="s">
        <v>290</v>
      </c>
      <c r="BM1467" s="239" t="s">
        <v>2042</v>
      </c>
    </row>
    <row r="1468" s="13" customFormat="1">
      <c r="A1468" s="13"/>
      <c r="B1468" s="241"/>
      <c r="C1468" s="242"/>
      <c r="D1468" s="243" t="s">
        <v>186</v>
      </c>
      <c r="E1468" s="244" t="s">
        <v>21</v>
      </c>
      <c r="F1468" s="245" t="s">
        <v>2043</v>
      </c>
      <c r="G1468" s="242"/>
      <c r="H1468" s="244" t="s">
        <v>21</v>
      </c>
      <c r="I1468" s="246"/>
      <c r="J1468" s="242"/>
      <c r="K1468" s="242"/>
      <c r="L1468" s="247"/>
      <c r="M1468" s="248"/>
      <c r="N1468" s="249"/>
      <c r="O1468" s="249"/>
      <c r="P1468" s="249"/>
      <c r="Q1468" s="249"/>
      <c r="R1468" s="249"/>
      <c r="S1468" s="249"/>
      <c r="T1468" s="250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51" t="s">
        <v>186</v>
      </c>
      <c r="AU1468" s="251" t="s">
        <v>82</v>
      </c>
      <c r="AV1468" s="13" t="s">
        <v>80</v>
      </c>
      <c r="AW1468" s="13" t="s">
        <v>34</v>
      </c>
      <c r="AX1468" s="13" t="s">
        <v>73</v>
      </c>
      <c r="AY1468" s="251" t="s">
        <v>177</v>
      </c>
    </row>
    <row r="1469" s="14" customFormat="1">
      <c r="A1469" s="14"/>
      <c r="B1469" s="252"/>
      <c r="C1469" s="253"/>
      <c r="D1469" s="243" t="s">
        <v>186</v>
      </c>
      <c r="E1469" s="254" t="s">
        <v>21</v>
      </c>
      <c r="F1469" s="255" t="s">
        <v>2039</v>
      </c>
      <c r="G1469" s="253"/>
      <c r="H1469" s="256">
        <v>0.048000000000000001</v>
      </c>
      <c r="I1469" s="257"/>
      <c r="J1469" s="253"/>
      <c r="K1469" s="253"/>
      <c r="L1469" s="258"/>
      <c r="M1469" s="259"/>
      <c r="N1469" s="260"/>
      <c r="O1469" s="260"/>
      <c r="P1469" s="260"/>
      <c r="Q1469" s="260"/>
      <c r="R1469" s="260"/>
      <c r="S1469" s="260"/>
      <c r="T1469" s="261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62" t="s">
        <v>186</v>
      </c>
      <c r="AU1469" s="262" t="s">
        <v>82</v>
      </c>
      <c r="AV1469" s="14" t="s">
        <v>82</v>
      </c>
      <c r="AW1469" s="14" t="s">
        <v>34</v>
      </c>
      <c r="AX1469" s="14" t="s">
        <v>80</v>
      </c>
      <c r="AY1469" s="262" t="s">
        <v>177</v>
      </c>
    </row>
    <row r="1470" s="2" customFormat="1" ht="19.8" customHeight="1">
      <c r="A1470" s="40"/>
      <c r="B1470" s="41"/>
      <c r="C1470" s="228" t="s">
        <v>2044</v>
      </c>
      <c r="D1470" s="228" t="s">
        <v>179</v>
      </c>
      <c r="E1470" s="229" t="s">
        <v>1660</v>
      </c>
      <c r="F1470" s="230" t="s">
        <v>1661</v>
      </c>
      <c r="G1470" s="231" t="s">
        <v>194</v>
      </c>
      <c r="H1470" s="232">
        <v>3.7919999999999998</v>
      </c>
      <c r="I1470" s="233"/>
      <c r="J1470" s="234">
        <f>ROUND(I1470*H1470,2)</f>
        <v>0</v>
      </c>
      <c r="K1470" s="230" t="s">
        <v>183</v>
      </c>
      <c r="L1470" s="46"/>
      <c r="M1470" s="235" t="s">
        <v>21</v>
      </c>
      <c r="N1470" s="236" t="s">
        <v>44</v>
      </c>
      <c r="O1470" s="86"/>
      <c r="P1470" s="237">
        <f>O1470*H1470</f>
        <v>0</v>
      </c>
      <c r="Q1470" s="237">
        <v>0</v>
      </c>
      <c r="R1470" s="237">
        <f>Q1470*H1470</f>
        <v>0</v>
      </c>
      <c r="S1470" s="237">
        <v>0</v>
      </c>
      <c r="T1470" s="238">
        <f>S1470*H1470</f>
        <v>0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39" t="s">
        <v>290</v>
      </c>
      <c r="AT1470" s="239" t="s">
        <v>179</v>
      </c>
      <c r="AU1470" s="239" t="s">
        <v>82</v>
      </c>
      <c r="AY1470" s="19" t="s">
        <v>177</v>
      </c>
      <c r="BE1470" s="240">
        <f>IF(N1470="základní",J1470,0)</f>
        <v>0</v>
      </c>
      <c r="BF1470" s="240">
        <f>IF(N1470="snížená",J1470,0)</f>
        <v>0</v>
      </c>
      <c r="BG1470" s="240">
        <f>IF(N1470="zákl. přenesená",J1470,0)</f>
        <v>0</v>
      </c>
      <c r="BH1470" s="240">
        <f>IF(N1470="sníž. přenesená",J1470,0)</f>
        <v>0</v>
      </c>
      <c r="BI1470" s="240">
        <f>IF(N1470="nulová",J1470,0)</f>
        <v>0</v>
      </c>
      <c r="BJ1470" s="19" t="s">
        <v>80</v>
      </c>
      <c r="BK1470" s="240">
        <f>ROUND(I1470*H1470,2)</f>
        <v>0</v>
      </c>
      <c r="BL1470" s="19" t="s">
        <v>290</v>
      </c>
      <c r="BM1470" s="239" t="s">
        <v>2045</v>
      </c>
    </row>
    <row r="1471" s="13" customFormat="1">
      <c r="A1471" s="13"/>
      <c r="B1471" s="241"/>
      <c r="C1471" s="242"/>
      <c r="D1471" s="243" t="s">
        <v>186</v>
      </c>
      <c r="E1471" s="244" t="s">
        <v>21</v>
      </c>
      <c r="F1471" s="245" t="s">
        <v>259</v>
      </c>
      <c r="G1471" s="242"/>
      <c r="H1471" s="244" t="s">
        <v>21</v>
      </c>
      <c r="I1471" s="246"/>
      <c r="J1471" s="242"/>
      <c r="K1471" s="242"/>
      <c r="L1471" s="247"/>
      <c r="M1471" s="248"/>
      <c r="N1471" s="249"/>
      <c r="O1471" s="249"/>
      <c r="P1471" s="249"/>
      <c r="Q1471" s="249"/>
      <c r="R1471" s="249"/>
      <c r="S1471" s="249"/>
      <c r="T1471" s="25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51" t="s">
        <v>186</v>
      </c>
      <c r="AU1471" s="251" t="s">
        <v>82</v>
      </c>
      <c r="AV1471" s="13" t="s">
        <v>80</v>
      </c>
      <c r="AW1471" s="13" t="s">
        <v>34</v>
      </c>
      <c r="AX1471" s="13" t="s">
        <v>73</v>
      </c>
      <c r="AY1471" s="251" t="s">
        <v>177</v>
      </c>
    </row>
    <row r="1472" s="14" customFormat="1">
      <c r="A1472" s="14"/>
      <c r="B1472" s="252"/>
      <c r="C1472" s="253"/>
      <c r="D1472" s="243" t="s">
        <v>186</v>
      </c>
      <c r="E1472" s="254" t="s">
        <v>21</v>
      </c>
      <c r="F1472" s="255" t="s">
        <v>2046</v>
      </c>
      <c r="G1472" s="253"/>
      <c r="H1472" s="256">
        <v>3.7919999999999998</v>
      </c>
      <c r="I1472" s="257"/>
      <c r="J1472" s="253"/>
      <c r="K1472" s="253"/>
      <c r="L1472" s="258"/>
      <c r="M1472" s="259"/>
      <c r="N1472" s="260"/>
      <c r="O1472" s="260"/>
      <c r="P1472" s="260"/>
      <c r="Q1472" s="260"/>
      <c r="R1472" s="260"/>
      <c r="S1472" s="260"/>
      <c r="T1472" s="261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62" t="s">
        <v>186</v>
      </c>
      <c r="AU1472" s="262" t="s">
        <v>82</v>
      </c>
      <c r="AV1472" s="14" t="s">
        <v>82</v>
      </c>
      <c r="AW1472" s="14" t="s">
        <v>34</v>
      </c>
      <c r="AX1472" s="14" t="s">
        <v>80</v>
      </c>
      <c r="AY1472" s="262" t="s">
        <v>177</v>
      </c>
    </row>
    <row r="1473" s="2" customFormat="1" ht="14.4" customHeight="1">
      <c r="A1473" s="40"/>
      <c r="B1473" s="41"/>
      <c r="C1473" s="228" t="s">
        <v>2047</v>
      </c>
      <c r="D1473" s="228" t="s">
        <v>179</v>
      </c>
      <c r="E1473" s="229" t="s">
        <v>2048</v>
      </c>
      <c r="F1473" s="230" t="s">
        <v>2049</v>
      </c>
      <c r="G1473" s="231" t="s">
        <v>293</v>
      </c>
      <c r="H1473" s="232">
        <v>22.600000000000001</v>
      </c>
      <c r="I1473" s="233"/>
      <c r="J1473" s="234">
        <f>ROUND(I1473*H1473,2)</f>
        <v>0</v>
      </c>
      <c r="K1473" s="230" t="s">
        <v>183</v>
      </c>
      <c r="L1473" s="46"/>
      <c r="M1473" s="235" t="s">
        <v>21</v>
      </c>
      <c r="N1473" s="236" t="s">
        <v>44</v>
      </c>
      <c r="O1473" s="86"/>
      <c r="P1473" s="237">
        <f>O1473*H1473</f>
        <v>0</v>
      </c>
      <c r="Q1473" s="237">
        <v>0</v>
      </c>
      <c r="R1473" s="237">
        <f>Q1473*H1473</f>
        <v>0</v>
      </c>
      <c r="S1473" s="237">
        <v>0.0039399999999999999</v>
      </c>
      <c r="T1473" s="238">
        <f>S1473*H1473</f>
        <v>0.089043999999999998</v>
      </c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R1473" s="239" t="s">
        <v>290</v>
      </c>
      <c r="AT1473" s="239" t="s">
        <v>179</v>
      </c>
      <c r="AU1473" s="239" t="s">
        <v>82</v>
      </c>
      <c r="AY1473" s="19" t="s">
        <v>177</v>
      </c>
      <c r="BE1473" s="240">
        <f>IF(N1473="základní",J1473,0)</f>
        <v>0</v>
      </c>
      <c r="BF1473" s="240">
        <f>IF(N1473="snížená",J1473,0)</f>
        <v>0</v>
      </c>
      <c r="BG1473" s="240">
        <f>IF(N1473="zákl. přenesená",J1473,0)</f>
        <v>0</v>
      </c>
      <c r="BH1473" s="240">
        <f>IF(N1473="sníž. přenesená",J1473,0)</f>
        <v>0</v>
      </c>
      <c r="BI1473" s="240">
        <f>IF(N1473="nulová",J1473,0)</f>
        <v>0</v>
      </c>
      <c r="BJ1473" s="19" t="s">
        <v>80</v>
      </c>
      <c r="BK1473" s="240">
        <f>ROUND(I1473*H1473,2)</f>
        <v>0</v>
      </c>
      <c r="BL1473" s="19" t="s">
        <v>290</v>
      </c>
      <c r="BM1473" s="239" t="s">
        <v>2050</v>
      </c>
    </row>
    <row r="1474" s="13" customFormat="1">
      <c r="A1474" s="13"/>
      <c r="B1474" s="241"/>
      <c r="C1474" s="242"/>
      <c r="D1474" s="243" t="s">
        <v>186</v>
      </c>
      <c r="E1474" s="244" t="s">
        <v>21</v>
      </c>
      <c r="F1474" s="245" t="s">
        <v>2051</v>
      </c>
      <c r="G1474" s="242"/>
      <c r="H1474" s="244" t="s">
        <v>21</v>
      </c>
      <c r="I1474" s="246"/>
      <c r="J1474" s="242"/>
      <c r="K1474" s="242"/>
      <c r="L1474" s="247"/>
      <c r="M1474" s="248"/>
      <c r="N1474" s="249"/>
      <c r="O1474" s="249"/>
      <c r="P1474" s="249"/>
      <c r="Q1474" s="249"/>
      <c r="R1474" s="249"/>
      <c r="S1474" s="249"/>
      <c r="T1474" s="250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51" t="s">
        <v>186</v>
      </c>
      <c r="AU1474" s="251" t="s">
        <v>82</v>
      </c>
      <c r="AV1474" s="13" t="s">
        <v>80</v>
      </c>
      <c r="AW1474" s="13" t="s">
        <v>34</v>
      </c>
      <c r="AX1474" s="13" t="s">
        <v>73</v>
      </c>
      <c r="AY1474" s="251" t="s">
        <v>177</v>
      </c>
    </row>
    <row r="1475" s="13" customFormat="1">
      <c r="A1475" s="13"/>
      <c r="B1475" s="241"/>
      <c r="C1475" s="242"/>
      <c r="D1475" s="243" t="s">
        <v>186</v>
      </c>
      <c r="E1475" s="244" t="s">
        <v>21</v>
      </c>
      <c r="F1475" s="245" t="s">
        <v>1622</v>
      </c>
      <c r="G1475" s="242"/>
      <c r="H1475" s="244" t="s">
        <v>21</v>
      </c>
      <c r="I1475" s="246"/>
      <c r="J1475" s="242"/>
      <c r="K1475" s="242"/>
      <c r="L1475" s="247"/>
      <c r="M1475" s="248"/>
      <c r="N1475" s="249"/>
      <c r="O1475" s="249"/>
      <c r="P1475" s="249"/>
      <c r="Q1475" s="249"/>
      <c r="R1475" s="249"/>
      <c r="S1475" s="249"/>
      <c r="T1475" s="250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51" t="s">
        <v>186</v>
      </c>
      <c r="AU1475" s="251" t="s">
        <v>82</v>
      </c>
      <c r="AV1475" s="13" t="s">
        <v>80</v>
      </c>
      <c r="AW1475" s="13" t="s">
        <v>34</v>
      </c>
      <c r="AX1475" s="13" t="s">
        <v>73</v>
      </c>
      <c r="AY1475" s="251" t="s">
        <v>177</v>
      </c>
    </row>
    <row r="1476" s="14" customFormat="1">
      <c r="A1476" s="14"/>
      <c r="B1476" s="252"/>
      <c r="C1476" s="253"/>
      <c r="D1476" s="243" t="s">
        <v>186</v>
      </c>
      <c r="E1476" s="254" t="s">
        <v>21</v>
      </c>
      <c r="F1476" s="255" t="s">
        <v>2052</v>
      </c>
      <c r="G1476" s="253"/>
      <c r="H1476" s="256">
        <v>26.600000000000001</v>
      </c>
      <c r="I1476" s="257"/>
      <c r="J1476" s="253"/>
      <c r="K1476" s="253"/>
      <c r="L1476" s="258"/>
      <c r="M1476" s="259"/>
      <c r="N1476" s="260"/>
      <c r="O1476" s="260"/>
      <c r="P1476" s="260"/>
      <c r="Q1476" s="260"/>
      <c r="R1476" s="260"/>
      <c r="S1476" s="260"/>
      <c r="T1476" s="261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62" t="s">
        <v>186</v>
      </c>
      <c r="AU1476" s="262" t="s">
        <v>82</v>
      </c>
      <c r="AV1476" s="14" t="s">
        <v>82</v>
      </c>
      <c r="AW1476" s="14" t="s">
        <v>34</v>
      </c>
      <c r="AX1476" s="14" t="s">
        <v>73</v>
      </c>
      <c r="AY1476" s="262" t="s">
        <v>177</v>
      </c>
    </row>
    <row r="1477" s="13" customFormat="1">
      <c r="A1477" s="13"/>
      <c r="B1477" s="241"/>
      <c r="C1477" s="242"/>
      <c r="D1477" s="243" t="s">
        <v>186</v>
      </c>
      <c r="E1477" s="244" t="s">
        <v>21</v>
      </c>
      <c r="F1477" s="245" t="s">
        <v>2053</v>
      </c>
      <c r="G1477" s="242"/>
      <c r="H1477" s="244" t="s">
        <v>21</v>
      </c>
      <c r="I1477" s="246"/>
      <c r="J1477" s="242"/>
      <c r="K1477" s="242"/>
      <c r="L1477" s="247"/>
      <c r="M1477" s="248"/>
      <c r="N1477" s="249"/>
      <c r="O1477" s="249"/>
      <c r="P1477" s="249"/>
      <c r="Q1477" s="249"/>
      <c r="R1477" s="249"/>
      <c r="S1477" s="249"/>
      <c r="T1477" s="250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51" t="s">
        <v>186</v>
      </c>
      <c r="AU1477" s="251" t="s">
        <v>82</v>
      </c>
      <c r="AV1477" s="13" t="s">
        <v>80</v>
      </c>
      <c r="AW1477" s="13" t="s">
        <v>34</v>
      </c>
      <c r="AX1477" s="13" t="s">
        <v>73</v>
      </c>
      <c r="AY1477" s="251" t="s">
        <v>177</v>
      </c>
    </row>
    <row r="1478" s="14" customFormat="1">
      <c r="A1478" s="14"/>
      <c r="B1478" s="252"/>
      <c r="C1478" s="253"/>
      <c r="D1478" s="243" t="s">
        <v>186</v>
      </c>
      <c r="E1478" s="254" t="s">
        <v>21</v>
      </c>
      <c r="F1478" s="255" t="s">
        <v>2054</v>
      </c>
      <c r="G1478" s="253"/>
      <c r="H1478" s="256">
        <v>-4</v>
      </c>
      <c r="I1478" s="257"/>
      <c r="J1478" s="253"/>
      <c r="K1478" s="253"/>
      <c r="L1478" s="258"/>
      <c r="M1478" s="259"/>
      <c r="N1478" s="260"/>
      <c r="O1478" s="260"/>
      <c r="P1478" s="260"/>
      <c r="Q1478" s="260"/>
      <c r="R1478" s="260"/>
      <c r="S1478" s="260"/>
      <c r="T1478" s="261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62" t="s">
        <v>186</v>
      </c>
      <c r="AU1478" s="262" t="s">
        <v>82</v>
      </c>
      <c r="AV1478" s="14" t="s">
        <v>82</v>
      </c>
      <c r="AW1478" s="14" t="s">
        <v>34</v>
      </c>
      <c r="AX1478" s="14" t="s">
        <v>73</v>
      </c>
      <c r="AY1478" s="262" t="s">
        <v>177</v>
      </c>
    </row>
    <row r="1479" s="15" customFormat="1">
      <c r="A1479" s="15"/>
      <c r="B1479" s="263"/>
      <c r="C1479" s="264"/>
      <c r="D1479" s="243" t="s">
        <v>186</v>
      </c>
      <c r="E1479" s="265" t="s">
        <v>21</v>
      </c>
      <c r="F1479" s="266" t="s">
        <v>190</v>
      </c>
      <c r="G1479" s="264"/>
      <c r="H1479" s="267">
        <v>22.600000000000001</v>
      </c>
      <c r="I1479" s="268"/>
      <c r="J1479" s="264"/>
      <c r="K1479" s="264"/>
      <c r="L1479" s="269"/>
      <c r="M1479" s="270"/>
      <c r="N1479" s="271"/>
      <c r="O1479" s="271"/>
      <c r="P1479" s="271"/>
      <c r="Q1479" s="271"/>
      <c r="R1479" s="271"/>
      <c r="S1479" s="271"/>
      <c r="T1479" s="272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73" t="s">
        <v>186</v>
      </c>
      <c r="AU1479" s="273" t="s">
        <v>82</v>
      </c>
      <c r="AV1479" s="15" t="s">
        <v>184</v>
      </c>
      <c r="AW1479" s="15" t="s">
        <v>34</v>
      </c>
      <c r="AX1479" s="15" t="s">
        <v>80</v>
      </c>
      <c r="AY1479" s="273" t="s">
        <v>177</v>
      </c>
    </row>
    <row r="1480" s="2" customFormat="1" ht="19.8" customHeight="1">
      <c r="A1480" s="40"/>
      <c r="B1480" s="41"/>
      <c r="C1480" s="228" t="s">
        <v>2055</v>
      </c>
      <c r="D1480" s="228" t="s">
        <v>179</v>
      </c>
      <c r="E1480" s="229" t="s">
        <v>2037</v>
      </c>
      <c r="F1480" s="230" t="s">
        <v>1651</v>
      </c>
      <c r="G1480" s="231" t="s">
        <v>194</v>
      </c>
      <c r="H1480" s="232">
        <v>0.17799999999999999</v>
      </c>
      <c r="I1480" s="233"/>
      <c r="J1480" s="234">
        <f>ROUND(I1480*H1480,2)</f>
        <v>0</v>
      </c>
      <c r="K1480" s="230" t="s">
        <v>183</v>
      </c>
      <c r="L1480" s="46"/>
      <c r="M1480" s="235" t="s">
        <v>21</v>
      </c>
      <c r="N1480" s="236" t="s">
        <v>44</v>
      </c>
      <c r="O1480" s="86"/>
      <c r="P1480" s="237">
        <f>O1480*H1480</f>
        <v>0</v>
      </c>
      <c r="Q1480" s="237">
        <v>0</v>
      </c>
      <c r="R1480" s="237">
        <f>Q1480*H1480</f>
        <v>0</v>
      </c>
      <c r="S1480" s="237">
        <v>0</v>
      </c>
      <c r="T1480" s="238">
        <f>S1480*H1480</f>
        <v>0</v>
      </c>
      <c r="U1480" s="40"/>
      <c r="V1480" s="40"/>
      <c r="W1480" s="40"/>
      <c r="X1480" s="40"/>
      <c r="Y1480" s="40"/>
      <c r="Z1480" s="40"/>
      <c r="AA1480" s="40"/>
      <c r="AB1480" s="40"/>
      <c r="AC1480" s="40"/>
      <c r="AD1480" s="40"/>
      <c r="AE1480" s="40"/>
      <c r="AR1480" s="239" t="s">
        <v>290</v>
      </c>
      <c r="AT1480" s="239" t="s">
        <v>179</v>
      </c>
      <c r="AU1480" s="239" t="s">
        <v>82</v>
      </c>
      <c r="AY1480" s="19" t="s">
        <v>177</v>
      </c>
      <c r="BE1480" s="240">
        <f>IF(N1480="základní",J1480,0)</f>
        <v>0</v>
      </c>
      <c r="BF1480" s="240">
        <f>IF(N1480="snížená",J1480,0)</f>
        <v>0</v>
      </c>
      <c r="BG1480" s="240">
        <f>IF(N1480="zákl. přenesená",J1480,0)</f>
        <v>0</v>
      </c>
      <c r="BH1480" s="240">
        <f>IF(N1480="sníž. přenesená",J1480,0)</f>
        <v>0</v>
      </c>
      <c r="BI1480" s="240">
        <f>IF(N1480="nulová",J1480,0)</f>
        <v>0</v>
      </c>
      <c r="BJ1480" s="19" t="s">
        <v>80</v>
      </c>
      <c r="BK1480" s="240">
        <f>ROUND(I1480*H1480,2)</f>
        <v>0</v>
      </c>
      <c r="BL1480" s="19" t="s">
        <v>290</v>
      </c>
      <c r="BM1480" s="239" t="s">
        <v>2056</v>
      </c>
    </row>
    <row r="1481" s="13" customFormat="1">
      <c r="A1481" s="13"/>
      <c r="B1481" s="241"/>
      <c r="C1481" s="242"/>
      <c r="D1481" s="243" t="s">
        <v>186</v>
      </c>
      <c r="E1481" s="244" t="s">
        <v>21</v>
      </c>
      <c r="F1481" s="245" t="s">
        <v>2057</v>
      </c>
      <c r="G1481" s="242"/>
      <c r="H1481" s="244" t="s">
        <v>21</v>
      </c>
      <c r="I1481" s="246"/>
      <c r="J1481" s="242"/>
      <c r="K1481" s="242"/>
      <c r="L1481" s="247"/>
      <c r="M1481" s="248"/>
      <c r="N1481" s="249"/>
      <c r="O1481" s="249"/>
      <c r="P1481" s="249"/>
      <c r="Q1481" s="249"/>
      <c r="R1481" s="249"/>
      <c r="S1481" s="249"/>
      <c r="T1481" s="250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51" t="s">
        <v>186</v>
      </c>
      <c r="AU1481" s="251" t="s">
        <v>82</v>
      </c>
      <c r="AV1481" s="13" t="s">
        <v>80</v>
      </c>
      <c r="AW1481" s="13" t="s">
        <v>34</v>
      </c>
      <c r="AX1481" s="13" t="s">
        <v>73</v>
      </c>
      <c r="AY1481" s="251" t="s">
        <v>177</v>
      </c>
    </row>
    <row r="1482" s="14" customFormat="1">
      <c r="A1482" s="14"/>
      <c r="B1482" s="252"/>
      <c r="C1482" s="253"/>
      <c r="D1482" s="243" t="s">
        <v>186</v>
      </c>
      <c r="E1482" s="254" t="s">
        <v>21</v>
      </c>
      <c r="F1482" s="255" t="s">
        <v>2058</v>
      </c>
      <c r="G1482" s="253"/>
      <c r="H1482" s="256">
        <v>0.17799999999999999</v>
      </c>
      <c r="I1482" s="257"/>
      <c r="J1482" s="253"/>
      <c r="K1482" s="253"/>
      <c r="L1482" s="258"/>
      <c r="M1482" s="259"/>
      <c r="N1482" s="260"/>
      <c r="O1482" s="260"/>
      <c r="P1482" s="260"/>
      <c r="Q1482" s="260"/>
      <c r="R1482" s="260"/>
      <c r="S1482" s="260"/>
      <c r="T1482" s="261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62" t="s">
        <v>186</v>
      </c>
      <c r="AU1482" s="262" t="s">
        <v>82</v>
      </c>
      <c r="AV1482" s="14" t="s">
        <v>82</v>
      </c>
      <c r="AW1482" s="14" t="s">
        <v>34</v>
      </c>
      <c r="AX1482" s="14" t="s">
        <v>80</v>
      </c>
      <c r="AY1482" s="262" t="s">
        <v>177</v>
      </c>
    </row>
    <row r="1483" s="2" customFormat="1" ht="14.4" customHeight="1">
      <c r="A1483" s="40"/>
      <c r="B1483" s="41"/>
      <c r="C1483" s="228" t="s">
        <v>2059</v>
      </c>
      <c r="D1483" s="228" t="s">
        <v>179</v>
      </c>
      <c r="E1483" s="229" t="s">
        <v>2060</v>
      </c>
      <c r="F1483" s="230" t="s">
        <v>2061</v>
      </c>
      <c r="G1483" s="231" t="s">
        <v>293</v>
      </c>
      <c r="H1483" s="232">
        <v>22.600000000000001</v>
      </c>
      <c r="I1483" s="233"/>
      <c r="J1483" s="234">
        <f>ROUND(I1483*H1483,2)</f>
        <v>0</v>
      </c>
      <c r="K1483" s="230" t="s">
        <v>183</v>
      </c>
      <c r="L1483" s="46"/>
      <c r="M1483" s="235" t="s">
        <v>21</v>
      </c>
      <c r="N1483" s="236" t="s">
        <v>44</v>
      </c>
      <c r="O1483" s="86"/>
      <c r="P1483" s="237">
        <f>O1483*H1483</f>
        <v>0</v>
      </c>
      <c r="Q1483" s="237">
        <v>0</v>
      </c>
      <c r="R1483" s="237">
        <f>Q1483*H1483</f>
        <v>0</v>
      </c>
      <c r="S1483" s="237">
        <v>0</v>
      </c>
      <c r="T1483" s="238">
        <f>S1483*H1483</f>
        <v>0</v>
      </c>
      <c r="U1483" s="40"/>
      <c r="V1483" s="40"/>
      <c r="W1483" s="40"/>
      <c r="X1483" s="40"/>
      <c r="Y1483" s="40"/>
      <c r="Z1483" s="40"/>
      <c r="AA1483" s="40"/>
      <c r="AB1483" s="40"/>
      <c r="AC1483" s="40"/>
      <c r="AD1483" s="40"/>
      <c r="AE1483" s="40"/>
      <c r="AR1483" s="239" t="s">
        <v>290</v>
      </c>
      <c r="AT1483" s="239" t="s">
        <v>179</v>
      </c>
      <c r="AU1483" s="239" t="s">
        <v>82</v>
      </c>
      <c r="AY1483" s="19" t="s">
        <v>177</v>
      </c>
      <c r="BE1483" s="240">
        <f>IF(N1483="základní",J1483,0)</f>
        <v>0</v>
      </c>
      <c r="BF1483" s="240">
        <f>IF(N1483="snížená",J1483,0)</f>
        <v>0</v>
      </c>
      <c r="BG1483" s="240">
        <f>IF(N1483="zákl. přenesená",J1483,0)</f>
        <v>0</v>
      </c>
      <c r="BH1483" s="240">
        <f>IF(N1483="sníž. přenesená",J1483,0)</f>
        <v>0</v>
      </c>
      <c r="BI1483" s="240">
        <f>IF(N1483="nulová",J1483,0)</f>
        <v>0</v>
      </c>
      <c r="BJ1483" s="19" t="s">
        <v>80</v>
      </c>
      <c r="BK1483" s="240">
        <f>ROUND(I1483*H1483,2)</f>
        <v>0</v>
      </c>
      <c r="BL1483" s="19" t="s">
        <v>290</v>
      </c>
      <c r="BM1483" s="239" t="s">
        <v>2062</v>
      </c>
    </row>
    <row r="1484" s="13" customFormat="1">
      <c r="A1484" s="13"/>
      <c r="B1484" s="241"/>
      <c r="C1484" s="242"/>
      <c r="D1484" s="243" t="s">
        <v>186</v>
      </c>
      <c r="E1484" s="244" t="s">
        <v>21</v>
      </c>
      <c r="F1484" s="245" t="s">
        <v>2063</v>
      </c>
      <c r="G1484" s="242"/>
      <c r="H1484" s="244" t="s">
        <v>21</v>
      </c>
      <c r="I1484" s="246"/>
      <c r="J1484" s="242"/>
      <c r="K1484" s="242"/>
      <c r="L1484" s="247"/>
      <c r="M1484" s="248"/>
      <c r="N1484" s="249"/>
      <c r="O1484" s="249"/>
      <c r="P1484" s="249"/>
      <c r="Q1484" s="249"/>
      <c r="R1484" s="249"/>
      <c r="S1484" s="249"/>
      <c r="T1484" s="250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51" t="s">
        <v>186</v>
      </c>
      <c r="AU1484" s="251" t="s">
        <v>82</v>
      </c>
      <c r="AV1484" s="13" t="s">
        <v>80</v>
      </c>
      <c r="AW1484" s="13" t="s">
        <v>34</v>
      </c>
      <c r="AX1484" s="13" t="s">
        <v>73</v>
      </c>
      <c r="AY1484" s="251" t="s">
        <v>177</v>
      </c>
    </row>
    <row r="1485" s="14" customFormat="1">
      <c r="A1485" s="14"/>
      <c r="B1485" s="252"/>
      <c r="C1485" s="253"/>
      <c r="D1485" s="243" t="s">
        <v>186</v>
      </c>
      <c r="E1485" s="254" t="s">
        <v>21</v>
      </c>
      <c r="F1485" s="255" t="s">
        <v>2064</v>
      </c>
      <c r="G1485" s="253"/>
      <c r="H1485" s="256">
        <v>22.600000000000001</v>
      </c>
      <c r="I1485" s="257"/>
      <c r="J1485" s="253"/>
      <c r="K1485" s="253"/>
      <c r="L1485" s="258"/>
      <c r="M1485" s="259"/>
      <c r="N1485" s="260"/>
      <c r="O1485" s="260"/>
      <c r="P1485" s="260"/>
      <c r="Q1485" s="260"/>
      <c r="R1485" s="260"/>
      <c r="S1485" s="260"/>
      <c r="T1485" s="261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62" t="s">
        <v>186</v>
      </c>
      <c r="AU1485" s="262" t="s">
        <v>82</v>
      </c>
      <c r="AV1485" s="14" t="s">
        <v>82</v>
      </c>
      <c r="AW1485" s="14" t="s">
        <v>34</v>
      </c>
      <c r="AX1485" s="14" t="s">
        <v>80</v>
      </c>
      <c r="AY1485" s="262" t="s">
        <v>177</v>
      </c>
    </row>
    <row r="1486" s="2" customFormat="1" ht="14.4" customHeight="1">
      <c r="A1486" s="40"/>
      <c r="B1486" s="41"/>
      <c r="C1486" s="228" t="s">
        <v>2065</v>
      </c>
      <c r="D1486" s="228" t="s">
        <v>179</v>
      </c>
      <c r="E1486" s="229" t="s">
        <v>2066</v>
      </c>
      <c r="F1486" s="230" t="s">
        <v>2067</v>
      </c>
      <c r="G1486" s="231" t="s">
        <v>788</v>
      </c>
      <c r="H1486" s="232">
        <v>32</v>
      </c>
      <c r="I1486" s="233"/>
      <c r="J1486" s="234">
        <f>ROUND(I1486*H1486,2)</f>
        <v>0</v>
      </c>
      <c r="K1486" s="230" t="s">
        <v>183</v>
      </c>
      <c r="L1486" s="46"/>
      <c r="M1486" s="235" t="s">
        <v>21</v>
      </c>
      <c r="N1486" s="236" t="s">
        <v>44</v>
      </c>
      <c r="O1486" s="86"/>
      <c r="P1486" s="237">
        <f>O1486*H1486</f>
        <v>0</v>
      </c>
      <c r="Q1486" s="237">
        <v>0</v>
      </c>
      <c r="R1486" s="237">
        <f>Q1486*H1486</f>
        <v>0</v>
      </c>
      <c r="S1486" s="237">
        <v>0</v>
      </c>
      <c r="T1486" s="238">
        <f>S1486*H1486</f>
        <v>0</v>
      </c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R1486" s="239" t="s">
        <v>290</v>
      </c>
      <c r="AT1486" s="239" t="s">
        <v>179</v>
      </c>
      <c r="AU1486" s="239" t="s">
        <v>82</v>
      </c>
      <c r="AY1486" s="19" t="s">
        <v>177</v>
      </c>
      <c r="BE1486" s="240">
        <f>IF(N1486="základní",J1486,0)</f>
        <v>0</v>
      </c>
      <c r="BF1486" s="240">
        <f>IF(N1486="snížená",J1486,0)</f>
        <v>0</v>
      </c>
      <c r="BG1486" s="240">
        <f>IF(N1486="zákl. přenesená",J1486,0)</f>
        <v>0</v>
      </c>
      <c r="BH1486" s="240">
        <f>IF(N1486="sníž. přenesená",J1486,0)</f>
        <v>0</v>
      </c>
      <c r="BI1486" s="240">
        <f>IF(N1486="nulová",J1486,0)</f>
        <v>0</v>
      </c>
      <c r="BJ1486" s="19" t="s">
        <v>80</v>
      </c>
      <c r="BK1486" s="240">
        <f>ROUND(I1486*H1486,2)</f>
        <v>0</v>
      </c>
      <c r="BL1486" s="19" t="s">
        <v>290</v>
      </c>
      <c r="BM1486" s="239" t="s">
        <v>2068</v>
      </c>
    </row>
    <row r="1487" s="2" customFormat="1" ht="14.4" customHeight="1">
      <c r="A1487" s="40"/>
      <c r="B1487" s="41"/>
      <c r="C1487" s="274" t="s">
        <v>2069</v>
      </c>
      <c r="D1487" s="274" t="s">
        <v>191</v>
      </c>
      <c r="E1487" s="275" t="s">
        <v>2070</v>
      </c>
      <c r="F1487" s="276" t="s">
        <v>2071</v>
      </c>
      <c r="G1487" s="277" t="s">
        <v>788</v>
      </c>
      <c r="H1487" s="278">
        <v>32</v>
      </c>
      <c r="I1487" s="279"/>
      <c r="J1487" s="280">
        <f>ROUND(I1487*H1487,2)</f>
        <v>0</v>
      </c>
      <c r="K1487" s="276" t="s">
        <v>183</v>
      </c>
      <c r="L1487" s="281"/>
      <c r="M1487" s="282" t="s">
        <v>21</v>
      </c>
      <c r="N1487" s="283" t="s">
        <v>44</v>
      </c>
      <c r="O1487" s="86"/>
      <c r="P1487" s="237">
        <f>O1487*H1487</f>
        <v>0</v>
      </c>
      <c r="Q1487" s="237">
        <v>0.00025000000000000001</v>
      </c>
      <c r="R1487" s="237">
        <f>Q1487*H1487</f>
        <v>0.0080000000000000002</v>
      </c>
      <c r="S1487" s="237">
        <v>0</v>
      </c>
      <c r="T1487" s="238">
        <f>S1487*H1487</f>
        <v>0</v>
      </c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R1487" s="239" t="s">
        <v>385</v>
      </c>
      <c r="AT1487" s="239" t="s">
        <v>191</v>
      </c>
      <c r="AU1487" s="239" t="s">
        <v>82</v>
      </c>
      <c r="AY1487" s="19" t="s">
        <v>177</v>
      </c>
      <c r="BE1487" s="240">
        <f>IF(N1487="základní",J1487,0)</f>
        <v>0</v>
      </c>
      <c r="BF1487" s="240">
        <f>IF(N1487="snížená",J1487,0)</f>
        <v>0</v>
      </c>
      <c r="BG1487" s="240">
        <f>IF(N1487="zákl. přenesená",J1487,0)</f>
        <v>0</v>
      </c>
      <c r="BH1487" s="240">
        <f>IF(N1487="sníž. přenesená",J1487,0)</f>
        <v>0</v>
      </c>
      <c r="BI1487" s="240">
        <f>IF(N1487="nulová",J1487,0)</f>
        <v>0</v>
      </c>
      <c r="BJ1487" s="19" t="s">
        <v>80</v>
      </c>
      <c r="BK1487" s="240">
        <f>ROUND(I1487*H1487,2)</f>
        <v>0</v>
      </c>
      <c r="BL1487" s="19" t="s">
        <v>290</v>
      </c>
      <c r="BM1487" s="239" t="s">
        <v>2072</v>
      </c>
    </row>
    <row r="1488" s="2" customFormat="1" ht="14.4" customHeight="1">
      <c r="A1488" s="40"/>
      <c r="B1488" s="41"/>
      <c r="C1488" s="228" t="s">
        <v>2073</v>
      </c>
      <c r="D1488" s="228" t="s">
        <v>179</v>
      </c>
      <c r="E1488" s="229" t="s">
        <v>2074</v>
      </c>
      <c r="F1488" s="230" t="s">
        <v>2075</v>
      </c>
      <c r="G1488" s="231" t="s">
        <v>788</v>
      </c>
      <c r="H1488" s="232">
        <v>4</v>
      </c>
      <c r="I1488" s="233"/>
      <c r="J1488" s="234">
        <f>ROUND(I1488*H1488,2)</f>
        <v>0</v>
      </c>
      <c r="K1488" s="230" t="s">
        <v>183</v>
      </c>
      <c r="L1488" s="46"/>
      <c r="M1488" s="235" t="s">
        <v>21</v>
      </c>
      <c r="N1488" s="236" t="s">
        <v>44</v>
      </c>
      <c r="O1488" s="86"/>
      <c r="P1488" s="237">
        <f>O1488*H1488</f>
        <v>0</v>
      </c>
      <c r="Q1488" s="237">
        <v>0</v>
      </c>
      <c r="R1488" s="237">
        <f>Q1488*H1488</f>
        <v>0</v>
      </c>
      <c r="S1488" s="237">
        <v>0</v>
      </c>
      <c r="T1488" s="238">
        <f>S1488*H1488</f>
        <v>0</v>
      </c>
      <c r="U1488" s="40"/>
      <c r="V1488" s="40"/>
      <c r="W1488" s="40"/>
      <c r="X1488" s="40"/>
      <c r="Y1488" s="40"/>
      <c r="Z1488" s="40"/>
      <c r="AA1488" s="40"/>
      <c r="AB1488" s="40"/>
      <c r="AC1488" s="40"/>
      <c r="AD1488" s="40"/>
      <c r="AE1488" s="40"/>
      <c r="AR1488" s="239" t="s">
        <v>290</v>
      </c>
      <c r="AT1488" s="239" t="s">
        <v>179</v>
      </c>
      <c r="AU1488" s="239" t="s">
        <v>82</v>
      </c>
      <c r="AY1488" s="19" t="s">
        <v>177</v>
      </c>
      <c r="BE1488" s="240">
        <f>IF(N1488="základní",J1488,0)</f>
        <v>0</v>
      </c>
      <c r="BF1488" s="240">
        <f>IF(N1488="snížená",J1488,0)</f>
        <v>0</v>
      </c>
      <c r="BG1488" s="240">
        <f>IF(N1488="zákl. přenesená",J1488,0)</f>
        <v>0</v>
      </c>
      <c r="BH1488" s="240">
        <f>IF(N1488="sníž. přenesená",J1488,0)</f>
        <v>0</v>
      </c>
      <c r="BI1488" s="240">
        <f>IF(N1488="nulová",J1488,0)</f>
        <v>0</v>
      </c>
      <c r="BJ1488" s="19" t="s">
        <v>80</v>
      </c>
      <c r="BK1488" s="240">
        <f>ROUND(I1488*H1488,2)</f>
        <v>0</v>
      </c>
      <c r="BL1488" s="19" t="s">
        <v>290</v>
      </c>
      <c r="BM1488" s="239" t="s">
        <v>2076</v>
      </c>
    </row>
    <row r="1489" s="2" customFormat="1" ht="19.8" customHeight="1">
      <c r="A1489" s="40"/>
      <c r="B1489" s="41"/>
      <c r="C1489" s="228" t="s">
        <v>2077</v>
      </c>
      <c r="D1489" s="228" t="s">
        <v>179</v>
      </c>
      <c r="E1489" s="229" t="s">
        <v>2078</v>
      </c>
      <c r="F1489" s="230" t="s">
        <v>2079</v>
      </c>
      <c r="G1489" s="231" t="s">
        <v>293</v>
      </c>
      <c r="H1489" s="232">
        <v>31</v>
      </c>
      <c r="I1489" s="233"/>
      <c r="J1489" s="234">
        <f>ROUND(I1489*H1489,2)</f>
        <v>0</v>
      </c>
      <c r="K1489" s="230" t="s">
        <v>183</v>
      </c>
      <c r="L1489" s="46"/>
      <c r="M1489" s="235" t="s">
        <v>21</v>
      </c>
      <c r="N1489" s="236" t="s">
        <v>44</v>
      </c>
      <c r="O1489" s="86"/>
      <c r="P1489" s="237">
        <f>O1489*H1489</f>
        <v>0</v>
      </c>
      <c r="Q1489" s="237">
        <v>0.0013699999999999999</v>
      </c>
      <c r="R1489" s="237">
        <f>Q1489*H1489</f>
        <v>0.042469999999999994</v>
      </c>
      <c r="S1489" s="237">
        <v>0</v>
      </c>
      <c r="T1489" s="238">
        <f>S1489*H1489</f>
        <v>0</v>
      </c>
      <c r="U1489" s="40"/>
      <c r="V1489" s="40"/>
      <c r="W1489" s="40"/>
      <c r="X1489" s="40"/>
      <c r="Y1489" s="40"/>
      <c r="Z1489" s="40"/>
      <c r="AA1489" s="40"/>
      <c r="AB1489" s="40"/>
      <c r="AC1489" s="40"/>
      <c r="AD1489" s="40"/>
      <c r="AE1489" s="40"/>
      <c r="AR1489" s="239" t="s">
        <v>290</v>
      </c>
      <c r="AT1489" s="239" t="s">
        <v>179</v>
      </c>
      <c r="AU1489" s="239" t="s">
        <v>82</v>
      </c>
      <c r="AY1489" s="19" t="s">
        <v>177</v>
      </c>
      <c r="BE1489" s="240">
        <f>IF(N1489="základní",J1489,0)</f>
        <v>0</v>
      </c>
      <c r="BF1489" s="240">
        <f>IF(N1489="snížená",J1489,0)</f>
        <v>0</v>
      </c>
      <c r="BG1489" s="240">
        <f>IF(N1489="zákl. přenesená",J1489,0)</f>
        <v>0</v>
      </c>
      <c r="BH1489" s="240">
        <f>IF(N1489="sníž. přenesená",J1489,0)</f>
        <v>0</v>
      </c>
      <c r="BI1489" s="240">
        <f>IF(N1489="nulová",J1489,0)</f>
        <v>0</v>
      </c>
      <c r="BJ1489" s="19" t="s">
        <v>80</v>
      </c>
      <c r="BK1489" s="240">
        <f>ROUND(I1489*H1489,2)</f>
        <v>0</v>
      </c>
      <c r="BL1489" s="19" t="s">
        <v>290</v>
      </c>
      <c r="BM1489" s="239" t="s">
        <v>2080</v>
      </c>
    </row>
    <row r="1490" s="13" customFormat="1">
      <c r="A1490" s="13"/>
      <c r="B1490" s="241"/>
      <c r="C1490" s="242"/>
      <c r="D1490" s="243" t="s">
        <v>186</v>
      </c>
      <c r="E1490" s="244" t="s">
        <v>21</v>
      </c>
      <c r="F1490" s="245" t="s">
        <v>2081</v>
      </c>
      <c r="G1490" s="242"/>
      <c r="H1490" s="244" t="s">
        <v>21</v>
      </c>
      <c r="I1490" s="246"/>
      <c r="J1490" s="242"/>
      <c r="K1490" s="242"/>
      <c r="L1490" s="247"/>
      <c r="M1490" s="248"/>
      <c r="N1490" s="249"/>
      <c r="O1490" s="249"/>
      <c r="P1490" s="249"/>
      <c r="Q1490" s="249"/>
      <c r="R1490" s="249"/>
      <c r="S1490" s="249"/>
      <c r="T1490" s="250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51" t="s">
        <v>186</v>
      </c>
      <c r="AU1490" s="251" t="s">
        <v>82</v>
      </c>
      <c r="AV1490" s="13" t="s">
        <v>80</v>
      </c>
      <c r="AW1490" s="13" t="s">
        <v>34</v>
      </c>
      <c r="AX1490" s="13" t="s">
        <v>73</v>
      </c>
      <c r="AY1490" s="251" t="s">
        <v>177</v>
      </c>
    </row>
    <row r="1491" s="13" customFormat="1">
      <c r="A1491" s="13"/>
      <c r="B1491" s="241"/>
      <c r="C1491" s="242"/>
      <c r="D1491" s="243" t="s">
        <v>186</v>
      </c>
      <c r="E1491" s="244" t="s">
        <v>21</v>
      </c>
      <c r="F1491" s="245" t="s">
        <v>2082</v>
      </c>
      <c r="G1491" s="242"/>
      <c r="H1491" s="244" t="s">
        <v>21</v>
      </c>
      <c r="I1491" s="246"/>
      <c r="J1491" s="242"/>
      <c r="K1491" s="242"/>
      <c r="L1491" s="247"/>
      <c r="M1491" s="248"/>
      <c r="N1491" s="249"/>
      <c r="O1491" s="249"/>
      <c r="P1491" s="249"/>
      <c r="Q1491" s="249"/>
      <c r="R1491" s="249"/>
      <c r="S1491" s="249"/>
      <c r="T1491" s="250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51" t="s">
        <v>186</v>
      </c>
      <c r="AU1491" s="251" t="s">
        <v>82</v>
      </c>
      <c r="AV1491" s="13" t="s">
        <v>80</v>
      </c>
      <c r="AW1491" s="13" t="s">
        <v>34</v>
      </c>
      <c r="AX1491" s="13" t="s">
        <v>73</v>
      </c>
      <c r="AY1491" s="251" t="s">
        <v>177</v>
      </c>
    </row>
    <row r="1492" s="13" customFormat="1">
      <c r="A1492" s="13"/>
      <c r="B1492" s="241"/>
      <c r="C1492" s="242"/>
      <c r="D1492" s="243" t="s">
        <v>186</v>
      </c>
      <c r="E1492" s="244" t="s">
        <v>21</v>
      </c>
      <c r="F1492" s="245" t="s">
        <v>2083</v>
      </c>
      <c r="G1492" s="242"/>
      <c r="H1492" s="244" t="s">
        <v>21</v>
      </c>
      <c r="I1492" s="246"/>
      <c r="J1492" s="242"/>
      <c r="K1492" s="242"/>
      <c r="L1492" s="247"/>
      <c r="M1492" s="248"/>
      <c r="N1492" s="249"/>
      <c r="O1492" s="249"/>
      <c r="P1492" s="249"/>
      <c r="Q1492" s="249"/>
      <c r="R1492" s="249"/>
      <c r="S1492" s="249"/>
      <c r="T1492" s="250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51" t="s">
        <v>186</v>
      </c>
      <c r="AU1492" s="251" t="s">
        <v>82</v>
      </c>
      <c r="AV1492" s="13" t="s">
        <v>80</v>
      </c>
      <c r="AW1492" s="13" t="s">
        <v>34</v>
      </c>
      <c r="AX1492" s="13" t="s">
        <v>73</v>
      </c>
      <c r="AY1492" s="251" t="s">
        <v>177</v>
      </c>
    </row>
    <row r="1493" s="14" customFormat="1">
      <c r="A1493" s="14"/>
      <c r="B1493" s="252"/>
      <c r="C1493" s="253"/>
      <c r="D1493" s="243" t="s">
        <v>186</v>
      </c>
      <c r="E1493" s="254" t="s">
        <v>21</v>
      </c>
      <c r="F1493" s="255" t="s">
        <v>2084</v>
      </c>
      <c r="G1493" s="253"/>
      <c r="H1493" s="256">
        <v>31</v>
      </c>
      <c r="I1493" s="257"/>
      <c r="J1493" s="253"/>
      <c r="K1493" s="253"/>
      <c r="L1493" s="258"/>
      <c r="M1493" s="259"/>
      <c r="N1493" s="260"/>
      <c r="O1493" s="260"/>
      <c r="P1493" s="260"/>
      <c r="Q1493" s="260"/>
      <c r="R1493" s="260"/>
      <c r="S1493" s="260"/>
      <c r="T1493" s="261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62" t="s">
        <v>186</v>
      </c>
      <c r="AU1493" s="262" t="s">
        <v>82</v>
      </c>
      <c r="AV1493" s="14" t="s">
        <v>82</v>
      </c>
      <c r="AW1493" s="14" t="s">
        <v>34</v>
      </c>
      <c r="AX1493" s="14" t="s">
        <v>80</v>
      </c>
      <c r="AY1493" s="262" t="s">
        <v>177</v>
      </c>
    </row>
    <row r="1494" s="2" customFormat="1" ht="20.4" customHeight="1">
      <c r="A1494" s="40"/>
      <c r="B1494" s="41"/>
      <c r="C1494" s="228" t="s">
        <v>2085</v>
      </c>
      <c r="D1494" s="228" t="s">
        <v>179</v>
      </c>
      <c r="E1494" s="229" t="s">
        <v>2086</v>
      </c>
      <c r="F1494" s="230" t="s">
        <v>2087</v>
      </c>
      <c r="G1494" s="231" t="s">
        <v>788</v>
      </c>
      <c r="H1494" s="232">
        <v>4</v>
      </c>
      <c r="I1494" s="233"/>
      <c r="J1494" s="234">
        <f>ROUND(I1494*H1494,2)</f>
        <v>0</v>
      </c>
      <c r="K1494" s="230" t="s">
        <v>183</v>
      </c>
      <c r="L1494" s="46"/>
      <c r="M1494" s="235" t="s">
        <v>21</v>
      </c>
      <c r="N1494" s="236" t="s">
        <v>44</v>
      </c>
      <c r="O1494" s="86"/>
      <c r="P1494" s="237">
        <f>O1494*H1494</f>
        <v>0</v>
      </c>
      <c r="Q1494" s="237">
        <v>0.00020000000000000001</v>
      </c>
      <c r="R1494" s="237">
        <f>Q1494*H1494</f>
        <v>0.00080000000000000004</v>
      </c>
      <c r="S1494" s="237">
        <v>0</v>
      </c>
      <c r="T1494" s="238">
        <f>S1494*H1494</f>
        <v>0</v>
      </c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R1494" s="239" t="s">
        <v>290</v>
      </c>
      <c r="AT1494" s="239" t="s">
        <v>179</v>
      </c>
      <c r="AU1494" s="239" t="s">
        <v>82</v>
      </c>
      <c r="AY1494" s="19" t="s">
        <v>177</v>
      </c>
      <c r="BE1494" s="240">
        <f>IF(N1494="základní",J1494,0)</f>
        <v>0</v>
      </c>
      <c r="BF1494" s="240">
        <f>IF(N1494="snížená",J1494,0)</f>
        <v>0</v>
      </c>
      <c r="BG1494" s="240">
        <f>IF(N1494="zákl. přenesená",J1494,0)</f>
        <v>0</v>
      </c>
      <c r="BH1494" s="240">
        <f>IF(N1494="sníž. přenesená",J1494,0)</f>
        <v>0</v>
      </c>
      <c r="BI1494" s="240">
        <f>IF(N1494="nulová",J1494,0)</f>
        <v>0</v>
      </c>
      <c r="BJ1494" s="19" t="s">
        <v>80</v>
      </c>
      <c r="BK1494" s="240">
        <f>ROUND(I1494*H1494,2)</f>
        <v>0</v>
      </c>
      <c r="BL1494" s="19" t="s">
        <v>290</v>
      </c>
      <c r="BM1494" s="239" t="s">
        <v>2088</v>
      </c>
    </row>
    <row r="1495" s="2" customFormat="1" ht="19.8" customHeight="1">
      <c r="A1495" s="40"/>
      <c r="B1495" s="41"/>
      <c r="C1495" s="228" t="s">
        <v>2089</v>
      </c>
      <c r="D1495" s="228" t="s">
        <v>179</v>
      </c>
      <c r="E1495" s="229" t="s">
        <v>2090</v>
      </c>
      <c r="F1495" s="230" t="s">
        <v>2091</v>
      </c>
      <c r="G1495" s="231" t="s">
        <v>293</v>
      </c>
      <c r="H1495" s="232">
        <v>31</v>
      </c>
      <c r="I1495" s="233"/>
      <c r="J1495" s="234">
        <f>ROUND(I1495*H1495,2)</f>
        <v>0</v>
      </c>
      <c r="K1495" s="230" t="s">
        <v>183</v>
      </c>
      <c r="L1495" s="46"/>
      <c r="M1495" s="235" t="s">
        <v>21</v>
      </c>
      <c r="N1495" s="236" t="s">
        <v>44</v>
      </c>
      <c r="O1495" s="86"/>
      <c r="P1495" s="237">
        <f>O1495*H1495</f>
        <v>0</v>
      </c>
      <c r="Q1495" s="237">
        <v>0.0018400000000000001</v>
      </c>
      <c r="R1495" s="237">
        <f>Q1495*H1495</f>
        <v>0.05704</v>
      </c>
      <c r="S1495" s="237">
        <v>0</v>
      </c>
      <c r="T1495" s="238">
        <f>S1495*H1495</f>
        <v>0</v>
      </c>
      <c r="U1495" s="40"/>
      <c r="V1495" s="40"/>
      <c r="W1495" s="40"/>
      <c r="X1495" s="40"/>
      <c r="Y1495" s="40"/>
      <c r="Z1495" s="40"/>
      <c r="AA1495" s="40"/>
      <c r="AB1495" s="40"/>
      <c r="AC1495" s="40"/>
      <c r="AD1495" s="40"/>
      <c r="AE1495" s="40"/>
      <c r="AR1495" s="239" t="s">
        <v>290</v>
      </c>
      <c r="AT1495" s="239" t="s">
        <v>179</v>
      </c>
      <c r="AU1495" s="239" t="s">
        <v>82</v>
      </c>
      <c r="AY1495" s="19" t="s">
        <v>177</v>
      </c>
      <c r="BE1495" s="240">
        <f>IF(N1495="základní",J1495,0)</f>
        <v>0</v>
      </c>
      <c r="BF1495" s="240">
        <f>IF(N1495="snížená",J1495,0)</f>
        <v>0</v>
      </c>
      <c r="BG1495" s="240">
        <f>IF(N1495="zákl. přenesená",J1495,0)</f>
        <v>0</v>
      </c>
      <c r="BH1495" s="240">
        <f>IF(N1495="sníž. přenesená",J1495,0)</f>
        <v>0</v>
      </c>
      <c r="BI1495" s="240">
        <f>IF(N1495="nulová",J1495,0)</f>
        <v>0</v>
      </c>
      <c r="BJ1495" s="19" t="s">
        <v>80</v>
      </c>
      <c r="BK1495" s="240">
        <f>ROUND(I1495*H1495,2)</f>
        <v>0</v>
      </c>
      <c r="BL1495" s="19" t="s">
        <v>290</v>
      </c>
      <c r="BM1495" s="239" t="s">
        <v>2092</v>
      </c>
    </row>
    <row r="1496" s="13" customFormat="1">
      <c r="A1496" s="13"/>
      <c r="B1496" s="241"/>
      <c r="C1496" s="242"/>
      <c r="D1496" s="243" t="s">
        <v>186</v>
      </c>
      <c r="E1496" s="244" t="s">
        <v>21</v>
      </c>
      <c r="F1496" s="245" t="s">
        <v>2083</v>
      </c>
      <c r="G1496" s="242"/>
      <c r="H1496" s="244" t="s">
        <v>21</v>
      </c>
      <c r="I1496" s="246"/>
      <c r="J1496" s="242"/>
      <c r="K1496" s="242"/>
      <c r="L1496" s="247"/>
      <c r="M1496" s="248"/>
      <c r="N1496" s="249"/>
      <c r="O1496" s="249"/>
      <c r="P1496" s="249"/>
      <c r="Q1496" s="249"/>
      <c r="R1496" s="249"/>
      <c r="S1496" s="249"/>
      <c r="T1496" s="250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51" t="s">
        <v>186</v>
      </c>
      <c r="AU1496" s="251" t="s">
        <v>82</v>
      </c>
      <c r="AV1496" s="13" t="s">
        <v>80</v>
      </c>
      <c r="AW1496" s="13" t="s">
        <v>34</v>
      </c>
      <c r="AX1496" s="13" t="s">
        <v>73</v>
      </c>
      <c r="AY1496" s="251" t="s">
        <v>177</v>
      </c>
    </row>
    <row r="1497" s="14" customFormat="1">
      <c r="A1497" s="14"/>
      <c r="B1497" s="252"/>
      <c r="C1497" s="253"/>
      <c r="D1497" s="243" t="s">
        <v>186</v>
      </c>
      <c r="E1497" s="254" t="s">
        <v>21</v>
      </c>
      <c r="F1497" s="255" t="s">
        <v>2084</v>
      </c>
      <c r="G1497" s="253"/>
      <c r="H1497" s="256">
        <v>31</v>
      </c>
      <c r="I1497" s="257"/>
      <c r="J1497" s="253"/>
      <c r="K1497" s="253"/>
      <c r="L1497" s="258"/>
      <c r="M1497" s="259"/>
      <c r="N1497" s="260"/>
      <c r="O1497" s="260"/>
      <c r="P1497" s="260"/>
      <c r="Q1497" s="260"/>
      <c r="R1497" s="260"/>
      <c r="S1497" s="260"/>
      <c r="T1497" s="261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62" t="s">
        <v>186</v>
      </c>
      <c r="AU1497" s="262" t="s">
        <v>82</v>
      </c>
      <c r="AV1497" s="14" t="s">
        <v>82</v>
      </c>
      <c r="AW1497" s="14" t="s">
        <v>34</v>
      </c>
      <c r="AX1497" s="14" t="s">
        <v>80</v>
      </c>
      <c r="AY1497" s="262" t="s">
        <v>177</v>
      </c>
    </row>
    <row r="1498" s="2" customFormat="1" ht="20.4" customHeight="1">
      <c r="A1498" s="40"/>
      <c r="B1498" s="41"/>
      <c r="C1498" s="228" t="s">
        <v>2093</v>
      </c>
      <c r="D1498" s="228" t="s">
        <v>179</v>
      </c>
      <c r="E1498" s="229" t="s">
        <v>2094</v>
      </c>
      <c r="F1498" s="230" t="s">
        <v>2095</v>
      </c>
      <c r="G1498" s="231" t="s">
        <v>788</v>
      </c>
      <c r="H1498" s="232">
        <v>3</v>
      </c>
      <c r="I1498" s="233"/>
      <c r="J1498" s="234">
        <f>ROUND(I1498*H1498,2)</f>
        <v>0</v>
      </c>
      <c r="K1498" s="230" t="s">
        <v>21</v>
      </c>
      <c r="L1498" s="46"/>
      <c r="M1498" s="235" t="s">
        <v>21</v>
      </c>
      <c r="N1498" s="236" t="s">
        <v>44</v>
      </c>
      <c r="O1498" s="86"/>
      <c r="P1498" s="237">
        <f>O1498*H1498</f>
        <v>0</v>
      </c>
      <c r="Q1498" s="237">
        <v>0.00025000000000000001</v>
      </c>
      <c r="R1498" s="237">
        <f>Q1498*H1498</f>
        <v>0.00075000000000000002</v>
      </c>
      <c r="S1498" s="237">
        <v>0</v>
      </c>
      <c r="T1498" s="238">
        <f>S1498*H1498</f>
        <v>0</v>
      </c>
      <c r="U1498" s="40"/>
      <c r="V1498" s="40"/>
      <c r="W1498" s="40"/>
      <c r="X1498" s="40"/>
      <c r="Y1498" s="40"/>
      <c r="Z1498" s="40"/>
      <c r="AA1498" s="40"/>
      <c r="AB1498" s="40"/>
      <c r="AC1498" s="40"/>
      <c r="AD1498" s="40"/>
      <c r="AE1498" s="40"/>
      <c r="AR1498" s="239" t="s">
        <v>290</v>
      </c>
      <c r="AT1498" s="239" t="s">
        <v>179</v>
      </c>
      <c r="AU1498" s="239" t="s">
        <v>82</v>
      </c>
      <c r="AY1498" s="19" t="s">
        <v>177</v>
      </c>
      <c r="BE1498" s="240">
        <f>IF(N1498="základní",J1498,0)</f>
        <v>0</v>
      </c>
      <c r="BF1498" s="240">
        <f>IF(N1498="snížená",J1498,0)</f>
        <v>0</v>
      </c>
      <c r="BG1498" s="240">
        <f>IF(N1498="zákl. přenesená",J1498,0)</f>
        <v>0</v>
      </c>
      <c r="BH1498" s="240">
        <f>IF(N1498="sníž. přenesená",J1498,0)</f>
        <v>0</v>
      </c>
      <c r="BI1498" s="240">
        <f>IF(N1498="nulová",J1498,0)</f>
        <v>0</v>
      </c>
      <c r="BJ1498" s="19" t="s">
        <v>80</v>
      </c>
      <c r="BK1498" s="240">
        <f>ROUND(I1498*H1498,2)</f>
        <v>0</v>
      </c>
      <c r="BL1498" s="19" t="s">
        <v>290</v>
      </c>
      <c r="BM1498" s="239" t="s">
        <v>2096</v>
      </c>
    </row>
    <row r="1499" s="2" customFormat="1" ht="19.8" customHeight="1">
      <c r="A1499" s="40"/>
      <c r="B1499" s="41"/>
      <c r="C1499" s="228" t="s">
        <v>2097</v>
      </c>
      <c r="D1499" s="228" t="s">
        <v>179</v>
      </c>
      <c r="E1499" s="229" t="s">
        <v>2098</v>
      </c>
      <c r="F1499" s="230" t="s">
        <v>2099</v>
      </c>
      <c r="G1499" s="231" t="s">
        <v>293</v>
      </c>
      <c r="H1499" s="232">
        <v>14</v>
      </c>
      <c r="I1499" s="233"/>
      <c r="J1499" s="234">
        <f>ROUND(I1499*H1499,2)</f>
        <v>0</v>
      </c>
      <c r="K1499" s="230" t="s">
        <v>183</v>
      </c>
      <c r="L1499" s="46"/>
      <c r="M1499" s="235" t="s">
        <v>21</v>
      </c>
      <c r="N1499" s="236" t="s">
        <v>44</v>
      </c>
      <c r="O1499" s="86"/>
      <c r="P1499" s="237">
        <f>O1499*H1499</f>
        <v>0</v>
      </c>
      <c r="Q1499" s="237">
        <v>0.0021199999999999999</v>
      </c>
      <c r="R1499" s="237">
        <f>Q1499*H1499</f>
        <v>0.029679999999999998</v>
      </c>
      <c r="S1499" s="237">
        <v>0</v>
      </c>
      <c r="T1499" s="238">
        <f>S1499*H1499</f>
        <v>0</v>
      </c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R1499" s="239" t="s">
        <v>290</v>
      </c>
      <c r="AT1499" s="239" t="s">
        <v>179</v>
      </c>
      <c r="AU1499" s="239" t="s">
        <v>82</v>
      </c>
      <c r="AY1499" s="19" t="s">
        <v>177</v>
      </c>
      <c r="BE1499" s="240">
        <f>IF(N1499="základní",J1499,0)</f>
        <v>0</v>
      </c>
      <c r="BF1499" s="240">
        <f>IF(N1499="snížená",J1499,0)</f>
        <v>0</v>
      </c>
      <c r="BG1499" s="240">
        <f>IF(N1499="zákl. přenesená",J1499,0)</f>
        <v>0</v>
      </c>
      <c r="BH1499" s="240">
        <f>IF(N1499="sníž. přenesená",J1499,0)</f>
        <v>0</v>
      </c>
      <c r="BI1499" s="240">
        <f>IF(N1499="nulová",J1499,0)</f>
        <v>0</v>
      </c>
      <c r="BJ1499" s="19" t="s">
        <v>80</v>
      </c>
      <c r="BK1499" s="240">
        <f>ROUND(I1499*H1499,2)</f>
        <v>0</v>
      </c>
      <c r="BL1499" s="19" t="s">
        <v>290</v>
      </c>
      <c r="BM1499" s="239" t="s">
        <v>2100</v>
      </c>
    </row>
    <row r="1500" s="13" customFormat="1">
      <c r="A1500" s="13"/>
      <c r="B1500" s="241"/>
      <c r="C1500" s="242"/>
      <c r="D1500" s="243" t="s">
        <v>186</v>
      </c>
      <c r="E1500" s="244" t="s">
        <v>21</v>
      </c>
      <c r="F1500" s="245" t="s">
        <v>2101</v>
      </c>
      <c r="G1500" s="242"/>
      <c r="H1500" s="244" t="s">
        <v>21</v>
      </c>
      <c r="I1500" s="246"/>
      <c r="J1500" s="242"/>
      <c r="K1500" s="242"/>
      <c r="L1500" s="247"/>
      <c r="M1500" s="248"/>
      <c r="N1500" s="249"/>
      <c r="O1500" s="249"/>
      <c r="P1500" s="249"/>
      <c r="Q1500" s="249"/>
      <c r="R1500" s="249"/>
      <c r="S1500" s="249"/>
      <c r="T1500" s="250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51" t="s">
        <v>186</v>
      </c>
      <c r="AU1500" s="251" t="s">
        <v>82</v>
      </c>
      <c r="AV1500" s="13" t="s">
        <v>80</v>
      </c>
      <c r="AW1500" s="13" t="s">
        <v>34</v>
      </c>
      <c r="AX1500" s="13" t="s">
        <v>73</v>
      </c>
      <c r="AY1500" s="251" t="s">
        <v>177</v>
      </c>
    </row>
    <row r="1501" s="13" customFormat="1">
      <c r="A1501" s="13"/>
      <c r="B1501" s="241"/>
      <c r="C1501" s="242"/>
      <c r="D1501" s="243" t="s">
        <v>186</v>
      </c>
      <c r="E1501" s="244" t="s">
        <v>21</v>
      </c>
      <c r="F1501" s="245" t="s">
        <v>2102</v>
      </c>
      <c r="G1501" s="242"/>
      <c r="H1501" s="244" t="s">
        <v>21</v>
      </c>
      <c r="I1501" s="246"/>
      <c r="J1501" s="242"/>
      <c r="K1501" s="242"/>
      <c r="L1501" s="247"/>
      <c r="M1501" s="248"/>
      <c r="N1501" s="249"/>
      <c r="O1501" s="249"/>
      <c r="P1501" s="249"/>
      <c r="Q1501" s="249"/>
      <c r="R1501" s="249"/>
      <c r="S1501" s="249"/>
      <c r="T1501" s="250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51" t="s">
        <v>186</v>
      </c>
      <c r="AU1501" s="251" t="s">
        <v>82</v>
      </c>
      <c r="AV1501" s="13" t="s">
        <v>80</v>
      </c>
      <c r="AW1501" s="13" t="s">
        <v>34</v>
      </c>
      <c r="AX1501" s="13" t="s">
        <v>73</v>
      </c>
      <c r="AY1501" s="251" t="s">
        <v>177</v>
      </c>
    </row>
    <row r="1502" s="13" customFormat="1">
      <c r="A1502" s="13"/>
      <c r="B1502" s="241"/>
      <c r="C1502" s="242"/>
      <c r="D1502" s="243" t="s">
        <v>186</v>
      </c>
      <c r="E1502" s="244" t="s">
        <v>21</v>
      </c>
      <c r="F1502" s="245" t="s">
        <v>2103</v>
      </c>
      <c r="G1502" s="242"/>
      <c r="H1502" s="244" t="s">
        <v>21</v>
      </c>
      <c r="I1502" s="246"/>
      <c r="J1502" s="242"/>
      <c r="K1502" s="242"/>
      <c r="L1502" s="247"/>
      <c r="M1502" s="248"/>
      <c r="N1502" s="249"/>
      <c r="O1502" s="249"/>
      <c r="P1502" s="249"/>
      <c r="Q1502" s="249"/>
      <c r="R1502" s="249"/>
      <c r="S1502" s="249"/>
      <c r="T1502" s="250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51" t="s">
        <v>186</v>
      </c>
      <c r="AU1502" s="251" t="s">
        <v>82</v>
      </c>
      <c r="AV1502" s="13" t="s">
        <v>80</v>
      </c>
      <c r="AW1502" s="13" t="s">
        <v>34</v>
      </c>
      <c r="AX1502" s="13" t="s">
        <v>73</v>
      </c>
      <c r="AY1502" s="251" t="s">
        <v>177</v>
      </c>
    </row>
    <row r="1503" s="14" customFormat="1">
      <c r="A1503" s="14"/>
      <c r="B1503" s="252"/>
      <c r="C1503" s="253"/>
      <c r="D1503" s="243" t="s">
        <v>186</v>
      </c>
      <c r="E1503" s="254" t="s">
        <v>21</v>
      </c>
      <c r="F1503" s="255" t="s">
        <v>2104</v>
      </c>
      <c r="G1503" s="253"/>
      <c r="H1503" s="256">
        <v>10</v>
      </c>
      <c r="I1503" s="257"/>
      <c r="J1503" s="253"/>
      <c r="K1503" s="253"/>
      <c r="L1503" s="258"/>
      <c r="M1503" s="259"/>
      <c r="N1503" s="260"/>
      <c r="O1503" s="260"/>
      <c r="P1503" s="260"/>
      <c r="Q1503" s="260"/>
      <c r="R1503" s="260"/>
      <c r="S1503" s="260"/>
      <c r="T1503" s="261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62" t="s">
        <v>186</v>
      </c>
      <c r="AU1503" s="262" t="s">
        <v>82</v>
      </c>
      <c r="AV1503" s="14" t="s">
        <v>82</v>
      </c>
      <c r="AW1503" s="14" t="s">
        <v>34</v>
      </c>
      <c r="AX1503" s="14" t="s">
        <v>73</v>
      </c>
      <c r="AY1503" s="262" t="s">
        <v>177</v>
      </c>
    </row>
    <row r="1504" s="13" customFormat="1">
      <c r="A1504" s="13"/>
      <c r="B1504" s="241"/>
      <c r="C1504" s="242"/>
      <c r="D1504" s="243" t="s">
        <v>186</v>
      </c>
      <c r="E1504" s="244" t="s">
        <v>21</v>
      </c>
      <c r="F1504" s="245" t="s">
        <v>2105</v>
      </c>
      <c r="G1504" s="242"/>
      <c r="H1504" s="244" t="s">
        <v>21</v>
      </c>
      <c r="I1504" s="246"/>
      <c r="J1504" s="242"/>
      <c r="K1504" s="242"/>
      <c r="L1504" s="247"/>
      <c r="M1504" s="248"/>
      <c r="N1504" s="249"/>
      <c r="O1504" s="249"/>
      <c r="P1504" s="249"/>
      <c r="Q1504" s="249"/>
      <c r="R1504" s="249"/>
      <c r="S1504" s="249"/>
      <c r="T1504" s="250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51" t="s">
        <v>186</v>
      </c>
      <c r="AU1504" s="251" t="s">
        <v>82</v>
      </c>
      <c r="AV1504" s="13" t="s">
        <v>80</v>
      </c>
      <c r="AW1504" s="13" t="s">
        <v>34</v>
      </c>
      <c r="AX1504" s="13" t="s">
        <v>73</v>
      </c>
      <c r="AY1504" s="251" t="s">
        <v>177</v>
      </c>
    </row>
    <row r="1505" s="13" customFormat="1">
      <c r="A1505" s="13"/>
      <c r="B1505" s="241"/>
      <c r="C1505" s="242"/>
      <c r="D1505" s="243" t="s">
        <v>186</v>
      </c>
      <c r="E1505" s="244" t="s">
        <v>21</v>
      </c>
      <c r="F1505" s="245" t="s">
        <v>2106</v>
      </c>
      <c r="G1505" s="242"/>
      <c r="H1505" s="244" t="s">
        <v>21</v>
      </c>
      <c r="I1505" s="246"/>
      <c r="J1505" s="242"/>
      <c r="K1505" s="242"/>
      <c r="L1505" s="247"/>
      <c r="M1505" s="248"/>
      <c r="N1505" s="249"/>
      <c r="O1505" s="249"/>
      <c r="P1505" s="249"/>
      <c r="Q1505" s="249"/>
      <c r="R1505" s="249"/>
      <c r="S1505" s="249"/>
      <c r="T1505" s="250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51" t="s">
        <v>186</v>
      </c>
      <c r="AU1505" s="251" t="s">
        <v>82</v>
      </c>
      <c r="AV1505" s="13" t="s">
        <v>80</v>
      </c>
      <c r="AW1505" s="13" t="s">
        <v>34</v>
      </c>
      <c r="AX1505" s="13" t="s">
        <v>73</v>
      </c>
      <c r="AY1505" s="251" t="s">
        <v>177</v>
      </c>
    </row>
    <row r="1506" s="14" customFormat="1">
      <c r="A1506" s="14"/>
      <c r="B1506" s="252"/>
      <c r="C1506" s="253"/>
      <c r="D1506" s="243" t="s">
        <v>186</v>
      </c>
      <c r="E1506" s="254" t="s">
        <v>21</v>
      </c>
      <c r="F1506" s="255" t="s">
        <v>1714</v>
      </c>
      <c r="G1506" s="253"/>
      <c r="H1506" s="256">
        <v>4</v>
      </c>
      <c r="I1506" s="257"/>
      <c r="J1506" s="253"/>
      <c r="K1506" s="253"/>
      <c r="L1506" s="258"/>
      <c r="M1506" s="259"/>
      <c r="N1506" s="260"/>
      <c r="O1506" s="260"/>
      <c r="P1506" s="260"/>
      <c r="Q1506" s="260"/>
      <c r="R1506" s="260"/>
      <c r="S1506" s="260"/>
      <c r="T1506" s="261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62" t="s">
        <v>186</v>
      </c>
      <c r="AU1506" s="262" t="s">
        <v>82</v>
      </c>
      <c r="AV1506" s="14" t="s">
        <v>82</v>
      </c>
      <c r="AW1506" s="14" t="s">
        <v>34</v>
      </c>
      <c r="AX1506" s="14" t="s">
        <v>73</v>
      </c>
      <c r="AY1506" s="262" t="s">
        <v>177</v>
      </c>
    </row>
    <row r="1507" s="15" customFormat="1">
      <c r="A1507" s="15"/>
      <c r="B1507" s="263"/>
      <c r="C1507" s="264"/>
      <c r="D1507" s="243" t="s">
        <v>186</v>
      </c>
      <c r="E1507" s="265" t="s">
        <v>21</v>
      </c>
      <c r="F1507" s="266" t="s">
        <v>190</v>
      </c>
      <c r="G1507" s="264"/>
      <c r="H1507" s="267">
        <v>14</v>
      </c>
      <c r="I1507" s="268"/>
      <c r="J1507" s="264"/>
      <c r="K1507" s="264"/>
      <c r="L1507" s="269"/>
      <c r="M1507" s="270"/>
      <c r="N1507" s="271"/>
      <c r="O1507" s="271"/>
      <c r="P1507" s="271"/>
      <c r="Q1507" s="271"/>
      <c r="R1507" s="271"/>
      <c r="S1507" s="271"/>
      <c r="T1507" s="272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3" t="s">
        <v>186</v>
      </c>
      <c r="AU1507" s="273" t="s">
        <v>82</v>
      </c>
      <c r="AV1507" s="15" t="s">
        <v>184</v>
      </c>
      <c r="AW1507" s="15" t="s">
        <v>34</v>
      </c>
      <c r="AX1507" s="15" t="s">
        <v>80</v>
      </c>
      <c r="AY1507" s="273" t="s">
        <v>177</v>
      </c>
    </row>
    <row r="1508" s="2" customFormat="1" ht="14.4" customHeight="1">
      <c r="A1508" s="40"/>
      <c r="B1508" s="41"/>
      <c r="C1508" s="228" t="s">
        <v>2107</v>
      </c>
      <c r="D1508" s="228" t="s">
        <v>179</v>
      </c>
      <c r="E1508" s="229" t="s">
        <v>2108</v>
      </c>
      <c r="F1508" s="230" t="s">
        <v>2109</v>
      </c>
      <c r="G1508" s="231" t="s">
        <v>788</v>
      </c>
      <c r="H1508" s="232">
        <v>8</v>
      </c>
      <c r="I1508" s="233"/>
      <c r="J1508" s="234">
        <f>ROUND(I1508*H1508,2)</f>
        <v>0</v>
      </c>
      <c r="K1508" s="230" t="s">
        <v>21</v>
      </c>
      <c r="L1508" s="46"/>
      <c r="M1508" s="235" t="s">
        <v>21</v>
      </c>
      <c r="N1508" s="236" t="s">
        <v>44</v>
      </c>
      <c r="O1508" s="86"/>
      <c r="P1508" s="237">
        <f>O1508*H1508</f>
        <v>0</v>
      </c>
      <c r="Q1508" s="237">
        <v>0</v>
      </c>
      <c r="R1508" s="237">
        <f>Q1508*H1508</f>
        <v>0</v>
      </c>
      <c r="S1508" s="237">
        <v>0</v>
      </c>
      <c r="T1508" s="238">
        <f>S1508*H1508</f>
        <v>0</v>
      </c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R1508" s="239" t="s">
        <v>290</v>
      </c>
      <c r="AT1508" s="239" t="s">
        <v>179</v>
      </c>
      <c r="AU1508" s="239" t="s">
        <v>82</v>
      </c>
      <c r="AY1508" s="19" t="s">
        <v>177</v>
      </c>
      <c r="BE1508" s="240">
        <f>IF(N1508="základní",J1508,0)</f>
        <v>0</v>
      </c>
      <c r="BF1508" s="240">
        <f>IF(N1508="snížená",J1508,0)</f>
        <v>0</v>
      </c>
      <c r="BG1508" s="240">
        <f>IF(N1508="zákl. přenesená",J1508,0)</f>
        <v>0</v>
      </c>
      <c r="BH1508" s="240">
        <f>IF(N1508="sníž. přenesená",J1508,0)</f>
        <v>0</v>
      </c>
      <c r="BI1508" s="240">
        <f>IF(N1508="nulová",J1508,0)</f>
        <v>0</v>
      </c>
      <c r="BJ1508" s="19" t="s">
        <v>80</v>
      </c>
      <c r="BK1508" s="240">
        <f>ROUND(I1508*H1508,2)</f>
        <v>0</v>
      </c>
      <c r="BL1508" s="19" t="s">
        <v>290</v>
      </c>
      <c r="BM1508" s="239" t="s">
        <v>2110</v>
      </c>
    </row>
    <row r="1509" s="13" customFormat="1">
      <c r="A1509" s="13"/>
      <c r="B1509" s="241"/>
      <c r="C1509" s="242"/>
      <c r="D1509" s="243" t="s">
        <v>186</v>
      </c>
      <c r="E1509" s="244" t="s">
        <v>21</v>
      </c>
      <c r="F1509" s="245" t="s">
        <v>2111</v>
      </c>
      <c r="G1509" s="242"/>
      <c r="H1509" s="244" t="s">
        <v>21</v>
      </c>
      <c r="I1509" s="246"/>
      <c r="J1509" s="242"/>
      <c r="K1509" s="242"/>
      <c r="L1509" s="247"/>
      <c r="M1509" s="248"/>
      <c r="N1509" s="249"/>
      <c r="O1509" s="249"/>
      <c r="P1509" s="249"/>
      <c r="Q1509" s="249"/>
      <c r="R1509" s="249"/>
      <c r="S1509" s="249"/>
      <c r="T1509" s="250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51" t="s">
        <v>186</v>
      </c>
      <c r="AU1509" s="251" t="s">
        <v>82</v>
      </c>
      <c r="AV1509" s="13" t="s">
        <v>80</v>
      </c>
      <c r="AW1509" s="13" t="s">
        <v>34</v>
      </c>
      <c r="AX1509" s="13" t="s">
        <v>73</v>
      </c>
      <c r="AY1509" s="251" t="s">
        <v>177</v>
      </c>
    </row>
    <row r="1510" s="14" customFormat="1">
      <c r="A1510" s="14"/>
      <c r="B1510" s="252"/>
      <c r="C1510" s="253"/>
      <c r="D1510" s="243" t="s">
        <v>186</v>
      </c>
      <c r="E1510" s="254" t="s">
        <v>21</v>
      </c>
      <c r="F1510" s="255" t="s">
        <v>2112</v>
      </c>
      <c r="G1510" s="253"/>
      <c r="H1510" s="256">
        <v>8</v>
      </c>
      <c r="I1510" s="257"/>
      <c r="J1510" s="253"/>
      <c r="K1510" s="253"/>
      <c r="L1510" s="258"/>
      <c r="M1510" s="259"/>
      <c r="N1510" s="260"/>
      <c r="O1510" s="260"/>
      <c r="P1510" s="260"/>
      <c r="Q1510" s="260"/>
      <c r="R1510" s="260"/>
      <c r="S1510" s="260"/>
      <c r="T1510" s="261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62" t="s">
        <v>186</v>
      </c>
      <c r="AU1510" s="262" t="s">
        <v>82</v>
      </c>
      <c r="AV1510" s="14" t="s">
        <v>82</v>
      </c>
      <c r="AW1510" s="14" t="s">
        <v>34</v>
      </c>
      <c r="AX1510" s="14" t="s">
        <v>80</v>
      </c>
      <c r="AY1510" s="262" t="s">
        <v>177</v>
      </c>
    </row>
    <row r="1511" s="2" customFormat="1" ht="19.8" customHeight="1">
      <c r="A1511" s="40"/>
      <c r="B1511" s="41"/>
      <c r="C1511" s="228" t="s">
        <v>2113</v>
      </c>
      <c r="D1511" s="228" t="s">
        <v>179</v>
      </c>
      <c r="E1511" s="229" t="s">
        <v>2114</v>
      </c>
      <c r="F1511" s="230" t="s">
        <v>2115</v>
      </c>
      <c r="G1511" s="231" t="s">
        <v>293</v>
      </c>
      <c r="H1511" s="232">
        <v>49.100000000000001</v>
      </c>
      <c r="I1511" s="233"/>
      <c r="J1511" s="234">
        <f>ROUND(I1511*H1511,2)</f>
        <v>0</v>
      </c>
      <c r="K1511" s="230" t="s">
        <v>21</v>
      </c>
      <c r="L1511" s="46"/>
      <c r="M1511" s="235" t="s">
        <v>21</v>
      </c>
      <c r="N1511" s="236" t="s">
        <v>44</v>
      </c>
      <c r="O1511" s="86"/>
      <c r="P1511" s="237">
        <f>O1511*H1511</f>
        <v>0</v>
      </c>
      <c r="Q1511" s="237">
        <v>0.0035100000000000001</v>
      </c>
      <c r="R1511" s="237">
        <f>Q1511*H1511</f>
        <v>0.17234100000000002</v>
      </c>
      <c r="S1511" s="237">
        <v>0</v>
      </c>
      <c r="T1511" s="238">
        <f>S1511*H1511</f>
        <v>0</v>
      </c>
      <c r="U1511" s="40"/>
      <c r="V1511" s="40"/>
      <c r="W1511" s="40"/>
      <c r="X1511" s="40"/>
      <c r="Y1511" s="40"/>
      <c r="Z1511" s="40"/>
      <c r="AA1511" s="40"/>
      <c r="AB1511" s="40"/>
      <c r="AC1511" s="40"/>
      <c r="AD1511" s="40"/>
      <c r="AE1511" s="40"/>
      <c r="AR1511" s="239" t="s">
        <v>290</v>
      </c>
      <c r="AT1511" s="239" t="s">
        <v>179</v>
      </c>
      <c r="AU1511" s="239" t="s">
        <v>82</v>
      </c>
      <c r="AY1511" s="19" t="s">
        <v>177</v>
      </c>
      <c r="BE1511" s="240">
        <f>IF(N1511="základní",J1511,0)</f>
        <v>0</v>
      </c>
      <c r="BF1511" s="240">
        <f>IF(N1511="snížená",J1511,0)</f>
        <v>0</v>
      </c>
      <c r="BG1511" s="240">
        <f>IF(N1511="zákl. přenesená",J1511,0)</f>
        <v>0</v>
      </c>
      <c r="BH1511" s="240">
        <f>IF(N1511="sníž. přenesená",J1511,0)</f>
        <v>0</v>
      </c>
      <c r="BI1511" s="240">
        <f>IF(N1511="nulová",J1511,0)</f>
        <v>0</v>
      </c>
      <c r="BJ1511" s="19" t="s">
        <v>80</v>
      </c>
      <c r="BK1511" s="240">
        <f>ROUND(I1511*H1511,2)</f>
        <v>0</v>
      </c>
      <c r="BL1511" s="19" t="s">
        <v>290</v>
      </c>
      <c r="BM1511" s="239" t="s">
        <v>2116</v>
      </c>
    </row>
    <row r="1512" s="13" customFormat="1">
      <c r="A1512" s="13"/>
      <c r="B1512" s="241"/>
      <c r="C1512" s="242"/>
      <c r="D1512" s="243" t="s">
        <v>186</v>
      </c>
      <c r="E1512" s="244" t="s">
        <v>21</v>
      </c>
      <c r="F1512" s="245" t="s">
        <v>2117</v>
      </c>
      <c r="G1512" s="242"/>
      <c r="H1512" s="244" t="s">
        <v>21</v>
      </c>
      <c r="I1512" s="246"/>
      <c r="J1512" s="242"/>
      <c r="K1512" s="242"/>
      <c r="L1512" s="247"/>
      <c r="M1512" s="248"/>
      <c r="N1512" s="249"/>
      <c r="O1512" s="249"/>
      <c r="P1512" s="249"/>
      <c r="Q1512" s="249"/>
      <c r="R1512" s="249"/>
      <c r="S1512" s="249"/>
      <c r="T1512" s="25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51" t="s">
        <v>186</v>
      </c>
      <c r="AU1512" s="251" t="s">
        <v>82</v>
      </c>
      <c r="AV1512" s="13" t="s">
        <v>80</v>
      </c>
      <c r="AW1512" s="13" t="s">
        <v>34</v>
      </c>
      <c r="AX1512" s="13" t="s">
        <v>73</v>
      </c>
      <c r="AY1512" s="251" t="s">
        <v>177</v>
      </c>
    </row>
    <row r="1513" s="14" customFormat="1">
      <c r="A1513" s="14"/>
      <c r="B1513" s="252"/>
      <c r="C1513" s="253"/>
      <c r="D1513" s="243" t="s">
        <v>186</v>
      </c>
      <c r="E1513" s="254" t="s">
        <v>21</v>
      </c>
      <c r="F1513" s="255" t="s">
        <v>2118</v>
      </c>
      <c r="G1513" s="253"/>
      <c r="H1513" s="256">
        <v>47.100000000000001</v>
      </c>
      <c r="I1513" s="257"/>
      <c r="J1513" s="253"/>
      <c r="K1513" s="253"/>
      <c r="L1513" s="258"/>
      <c r="M1513" s="259"/>
      <c r="N1513" s="260"/>
      <c r="O1513" s="260"/>
      <c r="P1513" s="260"/>
      <c r="Q1513" s="260"/>
      <c r="R1513" s="260"/>
      <c r="S1513" s="260"/>
      <c r="T1513" s="261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62" t="s">
        <v>186</v>
      </c>
      <c r="AU1513" s="262" t="s">
        <v>82</v>
      </c>
      <c r="AV1513" s="14" t="s">
        <v>82</v>
      </c>
      <c r="AW1513" s="14" t="s">
        <v>34</v>
      </c>
      <c r="AX1513" s="14" t="s">
        <v>73</v>
      </c>
      <c r="AY1513" s="262" t="s">
        <v>177</v>
      </c>
    </row>
    <row r="1514" s="13" customFormat="1">
      <c r="A1514" s="13"/>
      <c r="B1514" s="241"/>
      <c r="C1514" s="242"/>
      <c r="D1514" s="243" t="s">
        <v>186</v>
      </c>
      <c r="E1514" s="244" t="s">
        <v>21</v>
      </c>
      <c r="F1514" s="245" t="s">
        <v>2119</v>
      </c>
      <c r="G1514" s="242"/>
      <c r="H1514" s="244" t="s">
        <v>21</v>
      </c>
      <c r="I1514" s="246"/>
      <c r="J1514" s="242"/>
      <c r="K1514" s="242"/>
      <c r="L1514" s="247"/>
      <c r="M1514" s="248"/>
      <c r="N1514" s="249"/>
      <c r="O1514" s="249"/>
      <c r="P1514" s="249"/>
      <c r="Q1514" s="249"/>
      <c r="R1514" s="249"/>
      <c r="S1514" s="249"/>
      <c r="T1514" s="25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51" t="s">
        <v>186</v>
      </c>
      <c r="AU1514" s="251" t="s">
        <v>82</v>
      </c>
      <c r="AV1514" s="13" t="s">
        <v>80</v>
      </c>
      <c r="AW1514" s="13" t="s">
        <v>34</v>
      </c>
      <c r="AX1514" s="13" t="s">
        <v>73</v>
      </c>
      <c r="AY1514" s="251" t="s">
        <v>177</v>
      </c>
    </row>
    <row r="1515" s="14" customFormat="1">
      <c r="A1515" s="14"/>
      <c r="B1515" s="252"/>
      <c r="C1515" s="253"/>
      <c r="D1515" s="243" t="s">
        <v>186</v>
      </c>
      <c r="E1515" s="254" t="s">
        <v>21</v>
      </c>
      <c r="F1515" s="255" t="s">
        <v>943</v>
      </c>
      <c r="G1515" s="253"/>
      <c r="H1515" s="256">
        <v>2</v>
      </c>
      <c r="I1515" s="257"/>
      <c r="J1515" s="253"/>
      <c r="K1515" s="253"/>
      <c r="L1515" s="258"/>
      <c r="M1515" s="259"/>
      <c r="N1515" s="260"/>
      <c r="O1515" s="260"/>
      <c r="P1515" s="260"/>
      <c r="Q1515" s="260"/>
      <c r="R1515" s="260"/>
      <c r="S1515" s="260"/>
      <c r="T1515" s="261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62" t="s">
        <v>186</v>
      </c>
      <c r="AU1515" s="262" t="s">
        <v>82</v>
      </c>
      <c r="AV1515" s="14" t="s">
        <v>82</v>
      </c>
      <c r="AW1515" s="14" t="s">
        <v>34</v>
      </c>
      <c r="AX1515" s="14" t="s">
        <v>73</v>
      </c>
      <c r="AY1515" s="262" t="s">
        <v>177</v>
      </c>
    </row>
    <row r="1516" s="15" customFormat="1">
      <c r="A1516" s="15"/>
      <c r="B1516" s="263"/>
      <c r="C1516" s="264"/>
      <c r="D1516" s="243" t="s">
        <v>186</v>
      </c>
      <c r="E1516" s="265" t="s">
        <v>21</v>
      </c>
      <c r="F1516" s="266" t="s">
        <v>190</v>
      </c>
      <c r="G1516" s="264"/>
      <c r="H1516" s="267">
        <v>49.100000000000001</v>
      </c>
      <c r="I1516" s="268"/>
      <c r="J1516" s="264"/>
      <c r="K1516" s="264"/>
      <c r="L1516" s="269"/>
      <c r="M1516" s="270"/>
      <c r="N1516" s="271"/>
      <c r="O1516" s="271"/>
      <c r="P1516" s="271"/>
      <c r="Q1516" s="271"/>
      <c r="R1516" s="271"/>
      <c r="S1516" s="271"/>
      <c r="T1516" s="272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15"/>
      <c r="AT1516" s="273" t="s">
        <v>186</v>
      </c>
      <c r="AU1516" s="273" t="s">
        <v>82</v>
      </c>
      <c r="AV1516" s="15" t="s">
        <v>184</v>
      </c>
      <c r="AW1516" s="15" t="s">
        <v>34</v>
      </c>
      <c r="AX1516" s="15" t="s">
        <v>80</v>
      </c>
      <c r="AY1516" s="273" t="s">
        <v>177</v>
      </c>
    </row>
    <row r="1517" s="2" customFormat="1" ht="19.8" customHeight="1">
      <c r="A1517" s="40"/>
      <c r="B1517" s="41"/>
      <c r="C1517" s="228" t="s">
        <v>2120</v>
      </c>
      <c r="D1517" s="228" t="s">
        <v>179</v>
      </c>
      <c r="E1517" s="229" t="s">
        <v>2121</v>
      </c>
      <c r="F1517" s="230" t="s">
        <v>2122</v>
      </c>
      <c r="G1517" s="231" t="s">
        <v>293</v>
      </c>
      <c r="H1517" s="232">
        <v>12.9</v>
      </c>
      <c r="I1517" s="233"/>
      <c r="J1517" s="234">
        <f>ROUND(I1517*H1517,2)</f>
        <v>0</v>
      </c>
      <c r="K1517" s="230" t="s">
        <v>183</v>
      </c>
      <c r="L1517" s="46"/>
      <c r="M1517" s="235" t="s">
        <v>21</v>
      </c>
      <c r="N1517" s="236" t="s">
        <v>44</v>
      </c>
      <c r="O1517" s="86"/>
      <c r="P1517" s="237">
        <f>O1517*H1517</f>
        <v>0</v>
      </c>
      <c r="Q1517" s="237">
        <v>0.0043200000000000001</v>
      </c>
      <c r="R1517" s="237">
        <f>Q1517*H1517</f>
        <v>0.055728</v>
      </c>
      <c r="S1517" s="237">
        <v>0</v>
      </c>
      <c r="T1517" s="238">
        <f>S1517*H1517</f>
        <v>0</v>
      </c>
      <c r="U1517" s="40"/>
      <c r="V1517" s="40"/>
      <c r="W1517" s="40"/>
      <c r="X1517" s="40"/>
      <c r="Y1517" s="40"/>
      <c r="Z1517" s="40"/>
      <c r="AA1517" s="40"/>
      <c r="AB1517" s="40"/>
      <c r="AC1517" s="40"/>
      <c r="AD1517" s="40"/>
      <c r="AE1517" s="40"/>
      <c r="AR1517" s="239" t="s">
        <v>290</v>
      </c>
      <c r="AT1517" s="239" t="s">
        <v>179</v>
      </c>
      <c r="AU1517" s="239" t="s">
        <v>82</v>
      </c>
      <c r="AY1517" s="19" t="s">
        <v>177</v>
      </c>
      <c r="BE1517" s="240">
        <f>IF(N1517="základní",J1517,0)</f>
        <v>0</v>
      </c>
      <c r="BF1517" s="240">
        <f>IF(N1517="snížená",J1517,0)</f>
        <v>0</v>
      </c>
      <c r="BG1517" s="240">
        <f>IF(N1517="zákl. přenesená",J1517,0)</f>
        <v>0</v>
      </c>
      <c r="BH1517" s="240">
        <f>IF(N1517="sníž. přenesená",J1517,0)</f>
        <v>0</v>
      </c>
      <c r="BI1517" s="240">
        <f>IF(N1517="nulová",J1517,0)</f>
        <v>0</v>
      </c>
      <c r="BJ1517" s="19" t="s">
        <v>80</v>
      </c>
      <c r="BK1517" s="240">
        <f>ROUND(I1517*H1517,2)</f>
        <v>0</v>
      </c>
      <c r="BL1517" s="19" t="s">
        <v>290</v>
      </c>
      <c r="BM1517" s="239" t="s">
        <v>2123</v>
      </c>
    </row>
    <row r="1518" s="13" customFormat="1">
      <c r="A1518" s="13"/>
      <c r="B1518" s="241"/>
      <c r="C1518" s="242"/>
      <c r="D1518" s="243" t="s">
        <v>186</v>
      </c>
      <c r="E1518" s="244" t="s">
        <v>21</v>
      </c>
      <c r="F1518" s="245" t="s">
        <v>2124</v>
      </c>
      <c r="G1518" s="242"/>
      <c r="H1518" s="244" t="s">
        <v>21</v>
      </c>
      <c r="I1518" s="246"/>
      <c r="J1518" s="242"/>
      <c r="K1518" s="242"/>
      <c r="L1518" s="247"/>
      <c r="M1518" s="248"/>
      <c r="N1518" s="249"/>
      <c r="O1518" s="249"/>
      <c r="P1518" s="249"/>
      <c r="Q1518" s="249"/>
      <c r="R1518" s="249"/>
      <c r="S1518" s="249"/>
      <c r="T1518" s="250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51" t="s">
        <v>186</v>
      </c>
      <c r="AU1518" s="251" t="s">
        <v>82</v>
      </c>
      <c r="AV1518" s="13" t="s">
        <v>80</v>
      </c>
      <c r="AW1518" s="13" t="s">
        <v>34</v>
      </c>
      <c r="AX1518" s="13" t="s">
        <v>73</v>
      </c>
      <c r="AY1518" s="251" t="s">
        <v>177</v>
      </c>
    </row>
    <row r="1519" s="14" customFormat="1">
      <c r="A1519" s="14"/>
      <c r="B1519" s="252"/>
      <c r="C1519" s="253"/>
      <c r="D1519" s="243" t="s">
        <v>186</v>
      </c>
      <c r="E1519" s="254" t="s">
        <v>21</v>
      </c>
      <c r="F1519" s="255" t="s">
        <v>2125</v>
      </c>
      <c r="G1519" s="253"/>
      <c r="H1519" s="256">
        <v>12.9</v>
      </c>
      <c r="I1519" s="257"/>
      <c r="J1519" s="253"/>
      <c r="K1519" s="253"/>
      <c r="L1519" s="258"/>
      <c r="M1519" s="259"/>
      <c r="N1519" s="260"/>
      <c r="O1519" s="260"/>
      <c r="P1519" s="260"/>
      <c r="Q1519" s="260"/>
      <c r="R1519" s="260"/>
      <c r="S1519" s="260"/>
      <c r="T1519" s="261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62" t="s">
        <v>186</v>
      </c>
      <c r="AU1519" s="262" t="s">
        <v>82</v>
      </c>
      <c r="AV1519" s="14" t="s">
        <v>82</v>
      </c>
      <c r="AW1519" s="14" t="s">
        <v>34</v>
      </c>
      <c r="AX1519" s="14" t="s">
        <v>80</v>
      </c>
      <c r="AY1519" s="262" t="s">
        <v>177</v>
      </c>
    </row>
    <row r="1520" s="2" customFormat="1" ht="19.8" customHeight="1">
      <c r="A1520" s="40"/>
      <c r="B1520" s="41"/>
      <c r="C1520" s="228" t="s">
        <v>2126</v>
      </c>
      <c r="D1520" s="228" t="s">
        <v>179</v>
      </c>
      <c r="E1520" s="229" t="s">
        <v>2127</v>
      </c>
      <c r="F1520" s="230" t="s">
        <v>2128</v>
      </c>
      <c r="G1520" s="231" t="s">
        <v>293</v>
      </c>
      <c r="H1520" s="232">
        <v>4</v>
      </c>
      <c r="I1520" s="233"/>
      <c r="J1520" s="234">
        <f>ROUND(I1520*H1520,2)</f>
        <v>0</v>
      </c>
      <c r="K1520" s="230" t="s">
        <v>183</v>
      </c>
      <c r="L1520" s="46"/>
      <c r="M1520" s="235" t="s">
        <v>21</v>
      </c>
      <c r="N1520" s="236" t="s">
        <v>44</v>
      </c>
      <c r="O1520" s="86"/>
      <c r="P1520" s="237">
        <f>O1520*H1520</f>
        <v>0</v>
      </c>
      <c r="Q1520" s="237">
        <v>0.0053800000000000002</v>
      </c>
      <c r="R1520" s="237">
        <f>Q1520*H1520</f>
        <v>0.021520000000000001</v>
      </c>
      <c r="S1520" s="237">
        <v>0</v>
      </c>
      <c r="T1520" s="238">
        <f>S1520*H1520</f>
        <v>0</v>
      </c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R1520" s="239" t="s">
        <v>290</v>
      </c>
      <c r="AT1520" s="239" t="s">
        <v>179</v>
      </c>
      <c r="AU1520" s="239" t="s">
        <v>82</v>
      </c>
      <c r="AY1520" s="19" t="s">
        <v>177</v>
      </c>
      <c r="BE1520" s="240">
        <f>IF(N1520="základní",J1520,0)</f>
        <v>0</v>
      </c>
      <c r="BF1520" s="240">
        <f>IF(N1520="snížená",J1520,0)</f>
        <v>0</v>
      </c>
      <c r="BG1520" s="240">
        <f>IF(N1520="zákl. přenesená",J1520,0)</f>
        <v>0</v>
      </c>
      <c r="BH1520" s="240">
        <f>IF(N1520="sníž. přenesená",J1520,0)</f>
        <v>0</v>
      </c>
      <c r="BI1520" s="240">
        <f>IF(N1520="nulová",J1520,0)</f>
        <v>0</v>
      </c>
      <c r="BJ1520" s="19" t="s">
        <v>80</v>
      </c>
      <c r="BK1520" s="240">
        <f>ROUND(I1520*H1520,2)</f>
        <v>0</v>
      </c>
      <c r="BL1520" s="19" t="s">
        <v>290</v>
      </c>
      <c r="BM1520" s="239" t="s">
        <v>2129</v>
      </c>
    </row>
    <row r="1521" s="13" customFormat="1">
      <c r="A1521" s="13"/>
      <c r="B1521" s="241"/>
      <c r="C1521" s="242"/>
      <c r="D1521" s="243" t="s">
        <v>186</v>
      </c>
      <c r="E1521" s="244" t="s">
        <v>21</v>
      </c>
      <c r="F1521" s="245" t="s">
        <v>2130</v>
      </c>
      <c r="G1521" s="242"/>
      <c r="H1521" s="244" t="s">
        <v>21</v>
      </c>
      <c r="I1521" s="246"/>
      <c r="J1521" s="242"/>
      <c r="K1521" s="242"/>
      <c r="L1521" s="247"/>
      <c r="M1521" s="248"/>
      <c r="N1521" s="249"/>
      <c r="O1521" s="249"/>
      <c r="P1521" s="249"/>
      <c r="Q1521" s="249"/>
      <c r="R1521" s="249"/>
      <c r="S1521" s="249"/>
      <c r="T1521" s="25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51" t="s">
        <v>186</v>
      </c>
      <c r="AU1521" s="251" t="s">
        <v>82</v>
      </c>
      <c r="AV1521" s="13" t="s">
        <v>80</v>
      </c>
      <c r="AW1521" s="13" t="s">
        <v>34</v>
      </c>
      <c r="AX1521" s="13" t="s">
        <v>73</v>
      </c>
      <c r="AY1521" s="251" t="s">
        <v>177</v>
      </c>
    </row>
    <row r="1522" s="14" customFormat="1">
      <c r="A1522" s="14"/>
      <c r="B1522" s="252"/>
      <c r="C1522" s="253"/>
      <c r="D1522" s="243" t="s">
        <v>186</v>
      </c>
      <c r="E1522" s="254" t="s">
        <v>21</v>
      </c>
      <c r="F1522" s="255" t="s">
        <v>848</v>
      </c>
      <c r="G1522" s="253"/>
      <c r="H1522" s="256">
        <v>4</v>
      </c>
      <c r="I1522" s="257"/>
      <c r="J1522" s="253"/>
      <c r="K1522" s="253"/>
      <c r="L1522" s="258"/>
      <c r="M1522" s="259"/>
      <c r="N1522" s="260"/>
      <c r="O1522" s="260"/>
      <c r="P1522" s="260"/>
      <c r="Q1522" s="260"/>
      <c r="R1522" s="260"/>
      <c r="S1522" s="260"/>
      <c r="T1522" s="261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62" t="s">
        <v>186</v>
      </c>
      <c r="AU1522" s="262" t="s">
        <v>82</v>
      </c>
      <c r="AV1522" s="14" t="s">
        <v>82</v>
      </c>
      <c r="AW1522" s="14" t="s">
        <v>34</v>
      </c>
      <c r="AX1522" s="14" t="s">
        <v>80</v>
      </c>
      <c r="AY1522" s="262" t="s">
        <v>177</v>
      </c>
    </row>
    <row r="1523" s="2" customFormat="1" ht="30" customHeight="1">
      <c r="A1523" s="40"/>
      <c r="B1523" s="41"/>
      <c r="C1523" s="228" t="s">
        <v>2131</v>
      </c>
      <c r="D1523" s="228" t="s">
        <v>179</v>
      </c>
      <c r="E1523" s="229" t="s">
        <v>2132</v>
      </c>
      <c r="F1523" s="230" t="s">
        <v>2133</v>
      </c>
      <c r="G1523" s="231" t="s">
        <v>788</v>
      </c>
      <c r="H1523" s="232">
        <v>22</v>
      </c>
      <c r="I1523" s="233"/>
      <c r="J1523" s="234">
        <f>ROUND(I1523*H1523,2)</f>
        <v>0</v>
      </c>
      <c r="K1523" s="230" t="s">
        <v>183</v>
      </c>
      <c r="L1523" s="46"/>
      <c r="M1523" s="235" t="s">
        <v>21</v>
      </c>
      <c r="N1523" s="236" t="s">
        <v>44</v>
      </c>
      <c r="O1523" s="86"/>
      <c r="P1523" s="237">
        <f>O1523*H1523</f>
        <v>0</v>
      </c>
      <c r="Q1523" s="237">
        <v>0</v>
      </c>
      <c r="R1523" s="237">
        <f>Q1523*H1523</f>
        <v>0</v>
      </c>
      <c r="S1523" s="237">
        <v>0</v>
      </c>
      <c r="T1523" s="238">
        <f>S1523*H1523</f>
        <v>0</v>
      </c>
      <c r="U1523" s="40"/>
      <c r="V1523" s="40"/>
      <c r="W1523" s="40"/>
      <c r="X1523" s="40"/>
      <c r="Y1523" s="40"/>
      <c r="Z1523" s="40"/>
      <c r="AA1523" s="40"/>
      <c r="AB1523" s="40"/>
      <c r="AC1523" s="40"/>
      <c r="AD1523" s="40"/>
      <c r="AE1523" s="40"/>
      <c r="AR1523" s="239" t="s">
        <v>290</v>
      </c>
      <c r="AT1523" s="239" t="s">
        <v>179</v>
      </c>
      <c r="AU1523" s="239" t="s">
        <v>82</v>
      </c>
      <c r="AY1523" s="19" t="s">
        <v>177</v>
      </c>
      <c r="BE1523" s="240">
        <f>IF(N1523="základní",J1523,0)</f>
        <v>0</v>
      </c>
      <c r="BF1523" s="240">
        <f>IF(N1523="snížená",J1523,0)</f>
        <v>0</v>
      </c>
      <c r="BG1523" s="240">
        <f>IF(N1523="zákl. přenesená",J1523,0)</f>
        <v>0</v>
      </c>
      <c r="BH1523" s="240">
        <f>IF(N1523="sníž. přenesená",J1523,0)</f>
        <v>0</v>
      </c>
      <c r="BI1523" s="240">
        <f>IF(N1523="nulová",J1523,0)</f>
        <v>0</v>
      </c>
      <c r="BJ1523" s="19" t="s">
        <v>80</v>
      </c>
      <c r="BK1523" s="240">
        <f>ROUND(I1523*H1523,2)</f>
        <v>0</v>
      </c>
      <c r="BL1523" s="19" t="s">
        <v>290</v>
      </c>
      <c r="BM1523" s="239" t="s">
        <v>2134</v>
      </c>
    </row>
    <row r="1524" s="2" customFormat="1" ht="30" customHeight="1">
      <c r="A1524" s="40"/>
      <c r="B1524" s="41"/>
      <c r="C1524" s="228" t="s">
        <v>2135</v>
      </c>
      <c r="D1524" s="228" t="s">
        <v>179</v>
      </c>
      <c r="E1524" s="229" t="s">
        <v>2136</v>
      </c>
      <c r="F1524" s="230" t="s">
        <v>2137</v>
      </c>
      <c r="G1524" s="231" t="s">
        <v>788</v>
      </c>
      <c r="H1524" s="232">
        <v>2</v>
      </c>
      <c r="I1524" s="233"/>
      <c r="J1524" s="234">
        <f>ROUND(I1524*H1524,2)</f>
        <v>0</v>
      </c>
      <c r="K1524" s="230" t="s">
        <v>183</v>
      </c>
      <c r="L1524" s="46"/>
      <c r="M1524" s="235" t="s">
        <v>21</v>
      </c>
      <c r="N1524" s="236" t="s">
        <v>44</v>
      </c>
      <c r="O1524" s="86"/>
      <c r="P1524" s="237">
        <f>O1524*H1524</f>
        <v>0</v>
      </c>
      <c r="Q1524" s="237">
        <v>0</v>
      </c>
      <c r="R1524" s="237">
        <f>Q1524*H1524</f>
        <v>0</v>
      </c>
      <c r="S1524" s="237">
        <v>0</v>
      </c>
      <c r="T1524" s="238">
        <f>S1524*H1524</f>
        <v>0</v>
      </c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R1524" s="239" t="s">
        <v>290</v>
      </c>
      <c r="AT1524" s="239" t="s">
        <v>179</v>
      </c>
      <c r="AU1524" s="239" t="s">
        <v>82</v>
      </c>
      <c r="AY1524" s="19" t="s">
        <v>177</v>
      </c>
      <c r="BE1524" s="240">
        <f>IF(N1524="základní",J1524,0)</f>
        <v>0</v>
      </c>
      <c r="BF1524" s="240">
        <f>IF(N1524="snížená",J1524,0)</f>
        <v>0</v>
      </c>
      <c r="BG1524" s="240">
        <f>IF(N1524="zákl. přenesená",J1524,0)</f>
        <v>0</v>
      </c>
      <c r="BH1524" s="240">
        <f>IF(N1524="sníž. přenesená",J1524,0)</f>
        <v>0</v>
      </c>
      <c r="BI1524" s="240">
        <f>IF(N1524="nulová",J1524,0)</f>
        <v>0</v>
      </c>
      <c r="BJ1524" s="19" t="s">
        <v>80</v>
      </c>
      <c r="BK1524" s="240">
        <f>ROUND(I1524*H1524,2)</f>
        <v>0</v>
      </c>
      <c r="BL1524" s="19" t="s">
        <v>290</v>
      </c>
      <c r="BM1524" s="239" t="s">
        <v>2138</v>
      </c>
    </row>
    <row r="1525" s="2" customFormat="1" ht="30" customHeight="1">
      <c r="A1525" s="40"/>
      <c r="B1525" s="41"/>
      <c r="C1525" s="228" t="s">
        <v>2139</v>
      </c>
      <c r="D1525" s="228" t="s">
        <v>179</v>
      </c>
      <c r="E1525" s="229" t="s">
        <v>2140</v>
      </c>
      <c r="F1525" s="230" t="s">
        <v>2141</v>
      </c>
      <c r="G1525" s="231" t="s">
        <v>269</v>
      </c>
      <c r="H1525" s="232">
        <v>86.109999999999999</v>
      </c>
      <c r="I1525" s="233"/>
      <c r="J1525" s="234">
        <f>ROUND(I1525*H1525,2)</f>
        <v>0</v>
      </c>
      <c r="K1525" s="230" t="s">
        <v>21</v>
      </c>
      <c r="L1525" s="46"/>
      <c r="M1525" s="235" t="s">
        <v>21</v>
      </c>
      <c r="N1525" s="236" t="s">
        <v>44</v>
      </c>
      <c r="O1525" s="86"/>
      <c r="P1525" s="237">
        <f>O1525*H1525</f>
        <v>0</v>
      </c>
      <c r="Q1525" s="237">
        <v>0.0026800000000000001</v>
      </c>
      <c r="R1525" s="237">
        <f>Q1525*H1525</f>
        <v>0.2307748</v>
      </c>
      <c r="S1525" s="237">
        <v>0</v>
      </c>
      <c r="T1525" s="238">
        <f>S1525*H1525</f>
        <v>0</v>
      </c>
      <c r="U1525" s="40"/>
      <c r="V1525" s="40"/>
      <c r="W1525" s="40"/>
      <c r="X1525" s="40"/>
      <c r="Y1525" s="40"/>
      <c r="Z1525" s="40"/>
      <c r="AA1525" s="40"/>
      <c r="AB1525" s="40"/>
      <c r="AC1525" s="40"/>
      <c r="AD1525" s="40"/>
      <c r="AE1525" s="40"/>
      <c r="AR1525" s="239" t="s">
        <v>290</v>
      </c>
      <c r="AT1525" s="239" t="s">
        <v>179</v>
      </c>
      <c r="AU1525" s="239" t="s">
        <v>82</v>
      </c>
      <c r="AY1525" s="19" t="s">
        <v>177</v>
      </c>
      <c r="BE1525" s="240">
        <f>IF(N1525="základní",J1525,0)</f>
        <v>0</v>
      </c>
      <c r="BF1525" s="240">
        <f>IF(N1525="snížená",J1525,0)</f>
        <v>0</v>
      </c>
      <c r="BG1525" s="240">
        <f>IF(N1525="zákl. přenesená",J1525,0)</f>
        <v>0</v>
      </c>
      <c r="BH1525" s="240">
        <f>IF(N1525="sníž. přenesená",J1525,0)</f>
        <v>0</v>
      </c>
      <c r="BI1525" s="240">
        <f>IF(N1525="nulová",J1525,0)</f>
        <v>0</v>
      </c>
      <c r="BJ1525" s="19" t="s">
        <v>80</v>
      </c>
      <c r="BK1525" s="240">
        <f>ROUND(I1525*H1525,2)</f>
        <v>0</v>
      </c>
      <c r="BL1525" s="19" t="s">
        <v>290</v>
      </c>
      <c r="BM1525" s="239" t="s">
        <v>2142</v>
      </c>
    </row>
    <row r="1526" s="13" customFormat="1">
      <c r="A1526" s="13"/>
      <c r="B1526" s="241"/>
      <c r="C1526" s="242"/>
      <c r="D1526" s="243" t="s">
        <v>186</v>
      </c>
      <c r="E1526" s="244" t="s">
        <v>21</v>
      </c>
      <c r="F1526" s="245" t="s">
        <v>2143</v>
      </c>
      <c r="G1526" s="242"/>
      <c r="H1526" s="244" t="s">
        <v>21</v>
      </c>
      <c r="I1526" s="246"/>
      <c r="J1526" s="242"/>
      <c r="K1526" s="242"/>
      <c r="L1526" s="247"/>
      <c r="M1526" s="248"/>
      <c r="N1526" s="249"/>
      <c r="O1526" s="249"/>
      <c r="P1526" s="249"/>
      <c r="Q1526" s="249"/>
      <c r="R1526" s="249"/>
      <c r="S1526" s="249"/>
      <c r="T1526" s="25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51" t="s">
        <v>186</v>
      </c>
      <c r="AU1526" s="251" t="s">
        <v>82</v>
      </c>
      <c r="AV1526" s="13" t="s">
        <v>80</v>
      </c>
      <c r="AW1526" s="13" t="s">
        <v>34</v>
      </c>
      <c r="AX1526" s="13" t="s">
        <v>73</v>
      </c>
      <c r="AY1526" s="251" t="s">
        <v>177</v>
      </c>
    </row>
    <row r="1527" s="13" customFormat="1">
      <c r="A1527" s="13"/>
      <c r="B1527" s="241"/>
      <c r="C1527" s="242"/>
      <c r="D1527" s="243" t="s">
        <v>186</v>
      </c>
      <c r="E1527" s="244" t="s">
        <v>21</v>
      </c>
      <c r="F1527" s="245" t="s">
        <v>2144</v>
      </c>
      <c r="G1527" s="242"/>
      <c r="H1527" s="244" t="s">
        <v>21</v>
      </c>
      <c r="I1527" s="246"/>
      <c r="J1527" s="242"/>
      <c r="K1527" s="242"/>
      <c r="L1527" s="247"/>
      <c r="M1527" s="248"/>
      <c r="N1527" s="249"/>
      <c r="O1527" s="249"/>
      <c r="P1527" s="249"/>
      <c r="Q1527" s="249"/>
      <c r="R1527" s="249"/>
      <c r="S1527" s="249"/>
      <c r="T1527" s="250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51" t="s">
        <v>186</v>
      </c>
      <c r="AU1527" s="251" t="s">
        <v>82</v>
      </c>
      <c r="AV1527" s="13" t="s">
        <v>80</v>
      </c>
      <c r="AW1527" s="13" t="s">
        <v>34</v>
      </c>
      <c r="AX1527" s="13" t="s">
        <v>73</v>
      </c>
      <c r="AY1527" s="251" t="s">
        <v>177</v>
      </c>
    </row>
    <row r="1528" s="13" customFormat="1">
      <c r="A1528" s="13"/>
      <c r="B1528" s="241"/>
      <c r="C1528" s="242"/>
      <c r="D1528" s="243" t="s">
        <v>186</v>
      </c>
      <c r="E1528" s="244" t="s">
        <v>21</v>
      </c>
      <c r="F1528" s="245" t="s">
        <v>1924</v>
      </c>
      <c r="G1528" s="242"/>
      <c r="H1528" s="244" t="s">
        <v>21</v>
      </c>
      <c r="I1528" s="246"/>
      <c r="J1528" s="242"/>
      <c r="K1528" s="242"/>
      <c r="L1528" s="247"/>
      <c r="M1528" s="248"/>
      <c r="N1528" s="249"/>
      <c r="O1528" s="249"/>
      <c r="P1528" s="249"/>
      <c r="Q1528" s="249"/>
      <c r="R1528" s="249"/>
      <c r="S1528" s="249"/>
      <c r="T1528" s="250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51" t="s">
        <v>186</v>
      </c>
      <c r="AU1528" s="251" t="s">
        <v>82</v>
      </c>
      <c r="AV1528" s="13" t="s">
        <v>80</v>
      </c>
      <c r="AW1528" s="13" t="s">
        <v>34</v>
      </c>
      <c r="AX1528" s="13" t="s">
        <v>73</v>
      </c>
      <c r="AY1528" s="251" t="s">
        <v>177</v>
      </c>
    </row>
    <row r="1529" s="14" customFormat="1">
      <c r="A1529" s="14"/>
      <c r="B1529" s="252"/>
      <c r="C1529" s="253"/>
      <c r="D1529" s="243" t="s">
        <v>186</v>
      </c>
      <c r="E1529" s="254" t="s">
        <v>21</v>
      </c>
      <c r="F1529" s="255" t="s">
        <v>1925</v>
      </c>
      <c r="G1529" s="253"/>
      <c r="H1529" s="256">
        <v>86.109999999999999</v>
      </c>
      <c r="I1529" s="257"/>
      <c r="J1529" s="253"/>
      <c r="K1529" s="253"/>
      <c r="L1529" s="258"/>
      <c r="M1529" s="259"/>
      <c r="N1529" s="260"/>
      <c r="O1529" s="260"/>
      <c r="P1529" s="260"/>
      <c r="Q1529" s="260"/>
      <c r="R1529" s="260"/>
      <c r="S1529" s="260"/>
      <c r="T1529" s="261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62" t="s">
        <v>186</v>
      </c>
      <c r="AU1529" s="262" t="s">
        <v>82</v>
      </c>
      <c r="AV1529" s="14" t="s">
        <v>82</v>
      </c>
      <c r="AW1529" s="14" t="s">
        <v>34</v>
      </c>
      <c r="AX1529" s="14" t="s">
        <v>80</v>
      </c>
      <c r="AY1529" s="262" t="s">
        <v>177</v>
      </c>
    </row>
    <row r="1530" s="2" customFormat="1" ht="19.8" customHeight="1">
      <c r="A1530" s="40"/>
      <c r="B1530" s="41"/>
      <c r="C1530" s="228" t="s">
        <v>2145</v>
      </c>
      <c r="D1530" s="228" t="s">
        <v>179</v>
      </c>
      <c r="E1530" s="229" t="s">
        <v>2146</v>
      </c>
      <c r="F1530" s="230" t="s">
        <v>2147</v>
      </c>
      <c r="G1530" s="231" t="s">
        <v>269</v>
      </c>
      <c r="H1530" s="232">
        <v>86.109999999999999</v>
      </c>
      <c r="I1530" s="233"/>
      <c r="J1530" s="234">
        <f>ROUND(I1530*H1530,2)</f>
        <v>0</v>
      </c>
      <c r="K1530" s="230" t="s">
        <v>183</v>
      </c>
      <c r="L1530" s="46"/>
      <c r="M1530" s="235" t="s">
        <v>21</v>
      </c>
      <c r="N1530" s="236" t="s">
        <v>44</v>
      </c>
      <c r="O1530" s="86"/>
      <c r="P1530" s="237">
        <f>O1530*H1530</f>
        <v>0</v>
      </c>
      <c r="Q1530" s="237">
        <v>0.00034000000000000002</v>
      </c>
      <c r="R1530" s="237">
        <f>Q1530*H1530</f>
        <v>0.029277400000000002</v>
      </c>
      <c r="S1530" s="237">
        <v>0</v>
      </c>
      <c r="T1530" s="238">
        <f>S1530*H1530</f>
        <v>0</v>
      </c>
      <c r="U1530" s="40"/>
      <c r="V1530" s="40"/>
      <c r="W1530" s="40"/>
      <c r="X1530" s="40"/>
      <c r="Y1530" s="40"/>
      <c r="Z1530" s="40"/>
      <c r="AA1530" s="40"/>
      <c r="AB1530" s="40"/>
      <c r="AC1530" s="40"/>
      <c r="AD1530" s="40"/>
      <c r="AE1530" s="40"/>
      <c r="AR1530" s="239" t="s">
        <v>290</v>
      </c>
      <c r="AT1530" s="239" t="s">
        <v>179</v>
      </c>
      <c r="AU1530" s="239" t="s">
        <v>82</v>
      </c>
      <c r="AY1530" s="19" t="s">
        <v>177</v>
      </c>
      <c r="BE1530" s="240">
        <f>IF(N1530="základní",J1530,0)</f>
        <v>0</v>
      </c>
      <c r="BF1530" s="240">
        <f>IF(N1530="snížená",J1530,0)</f>
        <v>0</v>
      </c>
      <c r="BG1530" s="240">
        <f>IF(N1530="zákl. přenesená",J1530,0)</f>
        <v>0</v>
      </c>
      <c r="BH1530" s="240">
        <f>IF(N1530="sníž. přenesená",J1530,0)</f>
        <v>0</v>
      </c>
      <c r="BI1530" s="240">
        <f>IF(N1530="nulová",J1530,0)</f>
        <v>0</v>
      </c>
      <c r="BJ1530" s="19" t="s">
        <v>80</v>
      </c>
      <c r="BK1530" s="240">
        <f>ROUND(I1530*H1530,2)</f>
        <v>0</v>
      </c>
      <c r="BL1530" s="19" t="s">
        <v>290</v>
      </c>
      <c r="BM1530" s="239" t="s">
        <v>2148</v>
      </c>
    </row>
    <row r="1531" s="2" customFormat="1" ht="19.8" customHeight="1">
      <c r="A1531" s="40"/>
      <c r="B1531" s="41"/>
      <c r="C1531" s="228" t="s">
        <v>2149</v>
      </c>
      <c r="D1531" s="228" t="s">
        <v>179</v>
      </c>
      <c r="E1531" s="229" t="s">
        <v>2150</v>
      </c>
      <c r="F1531" s="230" t="s">
        <v>2151</v>
      </c>
      <c r="G1531" s="231" t="s">
        <v>194</v>
      </c>
      <c r="H1531" s="232">
        <v>0.64800000000000002</v>
      </c>
      <c r="I1531" s="233"/>
      <c r="J1531" s="234">
        <f>ROUND(I1531*H1531,2)</f>
        <v>0</v>
      </c>
      <c r="K1531" s="230" t="s">
        <v>183</v>
      </c>
      <c r="L1531" s="46"/>
      <c r="M1531" s="235" t="s">
        <v>21</v>
      </c>
      <c r="N1531" s="236" t="s">
        <v>44</v>
      </c>
      <c r="O1531" s="86"/>
      <c r="P1531" s="237">
        <f>O1531*H1531</f>
        <v>0</v>
      </c>
      <c r="Q1531" s="237">
        <v>0</v>
      </c>
      <c r="R1531" s="237">
        <f>Q1531*H1531</f>
        <v>0</v>
      </c>
      <c r="S1531" s="237">
        <v>0</v>
      </c>
      <c r="T1531" s="238">
        <f>S1531*H1531</f>
        <v>0</v>
      </c>
      <c r="U1531" s="40"/>
      <c r="V1531" s="40"/>
      <c r="W1531" s="40"/>
      <c r="X1531" s="40"/>
      <c r="Y1531" s="40"/>
      <c r="Z1531" s="40"/>
      <c r="AA1531" s="40"/>
      <c r="AB1531" s="40"/>
      <c r="AC1531" s="40"/>
      <c r="AD1531" s="40"/>
      <c r="AE1531" s="40"/>
      <c r="AR1531" s="239" t="s">
        <v>290</v>
      </c>
      <c r="AT1531" s="239" t="s">
        <v>179</v>
      </c>
      <c r="AU1531" s="239" t="s">
        <v>82</v>
      </c>
      <c r="AY1531" s="19" t="s">
        <v>177</v>
      </c>
      <c r="BE1531" s="240">
        <f>IF(N1531="základní",J1531,0)</f>
        <v>0</v>
      </c>
      <c r="BF1531" s="240">
        <f>IF(N1531="snížená",J1531,0)</f>
        <v>0</v>
      </c>
      <c r="BG1531" s="240">
        <f>IF(N1531="zákl. přenesená",J1531,0)</f>
        <v>0</v>
      </c>
      <c r="BH1531" s="240">
        <f>IF(N1531="sníž. přenesená",J1531,0)</f>
        <v>0</v>
      </c>
      <c r="BI1531" s="240">
        <f>IF(N1531="nulová",J1531,0)</f>
        <v>0</v>
      </c>
      <c r="BJ1531" s="19" t="s">
        <v>80</v>
      </c>
      <c r="BK1531" s="240">
        <f>ROUND(I1531*H1531,2)</f>
        <v>0</v>
      </c>
      <c r="BL1531" s="19" t="s">
        <v>290</v>
      </c>
      <c r="BM1531" s="239" t="s">
        <v>2152</v>
      </c>
    </row>
    <row r="1532" s="2" customFormat="1" ht="30" customHeight="1">
      <c r="A1532" s="40"/>
      <c r="B1532" s="41"/>
      <c r="C1532" s="228" t="s">
        <v>2153</v>
      </c>
      <c r="D1532" s="228" t="s">
        <v>179</v>
      </c>
      <c r="E1532" s="229" t="s">
        <v>2154</v>
      </c>
      <c r="F1532" s="230" t="s">
        <v>2155</v>
      </c>
      <c r="G1532" s="231" t="s">
        <v>194</v>
      </c>
      <c r="H1532" s="232">
        <v>0.64800000000000002</v>
      </c>
      <c r="I1532" s="233"/>
      <c r="J1532" s="234">
        <f>ROUND(I1532*H1532,2)</f>
        <v>0</v>
      </c>
      <c r="K1532" s="230" t="s">
        <v>183</v>
      </c>
      <c r="L1532" s="46"/>
      <c r="M1532" s="235" t="s">
        <v>21</v>
      </c>
      <c r="N1532" s="236" t="s">
        <v>44</v>
      </c>
      <c r="O1532" s="86"/>
      <c r="P1532" s="237">
        <f>O1532*H1532</f>
        <v>0</v>
      </c>
      <c r="Q1532" s="237">
        <v>0</v>
      </c>
      <c r="R1532" s="237">
        <f>Q1532*H1532</f>
        <v>0</v>
      </c>
      <c r="S1532" s="237">
        <v>0</v>
      </c>
      <c r="T1532" s="238">
        <f>S1532*H1532</f>
        <v>0</v>
      </c>
      <c r="U1532" s="40"/>
      <c r="V1532" s="40"/>
      <c r="W1532" s="40"/>
      <c r="X1532" s="40"/>
      <c r="Y1532" s="40"/>
      <c r="Z1532" s="40"/>
      <c r="AA1532" s="40"/>
      <c r="AB1532" s="40"/>
      <c r="AC1532" s="40"/>
      <c r="AD1532" s="40"/>
      <c r="AE1532" s="40"/>
      <c r="AR1532" s="239" t="s">
        <v>290</v>
      </c>
      <c r="AT1532" s="239" t="s">
        <v>179</v>
      </c>
      <c r="AU1532" s="239" t="s">
        <v>82</v>
      </c>
      <c r="AY1532" s="19" t="s">
        <v>177</v>
      </c>
      <c r="BE1532" s="240">
        <f>IF(N1532="základní",J1532,0)</f>
        <v>0</v>
      </c>
      <c r="BF1532" s="240">
        <f>IF(N1532="snížená",J1532,0)</f>
        <v>0</v>
      </c>
      <c r="BG1532" s="240">
        <f>IF(N1532="zákl. přenesená",J1532,0)</f>
        <v>0</v>
      </c>
      <c r="BH1532" s="240">
        <f>IF(N1532="sníž. přenesená",J1532,0)</f>
        <v>0</v>
      </c>
      <c r="BI1532" s="240">
        <f>IF(N1532="nulová",J1532,0)</f>
        <v>0</v>
      </c>
      <c r="BJ1532" s="19" t="s">
        <v>80</v>
      </c>
      <c r="BK1532" s="240">
        <f>ROUND(I1532*H1532,2)</f>
        <v>0</v>
      </c>
      <c r="BL1532" s="19" t="s">
        <v>290</v>
      </c>
      <c r="BM1532" s="239" t="s">
        <v>2156</v>
      </c>
    </row>
    <row r="1533" s="12" customFormat="1" ht="22.8" customHeight="1">
      <c r="A1533" s="12"/>
      <c r="B1533" s="212"/>
      <c r="C1533" s="213"/>
      <c r="D1533" s="214" t="s">
        <v>72</v>
      </c>
      <c r="E1533" s="226" t="s">
        <v>2157</v>
      </c>
      <c r="F1533" s="226" t="s">
        <v>2158</v>
      </c>
      <c r="G1533" s="213"/>
      <c r="H1533" s="213"/>
      <c r="I1533" s="216"/>
      <c r="J1533" s="227">
        <f>BK1533</f>
        <v>0</v>
      </c>
      <c r="K1533" s="213"/>
      <c r="L1533" s="218"/>
      <c r="M1533" s="219"/>
      <c r="N1533" s="220"/>
      <c r="O1533" s="220"/>
      <c r="P1533" s="221">
        <f>SUM(P1534:P1604)</f>
        <v>0</v>
      </c>
      <c r="Q1533" s="220"/>
      <c r="R1533" s="221">
        <f>SUM(R1534:R1604)</f>
        <v>0.2419</v>
      </c>
      <c r="S1533" s="220"/>
      <c r="T1533" s="222">
        <f>SUM(T1534:T1604)</f>
        <v>0.23999999999999999</v>
      </c>
      <c r="U1533" s="12"/>
      <c r="V1533" s="12"/>
      <c r="W1533" s="12"/>
      <c r="X1533" s="12"/>
      <c r="Y1533" s="12"/>
      <c r="Z1533" s="12"/>
      <c r="AA1533" s="12"/>
      <c r="AB1533" s="12"/>
      <c r="AC1533" s="12"/>
      <c r="AD1533" s="12"/>
      <c r="AE1533" s="12"/>
      <c r="AR1533" s="223" t="s">
        <v>82</v>
      </c>
      <c r="AT1533" s="224" t="s">
        <v>72</v>
      </c>
      <c r="AU1533" s="224" t="s">
        <v>80</v>
      </c>
      <c r="AY1533" s="223" t="s">
        <v>177</v>
      </c>
      <c r="BK1533" s="225">
        <f>SUM(BK1534:BK1604)</f>
        <v>0</v>
      </c>
    </row>
    <row r="1534" s="2" customFormat="1" ht="19.8" customHeight="1">
      <c r="A1534" s="40"/>
      <c r="B1534" s="41"/>
      <c r="C1534" s="228" t="s">
        <v>2159</v>
      </c>
      <c r="D1534" s="228" t="s">
        <v>179</v>
      </c>
      <c r="E1534" s="229" t="s">
        <v>2160</v>
      </c>
      <c r="F1534" s="230" t="s">
        <v>2161</v>
      </c>
      <c r="G1534" s="231" t="s">
        <v>788</v>
      </c>
      <c r="H1534" s="232">
        <v>10</v>
      </c>
      <c r="I1534" s="233"/>
      <c r="J1534" s="234">
        <f>ROUND(I1534*H1534,2)</f>
        <v>0</v>
      </c>
      <c r="K1534" s="230" t="s">
        <v>183</v>
      </c>
      <c r="L1534" s="46"/>
      <c r="M1534" s="235" t="s">
        <v>21</v>
      </c>
      <c r="N1534" s="236" t="s">
        <v>44</v>
      </c>
      <c r="O1534" s="86"/>
      <c r="P1534" s="237">
        <f>O1534*H1534</f>
        <v>0</v>
      </c>
      <c r="Q1534" s="237">
        <v>0</v>
      </c>
      <c r="R1534" s="237">
        <f>Q1534*H1534</f>
        <v>0</v>
      </c>
      <c r="S1534" s="237">
        <v>0.024</v>
      </c>
      <c r="T1534" s="238">
        <f>S1534*H1534</f>
        <v>0.23999999999999999</v>
      </c>
      <c r="U1534" s="40"/>
      <c r="V1534" s="40"/>
      <c r="W1534" s="40"/>
      <c r="X1534" s="40"/>
      <c r="Y1534" s="40"/>
      <c r="Z1534" s="40"/>
      <c r="AA1534" s="40"/>
      <c r="AB1534" s="40"/>
      <c r="AC1534" s="40"/>
      <c r="AD1534" s="40"/>
      <c r="AE1534" s="40"/>
      <c r="AR1534" s="239" t="s">
        <v>290</v>
      </c>
      <c r="AT1534" s="239" t="s">
        <v>179</v>
      </c>
      <c r="AU1534" s="239" t="s">
        <v>82</v>
      </c>
      <c r="AY1534" s="19" t="s">
        <v>177</v>
      </c>
      <c r="BE1534" s="240">
        <f>IF(N1534="základní",J1534,0)</f>
        <v>0</v>
      </c>
      <c r="BF1534" s="240">
        <f>IF(N1534="snížená",J1534,0)</f>
        <v>0</v>
      </c>
      <c r="BG1534" s="240">
        <f>IF(N1534="zákl. přenesená",J1534,0)</f>
        <v>0</v>
      </c>
      <c r="BH1534" s="240">
        <f>IF(N1534="sníž. přenesená",J1534,0)</f>
        <v>0</v>
      </c>
      <c r="BI1534" s="240">
        <f>IF(N1534="nulová",J1534,0)</f>
        <v>0</v>
      </c>
      <c r="BJ1534" s="19" t="s">
        <v>80</v>
      </c>
      <c r="BK1534" s="240">
        <f>ROUND(I1534*H1534,2)</f>
        <v>0</v>
      </c>
      <c r="BL1534" s="19" t="s">
        <v>290</v>
      </c>
      <c r="BM1534" s="239" t="s">
        <v>2162</v>
      </c>
    </row>
    <row r="1535" s="13" customFormat="1">
      <c r="A1535" s="13"/>
      <c r="B1535" s="241"/>
      <c r="C1535" s="242"/>
      <c r="D1535" s="243" t="s">
        <v>186</v>
      </c>
      <c r="E1535" s="244" t="s">
        <v>21</v>
      </c>
      <c r="F1535" s="245" t="s">
        <v>2163</v>
      </c>
      <c r="G1535" s="242"/>
      <c r="H1535" s="244" t="s">
        <v>21</v>
      </c>
      <c r="I1535" s="246"/>
      <c r="J1535" s="242"/>
      <c r="K1535" s="242"/>
      <c r="L1535" s="247"/>
      <c r="M1535" s="248"/>
      <c r="N1535" s="249"/>
      <c r="O1535" s="249"/>
      <c r="P1535" s="249"/>
      <c r="Q1535" s="249"/>
      <c r="R1535" s="249"/>
      <c r="S1535" s="249"/>
      <c r="T1535" s="250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51" t="s">
        <v>186</v>
      </c>
      <c r="AU1535" s="251" t="s">
        <v>82</v>
      </c>
      <c r="AV1535" s="13" t="s">
        <v>80</v>
      </c>
      <c r="AW1535" s="13" t="s">
        <v>34</v>
      </c>
      <c r="AX1535" s="13" t="s">
        <v>73</v>
      </c>
      <c r="AY1535" s="251" t="s">
        <v>177</v>
      </c>
    </row>
    <row r="1536" s="13" customFormat="1">
      <c r="A1536" s="13"/>
      <c r="B1536" s="241"/>
      <c r="C1536" s="242"/>
      <c r="D1536" s="243" t="s">
        <v>186</v>
      </c>
      <c r="E1536" s="244" t="s">
        <v>21</v>
      </c>
      <c r="F1536" s="245" t="s">
        <v>308</v>
      </c>
      <c r="G1536" s="242"/>
      <c r="H1536" s="244" t="s">
        <v>21</v>
      </c>
      <c r="I1536" s="246"/>
      <c r="J1536" s="242"/>
      <c r="K1536" s="242"/>
      <c r="L1536" s="247"/>
      <c r="M1536" s="248"/>
      <c r="N1536" s="249"/>
      <c r="O1536" s="249"/>
      <c r="P1536" s="249"/>
      <c r="Q1536" s="249"/>
      <c r="R1536" s="249"/>
      <c r="S1536" s="249"/>
      <c r="T1536" s="250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51" t="s">
        <v>186</v>
      </c>
      <c r="AU1536" s="251" t="s">
        <v>82</v>
      </c>
      <c r="AV1536" s="13" t="s">
        <v>80</v>
      </c>
      <c r="AW1536" s="13" t="s">
        <v>34</v>
      </c>
      <c r="AX1536" s="13" t="s">
        <v>73</v>
      </c>
      <c r="AY1536" s="251" t="s">
        <v>177</v>
      </c>
    </row>
    <row r="1537" s="14" customFormat="1">
      <c r="A1537" s="14"/>
      <c r="B1537" s="252"/>
      <c r="C1537" s="253"/>
      <c r="D1537" s="243" t="s">
        <v>186</v>
      </c>
      <c r="E1537" s="254" t="s">
        <v>21</v>
      </c>
      <c r="F1537" s="255" t="s">
        <v>211</v>
      </c>
      <c r="G1537" s="253"/>
      <c r="H1537" s="256">
        <v>5</v>
      </c>
      <c r="I1537" s="257"/>
      <c r="J1537" s="253"/>
      <c r="K1537" s="253"/>
      <c r="L1537" s="258"/>
      <c r="M1537" s="259"/>
      <c r="N1537" s="260"/>
      <c r="O1537" s="260"/>
      <c r="P1537" s="260"/>
      <c r="Q1537" s="260"/>
      <c r="R1537" s="260"/>
      <c r="S1537" s="260"/>
      <c r="T1537" s="261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62" t="s">
        <v>186</v>
      </c>
      <c r="AU1537" s="262" t="s">
        <v>82</v>
      </c>
      <c r="AV1537" s="14" t="s">
        <v>82</v>
      </c>
      <c r="AW1537" s="14" t="s">
        <v>34</v>
      </c>
      <c r="AX1537" s="14" t="s">
        <v>73</v>
      </c>
      <c r="AY1537" s="262" t="s">
        <v>177</v>
      </c>
    </row>
    <row r="1538" s="13" customFormat="1">
      <c r="A1538" s="13"/>
      <c r="B1538" s="241"/>
      <c r="C1538" s="242"/>
      <c r="D1538" s="243" t="s">
        <v>186</v>
      </c>
      <c r="E1538" s="244" t="s">
        <v>21</v>
      </c>
      <c r="F1538" s="245" t="s">
        <v>463</v>
      </c>
      <c r="G1538" s="242"/>
      <c r="H1538" s="244" t="s">
        <v>21</v>
      </c>
      <c r="I1538" s="246"/>
      <c r="J1538" s="242"/>
      <c r="K1538" s="242"/>
      <c r="L1538" s="247"/>
      <c r="M1538" s="248"/>
      <c r="N1538" s="249"/>
      <c r="O1538" s="249"/>
      <c r="P1538" s="249"/>
      <c r="Q1538" s="249"/>
      <c r="R1538" s="249"/>
      <c r="S1538" s="249"/>
      <c r="T1538" s="250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51" t="s">
        <v>186</v>
      </c>
      <c r="AU1538" s="251" t="s">
        <v>82</v>
      </c>
      <c r="AV1538" s="13" t="s">
        <v>80</v>
      </c>
      <c r="AW1538" s="13" t="s">
        <v>34</v>
      </c>
      <c r="AX1538" s="13" t="s">
        <v>73</v>
      </c>
      <c r="AY1538" s="251" t="s">
        <v>177</v>
      </c>
    </row>
    <row r="1539" s="13" customFormat="1">
      <c r="A1539" s="13"/>
      <c r="B1539" s="241"/>
      <c r="C1539" s="242"/>
      <c r="D1539" s="243" t="s">
        <v>186</v>
      </c>
      <c r="E1539" s="244" t="s">
        <v>21</v>
      </c>
      <c r="F1539" s="245" t="s">
        <v>428</v>
      </c>
      <c r="G1539" s="242"/>
      <c r="H1539" s="244" t="s">
        <v>21</v>
      </c>
      <c r="I1539" s="246"/>
      <c r="J1539" s="242"/>
      <c r="K1539" s="242"/>
      <c r="L1539" s="247"/>
      <c r="M1539" s="248"/>
      <c r="N1539" s="249"/>
      <c r="O1539" s="249"/>
      <c r="P1539" s="249"/>
      <c r="Q1539" s="249"/>
      <c r="R1539" s="249"/>
      <c r="S1539" s="249"/>
      <c r="T1539" s="250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51" t="s">
        <v>186</v>
      </c>
      <c r="AU1539" s="251" t="s">
        <v>82</v>
      </c>
      <c r="AV1539" s="13" t="s">
        <v>80</v>
      </c>
      <c r="AW1539" s="13" t="s">
        <v>34</v>
      </c>
      <c r="AX1539" s="13" t="s">
        <v>73</v>
      </c>
      <c r="AY1539" s="251" t="s">
        <v>177</v>
      </c>
    </row>
    <row r="1540" s="14" customFormat="1">
      <c r="A1540" s="14"/>
      <c r="B1540" s="252"/>
      <c r="C1540" s="253"/>
      <c r="D1540" s="243" t="s">
        <v>186</v>
      </c>
      <c r="E1540" s="254" t="s">
        <v>21</v>
      </c>
      <c r="F1540" s="255" t="s">
        <v>211</v>
      </c>
      <c r="G1540" s="253"/>
      <c r="H1540" s="256">
        <v>5</v>
      </c>
      <c r="I1540" s="257"/>
      <c r="J1540" s="253"/>
      <c r="K1540" s="253"/>
      <c r="L1540" s="258"/>
      <c r="M1540" s="259"/>
      <c r="N1540" s="260"/>
      <c r="O1540" s="260"/>
      <c r="P1540" s="260"/>
      <c r="Q1540" s="260"/>
      <c r="R1540" s="260"/>
      <c r="S1540" s="260"/>
      <c r="T1540" s="261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62" t="s">
        <v>186</v>
      </c>
      <c r="AU1540" s="262" t="s">
        <v>82</v>
      </c>
      <c r="AV1540" s="14" t="s">
        <v>82</v>
      </c>
      <c r="AW1540" s="14" t="s">
        <v>34</v>
      </c>
      <c r="AX1540" s="14" t="s">
        <v>73</v>
      </c>
      <c r="AY1540" s="262" t="s">
        <v>177</v>
      </c>
    </row>
    <row r="1541" s="15" customFormat="1">
      <c r="A1541" s="15"/>
      <c r="B1541" s="263"/>
      <c r="C1541" s="264"/>
      <c r="D1541" s="243" t="s">
        <v>186</v>
      </c>
      <c r="E1541" s="265" t="s">
        <v>21</v>
      </c>
      <c r="F1541" s="266" t="s">
        <v>190</v>
      </c>
      <c r="G1541" s="264"/>
      <c r="H1541" s="267">
        <v>10</v>
      </c>
      <c r="I1541" s="268"/>
      <c r="J1541" s="264"/>
      <c r="K1541" s="264"/>
      <c r="L1541" s="269"/>
      <c r="M1541" s="270"/>
      <c r="N1541" s="271"/>
      <c r="O1541" s="271"/>
      <c r="P1541" s="271"/>
      <c r="Q1541" s="271"/>
      <c r="R1541" s="271"/>
      <c r="S1541" s="271"/>
      <c r="T1541" s="272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73" t="s">
        <v>186</v>
      </c>
      <c r="AU1541" s="273" t="s">
        <v>82</v>
      </c>
      <c r="AV1541" s="15" t="s">
        <v>184</v>
      </c>
      <c r="AW1541" s="15" t="s">
        <v>34</v>
      </c>
      <c r="AX1541" s="15" t="s">
        <v>80</v>
      </c>
      <c r="AY1541" s="273" t="s">
        <v>177</v>
      </c>
    </row>
    <row r="1542" s="2" customFormat="1" ht="19.8" customHeight="1">
      <c r="A1542" s="40"/>
      <c r="B1542" s="41"/>
      <c r="C1542" s="228" t="s">
        <v>2164</v>
      </c>
      <c r="D1542" s="228" t="s">
        <v>179</v>
      </c>
      <c r="E1542" s="229" t="s">
        <v>2037</v>
      </c>
      <c r="F1542" s="230" t="s">
        <v>1651</v>
      </c>
      <c r="G1542" s="231" t="s">
        <v>194</v>
      </c>
      <c r="H1542" s="232">
        <v>0.23999999999999999</v>
      </c>
      <c r="I1542" s="233"/>
      <c r="J1542" s="234">
        <f>ROUND(I1542*H1542,2)</f>
        <v>0</v>
      </c>
      <c r="K1542" s="230" t="s">
        <v>183</v>
      </c>
      <c r="L1542" s="46"/>
      <c r="M1542" s="235" t="s">
        <v>21</v>
      </c>
      <c r="N1542" s="236" t="s">
        <v>44</v>
      </c>
      <c r="O1542" s="86"/>
      <c r="P1542" s="237">
        <f>O1542*H1542</f>
        <v>0</v>
      </c>
      <c r="Q1542" s="237">
        <v>0</v>
      </c>
      <c r="R1542" s="237">
        <f>Q1542*H1542</f>
        <v>0</v>
      </c>
      <c r="S1542" s="237">
        <v>0</v>
      </c>
      <c r="T1542" s="238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39" t="s">
        <v>290</v>
      </c>
      <c r="AT1542" s="239" t="s">
        <v>179</v>
      </c>
      <c r="AU1542" s="239" t="s">
        <v>82</v>
      </c>
      <c r="AY1542" s="19" t="s">
        <v>177</v>
      </c>
      <c r="BE1542" s="240">
        <f>IF(N1542="základní",J1542,0)</f>
        <v>0</v>
      </c>
      <c r="BF1542" s="240">
        <f>IF(N1542="snížená",J1542,0)</f>
        <v>0</v>
      </c>
      <c r="BG1542" s="240">
        <f>IF(N1542="zákl. přenesená",J1542,0)</f>
        <v>0</v>
      </c>
      <c r="BH1542" s="240">
        <f>IF(N1542="sníž. přenesená",J1542,0)</f>
        <v>0</v>
      </c>
      <c r="BI1542" s="240">
        <f>IF(N1542="nulová",J1542,0)</f>
        <v>0</v>
      </c>
      <c r="BJ1542" s="19" t="s">
        <v>80</v>
      </c>
      <c r="BK1542" s="240">
        <f>ROUND(I1542*H1542,2)</f>
        <v>0</v>
      </c>
      <c r="BL1542" s="19" t="s">
        <v>290</v>
      </c>
      <c r="BM1542" s="239" t="s">
        <v>2165</v>
      </c>
    </row>
    <row r="1543" s="14" customFormat="1">
      <c r="A1543" s="14"/>
      <c r="B1543" s="252"/>
      <c r="C1543" s="253"/>
      <c r="D1543" s="243" t="s">
        <v>186</v>
      </c>
      <c r="E1543" s="254" t="s">
        <v>21</v>
      </c>
      <c r="F1543" s="255" t="s">
        <v>2166</v>
      </c>
      <c r="G1543" s="253"/>
      <c r="H1543" s="256">
        <v>0.23999999999999999</v>
      </c>
      <c r="I1543" s="257"/>
      <c r="J1543" s="253"/>
      <c r="K1543" s="253"/>
      <c r="L1543" s="258"/>
      <c r="M1543" s="259"/>
      <c r="N1543" s="260"/>
      <c r="O1543" s="260"/>
      <c r="P1543" s="260"/>
      <c r="Q1543" s="260"/>
      <c r="R1543" s="260"/>
      <c r="S1543" s="260"/>
      <c r="T1543" s="261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62" t="s">
        <v>186</v>
      </c>
      <c r="AU1543" s="262" t="s">
        <v>82</v>
      </c>
      <c r="AV1543" s="14" t="s">
        <v>82</v>
      </c>
      <c r="AW1543" s="14" t="s">
        <v>34</v>
      </c>
      <c r="AX1543" s="14" t="s">
        <v>80</v>
      </c>
      <c r="AY1543" s="262" t="s">
        <v>177</v>
      </c>
    </row>
    <row r="1544" s="2" customFormat="1" ht="19.8" customHeight="1">
      <c r="A1544" s="40"/>
      <c r="B1544" s="41"/>
      <c r="C1544" s="228" t="s">
        <v>2167</v>
      </c>
      <c r="D1544" s="228" t="s">
        <v>179</v>
      </c>
      <c r="E1544" s="229" t="s">
        <v>2041</v>
      </c>
      <c r="F1544" s="230" t="s">
        <v>1657</v>
      </c>
      <c r="G1544" s="231" t="s">
        <v>194</v>
      </c>
      <c r="H1544" s="232">
        <v>0.23999999999999999</v>
      </c>
      <c r="I1544" s="233"/>
      <c r="J1544" s="234">
        <f>ROUND(I1544*H1544,2)</f>
        <v>0</v>
      </c>
      <c r="K1544" s="230" t="s">
        <v>183</v>
      </c>
      <c r="L1544" s="46"/>
      <c r="M1544" s="235" t="s">
        <v>21</v>
      </c>
      <c r="N1544" s="236" t="s">
        <v>44</v>
      </c>
      <c r="O1544" s="86"/>
      <c r="P1544" s="237">
        <f>O1544*H1544</f>
        <v>0</v>
      </c>
      <c r="Q1544" s="237">
        <v>0</v>
      </c>
      <c r="R1544" s="237">
        <f>Q1544*H1544</f>
        <v>0</v>
      </c>
      <c r="S1544" s="237">
        <v>0</v>
      </c>
      <c r="T1544" s="238">
        <f>S1544*H1544</f>
        <v>0</v>
      </c>
      <c r="U1544" s="40"/>
      <c r="V1544" s="40"/>
      <c r="W1544" s="40"/>
      <c r="X1544" s="40"/>
      <c r="Y1544" s="40"/>
      <c r="Z1544" s="40"/>
      <c r="AA1544" s="40"/>
      <c r="AB1544" s="40"/>
      <c r="AC1544" s="40"/>
      <c r="AD1544" s="40"/>
      <c r="AE1544" s="40"/>
      <c r="AR1544" s="239" t="s">
        <v>290</v>
      </c>
      <c r="AT1544" s="239" t="s">
        <v>179</v>
      </c>
      <c r="AU1544" s="239" t="s">
        <v>82</v>
      </c>
      <c r="AY1544" s="19" t="s">
        <v>177</v>
      </c>
      <c r="BE1544" s="240">
        <f>IF(N1544="základní",J1544,0)</f>
        <v>0</v>
      </c>
      <c r="BF1544" s="240">
        <f>IF(N1544="snížená",J1544,0)</f>
        <v>0</v>
      </c>
      <c r="BG1544" s="240">
        <f>IF(N1544="zákl. přenesená",J1544,0)</f>
        <v>0</v>
      </c>
      <c r="BH1544" s="240">
        <f>IF(N1544="sníž. přenesená",J1544,0)</f>
        <v>0</v>
      </c>
      <c r="BI1544" s="240">
        <f>IF(N1544="nulová",J1544,0)</f>
        <v>0</v>
      </c>
      <c r="BJ1544" s="19" t="s">
        <v>80</v>
      </c>
      <c r="BK1544" s="240">
        <f>ROUND(I1544*H1544,2)</f>
        <v>0</v>
      </c>
      <c r="BL1544" s="19" t="s">
        <v>290</v>
      </c>
      <c r="BM1544" s="239" t="s">
        <v>2168</v>
      </c>
    </row>
    <row r="1545" s="14" customFormat="1">
      <c r="A1545" s="14"/>
      <c r="B1545" s="252"/>
      <c r="C1545" s="253"/>
      <c r="D1545" s="243" t="s">
        <v>186</v>
      </c>
      <c r="E1545" s="254" t="s">
        <v>21</v>
      </c>
      <c r="F1545" s="255" t="s">
        <v>2166</v>
      </c>
      <c r="G1545" s="253"/>
      <c r="H1545" s="256">
        <v>0.23999999999999999</v>
      </c>
      <c r="I1545" s="257"/>
      <c r="J1545" s="253"/>
      <c r="K1545" s="253"/>
      <c r="L1545" s="258"/>
      <c r="M1545" s="259"/>
      <c r="N1545" s="260"/>
      <c r="O1545" s="260"/>
      <c r="P1545" s="260"/>
      <c r="Q1545" s="260"/>
      <c r="R1545" s="260"/>
      <c r="S1545" s="260"/>
      <c r="T1545" s="261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62" t="s">
        <v>186</v>
      </c>
      <c r="AU1545" s="262" t="s">
        <v>82</v>
      </c>
      <c r="AV1545" s="14" t="s">
        <v>82</v>
      </c>
      <c r="AW1545" s="14" t="s">
        <v>34</v>
      </c>
      <c r="AX1545" s="14" t="s">
        <v>80</v>
      </c>
      <c r="AY1545" s="262" t="s">
        <v>177</v>
      </c>
    </row>
    <row r="1546" s="2" customFormat="1" ht="19.8" customHeight="1">
      <c r="A1546" s="40"/>
      <c r="B1546" s="41"/>
      <c r="C1546" s="228" t="s">
        <v>2169</v>
      </c>
      <c r="D1546" s="228" t="s">
        <v>179</v>
      </c>
      <c r="E1546" s="229" t="s">
        <v>1660</v>
      </c>
      <c r="F1546" s="230" t="s">
        <v>1661</v>
      </c>
      <c r="G1546" s="231" t="s">
        <v>194</v>
      </c>
      <c r="H1546" s="232">
        <v>18.960000000000001</v>
      </c>
      <c r="I1546" s="233"/>
      <c r="J1546" s="234">
        <f>ROUND(I1546*H1546,2)</f>
        <v>0</v>
      </c>
      <c r="K1546" s="230" t="s">
        <v>183</v>
      </c>
      <c r="L1546" s="46"/>
      <c r="M1546" s="235" t="s">
        <v>21</v>
      </c>
      <c r="N1546" s="236" t="s">
        <v>44</v>
      </c>
      <c r="O1546" s="86"/>
      <c r="P1546" s="237">
        <f>O1546*H1546</f>
        <v>0</v>
      </c>
      <c r="Q1546" s="237">
        <v>0</v>
      </c>
      <c r="R1546" s="237">
        <f>Q1546*H1546</f>
        <v>0</v>
      </c>
      <c r="S1546" s="237">
        <v>0</v>
      </c>
      <c r="T1546" s="238">
        <f>S1546*H1546</f>
        <v>0</v>
      </c>
      <c r="U1546" s="40"/>
      <c r="V1546" s="40"/>
      <c r="W1546" s="40"/>
      <c r="X1546" s="40"/>
      <c r="Y1546" s="40"/>
      <c r="Z1546" s="40"/>
      <c r="AA1546" s="40"/>
      <c r="AB1546" s="40"/>
      <c r="AC1546" s="40"/>
      <c r="AD1546" s="40"/>
      <c r="AE1546" s="40"/>
      <c r="AR1546" s="239" t="s">
        <v>290</v>
      </c>
      <c r="AT1546" s="239" t="s">
        <v>179</v>
      </c>
      <c r="AU1546" s="239" t="s">
        <v>82</v>
      </c>
      <c r="AY1546" s="19" t="s">
        <v>177</v>
      </c>
      <c r="BE1546" s="240">
        <f>IF(N1546="základní",J1546,0)</f>
        <v>0</v>
      </c>
      <c r="BF1546" s="240">
        <f>IF(N1546="snížená",J1546,0)</f>
        <v>0</v>
      </c>
      <c r="BG1546" s="240">
        <f>IF(N1546="zákl. přenesená",J1546,0)</f>
        <v>0</v>
      </c>
      <c r="BH1546" s="240">
        <f>IF(N1546="sníž. přenesená",J1546,0)</f>
        <v>0</v>
      </c>
      <c r="BI1546" s="240">
        <f>IF(N1546="nulová",J1546,0)</f>
        <v>0</v>
      </c>
      <c r="BJ1546" s="19" t="s">
        <v>80</v>
      </c>
      <c r="BK1546" s="240">
        <f>ROUND(I1546*H1546,2)</f>
        <v>0</v>
      </c>
      <c r="BL1546" s="19" t="s">
        <v>290</v>
      </c>
      <c r="BM1546" s="239" t="s">
        <v>2170</v>
      </c>
    </row>
    <row r="1547" s="13" customFormat="1">
      <c r="A1547" s="13"/>
      <c r="B1547" s="241"/>
      <c r="C1547" s="242"/>
      <c r="D1547" s="243" t="s">
        <v>186</v>
      </c>
      <c r="E1547" s="244" t="s">
        <v>21</v>
      </c>
      <c r="F1547" s="245" t="s">
        <v>259</v>
      </c>
      <c r="G1547" s="242"/>
      <c r="H1547" s="244" t="s">
        <v>21</v>
      </c>
      <c r="I1547" s="246"/>
      <c r="J1547" s="242"/>
      <c r="K1547" s="242"/>
      <c r="L1547" s="247"/>
      <c r="M1547" s="248"/>
      <c r="N1547" s="249"/>
      <c r="O1547" s="249"/>
      <c r="P1547" s="249"/>
      <c r="Q1547" s="249"/>
      <c r="R1547" s="249"/>
      <c r="S1547" s="249"/>
      <c r="T1547" s="250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51" t="s">
        <v>186</v>
      </c>
      <c r="AU1547" s="251" t="s">
        <v>82</v>
      </c>
      <c r="AV1547" s="13" t="s">
        <v>80</v>
      </c>
      <c r="AW1547" s="13" t="s">
        <v>34</v>
      </c>
      <c r="AX1547" s="13" t="s">
        <v>73</v>
      </c>
      <c r="AY1547" s="251" t="s">
        <v>177</v>
      </c>
    </row>
    <row r="1548" s="14" customFormat="1">
      <c r="A1548" s="14"/>
      <c r="B1548" s="252"/>
      <c r="C1548" s="253"/>
      <c r="D1548" s="243" t="s">
        <v>186</v>
      </c>
      <c r="E1548" s="254" t="s">
        <v>21</v>
      </c>
      <c r="F1548" s="255" t="s">
        <v>2171</v>
      </c>
      <c r="G1548" s="253"/>
      <c r="H1548" s="256">
        <v>18.960000000000001</v>
      </c>
      <c r="I1548" s="257"/>
      <c r="J1548" s="253"/>
      <c r="K1548" s="253"/>
      <c r="L1548" s="258"/>
      <c r="M1548" s="259"/>
      <c r="N1548" s="260"/>
      <c r="O1548" s="260"/>
      <c r="P1548" s="260"/>
      <c r="Q1548" s="260"/>
      <c r="R1548" s="260"/>
      <c r="S1548" s="260"/>
      <c r="T1548" s="261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62" t="s">
        <v>186</v>
      </c>
      <c r="AU1548" s="262" t="s">
        <v>82</v>
      </c>
      <c r="AV1548" s="14" t="s">
        <v>82</v>
      </c>
      <c r="AW1548" s="14" t="s">
        <v>34</v>
      </c>
      <c r="AX1548" s="14" t="s">
        <v>80</v>
      </c>
      <c r="AY1548" s="262" t="s">
        <v>177</v>
      </c>
    </row>
    <row r="1549" s="2" customFormat="1" ht="19.8" customHeight="1">
      <c r="A1549" s="40"/>
      <c r="B1549" s="41"/>
      <c r="C1549" s="228" t="s">
        <v>2172</v>
      </c>
      <c r="D1549" s="228" t="s">
        <v>179</v>
      </c>
      <c r="E1549" s="229" t="s">
        <v>2173</v>
      </c>
      <c r="F1549" s="230" t="s">
        <v>2174</v>
      </c>
      <c r="G1549" s="231" t="s">
        <v>194</v>
      </c>
      <c r="H1549" s="232">
        <v>0.23999999999999999</v>
      </c>
      <c r="I1549" s="233"/>
      <c r="J1549" s="234">
        <f>ROUND(I1549*H1549,2)</f>
        <v>0</v>
      </c>
      <c r="K1549" s="230" t="s">
        <v>183</v>
      </c>
      <c r="L1549" s="46"/>
      <c r="M1549" s="235" t="s">
        <v>21</v>
      </c>
      <c r="N1549" s="236" t="s">
        <v>44</v>
      </c>
      <c r="O1549" s="86"/>
      <c r="P1549" s="237">
        <f>O1549*H1549</f>
        <v>0</v>
      </c>
      <c r="Q1549" s="237">
        <v>0</v>
      </c>
      <c r="R1549" s="237">
        <f>Q1549*H1549</f>
        <v>0</v>
      </c>
      <c r="S1549" s="237">
        <v>0</v>
      </c>
      <c r="T1549" s="238">
        <f>S1549*H1549</f>
        <v>0</v>
      </c>
      <c r="U1549" s="40"/>
      <c r="V1549" s="40"/>
      <c r="W1549" s="40"/>
      <c r="X1549" s="40"/>
      <c r="Y1549" s="40"/>
      <c r="Z1549" s="40"/>
      <c r="AA1549" s="40"/>
      <c r="AB1549" s="40"/>
      <c r="AC1549" s="40"/>
      <c r="AD1549" s="40"/>
      <c r="AE1549" s="40"/>
      <c r="AR1549" s="239" t="s">
        <v>290</v>
      </c>
      <c r="AT1549" s="239" t="s">
        <v>179</v>
      </c>
      <c r="AU1549" s="239" t="s">
        <v>82</v>
      </c>
      <c r="AY1549" s="19" t="s">
        <v>177</v>
      </c>
      <c r="BE1549" s="240">
        <f>IF(N1549="základní",J1549,0)</f>
        <v>0</v>
      </c>
      <c r="BF1549" s="240">
        <f>IF(N1549="snížená",J1549,0)</f>
        <v>0</v>
      </c>
      <c r="BG1549" s="240">
        <f>IF(N1549="zákl. přenesená",J1549,0)</f>
        <v>0</v>
      </c>
      <c r="BH1549" s="240">
        <f>IF(N1549="sníž. přenesená",J1549,0)</f>
        <v>0</v>
      </c>
      <c r="BI1549" s="240">
        <f>IF(N1549="nulová",J1549,0)</f>
        <v>0</v>
      </c>
      <c r="BJ1549" s="19" t="s">
        <v>80</v>
      </c>
      <c r="BK1549" s="240">
        <f>ROUND(I1549*H1549,2)</f>
        <v>0</v>
      </c>
      <c r="BL1549" s="19" t="s">
        <v>290</v>
      </c>
      <c r="BM1549" s="239" t="s">
        <v>2175</v>
      </c>
    </row>
    <row r="1550" s="14" customFormat="1">
      <c r="A1550" s="14"/>
      <c r="B1550" s="252"/>
      <c r="C1550" s="253"/>
      <c r="D1550" s="243" t="s">
        <v>186</v>
      </c>
      <c r="E1550" s="254" t="s">
        <v>21</v>
      </c>
      <c r="F1550" s="255" t="s">
        <v>2166</v>
      </c>
      <c r="G1550" s="253"/>
      <c r="H1550" s="256">
        <v>0.23999999999999999</v>
      </c>
      <c r="I1550" s="257"/>
      <c r="J1550" s="253"/>
      <c r="K1550" s="253"/>
      <c r="L1550" s="258"/>
      <c r="M1550" s="259"/>
      <c r="N1550" s="260"/>
      <c r="O1550" s="260"/>
      <c r="P1550" s="260"/>
      <c r="Q1550" s="260"/>
      <c r="R1550" s="260"/>
      <c r="S1550" s="260"/>
      <c r="T1550" s="261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62" t="s">
        <v>186</v>
      </c>
      <c r="AU1550" s="262" t="s">
        <v>82</v>
      </c>
      <c r="AV1550" s="14" t="s">
        <v>82</v>
      </c>
      <c r="AW1550" s="14" t="s">
        <v>34</v>
      </c>
      <c r="AX1550" s="14" t="s">
        <v>80</v>
      </c>
      <c r="AY1550" s="262" t="s">
        <v>177</v>
      </c>
    </row>
    <row r="1551" s="2" customFormat="1" ht="19.8" customHeight="1">
      <c r="A1551" s="40"/>
      <c r="B1551" s="41"/>
      <c r="C1551" s="228" t="s">
        <v>2176</v>
      </c>
      <c r="D1551" s="228" t="s">
        <v>179</v>
      </c>
      <c r="E1551" s="229" t="s">
        <v>2177</v>
      </c>
      <c r="F1551" s="230" t="s">
        <v>2178</v>
      </c>
      <c r="G1551" s="231" t="s">
        <v>788</v>
      </c>
      <c r="H1551" s="232">
        <v>1</v>
      </c>
      <c r="I1551" s="233"/>
      <c r="J1551" s="234">
        <f>ROUND(I1551*H1551,2)</f>
        <v>0</v>
      </c>
      <c r="K1551" s="230" t="s">
        <v>183</v>
      </c>
      <c r="L1551" s="46"/>
      <c r="M1551" s="235" t="s">
        <v>21</v>
      </c>
      <c r="N1551" s="236" t="s">
        <v>44</v>
      </c>
      <c r="O1551" s="86"/>
      <c r="P1551" s="237">
        <f>O1551*H1551</f>
        <v>0</v>
      </c>
      <c r="Q1551" s="237">
        <v>0</v>
      </c>
      <c r="R1551" s="237">
        <f>Q1551*H1551</f>
        <v>0</v>
      </c>
      <c r="S1551" s="237">
        <v>0</v>
      </c>
      <c r="T1551" s="238">
        <f>S1551*H1551</f>
        <v>0</v>
      </c>
      <c r="U1551" s="40"/>
      <c r="V1551" s="40"/>
      <c r="W1551" s="40"/>
      <c r="X1551" s="40"/>
      <c r="Y1551" s="40"/>
      <c r="Z1551" s="40"/>
      <c r="AA1551" s="40"/>
      <c r="AB1551" s="40"/>
      <c r="AC1551" s="40"/>
      <c r="AD1551" s="40"/>
      <c r="AE1551" s="40"/>
      <c r="AR1551" s="239" t="s">
        <v>290</v>
      </c>
      <c r="AT1551" s="239" t="s">
        <v>179</v>
      </c>
      <c r="AU1551" s="239" t="s">
        <v>82</v>
      </c>
      <c r="AY1551" s="19" t="s">
        <v>177</v>
      </c>
      <c r="BE1551" s="240">
        <f>IF(N1551="základní",J1551,0)</f>
        <v>0</v>
      </c>
      <c r="BF1551" s="240">
        <f>IF(N1551="snížená",J1551,0)</f>
        <v>0</v>
      </c>
      <c r="BG1551" s="240">
        <f>IF(N1551="zákl. přenesená",J1551,0)</f>
        <v>0</v>
      </c>
      <c r="BH1551" s="240">
        <f>IF(N1551="sníž. přenesená",J1551,0)</f>
        <v>0</v>
      </c>
      <c r="BI1551" s="240">
        <f>IF(N1551="nulová",J1551,0)</f>
        <v>0</v>
      </c>
      <c r="BJ1551" s="19" t="s">
        <v>80</v>
      </c>
      <c r="BK1551" s="240">
        <f>ROUND(I1551*H1551,2)</f>
        <v>0</v>
      </c>
      <c r="BL1551" s="19" t="s">
        <v>290</v>
      </c>
      <c r="BM1551" s="239" t="s">
        <v>2179</v>
      </c>
    </row>
    <row r="1552" s="13" customFormat="1">
      <c r="A1552" s="13"/>
      <c r="B1552" s="241"/>
      <c r="C1552" s="242"/>
      <c r="D1552" s="243" t="s">
        <v>186</v>
      </c>
      <c r="E1552" s="244" t="s">
        <v>21</v>
      </c>
      <c r="F1552" s="245" t="s">
        <v>2180</v>
      </c>
      <c r="G1552" s="242"/>
      <c r="H1552" s="244" t="s">
        <v>21</v>
      </c>
      <c r="I1552" s="246"/>
      <c r="J1552" s="242"/>
      <c r="K1552" s="242"/>
      <c r="L1552" s="247"/>
      <c r="M1552" s="248"/>
      <c r="N1552" s="249"/>
      <c r="O1552" s="249"/>
      <c r="P1552" s="249"/>
      <c r="Q1552" s="249"/>
      <c r="R1552" s="249"/>
      <c r="S1552" s="249"/>
      <c r="T1552" s="25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51" t="s">
        <v>186</v>
      </c>
      <c r="AU1552" s="251" t="s">
        <v>82</v>
      </c>
      <c r="AV1552" s="13" t="s">
        <v>80</v>
      </c>
      <c r="AW1552" s="13" t="s">
        <v>34</v>
      </c>
      <c r="AX1552" s="13" t="s">
        <v>73</v>
      </c>
      <c r="AY1552" s="251" t="s">
        <v>177</v>
      </c>
    </row>
    <row r="1553" s="13" customFormat="1">
      <c r="A1553" s="13"/>
      <c r="B1553" s="241"/>
      <c r="C1553" s="242"/>
      <c r="D1553" s="243" t="s">
        <v>186</v>
      </c>
      <c r="E1553" s="244" t="s">
        <v>21</v>
      </c>
      <c r="F1553" s="245" t="s">
        <v>2181</v>
      </c>
      <c r="G1553" s="242"/>
      <c r="H1553" s="244" t="s">
        <v>21</v>
      </c>
      <c r="I1553" s="246"/>
      <c r="J1553" s="242"/>
      <c r="K1553" s="242"/>
      <c r="L1553" s="247"/>
      <c r="M1553" s="248"/>
      <c r="N1553" s="249"/>
      <c r="O1553" s="249"/>
      <c r="P1553" s="249"/>
      <c r="Q1553" s="249"/>
      <c r="R1553" s="249"/>
      <c r="S1553" s="249"/>
      <c r="T1553" s="250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51" t="s">
        <v>186</v>
      </c>
      <c r="AU1553" s="251" t="s">
        <v>82</v>
      </c>
      <c r="AV1553" s="13" t="s">
        <v>80</v>
      </c>
      <c r="AW1553" s="13" t="s">
        <v>34</v>
      </c>
      <c r="AX1553" s="13" t="s">
        <v>73</v>
      </c>
      <c r="AY1553" s="251" t="s">
        <v>177</v>
      </c>
    </row>
    <row r="1554" s="13" customFormat="1">
      <c r="A1554" s="13"/>
      <c r="B1554" s="241"/>
      <c r="C1554" s="242"/>
      <c r="D1554" s="243" t="s">
        <v>186</v>
      </c>
      <c r="E1554" s="244" t="s">
        <v>21</v>
      </c>
      <c r="F1554" s="245" t="s">
        <v>1864</v>
      </c>
      <c r="G1554" s="242"/>
      <c r="H1554" s="244" t="s">
        <v>21</v>
      </c>
      <c r="I1554" s="246"/>
      <c r="J1554" s="242"/>
      <c r="K1554" s="242"/>
      <c r="L1554" s="247"/>
      <c r="M1554" s="248"/>
      <c r="N1554" s="249"/>
      <c r="O1554" s="249"/>
      <c r="P1554" s="249"/>
      <c r="Q1554" s="249"/>
      <c r="R1554" s="249"/>
      <c r="S1554" s="249"/>
      <c r="T1554" s="250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51" t="s">
        <v>186</v>
      </c>
      <c r="AU1554" s="251" t="s">
        <v>82</v>
      </c>
      <c r="AV1554" s="13" t="s">
        <v>80</v>
      </c>
      <c r="AW1554" s="13" t="s">
        <v>34</v>
      </c>
      <c r="AX1554" s="13" t="s">
        <v>73</v>
      </c>
      <c r="AY1554" s="251" t="s">
        <v>177</v>
      </c>
    </row>
    <row r="1555" s="13" customFormat="1">
      <c r="A1555" s="13"/>
      <c r="B1555" s="241"/>
      <c r="C1555" s="242"/>
      <c r="D1555" s="243" t="s">
        <v>186</v>
      </c>
      <c r="E1555" s="244" t="s">
        <v>21</v>
      </c>
      <c r="F1555" s="245" t="s">
        <v>2182</v>
      </c>
      <c r="G1555" s="242"/>
      <c r="H1555" s="244" t="s">
        <v>21</v>
      </c>
      <c r="I1555" s="246"/>
      <c r="J1555" s="242"/>
      <c r="K1555" s="242"/>
      <c r="L1555" s="247"/>
      <c r="M1555" s="248"/>
      <c r="N1555" s="249"/>
      <c r="O1555" s="249"/>
      <c r="P1555" s="249"/>
      <c r="Q1555" s="249"/>
      <c r="R1555" s="249"/>
      <c r="S1555" s="249"/>
      <c r="T1555" s="25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51" t="s">
        <v>186</v>
      </c>
      <c r="AU1555" s="251" t="s">
        <v>82</v>
      </c>
      <c r="AV1555" s="13" t="s">
        <v>80</v>
      </c>
      <c r="AW1555" s="13" t="s">
        <v>34</v>
      </c>
      <c r="AX1555" s="13" t="s">
        <v>73</v>
      </c>
      <c r="AY1555" s="251" t="s">
        <v>177</v>
      </c>
    </row>
    <row r="1556" s="14" customFormat="1">
      <c r="A1556" s="14"/>
      <c r="B1556" s="252"/>
      <c r="C1556" s="253"/>
      <c r="D1556" s="243" t="s">
        <v>186</v>
      </c>
      <c r="E1556" s="254" t="s">
        <v>21</v>
      </c>
      <c r="F1556" s="255" t="s">
        <v>80</v>
      </c>
      <c r="G1556" s="253"/>
      <c r="H1556" s="256">
        <v>1</v>
      </c>
      <c r="I1556" s="257"/>
      <c r="J1556" s="253"/>
      <c r="K1556" s="253"/>
      <c r="L1556" s="258"/>
      <c r="M1556" s="259"/>
      <c r="N1556" s="260"/>
      <c r="O1556" s="260"/>
      <c r="P1556" s="260"/>
      <c r="Q1556" s="260"/>
      <c r="R1556" s="260"/>
      <c r="S1556" s="260"/>
      <c r="T1556" s="261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62" t="s">
        <v>186</v>
      </c>
      <c r="AU1556" s="262" t="s">
        <v>82</v>
      </c>
      <c r="AV1556" s="14" t="s">
        <v>82</v>
      </c>
      <c r="AW1556" s="14" t="s">
        <v>34</v>
      </c>
      <c r="AX1556" s="14" t="s">
        <v>80</v>
      </c>
      <c r="AY1556" s="262" t="s">
        <v>177</v>
      </c>
    </row>
    <row r="1557" s="2" customFormat="1" ht="14.4" customHeight="1">
      <c r="A1557" s="40"/>
      <c r="B1557" s="41"/>
      <c r="C1557" s="274" t="s">
        <v>2183</v>
      </c>
      <c r="D1557" s="274" t="s">
        <v>191</v>
      </c>
      <c r="E1557" s="275" t="s">
        <v>2184</v>
      </c>
      <c r="F1557" s="276" t="s">
        <v>2185</v>
      </c>
      <c r="G1557" s="277" t="s">
        <v>2186</v>
      </c>
      <c r="H1557" s="278">
        <v>1</v>
      </c>
      <c r="I1557" s="279"/>
      <c r="J1557" s="280">
        <f>ROUND(I1557*H1557,2)</f>
        <v>0</v>
      </c>
      <c r="K1557" s="276" t="s">
        <v>183</v>
      </c>
      <c r="L1557" s="281"/>
      <c r="M1557" s="282" t="s">
        <v>21</v>
      </c>
      <c r="N1557" s="283" t="s">
        <v>44</v>
      </c>
      <c r="O1557" s="86"/>
      <c r="P1557" s="237">
        <f>O1557*H1557</f>
        <v>0</v>
      </c>
      <c r="Q1557" s="237">
        <v>0.00020000000000000001</v>
      </c>
      <c r="R1557" s="237">
        <f>Q1557*H1557</f>
        <v>0.00020000000000000001</v>
      </c>
      <c r="S1557" s="237">
        <v>0</v>
      </c>
      <c r="T1557" s="238">
        <f>S1557*H1557</f>
        <v>0</v>
      </c>
      <c r="U1557" s="40"/>
      <c r="V1557" s="40"/>
      <c r="W1557" s="40"/>
      <c r="X1557" s="40"/>
      <c r="Y1557" s="40"/>
      <c r="Z1557" s="40"/>
      <c r="AA1557" s="40"/>
      <c r="AB1557" s="40"/>
      <c r="AC1557" s="40"/>
      <c r="AD1557" s="40"/>
      <c r="AE1557" s="40"/>
      <c r="AR1557" s="239" t="s">
        <v>385</v>
      </c>
      <c r="AT1557" s="239" t="s">
        <v>191</v>
      </c>
      <c r="AU1557" s="239" t="s">
        <v>82</v>
      </c>
      <c r="AY1557" s="19" t="s">
        <v>177</v>
      </c>
      <c r="BE1557" s="240">
        <f>IF(N1557="základní",J1557,0)</f>
        <v>0</v>
      </c>
      <c r="BF1557" s="240">
        <f>IF(N1557="snížená",J1557,0)</f>
        <v>0</v>
      </c>
      <c r="BG1557" s="240">
        <f>IF(N1557="zákl. přenesená",J1557,0)</f>
        <v>0</v>
      </c>
      <c r="BH1557" s="240">
        <f>IF(N1557="sníž. přenesená",J1557,0)</f>
        <v>0</v>
      </c>
      <c r="BI1557" s="240">
        <f>IF(N1557="nulová",J1557,0)</f>
        <v>0</v>
      </c>
      <c r="BJ1557" s="19" t="s">
        <v>80</v>
      </c>
      <c r="BK1557" s="240">
        <f>ROUND(I1557*H1557,2)</f>
        <v>0</v>
      </c>
      <c r="BL1557" s="19" t="s">
        <v>290</v>
      </c>
      <c r="BM1557" s="239" t="s">
        <v>2187</v>
      </c>
    </row>
    <row r="1558" s="2" customFormat="1" ht="19.8" customHeight="1">
      <c r="A1558" s="40"/>
      <c r="B1558" s="41"/>
      <c r="C1558" s="228" t="s">
        <v>2188</v>
      </c>
      <c r="D1558" s="228" t="s">
        <v>179</v>
      </c>
      <c r="E1558" s="229" t="s">
        <v>2189</v>
      </c>
      <c r="F1558" s="230" t="s">
        <v>2190</v>
      </c>
      <c r="G1558" s="231" t="s">
        <v>269</v>
      </c>
      <c r="H1558" s="232">
        <v>4.2000000000000002</v>
      </c>
      <c r="I1558" s="233"/>
      <c r="J1558" s="234">
        <f>ROUND(I1558*H1558,2)</f>
        <v>0</v>
      </c>
      <c r="K1558" s="230" t="s">
        <v>21</v>
      </c>
      <c r="L1558" s="46"/>
      <c r="M1558" s="235" t="s">
        <v>21</v>
      </c>
      <c r="N1558" s="236" t="s">
        <v>44</v>
      </c>
      <c r="O1558" s="86"/>
      <c r="P1558" s="237">
        <f>O1558*H1558</f>
        <v>0</v>
      </c>
      <c r="Q1558" s="237">
        <v>0.02</v>
      </c>
      <c r="R1558" s="237">
        <f>Q1558*H1558</f>
        <v>0.084000000000000005</v>
      </c>
      <c r="S1558" s="237">
        <v>0</v>
      </c>
      <c r="T1558" s="238">
        <f>S1558*H1558</f>
        <v>0</v>
      </c>
      <c r="U1558" s="40"/>
      <c r="V1558" s="40"/>
      <c r="W1558" s="40"/>
      <c r="X1558" s="40"/>
      <c r="Y1558" s="40"/>
      <c r="Z1558" s="40"/>
      <c r="AA1558" s="40"/>
      <c r="AB1558" s="40"/>
      <c r="AC1558" s="40"/>
      <c r="AD1558" s="40"/>
      <c r="AE1558" s="40"/>
      <c r="AR1558" s="239" t="s">
        <v>290</v>
      </c>
      <c r="AT1558" s="239" t="s">
        <v>179</v>
      </c>
      <c r="AU1558" s="239" t="s">
        <v>82</v>
      </c>
      <c r="AY1558" s="19" t="s">
        <v>177</v>
      </c>
      <c r="BE1558" s="240">
        <f>IF(N1558="základní",J1558,0)</f>
        <v>0</v>
      </c>
      <c r="BF1558" s="240">
        <f>IF(N1558="snížená",J1558,0)</f>
        <v>0</v>
      </c>
      <c r="BG1558" s="240">
        <f>IF(N1558="zákl. přenesená",J1558,0)</f>
        <v>0</v>
      </c>
      <c r="BH1558" s="240">
        <f>IF(N1558="sníž. přenesená",J1558,0)</f>
        <v>0</v>
      </c>
      <c r="BI1558" s="240">
        <f>IF(N1558="nulová",J1558,0)</f>
        <v>0</v>
      </c>
      <c r="BJ1558" s="19" t="s">
        <v>80</v>
      </c>
      <c r="BK1558" s="240">
        <f>ROUND(I1558*H1558,2)</f>
        <v>0</v>
      </c>
      <c r="BL1558" s="19" t="s">
        <v>290</v>
      </c>
      <c r="BM1558" s="239" t="s">
        <v>2191</v>
      </c>
    </row>
    <row r="1559" s="13" customFormat="1">
      <c r="A1559" s="13"/>
      <c r="B1559" s="241"/>
      <c r="C1559" s="242"/>
      <c r="D1559" s="243" t="s">
        <v>186</v>
      </c>
      <c r="E1559" s="244" t="s">
        <v>21</v>
      </c>
      <c r="F1559" s="245" t="s">
        <v>2192</v>
      </c>
      <c r="G1559" s="242"/>
      <c r="H1559" s="244" t="s">
        <v>21</v>
      </c>
      <c r="I1559" s="246"/>
      <c r="J1559" s="242"/>
      <c r="K1559" s="242"/>
      <c r="L1559" s="247"/>
      <c r="M1559" s="248"/>
      <c r="N1559" s="249"/>
      <c r="O1559" s="249"/>
      <c r="P1559" s="249"/>
      <c r="Q1559" s="249"/>
      <c r="R1559" s="249"/>
      <c r="S1559" s="249"/>
      <c r="T1559" s="250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51" t="s">
        <v>186</v>
      </c>
      <c r="AU1559" s="251" t="s">
        <v>82</v>
      </c>
      <c r="AV1559" s="13" t="s">
        <v>80</v>
      </c>
      <c r="AW1559" s="13" t="s">
        <v>34</v>
      </c>
      <c r="AX1559" s="13" t="s">
        <v>73</v>
      </c>
      <c r="AY1559" s="251" t="s">
        <v>177</v>
      </c>
    </row>
    <row r="1560" s="13" customFormat="1">
      <c r="A1560" s="13"/>
      <c r="B1560" s="241"/>
      <c r="C1560" s="242"/>
      <c r="D1560" s="243" t="s">
        <v>186</v>
      </c>
      <c r="E1560" s="244" t="s">
        <v>21</v>
      </c>
      <c r="F1560" s="245" t="s">
        <v>1244</v>
      </c>
      <c r="G1560" s="242"/>
      <c r="H1560" s="244" t="s">
        <v>21</v>
      </c>
      <c r="I1560" s="246"/>
      <c r="J1560" s="242"/>
      <c r="K1560" s="242"/>
      <c r="L1560" s="247"/>
      <c r="M1560" s="248"/>
      <c r="N1560" s="249"/>
      <c r="O1560" s="249"/>
      <c r="P1560" s="249"/>
      <c r="Q1560" s="249"/>
      <c r="R1560" s="249"/>
      <c r="S1560" s="249"/>
      <c r="T1560" s="250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51" t="s">
        <v>186</v>
      </c>
      <c r="AU1560" s="251" t="s">
        <v>82</v>
      </c>
      <c r="AV1560" s="13" t="s">
        <v>80</v>
      </c>
      <c r="AW1560" s="13" t="s">
        <v>34</v>
      </c>
      <c r="AX1560" s="13" t="s">
        <v>73</v>
      </c>
      <c r="AY1560" s="251" t="s">
        <v>177</v>
      </c>
    </row>
    <row r="1561" s="13" customFormat="1">
      <c r="A1561" s="13"/>
      <c r="B1561" s="241"/>
      <c r="C1561" s="242"/>
      <c r="D1561" s="243" t="s">
        <v>186</v>
      </c>
      <c r="E1561" s="244" t="s">
        <v>21</v>
      </c>
      <c r="F1561" s="245" t="s">
        <v>463</v>
      </c>
      <c r="G1561" s="242"/>
      <c r="H1561" s="244" t="s">
        <v>21</v>
      </c>
      <c r="I1561" s="246"/>
      <c r="J1561" s="242"/>
      <c r="K1561" s="242"/>
      <c r="L1561" s="247"/>
      <c r="M1561" s="248"/>
      <c r="N1561" s="249"/>
      <c r="O1561" s="249"/>
      <c r="P1561" s="249"/>
      <c r="Q1561" s="249"/>
      <c r="R1561" s="249"/>
      <c r="S1561" s="249"/>
      <c r="T1561" s="25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51" t="s">
        <v>186</v>
      </c>
      <c r="AU1561" s="251" t="s">
        <v>82</v>
      </c>
      <c r="AV1561" s="13" t="s">
        <v>80</v>
      </c>
      <c r="AW1561" s="13" t="s">
        <v>34</v>
      </c>
      <c r="AX1561" s="13" t="s">
        <v>73</v>
      </c>
      <c r="AY1561" s="251" t="s">
        <v>177</v>
      </c>
    </row>
    <row r="1562" s="13" customFormat="1">
      <c r="A1562" s="13"/>
      <c r="B1562" s="241"/>
      <c r="C1562" s="242"/>
      <c r="D1562" s="243" t="s">
        <v>186</v>
      </c>
      <c r="E1562" s="244" t="s">
        <v>21</v>
      </c>
      <c r="F1562" s="245" t="s">
        <v>2193</v>
      </c>
      <c r="G1562" s="242"/>
      <c r="H1562" s="244" t="s">
        <v>21</v>
      </c>
      <c r="I1562" s="246"/>
      <c r="J1562" s="242"/>
      <c r="K1562" s="242"/>
      <c r="L1562" s="247"/>
      <c r="M1562" s="248"/>
      <c r="N1562" s="249"/>
      <c r="O1562" s="249"/>
      <c r="P1562" s="249"/>
      <c r="Q1562" s="249"/>
      <c r="R1562" s="249"/>
      <c r="S1562" s="249"/>
      <c r="T1562" s="250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51" t="s">
        <v>186</v>
      </c>
      <c r="AU1562" s="251" t="s">
        <v>82</v>
      </c>
      <c r="AV1562" s="13" t="s">
        <v>80</v>
      </c>
      <c r="AW1562" s="13" t="s">
        <v>34</v>
      </c>
      <c r="AX1562" s="13" t="s">
        <v>73</v>
      </c>
      <c r="AY1562" s="251" t="s">
        <v>177</v>
      </c>
    </row>
    <row r="1563" s="14" customFormat="1">
      <c r="A1563" s="14"/>
      <c r="B1563" s="252"/>
      <c r="C1563" s="253"/>
      <c r="D1563" s="243" t="s">
        <v>186</v>
      </c>
      <c r="E1563" s="254" t="s">
        <v>21</v>
      </c>
      <c r="F1563" s="255" t="s">
        <v>2194</v>
      </c>
      <c r="G1563" s="253"/>
      <c r="H1563" s="256">
        <v>4.2000000000000002</v>
      </c>
      <c r="I1563" s="257"/>
      <c r="J1563" s="253"/>
      <c r="K1563" s="253"/>
      <c r="L1563" s="258"/>
      <c r="M1563" s="259"/>
      <c r="N1563" s="260"/>
      <c r="O1563" s="260"/>
      <c r="P1563" s="260"/>
      <c r="Q1563" s="260"/>
      <c r="R1563" s="260"/>
      <c r="S1563" s="260"/>
      <c r="T1563" s="261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62" t="s">
        <v>186</v>
      </c>
      <c r="AU1563" s="262" t="s">
        <v>82</v>
      </c>
      <c r="AV1563" s="14" t="s">
        <v>82</v>
      </c>
      <c r="AW1563" s="14" t="s">
        <v>34</v>
      </c>
      <c r="AX1563" s="14" t="s">
        <v>73</v>
      </c>
      <c r="AY1563" s="262" t="s">
        <v>177</v>
      </c>
    </row>
    <row r="1564" s="15" customFormat="1">
      <c r="A1564" s="15"/>
      <c r="B1564" s="263"/>
      <c r="C1564" s="264"/>
      <c r="D1564" s="243" t="s">
        <v>186</v>
      </c>
      <c r="E1564" s="265" t="s">
        <v>21</v>
      </c>
      <c r="F1564" s="266" t="s">
        <v>190</v>
      </c>
      <c r="G1564" s="264"/>
      <c r="H1564" s="267">
        <v>4.2000000000000002</v>
      </c>
      <c r="I1564" s="268"/>
      <c r="J1564" s="264"/>
      <c r="K1564" s="264"/>
      <c r="L1564" s="269"/>
      <c r="M1564" s="270"/>
      <c r="N1564" s="271"/>
      <c r="O1564" s="271"/>
      <c r="P1564" s="271"/>
      <c r="Q1564" s="271"/>
      <c r="R1564" s="271"/>
      <c r="S1564" s="271"/>
      <c r="T1564" s="272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15"/>
      <c r="AT1564" s="273" t="s">
        <v>186</v>
      </c>
      <c r="AU1564" s="273" t="s">
        <v>82</v>
      </c>
      <c r="AV1564" s="15" t="s">
        <v>184</v>
      </c>
      <c r="AW1564" s="15" t="s">
        <v>34</v>
      </c>
      <c r="AX1564" s="15" t="s">
        <v>80</v>
      </c>
      <c r="AY1564" s="273" t="s">
        <v>177</v>
      </c>
    </row>
    <row r="1565" s="2" customFormat="1" ht="19.8" customHeight="1">
      <c r="A1565" s="40"/>
      <c r="B1565" s="41"/>
      <c r="C1565" s="228" t="s">
        <v>2195</v>
      </c>
      <c r="D1565" s="228" t="s">
        <v>179</v>
      </c>
      <c r="E1565" s="229" t="s">
        <v>2196</v>
      </c>
      <c r="F1565" s="230" t="s">
        <v>2197</v>
      </c>
      <c r="G1565" s="231" t="s">
        <v>788</v>
      </c>
      <c r="H1565" s="232">
        <v>6</v>
      </c>
      <c r="I1565" s="233"/>
      <c r="J1565" s="234">
        <f>ROUND(I1565*H1565,2)</f>
        <v>0</v>
      </c>
      <c r="K1565" s="230" t="s">
        <v>183</v>
      </c>
      <c r="L1565" s="46"/>
      <c r="M1565" s="235" t="s">
        <v>21</v>
      </c>
      <c r="N1565" s="236" t="s">
        <v>44</v>
      </c>
      <c r="O1565" s="86"/>
      <c r="P1565" s="237">
        <f>O1565*H1565</f>
        <v>0</v>
      </c>
      <c r="Q1565" s="237">
        <v>0</v>
      </c>
      <c r="R1565" s="237">
        <f>Q1565*H1565</f>
        <v>0</v>
      </c>
      <c r="S1565" s="237">
        <v>0</v>
      </c>
      <c r="T1565" s="238">
        <f>S1565*H1565</f>
        <v>0</v>
      </c>
      <c r="U1565" s="40"/>
      <c r="V1565" s="40"/>
      <c r="W1565" s="40"/>
      <c r="X1565" s="40"/>
      <c r="Y1565" s="40"/>
      <c r="Z1565" s="40"/>
      <c r="AA1565" s="40"/>
      <c r="AB1565" s="40"/>
      <c r="AC1565" s="40"/>
      <c r="AD1565" s="40"/>
      <c r="AE1565" s="40"/>
      <c r="AR1565" s="239" t="s">
        <v>290</v>
      </c>
      <c r="AT1565" s="239" t="s">
        <v>179</v>
      </c>
      <c r="AU1565" s="239" t="s">
        <v>82</v>
      </c>
      <c r="AY1565" s="19" t="s">
        <v>177</v>
      </c>
      <c r="BE1565" s="240">
        <f>IF(N1565="základní",J1565,0)</f>
        <v>0</v>
      </c>
      <c r="BF1565" s="240">
        <f>IF(N1565="snížená",J1565,0)</f>
        <v>0</v>
      </c>
      <c r="BG1565" s="240">
        <f>IF(N1565="zákl. přenesená",J1565,0)</f>
        <v>0</v>
      </c>
      <c r="BH1565" s="240">
        <f>IF(N1565="sníž. přenesená",J1565,0)</f>
        <v>0</v>
      </c>
      <c r="BI1565" s="240">
        <f>IF(N1565="nulová",J1565,0)</f>
        <v>0</v>
      </c>
      <c r="BJ1565" s="19" t="s">
        <v>80</v>
      </c>
      <c r="BK1565" s="240">
        <f>ROUND(I1565*H1565,2)</f>
        <v>0</v>
      </c>
      <c r="BL1565" s="19" t="s">
        <v>290</v>
      </c>
      <c r="BM1565" s="239" t="s">
        <v>2198</v>
      </c>
    </row>
    <row r="1566" s="13" customFormat="1">
      <c r="A1566" s="13"/>
      <c r="B1566" s="241"/>
      <c r="C1566" s="242"/>
      <c r="D1566" s="243" t="s">
        <v>186</v>
      </c>
      <c r="E1566" s="244" t="s">
        <v>21</v>
      </c>
      <c r="F1566" s="245" t="s">
        <v>2199</v>
      </c>
      <c r="G1566" s="242"/>
      <c r="H1566" s="244" t="s">
        <v>21</v>
      </c>
      <c r="I1566" s="246"/>
      <c r="J1566" s="242"/>
      <c r="K1566" s="242"/>
      <c r="L1566" s="247"/>
      <c r="M1566" s="248"/>
      <c r="N1566" s="249"/>
      <c r="O1566" s="249"/>
      <c r="P1566" s="249"/>
      <c r="Q1566" s="249"/>
      <c r="R1566" s="249"/>
      <c r="S1566" s="249"/>
      <c r="T1566" s="250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51" t="s">
        <v>186</v>
      </c>
      <c r="AU1566" s="251" t="s">
        <v>82</v>
      </c>
      <c r="AV1566" s="13" t="s">
        <v>80</v>
      </c>
      <c r="AW1566" s="13" t="s">
        <v>34</v>
      </c>
      <c r="AX1566" s="13" t="s">
        <v>73</v>
      </c>
      <c r="AY1566" s="251" t="s">
        <v>177</v>
      </c>
    </row>
    <row r="1567" s="13" customFormat="1">
      <c r="A1567" s="13"/>
      <c r="B1567" s="241"/>
      <c r="C1567" s="242"/>
      <c r="D1567" s="243" t="s">
        <v>186</v>
      </c>
      <c r="E1567" s="244" t="s">
        <v>21</v>
      </c>
      <c r="F1567" s="245" t="s">
        <v>2200</v>
      </c>
      <c r="G1567" s="242"/>
      <c r="H1567" s="244" t="s">
        <v>21</v>
      </c>
      <c r="I1567" s="246"/>
      <c r="J1567" s="242"/>
      <c r="K1567" s="242"/>
      <c r="L1567" s="247"/>
      <c r="M1567" s="248"/>
      <c r="N1567" s="249"/>
      <c r="O1567" s="249"/>
      <c r="P1567" s="249"/>
      <c r="Q1567" s="249"/>
      <c r="R1567" s="249"/>
      <c r="S1567" s="249"/>
      <c r="T1567" s="25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51" t="s">
        <v>186</v>
      </c>
      <c r="AU1567" s="251" t="s">
        <v>82</v>
      </c>
      <c r="AV1567" s="13" t="s">
        <v>80</v>
      </c>
      <c r="AW1567" s="13" t="s">
        <v>34</v>
      </c>
      <c r="AX1567" s="13" t="s">
        <v>73</v>
      </c>
      <c r="AY1567" s="251" t="s">
        <v>177</v>
      </c>
    </row>
    <row r="1568" s="13" customFormat="1">
      <c r="A1568" s="13"/>
      <c r="B1568" s="241"/>
      <c r="C1568" s="242"/>
      <c r="D1568" s="243" t="s">
        <v>186</v>
      </c>
      <c r="E1568" s="244" t="s">
        <v>21</v>
      </c>
      <c r="F1568" s="245" t="s">
        <v>1148</v>
      </c>
      <c r="G1568" s="242"/>
      <c r="H1568" s="244" t="s">
        <v>21</v>
      </c>
      <c r="I1568" s="246"/>
      <c r="J1568" s="242"/>
      <c r="K1568" s="242"/>
      <c r="L1568" s="247"/>
      <c r="M1568" s="248"/>
      <c r="N1568" s="249"/>
      <c r="O1568" s="249"/>
      <c r="P1568" s="249"/>
      <c r="Q1568" s="249"/>
      <c r="R1568" s="249"/>
      <c r="S1568" s="249"/>
      <c r="T1568" s="250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51" t="s">
        <v>186</v>
      </c>
      <c r="AU1568" s="251" t="s">
        <v>82</v>
      </c>
      <c r="AV1568" s="13" t="s">
        <v>80</v>
      </c>
      <c r="AW1568" s="13" t="s">
        <v>34</v>
      </c>
      <c r="AX1568" s="13" t="s">
        <v>73</v>
      </c>
      <c r="AY1568" s="251" t="s">
        <v>177</v>
      </c>
    </row>
    <row r="1569" s="13" customFormat="1">
      <c r="A1569" s="13"/>
      <c r="B1569" s="241"/>
      <c r="C1569" s="242"/>
      <c r="D1569" s="243" t="s">
        <v>186</v>
      </c>
      <c r="E1569" s="244" t="s">
        <v>21</v>
      </c>
      <c r="F1569" s="245" t="s">
        <v>1149</v>
      </c>
      <c r="G1569" s="242"/>
      <c r="H1569" s="244" t="s">
        <v>21</v>
      </c>
      <c r="I1569" s="246"/>
      <c r="J1569" s="242"/>
      <c r="K1569" s="242"/>
      <c r="L1569" s="247"/>
      <c r="M1569" s="248"/>
      <c r="N1569" s="249"/>
      <c r="O1569" s="249"/>
      <c r="P1569" s="249"/>
      <c r="Q1569" s="249"/>
      <c r="R1569" s="249"/>
      <c r="S1569" s="249"/>
      <c r="T1569" s="250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51" t="s">
        <v>186</v>
      </c>
      <c r="AU1569" s="251" t="s">
        <v>82</v>
      </c>
      <c r="AV1569" s="13" t="s">
        <v>80</v>
      </c>
      <c r="AW1569" s="13" t="s">
        <v>34</v>
      </c>
      <c r="AX1569" s="13" t="s">
        <v>73</v>
      </c>
      <c r="AY1569" s="251" t="s">
        <v>177</v>
      </c>
    </row>
    <row r="1570" s="13" customFormat="1">
      <c r="A1570" s="13"/>
      <c r="B1570" s="241"/>
      <c r="C1570" s="242"/>
      <c r="D1570" s="243" t="s">
        <v>186</v>
      </c>
      <c r="E1570" s="244" t="s">
        <v>21</v>
      </c>
      <c r="F1570" s="245" t="s">
        <v>2201</v>
      </c>
      <c r="G1570" s="242"/>
      <c r="H1570" s="244" t="s">
        <v>21</v>
      </c>
      <c r="I1570" s="246"/>
      <c r="J1570" s="242"/>
      <c r="K1570" s="242"/>
      <c r="L1570" s="247"/>
      <c r="M1570" s="248"/>
      <c r="N1570" s="249"/>
      <c r="O1570" s="249"/>
      <c r="P1570" s="249"/>
      <c r="Q1570" s="249"/>
      <c r="R1570" s="249"/>
      <c r="S1570" s="249"/>
      <c r="T1570" s="250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51" t="s">
        <v>186</v>
      </c>
      <c r="AU1570" s="251" t="s">
        <v>82</v>
      </c>
      <c r="AV1570" s="13" t="s">
        <v>80</v>
      </c>
      <c r="AW1570" s="13" t="s">
        <v>34</v>
      </c>
      <c r="AX1570" s="13" t="s">
        <v>73</v>
      </c>
      <c r="AY1570" s="251" t="s">
        <v>177</v>
      </c>
    </row>
    <row r="1571" s="14" customFormat="1">
      <c r="A1571" s="14"/>
      <c r="B1571" s="252"/>
      <c r="C1571" s="253"/>
      <c r="D1571" s="243" t="s">
        <v>186</v>
      </c>
      <c r="E1571" s="254" t="s">
        <v>21</v>
      </c>
      <c r="F1571" s="255" t="s">
        <v>80</v>
      </c>
      <c r="G1571" s="253"/>
      <c r="H1571" s="256">
        <v>1</v>
      </c>
      <c r="I1571" s="257"/>
      <c r="J1571" s="253"/>
      <c r="K1571" s="253"/>
      <c r="L1571" s="258"/>
      <c r="M1571" s="259"/>
      <c r="N1571" s="260"/>
      <c r="O1571" s="260"/>
      <c r="P1571" s="260"/>
      <c r="Q1571" s="260"/>
      <c r="R1571" s="260"/>
      <c r="S1571" s="260"/>
      <c r="T1571" s="261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62" t="s">
        <v>186</v>
      </c>
      <c r="AU1571" s="262" t="s">
        <v>82</v>
      </c>
      <c r="AV1571" s="14" t="s">
        <v>82</v>
      </c>
      <c r="AW1571" s="14" t="s">
        <v>34</v>
      </c>
      <c r="AX1571" s="14" t="s">
        <v>73</v>
      </c>
      <c r="AY1571" s="262" t="s">
        <v>177</v>
      </c>
    </row>
    <row r="1572" s="13" customFormat="1">
      <c r="A1572" s="13"/>
      <c r="B1572" s="241"/>
      <c r="C1572" s="242"/>
      <c r="D1572" s="243" t="s">
        <v>186</v>
      </c>
      <c r="E1572" s="244" t="s">
        <v>21</v>
      </c>
      <c r="F1572" s="245" t="s">
        <v>1150</v>
      </c>
      <c r="G1572" s="242"/>
      <c r="H1572" s="244" t="s">
        <v>21</v>
      </c>
      <c r="I1572" s="246"/>
      <c r="J1572" s="242"/>
      <c r="K1572" s="242"/>
      <c r="L1572" s="247"/>
      <c r="M1572" s="248"/>
      <c r="N1572" s="249"/>
      <c r="O1572" s="249"/>
      <c r="P1572" s="249"/>
      <c r="Q1572" s="249"/>
      <c r="R1572" s="249"/>
      <c r="S1572" s="249"/>
      <c r="T1572" s="250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51" t="s">
        <v>186</v>
      </c>
      <c r="AU1572" s="251" t="s">
        <v>82</v>
      </c>
      <c r="AV1572" s="13" t="s">
        <v>80</v>
      </c>
      <c r="AW1572" s="13" t="s">
        <v>34</v>
      </c>
      <c r="AX1572" s="13" t="s">
        <v>73</v>
      </c>
      <c r="AY1572" s="251" t="s">
        <v>177</v>
      </c>
    </row>
    <row r="1573" s="13" customFormat="1">
      <c r="A1573" s="13"/>
      <c r="B1573" s="241"/>
      <c r="C1573" s="242"/>
      <c r="D1573" s="243" t="s">
        <v>186</v>
      </c>
      <c r="E1573" s="244" t="s">
        <v>21</v>
      </c>
      <c r="F1573" s="245" t="s">
        <v>2201</v>
      </c>
      <c r="G1573" s="242"/>
      <c r="H1573" s="244" t="s">
        <v>21</v>
      </c>
      <c r="I1573" s="246"/>
      <c r="J1573" s="242"/>
      <c r="K1573" s="242"/>
      <c r="L1573" s="247"/>
      <c r="M1573" s="248"/>
      <c r="N1573" s="249"/>
      <c r="O1573" s="249"/>
      <c r="P1573" s="249"/>
      <c r="Q1573" s="249"/>
      <c r="R1573" s="249"/>
      <c r="S1573" s="249"/>
      <c r="T1573" s="250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51" t="s">
        <v>186</v>
      </c>
      <c r="AU1573" s="251" t="s">
        <v>82</v>
      </c>
      <c r="AV1573" s="13" t="s">
        <v>80</v>
      </c>
      <c r="AW1573" s="13" t="s">
        <v>34</v>
      </c>
      <c r="AX1573" s="13" t="s">
        <v>73</v>
      </c>
      <c r="AY1573" s="251" t="s">
        <v>177</v>
      </c>
    </row>
    <row r="1574" s="14" customFormat="1">
      <c r="A1574" s="14"/>
      <c r="B1574" s="252"/>
      <c r="C1574" s="253"/>
      <c r="D1574" s="243" t="s">
        <v>186</v>
      </c>
      <c r="E1574" s="254" t="s">
        <v>21</v>
      </c>
      <c r="F1574" s="255" t="s">
        <v>80</v>
      </c>
      <c r="G1574" s="253"/>
      <c r="H1574" s="256">
        <v>1</v>
      </c>
      <c r="I1574" s="257"/>
      <c r="J1574" s="253"/>
      <c r="K1574" s="253"/>
      <c r="L1574" s="258"/>
      <c r="M1574" s="259"/>
      <c r="N1574" s="260"/>
      <c r="O1574" s="260"/>
      <c r="P1574" s="260"/>
      <c r="Q1574" s="260"/>
      <c r="R1574" s="260"/>
      <c r="S1574" s="260"/>
      <c r="T1574" s="261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62" t="s">
        <v>186</v>
      </c>
      <c r="AU1574" s="262" t="s">
        <v>82</v>
      </c>
      <c r="AV1574" s="14" t="s">
        <v>82</v>
      </c>
      <c r="AW1574" s="14" t="s">
        <v>34</v>
      </c>
      <c r="AX1574" s="14" t="s">
        <v>73</v>
      </c>
      <c r="AY1574" s="262" t="s">
        <v>177</v>
      </c>
    </row>
    <row r="1575" s="13" customFormat="1">
      <c r="A1575" s="13"/>
      <c r="B1575" s="241"/>
      <c r="C1575" s="242"/>
      <c r="D1575" s="243" t="s">
        <v>186</v>
      </c>
      <c r="E1575" s="244" t="s">
        <v>21</v>
      </c>
      <c r="F1575" s="245" t="s">
        <v>1151</v>
      </c>
      <c r="G1575" s="242"/>
      <c r="H1575" s="244" t="s">
        <v>21</v>
      </c>
      <c r="I1575" s="246"/>
      <c r="J1575" s="242"/>
      <c r="K1575" s="242"/>
      <c r="L1575" s="247"/>
      <c r="M1575" s="248"/>
      <c r="N1575" s="249"/>
      <c r="O1575" s="249"/>
      <c r="P1575" s="249"/>
      <c r="Q1575" s="249"/>
      <c r="R1575" s="249"/>
      <c r="S1575" s="249"/>
      <c r="T1575" s="250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51" t="s">
        <v>186</v>
      </c>
      <c r="AU1575" s="251" t="s">
        <v>82</v>
      </c>
      <c r="AV1575" s="13" t="s">
        <v>80</v>
      </c>
      <c r="AW1575" s="13" t="s">
        <v>34</v>
      </c>
      <c r="AX1575" s="13" t="s">
        <v>73</v>
      </c>
      <c r="AY1575" s="251" t="s">
        <v>177</v>
      </c>
    </row>
    <row r="1576" s="13" customFormat="1">
      <c r="A1576" s="13"/>
      <c r="B1576" s="241"/>
      <c r="C1576" s="242"/>
      <c r="D1576" s="243" t="s">
        <v>186</v>
      </c>
      <c r="E1576" s="244" t="s">
        <v>21</v>
      </c>
      <c r="F1576" s="245" t="s">
        <v>2201</v>
      </c>
      <c r="G1576" s="242"/>
      <c r="H1576" s="244" t="s">
        <v>21</v>
      </c>
      <c r="I1576" s="246"/>
      <c r="J1576" s="242"/>
      <c r="K1576" s="242"/>
      <c r="L1576" s="247"/>
      <c r="M1576" s="248"/>
      <c r="N1576" s="249"/>
      <c r="O1576" s="249"/>
      <c r="P1576" s="249"/>
      <c r="Q1576" s="249"/>
      <c r="R1576" s="249"/>
      <c r="S1576" s="249"/>
      <c r="T1576" s="250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51" t="s">
        <v>186</v>
      </c>
      <c r="AU1576" s="251" t="s">
        <v>82</v>
      </c>
      <c r="AV1576" s="13" t="s">
        <v>80</v>
      </c>
      <c r="AW1576" s="13" t="s">
        <v>34</v>
      </c>
      <c r="AX1576" s="13" t="s">
        <v>73</v>
      </c>
      <c r="AY1576" s="251" t="s">
        <v>177</v>
      </c>
    </row>
    <row r="1577" s="14" customFormat="1">
      <c r="A1577" s="14"/>
      <c r="B1577" s="252"/>
      <c r="C1577" s="253"/>
      <c r="D1577" s="243" t="s">
        <v>186</v>
      </c>
      <c r="E1577" s="254" t="s">
        <v>21</v>
      </c>
      <c r="F1577" s="255" t="s">
        <v>82</v>
      </c>
      <c r="G1577" s="253"/>
      <c r="H1577" s="256">
        <v>2</v>
      </c>
      <c r="I1577" s="257"/>
      <c r="J1577" s="253"/>
      <c r="K1577" s="253"/>
      <c r="L1577" s="258"/>
      <c r="M1577" s="259"/>
      <c r="N1577" s="260"/>
      <c r="O1577" s="260"/>
      <c r="P1577" s="260"/>
      <c r="Q1577" s="260"/>
      <c r="R1577" s="260"/>
      <c r="S1577" s="260"/>
      <c r="T1577" s="261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62" t="s">
        <v>186</v>
      </c>
      <c r="AU1577" s="262" t="s">
        <v>82</v>
      </c>
      <c r="AV1577" s="14" t="s">
        <v>82</v>
      </c>
      <c r="AW1577" s="14" t="s">
        <v>34</v>
      </c>
      <c r="AX1577" s="14" t="s">
        <v>73</v>
      </c>
      <c r="AY1577" s="262" t="s">
        <v>177</v>
      </c>
    </row>
    <row r="1578" s="13" customFormat="1">
      <c r="A1578" s="13"/>
      <c r="B1578" s="241"/>
      <c r="C1578" s="242"/>
      <c r="D1578" s="243" t="s">
        <v>186</v>
      </c>
      <c r="E1578" s="244" t="s">
        <v>21</v>
      </c>
      <c r="F1578" s="245" t="s">
        <v>1152</v>
      </c>
      <c r="G1578" s="242"/>
      <c r="H1578" s="244" t="s">
        <v>21</v>
      </c>
      <c r="I1578" s="246"/>
      <c r="J1578" s="242"/>
      <c r="K1578" s="242"/>
      <c r="L1578" s="247"/>
      <c r="M1578" s="248"/>
      <c r="N1578" s="249"/>
      <c r="O1578" s="249"/>
      <c r="P1578" s="249"/>
      <c r="Q1578" s="249"/>
      <c r="R1578" s="249"/>
      <c r="S1578" s="249"/>
      <c r="T1578" s="250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51" t="s">
        <v>186</v>
      </c>
      <c r="AU1578" s="251" t="s">
        <v>82</v>
      </c>
      <c r="AV1578" s="13" t="s">
        <v>80</v>
      </c>
      <c r="AW1578" s="13" t="s">
        <v>34</v>
      </c>
      <c r="AX1578" s="13" t="s">
        <v>73</v>
      </c>
      <c r="AY1578" s="251" t="s">
        <v>177</v>
      </c>
    </row>
    <row r="1579" s="13" customFormat="1">
      <c r="A1579" s="13"/>
      <c r="B1579" s="241"/>
      <c r="C1579" s="242"/>
      <c r="D1579" s="243" t="s">
        <v>186</v>
      </c>
      <c r="E1579" s="244" t="s">
        <v>21</v>
      </c>
      <c r="F1579" s="245" t="s">
        <v>2202</v>
      </c>
      <c r="G1579" s="242"/>
      <c r="H1579" s="244" t="s">
        <v>21</v>
      </c>
      <c r="I1579" s="246"/>
      <c r="J1579" s="242"/>
      <c r="K1579" s="242"/>
      <c r="L1579" s="247"/>
      <c r="M1579" s="248"/>
      <c r="N1579" s="249"/>
      <c r="O1579" s="249"/>
      <c r="P1579" s="249"/>
      <c r="Q1579" s="249"/>
      <c r="R1579" s="249"/>
      <c r="S1579" s="249"/>
      <c r="T1579" s="250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51" t="s">
        <v>186</v>
      </c>
      <c r="AU1579" s="251" t="s">
        <v>82</v>
      </c>
      <c r="AV1579" s="13" t="s">
        <v>80</v>
      </c>
      <c r="AW1579" s="13" t="s">
        <v>34</v>
      </c>
      <c r="AX1579" s="13" t="s">
        <v>73</v>
      </c>
      <c r="AY1579" s="251" t="s">
        <v>177</v>
      </c>
    </row>
    <row r="1580" s="14" customFormat="1">
      <c r="A1580" s="14"/>
      <c r="B1580" s="252"/>
      <c r="C1580" s="253"/>
      <c r="D1580" s="243" t="s">
        <v>186</v>
      </c>
      <c r="E1580" s="254" t="s">
        <v>21</v>
      </c>
      <c r="F1580" s="255" t="s">
        <v>80</v>
      </c>
      <c r="G1580" s="253"/>
      <c r="H1580" s="256">
        <v>1</v>
      </c>
      <c r="I1580" s="257"/>
      <c r="J1580" s="253"/>
      <c r="K1580" s="253"/>
      <c r="L1580" s="258"/>
      <c r="M1580" s="259"/>
      <c r="N1580" s="260"/>
      <c r="O1580" s="260"/>
      <c r="P1580" s="260"/>
      <c r="Q1580" s="260"/>
      <c r="R1580" s="260"/>
      <c r="S1580" s="260"/>
      <c r="T1580" s="261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62" t="s">
        <v>186</v>
      </c>
      <c r="AU1580" s="262" t="s">
        <v>82</v>
      </c>
      <c r="AV1580" s="14" t="s">
        <v>82</v>
      </c>
      <c r="AW1580" s="14" t="s">
        <v>34</v>
      </c>
      <c r="AX1580" s="14" t="s">
        <v>73</v>
      </c>
      <c r="AY1580" s="262" t="s">
        <v>177</v>
      </c>
    </row>
    <row r="1581" s="13" customFormat="1">
      <c r="A1581" s="13"/>
      <c r="B1581" s="241"/>
      <c r="C1581" s="242"/>
      <c r="D1581" s="243" t="s">
        <v>186</v>
      </c>
      <c r="E1581" s="244" t="s">
        <v>21</v>
      </c>
      <c r="F1581" s="245" t="s">
        <v>1153</v>
      </c>
      <c r="G1581" s="242"/>
      <c r="H1581" s="244" t="s">
        <v>21</v>
      </c>
      <c r="I1581" s="246"/>
      <c r="J1581" s="242"/>
      <c r="K1581" s="242"/>
      <c r="L1581" s="247"/>
      <c r="M1581" s="248"/>
      <c r="N1581" s="249"/>
      <c r="O1581" s="249"/>
      <c r="P1581" s="249"/>
      <c r="Q1581" s="249"/>
      <c r="R1581" s="249"/>
      <c r="S1581" s="249"/>
      <c r="T1581" s="250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51" t="s">
        <v>186</v>
      </c>
      <c r="AU1581" s="251" t="s">
        <v>82</v>
      </c>
      <c r="AV1581" s="13" t="s">
        <v>80</v>
      </c>
      <c r="AW1581" s="13" t="s">
        <v>34</v>
      </c>
      <c r="AX1581" s="13" t="s">
        <v>73</v>
      </c>
      <c r="AY1581" s="251" t="s">
        <v>177</v>
      </c>
    </row>
    <row r="1582" s="13" customFormat="1">
      <c r="A1582" s="13"/>
      <c r="B1582" s="241"/>
      <c r="C1582" s="242"/>
      <c r="D1582" s="243" t="s">
        <v>186</v>
      </c>
      <c r="E1582" s="244" t="s">
        <v>21</v>
      </c>
      <c r="F1582" s="245" t="s">
        <v>2202</v>
      </c>
      <c r="G1582" s="242"/>
      <c r="H1582" s="244" t="s">
        <v>21</v>
      </c>
      <c r="I1582" s="246"/>
      <c r="J1582" s="242"/>
      <c r="K1582" s="242"/>
      <c r="L1582" s="247"/>
      <c r="M1582" s="248"/>
      <c r="N1582" s="249"/>
      <c r="O1582" s="249"/>
      <c r="P1582" s="249"/>
      <c r="Q1582" s="249"/>
      <c r="R1582" s="249"/>
      <c r="S1582" s="249"/>
      <c r="T1582" s="250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51" t="s">
        <v>186</v>
      </c>
      <c r="AU1582" s="251" t="s">
        <v>82</v>
      </c>
      <c r="AV1582" s="13" t="s">
        <v>80</v>
      </c>
      <c r="AW1582" s="13" t="s">
        <v>34</v>
      </c>
      <c r="AX1582" s="13" t="s">
        <v>73</v>
      </c>
      <c r="AY1582" s="251" t="s">
        <v>177</v>
      </c>
    </row>
    <row r="1583" s="14" customFormat="1">
      <c r="A1583" s="14"/>
      <c r="B1583" s="252"/>
      <c r="C1583" s="253"/>
      <c r="D1583" s="243" t="s">
        <v>186</v>
      </c>
      <c r="E1583" s="254" t="s">
        <v>21</v>
      </c>
      <c r="F1583" s="255" t="s">
        <v>80</v>
      </c>
      <c r="G1583" s="253"/>
      <c r="H1583" s="256">
        <v>1</v>
      </c>
      <c r="I1583" s="257"/>
      <c r="J1583" s="253"/>
      <c r="K1583" s="253"/>
      <c r="L1583" s="258"/>
      <c r="M1583" s="259"/>
      <c r="N1583" s="260"/>
      <c r="O1583" s="260"/>
      <c r="P1583" s="260"/>
      <c r="Q1583" s="260"/>
      <c r="R1583" s="260"/>
      <c r="S1583" s="260"/>
      <c r="T1583" s="261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62" t="s">
        <v>186</v>
      </c>
      <c r="AU1583" s="262" t="s">
        <v>82</v>
      </c>
      <c r="AV1583" s="14" t="s">
        <v>82</v>
      </c>
      <c r="AW1583" s="14" t="s">
        <v>34</v>
      </c>
      <c r="AX1583" s="14" t="s">
        <v>73</v>
      </c>
      <c r="AY1583" s="262" t="s">
        <v>177</v>
      </c>
    </row>
    <row r="1584" s="15" customFormat="1">
      <c r="A1584" s="15"/>
      <c r="B1584" s="263"/>
      <c r="C1584" s="264"/>
      <c r="D1584" s="243" t="s">
        <v>186</v>
      </c>
      <c r="E1584" s="265" t="s">
        <v>21</v>
      </c>
      <c r="F1584" s="266" t="s">
        <v>190</v>
      </c>
      <c r="G1584" s="264"/>
      <c r="H1584" s="267">
        <v>6</v>
      </c>
      <c r="I1584" s="268"/>
      <c r="J1584" s="264"/>
      <c r="K1584" s="264"/>
      <c r="L1584" s="269"/>
      <c r="M1584" s="270"/>
      <c r="N1584" s="271"/>
      <c r="O1584" s="271"/>
      <c r="P1584" s="271"/>
      <c r="Q1584" s="271"/>
      <c r="R1584" s="271"/>
      <c r="S1584" s="271"/>
      <c r="T1584" s="272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15"/>
      <c r="AT1584" s="273" t="s">
        <v>186</v>
      </c>
      <c r="AU1584" s="273" t="s">
        <v>82</v>
      </c>
      <c r="AV1584" s="15" t="s">
        <v>184</v>
      </c>
      <c r="AW1584" s="15" t="s">
        <v>34</v>
      </c>
      <c r="AX1584" s="15" t="s">
        <v>80</v>
      </c>
      <c r="AY1584" s="273" t="s">
        <v>177</v>
      </c>
    </row>
    <row r="1585" s="2" customFormat="1" ht="19.8" customHeight="1">
      <c r="A1585" s="40"/>
      <c r="B1585" s="41"/>
      <c r="C1585" s="274" t="s">
        <v>2203</v>
      </c>
      <c r="D1585" s="274" t="s">
        <v>191</v>
      </c>
      <c r="E1585" s="275" t="s">
        <v>2204</v>
      </c>
      <c r="F1585" s="276" t="s">
        <v>2205</v>
      </c>
      <c r="G1585" s="277" t="s">
        <v>788</v>
      </c>
      <c r="H1585" s="278">
        <v>6</v>
      </c>
      <c r="I1585" s="279"/>
      <c r="J1585" s="280">
        <f>ROUND(I1585*H1585,2)</f>
        <v>0</v>
      </c>
      <c r="K1585" s="276" t="s">
        <v>21</v>
      </c>
      <c r="L1585" s="281"/>
      <c r="M1585" s="282" t="s">
        <v>21</v>
      </c>
      <c r="N1585" s="283" t="s">
        <v>44</v>
      </c>
      <c r="O1585" s="86"/>
      <c r="P1585" s="237">
        <f>O1585*H1585</f>
        <v>0</v>
      </c>
      <c r="Q1585" s="237">
        <v>0.016</v>
      </c>
      <c r="R1585" s="237">
        <f>Q1585*H1585</f>
        <v>0.096000000000000002</v>
      </c>
      <c r="S1585" s="237">
        <v>0</v>
      </c>
      <c r="T1585" s="238">
        <f>S1585*H1585</f>
        <v>0</v>
      </c>
      <c r="U1585" s="40"/>
      <c r="V1585" s="40"/>
      <c r="W1585" s="40"/>
      <c r="X1585" s="40"/>
      <c r="Y1585" s="40"/>
      <c r="Z1585" s="40"/>
      <c r="AA1585" s="40"/>
      <c r="AB1585" s="40"/>
      <c r="AC1585" s="40"/>
      <c r="AD1585" s="40"/>
      <c r="AE1585" s="40"/>
      <c r="AR1585" s="239" t="s">
        <v>385</v>
      </c>
      <c r="AT1585" s="239" t="s">
        <v>191</v>
      </c>
      <c r="AU1585" s="239" t="s">
        <v>82</v>
      </c>
      <c r="AY1585" s="19" t="s">
        <v>177</v>
      </c>
      <c r="BE1585" s="240">
        <f>IF(N1585="základní",J1585,0)</f>
        <v>0</v>
      </c>
      <c r="BF1585" s="240">
        <f>IF(N1585="snížená",J1585,0)</f>
        <v>0</v>
      </c>
      <c r="BG1585" s="240">
        <f>IF(N1585="zákl. přenesená",J1585,0)</f>
        <v>0</v>
      </c>
      <c r="BH1585" s="240">
        <f>IF(N1585="sníž. přenesená",J1585,0)</f>
        <v>0</v>
      </c>
      <c r="BI1585" s="240">
        <f>IF(N1585="nulová",J1585,0)</f>
        <v>0</v>
      </c>
      <c r="BJ1585" s="19" t="s">
        <v>80</v>
      </c>
      <c r="BK1585" s="240">
        <f>ROUND(I1585*H1585,2)</f>
        <v>0</v>
      </c>
      <c r="BL1585" s="19" t="s">
        <v>290</v>
      </c>
      <c r="BM1585" s="239" t="s">
        <v>2206</v>
      </c>
    </row>
    <row r="1586" s="2" customFormat="1" ht="19.8" customHeight="1">
      <c r="A1586" s="40"/>
      <c r="B1586" s="41"/>
      <c r="C1586" s="228" t="s">
        <v>2207</v>
      </c>
      <c r="D1586" s="228" t="s">
        <v>179</v>
      </c>
      <c r="E1586" s="229" t="s">
        <v>2208</v>
      </c>
      <c r="F1586" s="230" t="s">
        <v>2209</v>
      </c>
      <c r="G1586" s="231" t="s">
        <v>788</v>
      </c>
      <c r="H1586" s="232">
        <v>2</v>
      </c>
      <c r="I1586" s="233"/>
      <c r="J1586" s="234">
        <f>ROUND(I1586*H1586,2)</f>
        <v>0</v>
      </c>
      <c r="K1586" s="230" t="s">
        <v>183</v>
      </c>
      <c r="L1586" s="46"/>
      <c r="M1586" s="235" t="s">
        <v>21</v>
      </c>
      <c r="N1586" s="236" t="s">
        <v>44</v>
      </c>
      <c r="O1586" s="86"/>
      <c r="P1586" s="237">
        <f>O1586*H1586</f>
        <v>0</v>
      </c>
      <c r="Q1586" s="237">
        <v>0</v>
      </c>
      <c r="R1586" s="237">
        <f>Q1586*H1586</f>
        <v>0</v>
      </c>
      <c r="S1586" s="237">
        <v>0</v>
      </c>
      <c r="T1586" s="238">
        <f>S1586*H1586</f>
        <v>0</v>
      </c>
      <c r="U1586" s="40"/>
      <c r="V1586" s="40"/>
      <c r="W1586" s="40"/>
      <c r="X1586" s="40"/>
      <c r="Y1586" s="40"/>
      <c r="Z1586" s="40"/>
      <c r="AA1586" s="40"/>
      <c r="AB1586" s="40"/>
      <c r="AC1586" s="40"/>
      <c r="AD1586" s="40"/>
      <c r="AE1586" s="40"/>
      <c r="AR1586" s="239" t="s">
        <v>290</v>
      </c>
      <c r="AT1586" s="239" t="s">
        <v>179</v>
      </c>
      <c r="AU1586" s="239" t="s">
        <v>82</v>
      </c>
      <c r="AY1586" s="19" t="s">
        <v>177</v>
      </c>
      <c r="BE1586" s="240">
        <f>IF(N1586="základní",J1586,0)</f>
        <v>0</v>
      </c>
      <c r="BF1586" s="240">
        <f>IF(N1586="snížená",J1586,0)</f>
        <v>0</v>
      </c>
      <c r="BG1586" s="240">
        <f>IF(N1586="zákl. přenesená",J1586,0)</f>
        <v>0</v>
      </c>
      <c r="BH1586" s="240">
        <f>IF(N1586="sníž. přenesená",J1586,0)</f>
        <v>0</v>
      </c>
      <c r="BI1586" s="240">
        <f>IF(N1586="nulová",J1586,0)</f>
        <v>0</v>
      </c>
      <c r="BJ1586" s="19" t="s">
        <v>80</v>
      </c>
      <c r="BK1586" s="240">
        <f>ROUND(I1586*H1586,2)</f>
        <v>0</v>
      </c>
      <c r="BL1586" s="19" t="s">
        <v>290</v>
      </c>
      <c r="BM1586" s="239" t="s">
        <v>2210</v>
      </c>
    </row>
    <row r="1587" s="13" customFormat="1">
      <c r="A1587" s="13"/>
      <c r="B1587" s="241"/>
      <c r="C1587" s="242"/>
      <c r="D1587" s="243" t="s">
        <v>186</v>
      </c>
      <c r="E1587" s="244" t="s">
        <v>21</v>
      </c>
      <c r="F1587" s="245" t="s">
        <v>1154</v>
      </c>
      <c r="G1587" s="242"/>
      <c r="H1587" s="244" t="s">
        <v>21</v>
      </c>
      <c r="I1587" s="246"/>
      <c r="J1587" s="242"/>
      <c r="K1587" s="242"/>
      <c r="L1587" s="247"/>
      <c r="M1587" s="248"/>
      <c r="N1587" s="249"/>
      <c r="O1587" s="249"/>
      <c r="P1587" s="249"/>
      <c r="Q1587" s="249"/>
      <c r="R1587" s="249"/>
      <c r="S1587" s="249"/>
      <c r="T1587" s="250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51" t="s">
        <v>186</v>
      </c>
      <c r="AU1587" s="251" t="s">
        <v>82</v>
      </c>
      <c r="AV1587" s="13" t="s">
        <v>80</v>
      </c>
      <c r="AW1587" s="13" t="s">
        <v>34</v>
      </c>
      <c r="AX1587" s="13" t="s">
        <v>73</v>
      </c>
      <c r="AY1587" s="251" t="s">
        <v>177</v>
      </c>
    </row>
    <row r="1588" s="14" customFormat="1">
      <c r="A1588" s="14"/>
      <c r="B1588" s="252"/>
      <c r="C1588" s="253"/>
      <c r="D1588" s="243" t="s">
        <v>186</v>
      </c>
      <c r="E1588" s="254" t="s">
        <v>21</v>
      </c>
      <c r="F1588" s="255" t="s">
        <v>80</v>
      </c>
      <c r="G1588" s="253"/>
      <c r="H1588" s="256">
        <v>1</v>
      </c>
      <c r="I1588" s="257"/>
      <c r="J1588" s="253"/>
      <c r="K1588" s="253"/>
      <c r="L1588" s="258"/>
      <c r="M1588" s="259"/>
      <c r="N1588" s="260"/>
      <c r="O1588" s="260"/>
      <c r="P1588" s="260"/>
      <c r="Q1588" s="260"/>
      <c r="R1588" s="260"/>
      <c r="S1588" s="260"/>
      <c r="T1588" s="261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62" t="s">
        <v>186</v>
      </c>
      <c r="AU1588" s="262" t="s">
        <v>82</v>
      </c>
      <c r="AV1588" s="14" t="s">
        <v>82</v>
      </c>
      <c r="AW1588" s="14" t="s">
        <v>34</v>
      </c>
      <c r="AX1588" s="14" t="s">
        <v>73</v>
      </c>
      <c r="AY1588" s="262" t="s">
        <v>177</v>
      </c>
    </row>
    <row r="1589" s="13" customFormat="1">
      <c r="A1589" s="13"/>
      <c r="B1589" s="241"/>
      <c r="C1589" s="242"/>
      <c r="D1589" s="243" t="s">
        <v>186</v>
      </c>
      <c r="E1589" s="244" t="s">
        <v>21</v>
      </c>
      <c r="F1589" s="245" t="s">
        <v>1155</v>
      </c>
      <c r="G1589" s="242"/>
      <c r="H1589" s="244" t="s">
        <v>21</v>
      </c>
      <c r="I1589" s="246"/>
      <c r="J1589" s="242"/>
      <c r="K1589" s="242"/>
      <c r="L1589" s="247"/>
      <c r="M1589" s="248"/>
      <c r="N1589" s="249"/>
      <c r="O1589" s="249"/>
      <c r="P1589" s="249"/>
      <c r="Q1589" s="249"/>
      <c r="R1589" s="249"/>
      <c r="S1589" s="249"/>
      <c r="T1589" s="250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51" t="s">
        <v>186</v>
      </c>
      <c r="AU1589" s="251" t="s">
        <v>82</v>
      </c>
      <c r="AV1589" s="13" t="s">
        <v>80</v>
      </c>
      <c r="AW1589" s="13" t="s">
        <v>34</v>
      </c>
      <c r="AX1589" s="13" t="s">
        <v>73</v>
      </c>
      <c r="AY1589" s="251" t="s">
        <v>177</v>
      </c>
    </row>
    <row r="1590" s="14" customFormat="1">
      <c r="A1590" s="14"/>
      <c r="B1590" s="252"/>
      <c r="C1590" s="253"/>
      <c r="D1590" s="243" t="s">
        <v>186</v>
      </c>
      <c r="E1590" s="254" t="s">
        <v>21</v>
      </c>
      <c r="F1590" s="255" t="s">
        <v>80</v>
      </c>
      <c r="G1590" s="253"/>
      <c r="H1590" s="256">
        <v>1</v>
      </c>
      <c r="I1590" s="257"/>
      <c r="J1590" s="253"/>
      <c r="K1590" s="253"/>
      <c r="L1590" s="258"/>
      <c r="M1590" s="259"/>
      <c r="N1590" s="260"/>
      <c r="O1590" s="260"/>
      <c r="P1590" s="260"/>
      <c r="Q1590" s="260"/>
      <c r="R1590" s="260"/>
      <c r="S1590" s="260"/>
      <c r="T1590" s="261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62" t="s">
        <v>186</v>
      </c>
      <c r="AU1590" s="262" t="s">
        <v>82</v>
      </c>
      <c r="AV1590" s="14" t="s">
        <v>82</v>
      </c>
      <c r="AW1590" s="14" t="s">
        <v>34</v>
      </c>
      <c r="AX1590" s="14" t="s">
        <v>73</v>
      </c>
      <c r="AY1590" s="262" t="s">
        <v>177</v>
      </c>
    </row>
    <row r="1591" s="15" customFormat="1">
      <c r="A1591" s="15"/>
      <c r="B1591" s="263"/>
      <c r="C1591" s="264"/>
      <c r="D1591" s="243" t="s">
        <v>186</v>
      </c>
      <c r="E1591" s="265" t="s">
        <v>21</v>
      </c>
      <c r="F1591" s="266" t="s">
        <v>190</v>
      </c>
      <c r="G1591" s="264"/>
      <c r="H1591" s="267">
        <v>2</v>
      </c>
      <c r="I1591" s="268"/>
      <c r="J1591" s="264"/>
      <c r="K1591" s="264"/>
      <c r="L1591" s="269"/>
      <c r="M1591" s="270"/>
      <c r="N1591" s="271"/>
      <c r="O1591" s="271"/>
      <c r="P1591" s="271"/>
      <c r="Q1591" s="271"/>
      <c r="R1591" s="271"/>
      <c r="S1591" s="271"/>
      <c r="T1591" s="272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73" t="s">
        <v>186</v>
      </c>
      <c r="AU1591" s="273" t="s">
        <v>82</v>
      </c>
      <c r="AV1591" s="15" t="s">
        <v>184</v>
      </c>
      <c r="AW1591" s="15" t="s">
        <v>34</v>
      </c>
      <c r="AX1591" s="15" t="s">
        <v>80</v>
      </c>
      <c r="AY1591" s="273" t="s">
        <v>177</v>
      </c>
    </row>
    <row r="1592" s="2" customFormat="1" ht="19.8" customHeight="1">
      <c r="A1592" s="40"/>
      <c r="B1592" s="41"/>
      <c r="C1592" s="274" t="s">
        <v>2211</v>
      </c>
      <c r="D1592" s="274" t="s">
        <v>191</v>
      </c>
      <c r="E1592" s="275" t="s">
        <v>2212</v>
      </c>
      <c r="F1592" s="276" t="s">
        <v>2213</v>
      </c>
      <c r="G1592" s="277" t="s">
        <v>788</v>
      </c>
      <c r="H1592" s="278">
        <v>2</v>
      </c>
      <c r="I1592" s="279"/>
      <c r="J1592" s="280">
        <f>ROUND(I1592*H1592,2)</f>
        <v>0</v>
      </c>
      <c r="K1592" s="276" t="s">
        <v>21</v>
      </c>
      <c r="L1592" s="281"/>
      <c r="M1592" s="282" t="s">
        <v>21</v>
      </c>
      <c r="N1592" s="283" t="s">
        <v>44</v>
      </c>
      <c r="O1592" s="86"/>
      <c r="P1592" s="237">
        <f>O1592*H1592</f>
        <v>0</v>
      </c>
      <c r="Q1592" s="237">
        <v>0.016</v>
      </c>
      <c r="R1592" s="237">
        <f>Q1592*H1592</f>
        <v>0.032000000000000001</v>
      </c>
      <c r="S1592" s="237">
        <v>0</v>
      </c>
      <c r="T1592" s="238">
        <f>S1592*H1592</f>
        <v>0</v>
      </c>
      <c r="U1592" s="40"/>
      <c r="V1592" s="40"/>
      <c r="W1592" s="40"/>
      <c r="X1592" s="40"/>
      <c r="Y1592" s="40"/>
      <c r="Z1592" s="40"/>
      <c r="AA1592" s="40"/>
      <c r="AB1592" s="40"/>
      <c r="AC1592" s="40"/>
      <c r="AD1592" s="40"/>
      <c r="AE1592" s="40"/>
      <c r="AR1592" s="239" t="s">
        <v>385</v>
      </c>
      <c r="AT1592" s="239" t="s">
        <v>191</v>
      </c>
      <c r="AU1592" s="239" t="s">
        <v>82</v>
      </c>
      <c r="AY1592" s="19" t="s">
        <v>177</v>
      </c>
      <c r="BE1592" s="240">
        <f>IF(N1592="základní",J1592,0)</f>
        <v>0</v>
      </c>
      <c r="BF1592" s="240">
        <f>IF(N1592="snížená",J1592,0)</f>
        <v>0</v>
      </c>
      <c r="BG1592" s="240">
        <f>IF(N1592="zákl. přenesená",J1592,0)</f>
        <v>0</v>
      </c>
      <c r="BH1592" s="240">
        <f>IF(N1592="sníž. přenesená",J1592,0)</f>
        <v>0</v>
      </c>
      <c r="BI1592" s="240">
        <f>IF(N1592="nulová",J1592,0)</f>
        <v>0</v>
      </c>
      <c r="BJ1592" s="19" t="s">
        <v>80</v>
      </c>
      <c r="BK1592" s="240">
        <f>ROUND(I1592*H1592,2)</f>
        <v>0</v>
      </c>
      <c r="BL1592" s="19" t="s">
        <v>290</v>
      </c>
      <c r="BM1592" s="239" t="s">
        <v>2214</v>
      </c>
    </row>
    <row r="1593" s="2" customFormat="1" ht="19.8" customHeight="1">
      <c r="A1593" s="40"/>
      <c r="B1593" s="41"/>
      <c r="C1593" s="228" t="s">
        <v>2215</v>
      </c>
      <c r="D1593" s="228" t="s">
        <v>179</v>
      </c>
      <c r="E1593" s="229" t="s">
        <v>2216</v>
      </c>
      <c r="F1593" s="230" t="s">
        <v>2217</v>
      </c>
      <c r="G1593" s="231" t="s">
        <v>788</v>
      </c>
      <c r="H1593" s="232">
        <v>1</v>
      </c>
      <c r="I1593" s="233"/>
      <c r="J1593" s="234">
        <f>ROUND(I1593*H1593,2)</f>
        <v>0</v>
      </c>
      <c r="K1593" s="230" t="s">
        <v>183</v>
      </c>
      <c r="L1593" s="46"/>
      <c r="M1593" s="235" t="s">
        <v>21</v>
      </c>
      <c r="N1593" s="236" t="s">
        <v>44</v>
      </c>
      <c r="O1593" s="86"/>
      <c r="P1593" s="237">
        <f>O1593*H1593</f>
        <v>0</v>
      </c>
      <c r="Q1593" s="237">
        <v>0</v>
      </c>
      <c r="R1593" s="237">
        <f>Q1593*H1593</f>
        <v>0</v>
      </c>
      <c r="S1593" s="237">
        <v>0</v>
      </c>
      <c r="T1593" s="238">
        <f>S1593*H1593</f>
        <v>0</v>
      </c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R1593" s="239" t="s">
        <v>290</v>
      </c>
      <c r="AT1593" s="239" t="s">
        <v>179</v>
      </c>
      <c r="AU1593" s="239" t="s">
        <v>82</v>
      </c>
      <c r="AY1593" s="19" t="s">
        <v>177</v>
      </c>
      <c r="BE1593" s="240">
        <f>IF(N1593="základní",J1593,0)</f>
        <v>0</v>
      </c>
      <c r="BF1593" s="240">
        <f>IF(N1593="snížená",J1593,0)</f>
        <v>0</v>
      </c>
      <c r="BG1593" s="240">
        <f>IF(N1593="zákl. přenesená",J1593,0)</f>
        <v>0</v>
      </c>
      <c r="BH1593" s="240">
        <f>IF(N1593="sníž. přenesená",J1593,0)</f>
        <v>0</v>
      </c>
      <c r="BI1593" s="240">
        <f>IF(N1593="nulová",J1593,0)</f>
        <v>0</v>
      </c>
      <c r="BJ1593" s="19" t="s">
        <v>80</v>
      </c>
      <c r="BK1593" s="240">
        <f>ROUND(I1593*H1593,2)</f>
        <v>0</v>
      </c>
      <c r="BL1593" s="19" t="s">
        <v>290</v>
      </c>
      <c r="BM1593" s="239" t="s">
        <v>2218</v>
      </c>
    </row>
    <row r="1594" s="13" customFormat="1">
      <c r="A1594" s="13"/>
      <c r="B1594" s="241"/>
      <c r="C1594" s="242"/>
      <c r="D1594" s="243" t="s">
        <v>186</v>
      </c>
      <c r="E1594" s="244" t="s">
        <v>21</v>
      </c>
      <c r="F1594" s="245" t="s">
        <v>2219</v>
      </c>
      <c r="G1594" s="242"/>
      <c r="H1594" s="244" t="s">
        <v>21</v>
      </c>
      <c r="I1594" s="246"/>
      <c r="J1594" s="242"/>
      <c r="K1594" s="242"/>
      <c r="L1594" s="247"/>
      <c r="M1594" s="248"/>
      <c r="N1594" s="249"/>
      <c r="O1594" s="249"/>
      <c r="P1594" s="249"/>
      <c r="Q1594" s="249"/>
      <c r="R1594" s="249"/>
      <c r="S1594" s="249"/>
      <c r="T1594" s="250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51" t="s">
        <v>186</v>
      </c>
      <c r="AU1594" s="251" t="s">
        <v>82</v>
      </c>
      <c r="AV1594" s="13" t="s">
        <v>80</v>
      </c>
      <c r="AW1594" s="13" t="s">
        <v>34</v>
      </c>
      <c r="AX1594" s="13" t="s">
        <v>73</v>
      </c>
      <c r="AY1594" s="251" t="s">
        <v>177</v>
      </c>
    </row>
    <row r="1595" s="13" customFormat="1">
      <c r="A1595" s="13"/>
      <c r="B1595" s="241"/>
      <c r="C1595" s="242"/>
      <c r="D1595" s="243" t="s">
        <v>186</v>
      </c>
      <c r="E1595" s="244" t="s">
        <v>21</v>
      </c>
      <c r="F1595" s="245" t="s">
        <v>2220</v>
      </c>
      <c r="G1595" s="242"/>
      <c r="H1595" s="244" t="s">
        <v>21</v>
      </c>
      <c r="I1595" s="246"/>
      <c r="J1595" s="242"/>
      <c r="K1595" s="242"/>
      <c r="L1595" s="247"/>
      <c r="M1595" s="248"/>
      <c r="N1595" s="249"/>
      <c r="O1595" s="249"/>
      <c r="P1595" s="249"/>
      <c r="Q1595" s="249"/>
      <c r="R1595" s="249"/>
      <c r="S1595" s="249"/>
      <c r="T1595" s="250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51" t="s">
        <v>186</v>
      </c>
      <c r="AU1595" s="251" t="s">
        <v>82</v>
      </c>
      <c r="AV1595" s="13" t="s">
        <v>80</v>
      </c>
      <c r="AW1595" s="13" t="s">
        <v>34</v>
      </c>
      <c r="AX1595" s="13" t="s">
        <v>73</v>
      </c>
      <c r="AY1595" s="251" t="s">
        <v>177</v>
      </c>
    </row>
    <row r="1596" s="13" customFormat="1">
      <c r="A1596" s="13"/>
      <c r="B1596" s="241"/>
      <c r="C1596" s="242"/>
      <c r="D1596" s="243" t="s">
        <v>186</v>
      </c>
      <c r="E1596" s="244" t="s">
        <v>21</v>
      </c>
      <c r="F1596" s="245" t="s">
        <v>1148</v>
      </c>
      <c r="G1596" s="242"/>
      <c r="H1596" s="244" t="s">
        <v>21</v>
      </c>
      <c r="I1596" s="246"/>
      <c r="J1596" s="242"/>
      <c r="K1596" s="242"/>
      <c r="L1596" s="247"/>
      <c r="M1596" s="248"/>
      <c r="N1596" s="249"/>
      <c r="O1596" s="249"/>
      <c r="P1596" s="249"/>
      <c r="Q1596" s="249"/>
      <c r="R1596" s="249"/>
      <c r="S1596" s="249"/>
      <c r="T1596" s="250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51" t="s">
        <v>186</v>
      </c>
      <c r="AU1596" s="251" t="s">
        <v>82</v>
      </c>
      <c r="AV1596" s="13" t="s">
        <v>80</v>
      </c>
      <c r="AW1596" s="13" t="s">
        <v>34</v>
      </c>
      <c r="AX1596" s="13" t="s">
        <v>73</v>
      </c>
      <c r="AY1596" s="251" t="s">
        <v>177</v>
      </c>
    </row>
    <row r="1597" s="13" customFormat="1">
      <c r="A1597" s="13"/>
      <c r="B1597" s="241"/>
      <c r="C1597" s="242"/>
      <c r="D1597" s="243" t="s">
        <v>186</v>
      </c>
      <c r="E1597" s="244" t="s">
        <v>21</v>
      </c>
      <c r="F1597" s="245" t="s">
        <v>1181</v>
      </c>
      <c r="G1597" s="242"/>
      <c r="H1597" s="244" t="s">
        <v>21</v>
      </c>
      <c r="I1597" s="246"/>
      <c r="J1597" s="242"/>
      <c r="K1597" s="242"/>
      <c r="L1597" s="247"/>
      <c r="M1597" s="248"/>
      <c r="N1597" s="249"/>
      <c r="O1597" s="249"/>
      <c r="P1597" s="249"/>
      <c r="Q1597" s="249"/>
      <c r="R1597" s="249"/>
      <c r="S1597" s="249"/>
      <c r="T1597" s="250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51" t="s">
        <v>186</v>
      </c>
      <c r="AU1597" s="251" t="s">
        <v>82</v>
      </c>
      <c r="AV1597" s="13" t="s">
        <v>80</v>
      </c>
      <c r="AW1597" s="13" t="s">
        <v>34</v>
      </c>
      <c r="AX1597" s="13" t="s">
        <v>73</v>
      </c>
      <c r="AY1597" s="251" t="s">
        <v>177</v>
      </c>
    </row>
    <row r="1598" s="14" customFormat="1">
      <c r="A1598" s="14"/>
      <c r="B1598" s="252"/>
      <c r="C1598" s="253"/>
      <c r="D1598" s="243" t="s">
        <v>186</v>
      </c>
      <c r="E1598" s="254" t="s">
        <v>21</v>
      </c>
      <c r="F1598" s="255" t="s">
        <v>80</v>
      </c>
      <c r="G1598" s="253"/>
      <c r="H1598" s="256">
        <v>1</v>
      </c>
      <c r="I1598" s="257"/>
      <c r="J1598" s="253"/>
      <c r="K1598" s="253"/>
      <c r="L1598" s="258"/>
      <c r="M1598" s="259"/>
      <c r="N1598" s="260"/>
      <c r="O1598" s="260"/>
      <c r="P1598" s="260"/>
      <c r="Q1598" s="260"/>
      <c r="R1598" s="260"/>
      <c r="S1598" s="260"/>
      <c r="T1598" s="261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62" t="s">
        <v>186</v>
      </c>
      <c r="AU1598" s="262" t="s">
        <v>82</v>
      </c>
      <c r="AV1598" s="14" t="s">
        <v>82</v>
      </c>
      <c r="AW1598" s="14" t="s">
        <v>34</v>
      </c>
      <c r="AX1598" s="14" t="s">
        <v>80</v>
      </c>
      <c r="AY1598" s="262" t="s">
        <v>177</v>
      </c>
    </row>
    <row r="1599" s="2" customFormat="1" ht="19.8" customHeight="1">
      <c r="A1599" s="40"/>
      <c r="B1599" s="41"/>
      <c r="C1599" s="274" t="s">
        <v>2221</v>
      </c>
      <c r="D1599" s="274" t="s">
        <v>191</v>
      </c>
      <c r="E1599" s="275" t="s">
        <v>2222</v>
      </c>
      <c r="F1599" s="276" t="s">
        <v>2223</v>
      </c>
      <c r="G1599" s="277" t="s">
        <v>788</v>
      </c>
      <c r="H1599" s="278">
        <v>1</v>
      </c>
      <c r="I1599" s="279"/>
      <c r="J1599" s="280">
        <f>ROUND(I1599*H1599,2)</f>
        <v>0</v>
      </c>
      <c r="K1599" s="276" t="s">
        <v>21</v>
      </c>
      <c r="L1599" s="281"/>
      <c r="M1599" s="282" t="s">
        <v>21</v>
      </c>
      <c r="N1599" s="283" t="s">
        <v>44</v>
      </c>
      <c r="O1599" s="86"/>
      <c r="P1599" s="237">
        <f>O1599*H1599</f>
        <v>0</v>
      </c>
      <c r="Q1599" s="237">
        <v>0.025000000000000001</v>
      </c>
      <c r="R1599" s="237">
        <f>Q1599*H1599</f>
        <v>0.025000000000000001</v>
      </c>
      <c r="S1599" s="237">
        <v>0</v>
      </c>
      <c r="T1599" s="238">
        <f>S1599*H1599</f>
        <v>0</v>
      </c>
      <c r="U1599" s="40"/>
      <c r="V1599" s="40"/>
      <c r="W1599" s="40"/>
      <c r="X1599" s="40"/>
      <c r="Y1599" s="40"/>
      <c r="Z1599" s="40"/>
      <c r="AA1599" s="40"/>
      <c r="AB1599" s="40"/>
      <c r="AC1599" s="40"/>
      <c r="AD1599" s="40"/>
      <c r="AE1599" s="40"/>
      <c r="AR1599" s="239" t="s">
        <v>385</v>
      </c>
      <c r="AT1599" s="239" t="s">
        <v>191</v>
      </c>
      <c r="AU1599" s="239" t="s">
        <v>82</v>
      </c>
      <c r="AY1599" s="19" t="s">
        <v>177</v>
      </c>
      <c r="BE1599" s="240">
        <f>IF(N1599="základní",J1599,0)</f>
        <v>0</v>
      </c>
      <c r="BF1599" s="240">
        <f>IF(N1599="snížená",J1599,0)</f>
        <v>0</v>
      </c>
      <c r="BG1599" s="240">
        <f>IF(N1599="zákl. přenesená",J1599,0)</f>
        <v>0</v>
      </c>
      <c r="BH1599" s="240">
        <f>IF(N1599="sníž. přenesená",J1599,0)</f>
        <v>0</v>
      </c>
      <c r="BI1599" s="240">
        <f>IF(N1599="nulová",J1599,0)</f>
        <v>0</v>
      </c>
      <c r="BJ1599" s="19" t="s">
        <v>80</v>
      </c>
      <c r="BK1599" s="240">
        <f>ROUND(I1599*H1599,2)</f>
        <v>0</v>
      </c>
      <c r="BL1599" s="19" t="s">
        <v>290</v>
      </c>
      <c r="BM1599" s="239" t="s">
        <v>2224</v>
      </c>
    </row>
    <row r="1600" s="2" customFormat="1" ht="14.4" customHeight="1">
      <c r="A1600" s="40"/>
      <c r="B1600" s="41"/>
      <c r="C1600" s="228" t="s">
        <v>2225</v>
      </c>
      <c r="D1600" s="228" t="s">
        <v>179</v>
      </c>
      <c r="E1600" s="229" t="s">
        <v>2226</v>
      </c>
      <c r="F1600" s="230" t="s">
        <v>2227</v>
      </c>
      <c r="G1600" s="231" t="s">
        <v>788</v>
      </c>
      <c r="H1600" s="232">
        <v>1</v>
      </c>
      <c r="I1600" s="233"/>
      <c r="J1600" s="234">
        <f>ROUND(I1600*H1600,2)</f>
        <v>0</v>
      </c>
      <c r="K1600" s="230" t="s">
        <v>183</v>
      </c>
      <c r="L1600" s="46"/>
      <c r="M1600" s="235" t="s">
        <v>21</v>
      </c>
      <c r="N1600" s="236" t="s">
        <v>44</v>
      </c>
      <c r="O1600" s="86"/>
      <c r="P1600" s="237">
        <f>O1600*H1600</f>
        <v>0</v>
      </c>
      <c r="Q1600" s="237">
        <v>0</v>
      </c>
      <c r="R1600" s="237">
        <f>Q1600*H1600</f>
        <v>0</v>
      </c>
      <c r="S1600" s="237">
        <v>0</v>
      </c>
      <c r="T1600" s="238">
        <f>S1600*H1600</f>
        <v>0</v>
      </c>
      <c r="U1600" s="40"/>
      <c r="V1600" s="40"/>
      <c r="W1600" s="40"/>
      <c r="X1600" s="40"/>
      <c r="Y1600" s="40"/>
      <c r="Z1600" s="40"/>
      <c r="AA1600" s="40"/>
      <c r="AB1600" s="40"/>
      <c r="AC1600" s="40"/>
      <c r="AD1600" s="40"/>
      <c r="AE1600" s="40"/>
      <c r="AR1600" s="239" t="s">
        <v>290</v>
      </c>
      <c r="AT1600" s="239" t="s">
        <v>179</v>
      </c>
      <c r="AU1600" s="239" t="s">
        <v>82</v>
      </c>
      <c r="AY1600" s="19" t="s">
        <v>177</v>
      </c>
      <c r="BE1600" s="240">
        <f>IF(N1600="základní",J1600,0)</f>
        <v>0</v>
      </c>
      <c r="BF1600" s="240">
        <f>IF(N1600="snížená",J1600,0)</f>
        <v>0</v>
      </c>
      <c r="BG1600" s="240">
        <f>IF(N1600="zákl. přenesená",J1600,0)</f>
        <v>0</v>
      </c>
      <c r="BH1600" s="240">
        <f>IF(N1600="sníž. přenesená",J1600,0)</f>
        <v>0</v>
      </c>
      <c r="BI1600" s="240">
        <f>IF(N1600="nulová",J1600,0)</f>
        <v>0</v>
      </c>
      <c r="BJ1600" s="19" t="s">
        <v>80</v>
      </c>
      <c r="BK1600" s="240">
        <f>ROUND(I1600*H1600,2)</f>
        <v>0</v>
      </c>
      <c r="BL1600" s="19" t="s">
        <v>290</v>
      </c>
      <c r="BM1600" s="239" t="s">
        <v>2228</v>
      </c>
    </row>
    <row r="1601" s="2" customFormat="1" ht="14.4" customHeight="1">
      <c r="A1601" s="40"/>
      <c r="B1601" s="41"/>
      <c r="C1601" s="274" t="s">
        <v>2229</v>
      </c>
      <c r="D1601" s="274" t="s">
        <v>191</v>
      </c>
      <c r="E1601" s="275" t="s">
        <v>2230</v>
      </c>
      <c r="F1601" s="276" t="s">
        <v>2231</v>
      </c>
      <c r="G1601" s="277" t="s">
        <v>788</v>
      </c>
      <c r="H1601" s="278">
        <v>1</v>
      </c>
      <c r="I1601" s="279"/>
      <c r="J1601" s="280">
        <f>ROUND(I1601*H1601,2)</f>
        <v>0</v>
      </c>
      <c r="K1601" s="276" t="s">
        <v>183</v>
      </c>
      <c r="L1601" s="281"/>
      <c r="M1601" s="282" t="s">
        <v>21</v>
      </c>
      <c r="N1601" s="283" t="s">
        <v>44</v>
      </c>
      <c r="O1601" s="86"/>
      <c r="P1601" s="237">
        <f>O1601*H1601</f>
        <v>0</v>
      </c>
      <c r="Q1601" s="237">
        <v>0.0047000000000000002</v>
      </c>
      <c r="R1601" s="237">
        <f>Q1601*H1601</f>
        <v>0.0047000000000000002</v>
      </c>
      <c r="S1601" s="237">
        <v>0</v>
      </c>
      <c r="T1601" s="238">
        <f>S1601*H1601</f>
        <v>0</v>
      </c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R1601" s="239" t="s">
        <v>385</v>
      </c>
      <c r="AT1601" s="239" t="s">
        <v>191</v>
      </c>
      <c r="AU1601" s="239" t="s">
        <v>82</v>
      </c>
      <c r="AY1601" s="19" t="s">
        <v>177</v>
      </c>
      <c r="BE1601" s="240">
        <f>IF(N1601="základní",J1601,0)</f>
        <v>0</v>
      </c>
      <c r="BF1601" s="240">
        <f>IF(N1601="snížená",J1601,0)</f>
        <v>0</v>
      </c>
      <c r="BG1601" s="240">
        <f>IF(N1601="zákl. přenesená",J1601,0)</f>
        <v>0</v>
      </c>
      <c r="BH1601" s="240">
        <f>IF(N1601="sníž. přenesená",J1601,0)</f>
        <v>0</v>
      </c>
      <c r="BI1601" s="240">
        <f>IF(N1601="nulová",J1601,0)</f>
        <v>0</v>
      </c>
      <c r="BJ1601" s="19" t="s">
        <v>80</v>
      </c>
      <c r="BK1601" s="240">
        <f>ROUND(I1601*H1601,2)</f>
        <v>0</v>
      </c>
      <c r="BL1601" s="19" t="s">
        <v>290</v>
      </c>
      <c r="BM1601" s="239" t="s">
        <v>2232</v>
      </c>
    </row>
    <row r="1602" s="2" customFormat="1" ht="19.8" customHeight="1">
      <c r="A1602" s="40"/>
      <c r="B1602" s="41"/>
      <c r="C1602" s="228" t="s">
        <v>2233</v>
      </c>
      <c r="D1602" s="228" t="s">
        <v>179</v>
      </c>
      <c r="E1602" s="229" t="s">
        <v>2234</v>
      </c>
      <c r="F1602" s="230" t="s">
        <v>2235</v>
      </c>
      <c r="G1602" s="231" t="s">
        <v>1276</v>
      </c>
      <c r="H1602" s="232">
        <v>1</v>
      </c>
      <c r="I1602" s="233"/>
      <c r="J1602" s="234">
        <f>ROUND(I1602*H1602,2)</f>
        <v>0</v>
      </c>
      <c r="K1602" s="230" t="s">
        <v>21</v>
      </c>
      <c r="L1602" s="46"/>
      <c r="M1602" s="235" t="s">
        <v>21</v>
      </c>
      <c r="N1602" s="236" t="s">
        <v>44</v>
      </c>
      <c r="O1602" s="86"/>
      <c r="P1602" s="237">
        <f>O1602*H1602</f>
        <v>0</v>
      </c>
      <c r="Q1602" s="237">
        <v>0</v>
      </c>
      <c r="R1602" s="237">
        <f>Q1602*H1602</f>
        <v>0</v>
      </c>
      <c r="S1602" s="237">
        <v>0</v>
      </c>
      <c r="T1602" s="238">
        <f>S1602*H1602</f>
        <v>0</v>
      </c>
      <c r="U1602" s="40"/>
      <c r="V1602" s="40"/>
      <c r="W1602" s="40"/>
      <c r="X1602" s="40"/>
      <c r="Y1602" s="40"/>
      <c r="Z1602" s="40"/>
      <c r="AA1602" s="40"/>
      <c r="AB1602" s="40"/>
      <c r="AC1602" s="40"/>
      <c r="AD1602" s="40"/>
      <c r="AE1602" s="40"/>
      <c r="AR1602" s="239" t="s">
        <v>290</v>
      </c>
      <c r="AT1602" s="239" t="s">
        <v>179</v>
      </c>
      <c r="AU1602" s="239" t="s">
        <v>82</v>
      </c>
      <c r="AY1602" s="19" t="s">
        <v>177</v>
      </c>
      <c r="BE1602" s="240">
        <f>IF(N1602="základní",J1602,0)</f>
        <v>0</v>
      </c>
      <c r="BF1602" s="240">
        <f>IF(N1602="snížená",J1602,0)</f>
        <v>0</v>
      </c>
      <c r="BG1602" s="240">
        <f>IF(N1602="zákl. přenesená",J1602,0)</f>
        <v>0</v>
      </c>
      <c r="BH1602" s="240">
        <f>IF(N1602="sníž. přenesená",J1602,0)</f>
        <v>0</v>
      </c>
      <c r="BI1602" s="240">
        <f>IF(N1602="nulová",J1602,0)</f>
        <v>0</v>
      </c>
      <c r="BJ1602" s="19" t="s">
        <v>80</v>
      </c>
      <c r="BK1602" s="240">
        <f>ROUND(I1602*H1602,2)</f>
        <v>0</v>
      </c>
      <c r="BL1602" s="19" t="s">
        <v>290</v>
      </c>
      <c r="BM1602" s="239" t="s">
        <v>2236</v>
      </c>
    </row>
    <row r="1603" s="2" customFormat="1" ht="19.8" customHeight="1">
      <c r="A1603" s="40"/>
      <c r="B1603" s="41"/>
      <c r="C1603" s="228" t="s">
        <v>2237</v>
      </c>
      <c r="D1603" s="228" t="s">
        <v>179</v>
      </c>
      <c r="E1603" s="229" t="s">
        <v>2238</v>
      </c>
      <c r="F1603" s="230" t="s">
        <v>2239</v>
      </c>
      <c r="G1603" s="231" t="s">
        <v>194</v>
      </c>
      <c r="H1603" s="232">
        <v>0.24199999999999999</v>
      </c>
      <c r="I1603" s="233"/>
      <c r="J1603" s="234">
        <f>ROUND(I1603*H1603,2)</f>
        <v>0</v>
      </c>
      <c r="K1603" s="230" t="s">
        <v>183</v>
      </c>
      <c r="L1603" s="46"/>
      <c r="M1603" s="235" t="s">
        <v>21</v>
      </c>
      <c r="N1603" s="236" t="s">
        <v>44</v>
      </c>
      <c r="O1603" s="86"/>
      <c r="P1603" s="237">
        <f>O1603*H1603</f>
        <v>0</v>
      </c>
      <c r="Q1603" s="237">
        <v>0</v>
      </c>
      <c r="R1603" s="237">
        <f>Q1603*H1603</f>
        <v>0</v>
      </c>
      <c r="S1603" s="237">
        <v>0</v>
      </c>
      <c r="T1603" s="238">
        <f>S1603*H1603</f>
        <v>0</v>
      </c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R1603" s="239" t="s">
        <v>290</v>
      </c>
      <c r="AT1603" s="239" t="s">
        <v>179</v>
      </c>
      <c r="AU1603" s="239" t="s">
        <v>82</v>
      </c>
      <c r="AY1603" s="19" t="s">
        <v>177</v>
      </c>
      <c r="BE1603" s="240">
        <f>IF(N1603="základní",J1603,0)</f>
        <v>0</v>
      </c>
      <c r="BF1603" s="240">
        <f>IF(N1603="snížená",J1603,0)</f>
        <v>0</v>
      </c>
      <c r="BG1603" s="240">
        <f>IF(N1603="zákl. přenesená",J1603,0)</f>
        <v>0</v>
      </c>
      <c r="BH1603" s="240">
        <f>IF(N1603="sníž. přenesená",J1603,0)</f>
        <v>0</v>
      </c>
      <c r="BI1603" s="240">
        <f>IF(N1603="nulová",J1603,0)</f>
        <v>0</v>
      </c>
      <c r="BJ1603" s="19" t="s">
        <v>80</v>
      </c>
      <c r="BK1603" s="240">
        <f>ROUND(I1603*H1603,2)</f>
        <v>0</v>
      </c>
      <c r="BL1603" s="19" t="s">
        <v>290</v>
      </c>
      <c r="BM1603" s="239" t="s">
        <v>2240</v>
      </c>
    </row>
    <row r="1604" s="2" customFormat="1" ht="19.8" customHeight="1">
      <c r="A1604" s="40"/>
      <c r="B1604" s="41"/>
      <c r="C1604" s="228" t="s">
        <v>2241</v>
      </c>
      <c r="D1604" s="228" t="s">
        <v>179</v>
      </c>
      <c r="E1604" s="229" t="s">
        <v>2242</v>
      </c>
      <c r="F1604" s="230" t="s">
        <v>2243</v>
      </c>
      <c r="G1604" s="231" t="s">
        <v>194</v>
      </c>
      <c r="H1604" s="232">
        <v>0.24199999999999999</v>
      </c>
      <c r="I1604" s="233"/>
      <c r="J1604" s="234">
        <f>ROUND(I1604*H1604,2)</f>
        <v>0</v>
      </c>
      <c r="K1604" s="230" t="s">
        <v>183</v>
      </c>
      <c r="L1604" s="46"/>
      <c r="M1604" s="235" t="s">
        <v>21</v>
      </c>
      <c r="N1604" s="236" t="s">
        <v>44</v>
      </c>
      <c r="O1604" s="86"/>
      <c r="P1604" s="237">
        <f>O1604*H1604</f>
        <v>0</v>
      </c>
      <c r="Q1604" s="237">
        <v>0</v>
      </c>
      <c r="R1604" s="237">
        <f>Q1604*H1604</f>
        <v>0</v>
      </c>
      <c r="S1604" s="237">
        <v>0</v>
      </c>
      <c r="T1604" s="238">
        <f>S1604*H1604</f>
        <v>0</v>
      </c>
      <c r="U1604" s="40"/>
      <c r="V1604" s="40"/>
      <c r="W1604" s="40"/>
      <c r="X1604" s="40"/>
      <c r="Y1604" s="40"/>
      <c r="Z1604" s="40"/>
      <c r="AA1604" s="40"/>
      <c r="AB1604" s="40"/>
      <c r="AC1604" s="40"/>
      <c r="AD1604" s="40"/>
      <c r="AE1604" s="40"/>
      <c r="AR1604" s="239" t="s">
        <v>290</v>
      </c>
      <c r="AT1604" s="239" t="s">
        <v>179</v>
      </c>
      <c r="AU1604" s="239" t="s">
        <v>82</v>
      </c>
      <c r="AY1604" s="19" t="s">
        <v>177</v>
      </c>
      <c r="BE1604" s="240">
        <f>IF(N1604="základní",J1604,0)</f>
        <v>0</v>
      </c>
      <c r="BF1604" s="240">
        <f>IF(N1604="snížená",J1604,0)</f>
        <v>0</v>
      </c>
      <c r="BG1604" s="240">
        <f>IF(N1604="zákl. přenesená",J1604,0)</f>
        <v>0</v>
      </c>
      <c r="BH1604" s="240">
        <f>IF(N1604="sníž. přenesená",J1604,0)</f>
        <v>0</v>
      </c>
      <c r="BI1604" s="240">
        <f>IF(N1604="nulová",J1604,0)</f>
        <v>0</v>
      </c>
      <c r="BJ1604" s="19" t="s">
        <v>80</v>
      </c>
      <c r="BK1604" s="240">
        <f>ROUND(I1604*H1604,2)</f>
        <v>0</v>
      </c>
      <c r="BL1604" s="19" t="s">
        <v>290</v>
      </c>
      <c r="BM1604" s="239" t="s">
        <v>2244</v>
      </c>
    </row>
    <row r="1605" s="12" customFormat="1" ht="22.8" customHeight="1">
      <c r="A1605" s="12"/>
      <c r="B1605" s="212"/>
      <c r="C1605" s="213"/>
      <c r="D1605" s="214" t="s">
        <v>72</v>
      </c>
      <c r="E1605" s="226" t="s">
        <v>2245</v>
      </c>
      <c r="F1605" s="226" t="s">
        <v>2246</v>
      </c>
      <c r="G1605" s="213"/>
      <c r="H1605" s="213"/>
      <c r="I1605" s="216"/>
      <c r="J1605" s="227">
        <f>BK1605</f>
        <v>0</v>
      </c>
      <c r="K1605" s="213"/>
      <c r="L1605" s="218"/>
      <c r="M1605" s="219"/>
      <c r="N1605" s="220"/>
      <c r="O1605" s="220"/>
      <c r="P1605" s="221">
        <f>SUM(P1606:P1632)</f>
        <v>0</v>
      </c>
      <c r="Q1605" s="220"/>
      <c r="R1605" s="221">
        <f>SUM(R1606:R1632)</f>
        <v>1.8171584999999999</v>
      </c>
      <c r="S1605" s="220"/>
      <c r="T1605" s="222">
        <f>SUM(T1606:T1632)</f>
        <v>0</v>
      </c>
      <c r="U1605" s="12"/>
      <c r="V1605" s="12"/>
      <c r="W1605" s="12"/>
      <c r="X1605" s="12"/>
      <c r="Y1605" s="12"/>
      <c r="Z1605" s="12"/>
      <c r="AA1605" s="12"/>
      <c r="AB1605" s="12"/>
      <c r="AC1605" s="12"/>
      <c r="AD1605" s="12"/>
      <c r="AE1605" s="12"/>
      <c r="AR1605" s="223" t="s">
        <v>82</v>
      </c>
      <c r="AT1605" s="224" t="s">
        <v>72</v>
      </c>
      <c r="AU1605" s="224" t="s">
        <v>80</v>
      </c>
      <c r="AY1605" s="223" t="s">
        <v>177</v>
      </c>
      <c r="BK1605" s="225">
        <f>SUM(BK1606:BK1632)</f>
        <v>0</v>
      </c>
    </row>
    <row r="1606" s="2" customFormat="1" ht="14.4" customHeight="1">
      <c r="A1606" s="40"/>
      <c r="B1606" s="41"/>
      <c r="C1606" s="228" t="s">
        <v>2247</v>
      </c>
      <c r="D1606" s="228" t="s">
        <v>179</v>
      </c>
      <c r="E1606" s="229" t="s">
        <v>2248</v>
      </c>
      <c r="F1606" s="230" t="s">
        <v>2249</v>
      </c>
      <c r="G1606" s="231" t="s">
        <v>996</v>
      </c>
      <c r="H1606" s="232">
        <v>966</v>
      </c>
      <c r="I1606" s="233"/>
      <c r="J1606" s="234">
        <f>ROUND(I1606*H1606,2)</f>
        <v>0</v>
      </c>
      <c r="K1606" s="230" t="s">
        <v>183</v>
      </c>
      <c r="L1606" s="46"/>
      <c r="M1606" s="235" t="s">
        <v>21</v>
      </c>
      <c r="N1606" s="236" t="s">
        <v>44</v>
      </c>
      <c r="O1606" s="86"/>
      <c r="P1606" s="237">
        <f>O1606*H1606</f>
        <v>0</v>
      </c>
      <c r="Q1606" s="237">
        <v>5.0000000000000002E-05</v>
      </c>
      <c r="R1606" s="237">
        <f>Q1606*H1606</f>
        <v>0.048300000000000003</v>
      </c>
      <c r="S1606" s="237">
        <v>0</v>
      </c>
      <c r="T1606" s="238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39" t="s">
        <v>290</v>
      </c>
      <c r="AT1606" s="239" t="s">
        <v>179</v>
      </c>
      <c r="AU1606" s="239" t="s">
        <v>82</v>
      </c>
      <c r="AY1606" s="19" t="s">
        <v>177</v>
      </c>
      <c r="BE1606" s="240">
        <f>IF(N1606="základní",J1606,0)</f>
        <v>0</v>
      </c>
      <c r="BF1606" s="240">
        <f>IF(N1606="snížená",J1606,0)</f>
        <v>0</v>
      </c>
      <c r="BG1606" s="240">
        <f>IF(N1606="zákl. přenesená",J1606,0)</f>
        <v>0</v>
      </c>
      <c r="BH1606" s="240">
        <f>IF(N1606="sníž. přenesená",J1606,0)</f>
        <v>0</v>
      </c>
      <c r="BI1606" s="240">
        <f>IF(N1606="nulová",J1606,0)</f>
        <v>0</v>
      </c>
      <c r="BJ1606" s="19" t="s">
        <v>80</v>
      </c>
      <c r="BK1606" s="240">
        <f>ROUND(I1606*H1606,2)</f>
        <v>0</v>
      </c>
      <c r="BL1606" s="19" t="s">
        <v>290</v>
      </c>
      <c r="BM1606" s="239" t="s">
        <v>2250</v>
      </c>
    </row>
    <row r="1607" s="13" customFormat="1">
      <c r="A1607" s="13"/>
      <c r="B1607" s="241"/>
      <c r="C1607" s="242"/>
      <c r="D1607" s="243" t="s">
        <v>186</v>
      </c>
      <c r="E1607" s="244" t="s">
        <v>21</v>
      </c>
      <c r="F1607" s="245" t="s">
        <v>2251</v>
      </c>
      <c r="G1607" s="242"/>
      <c r="H1607" s="244" t="s">
        <v>21</v>
      </c>
      <c r="I1607" s="246"/>
      <c r="J1607" s="242"/>
      <c r="K1607" s="242"/>
      <c r="L1607" s="247"/>
      <c r="M1607" s="248"/>
      <c r="N1607" s="249"/>
      <c r="O1607" s="249"/>
      <c r="P1607" s="249"/>
      <c r="Q1607" s="249"/>
      <c r="R1607" s="249"/>
      <c r="S1607" s="249"/>
      <c r="T1607" s="250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51" t="s">
        <v>186</v>
      </c>
      <c r="AU1607" s="251" t="s">
        <v>82</v>
      </c>
      <c r="AV1607" s="13" t="s">
        <v>80</v>
      </c>
      <c r="AW1607" s="13" t="s">
        <v>34</v>
      </c>
      <c r="AX1607" s="13" t="s">
        <v>73</v>
      </c>
      <c r="AY1607" s="251" t="s">
        <v>177</v>
      </c>
    </row>
    <row r="1608" s="13" customFormat="1">
      <c r="A1608" s="13"/>
      <c r="B1608" s="241"/>
      <c r="C1608" s="242"/>
      <c r="D1608" s="243" t="s">
        <v>186</v>
      </c>
      <c r="E1608" s="244" t="s">
        <v>21</v>
      </c>
      <c r="F1608" s="245" t="s">
        <v>2252</v>
      </c>
      <c r="G1608" s="242"/>
      <c r="H1608" s="244" t="s">
        <v>21</v>
      </c>
      <c r="I1608" s="246"/>
      <c r="J1608" s="242"/>
      <c r="K1608" s="242"/>
      <c r="L1608" s="247"/>
      <c r="M1608" s="248"/>
      <c r="N1608" s="249"/>
      <c r="O1608" s="249"/>
      <c r="P1608" s="249"/>
      <c r="Q1608" s="249"/>
      <c r="R1608" s="249"/>
      <c r="S1608" s="249"/>
      <c r="T1608" s="250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51" t="s">
        <v>186</v>
      </c>
      <c r="AU1608" s="251" t="s">
        <v>82</v>
      </c>
      <c r="AV1608" s="13" t="s">
        <v>80</v>
      </c>
      <c r="AW1608" s="13" t="s">
        <v>34</v>
      </c>
      <c r="AX1608" s="13" t="s">
        <v>73</v>
      </c>
      <c r="AY1608" s="251" t="s">
        <v>177</v>
      </c>
    </row>
    <row r="1609" s="14" customFormat="1">
      <c r="A1609" s="14"/>
      <c r="B1609" s="252"/>
      <c r="C1609" s="253"/>
      <c r="D1609" s="243" t="s">
        <v>186</v>
      </c>
      <c r="E1609" s="254" t="s">
        <v>21</v>
      </c>
      <c r="F1609" s="255" t="s">
        <v>2253</v>
      </c>
      <c r="G1609" s="253"/>
      <c r="H1609" s="256">
        <v>966</v>
      </c>
      <c r="I1609" s="257"/>
      <c r="J1609" s="253"/>
      <c r="K1609" s="253"/>
      <c r="L1609" s="258"/>
      <c r="M1609" s="259"/>
      <c r="N1609" s="260"/>
      <c r="O1609" s="260"/>
      <c r="P1609" s="260"/>
      <c r="Q1609" s="260"/>
      <c r="R1609" s="260"/>
      <c r="S1609" s="260"/>
      <c r="T1609" s="261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62" t="s">
        <v>186</v>
      </c>
      <c r="AU1609" s="262" t="s">
        <v>82</v>
      </c>
      <c r="AV1609" s="14" t="s">
        <v>82</v>
      </c>
      <c r="AW1609" s="14" t="s">
        <v>34</v>
      </c>
      <c r="AX1609" s="14" t="s">
        <v>80</v>
      </c>
      <c r="AY1609" s="262" t="s">
        <v>177</v>
      </c>
    </row>
    <row r="1610" s="2" customFormat="1" ht="14.4" customHeight="1">
      <c r="A1610" s="40"/>
      <c r="B1610" s="41"/>
      <c r="C1610" s="274" t="s">
        <v>2254</v>
      </c>
      <c r="D1610" s="274" t="s">
        <v>191</v>
      </c>
      <c r="E1610" s="275" t="s">
        <v>2255</v>
      </c>
      <c r="F1610" s="276" t="s">
        <v>2256</v>
      </c>
      <c r="G1610" s="277" t="s">
        <v>996</v>
      </c>
      <c r="H1610" s="278">
        <v>1062.5999999999999</v>
      </c>
      <c r="I1610" s="279"/>
      <c r="J1610" s="280">
        <f>ROUND(I1610*H1610,2)</f>
        <v>0</v>
      </c>
      <c r="K1610" s="276" t="s">
        <v>21</v>
      </c>
      <c r="L1610" s="281"/>
      <c r="M1610" s="282" t="s">
        <v>21</v>
      </c>
      <c r="N1610" s="283" t="s">
        <v>44</v>
      </c>
      <c r="O1610" s="86"/>
      <c r="P1610" s="237">
        <f>O1610*H1610</f>
        <v>0</v>
      </c>
      <c r="Q1610" s="237">
        <v>0.001</v>
      </c>
      <c r="R1610" s="237">
        <f>Q1610*H1610</f>
        <v>1.0626</v>
      </c>
      <c r="S1610" s="237">
        <v>0</v>
      </c>
      <c r="T1610" s="238">
        <f>S1610*H1610</f>
        <v>0</v>
      </c>
      <c r="U1610" s="40"/>
      <c r="V1610" s="40"/>
      <c r="W1610" s="40"/>
      <c r="X1610" s="40"/>
      <c r="Y1610" s="40"/>
      <c r="Z1610" s="40"/>
      <c r="AA1610" s="40"/>
      <c r="AB1610" s="40"/>
      <c r="AC1610" s="40"/>
      <c r="AD1610" s="40"/>
      <c r="AE1610" s="40"/>
      <c r="AR1610" s="239" t="s">
        <v>385</v>
      </c>
      <c r="AT1610" s="239" t="s">
        <v>191</v>
      </c>
      <c r="AU1610" s="239" t="s">
        <v>82</v>
      </c>
      <c r="AY1610" s="19" t="s">
        <v>177</v>
      </c>
      <c r="BE1610" s="240">
        <f>IF(N1610="základní",J1610,0)</f>
        <v>0</v>
      </c>
      <c r="BF1610" s="240">
        <f>IF(N1610="snížená",J1610,0)</f>
        <v>0</v>
      </c>
      <c r="BG1610" s="240">
        <f>IF(N1610="zákl. přenesená",J1610,0)</f>
        <v>0</v>
      </c>
      <c r="BH1610" s="240">
        <f>IF(N1610="sníž. přenesená",J1610,0)</f>
        <v>0</v>
      </c>
      <c r="BI1610" s="240">
        <f>IF(N1610="nulová",J1610,0)</f>
        <v>0</v>
      </c>
      <c r="BJ1610" s="19" t="s">
        <v>80</v>
      </c>
      <c r="BK1610" s="240">
        <f>ROUND(I1610*H1610,2)</f>
        <v>0</v>
      </c>
      <c r="BL1610" s="19" t="s">
        <v>290</v>
      </c>
      <c r="BM1610" s="239" t="s">
        <v>2257</v>
      </c>
    </row>
    <row r="1611" s="14" customFormat="1">
      <c r="A1611" s="14"/>
      <c r="B1611" s="252"/>
      <c r="C1611" s="253"/>
      <c r="D1611" s="243" t="s">
        <v>186</v>
      </c>
      <c r="E1611" s="254" t="s">
        <v>21</v>
      </c>
      <c r="F1611" s="255" t="s">
        <v>2253</v>
      </c>
      <c r="G1611" s="253"/>
      <c r="H1611" s="256">
        <v>966</v>
      </c>
      <c r="I1611" s="257"/>
      <c r="J1611" s="253"/>
      <c r="K1611" s="253"/>
      <c r="L1611" s="258"/>
      <c r="M1611" s="259"/>
      <c r="N1611" s="260"/>
      <c r="O1611" s="260"/>
      <c r="P1611" s="260"/>
      <c r="Q1611" s="260"/>
      <c r="R1611" s="260"/>
      <c r="S1611" s="260"/>
      <c r="T1611" s="261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62" t="s">
        <v>186</v>
      </c>
      <c r="AU1611" s="262" t="s">
        <v>82</v>
      </c>
      <c r="AV1611" s="14" t="s">
        <v>82</v>
      </c>
      <c r="AW1611" s="14" t="s">
        <v>34</v>
      </c>
      <c r="AX1611" s="14" t="s">
        <v>73</v>
      </c>
      <c r="AY1611" s="262" t="s">
        <v>177</v>
      </c>
    </row>
    <row r="1612" s="14" customFormat="1">
      <c r="A1612" s="14"/>
      <c r="B1612" s="252"/>
      <c r="C1612" s="253"/>
      <c r="D1612" s="243" t="s">
        <v>186</v>
      </c>
      <c r="E1612" s="254" t="s">
        <v>21</v>
      </c>
      <c r="F1612" s="255" t="s">
        <v>2258</v>
      </c>
      <c r="G1612" s="253"/>
      <c r="H1612" s="256">
        <v>1062.5999999999999</v>
      </c>
      <c r="I1612" s="257"/>
      <c r="J1612" s="253"/>
      <c r="K1612" s="253"/>
      <c r="L1612" s="258"/>
      <c r="M1612" s="259"/>
      <c r="N1612" s="260"/>
      <c r="O1612" s="260"/>
      <c r="P1612" s="260"/>
      <c r="Q1612" s="260"/>
      <c r="R1612" s="260"/>
      <c r="S1612" s="260"/>
      <c r="T1612" s="261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62" t="s">
        <v>186</v>
      </c>
      <c r="AU1612" s="262" t="s">
        <v>82</v>
      </c>
      <c r="AV1612" s="14" t="s">
        <v>82</v>
      </c>
      <c r="AW1612" s="14" t="s">
        <v>34</v>
      </c>
      <c r="AX1612" s="14" t="s">
        <v>80</v>
      </c>
      <c r="AY1612" s="262" t="s">
        <v>177</v>
      </c>
    </row>
    <row r="1613" s="2" customFormat="1" ht="19.8" customHeight="1">
      <c r="A1613" s="40"/>
      <c r="B1613" s="41"/>
      <c r="C1613" s="228" t="s">
        <v>2259</v>
      </c>
      <c r="D1613" s="228" t="s">
        <v>179</v>
      </c>
      <c r="E1613" s="229" t="s">
        <v>2260</v>
      </c>
      <c r="F1613" s="230" t="s">
        <v>2261</v>
      </c>
      <c r="G1613" s="231" t="s">
        <v>788</v>
      </c>
      <c r="H1613" s="232">
        <v>1</v>
      </c>
      <c r="I1613" s="233"/>
      <c r="J1613" s="234">
        <f>ROUND(I1613*H1613,2)</f>
        <v>0</v>
      </c>
      <c r="K1613" s="230" t="s">
        <v>183</v>
      </c>
      <c r="L1613" s="46"/>
      <c r="M1613" s="235" t="s">
        <v>21</v>
      </c>
      <c r="N1613" s="236" t="s">
        <v>44</v>
      </c>
      <c r="O1613" s="86"/>
      <c r="P1613" s="237">
        <f>O1613*H1613</f>
        <v>0</v>
      </c>
      <c r="Q1613" s="237">
        <v>4.0000000000000003E-05</v>
      </c>
      <c r="R1613" s="237">
        <f>Q1613*H1613</f>
        <v>4.0000000000000003E-05</v>
      </c>
      <c r="S1613" s="237">
        <v>0</v>
      </c>
      <c r="T1613" s="238">
        <f>S1613*H1613</f>
        <v>0</v>
      </c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R1613" s="239" t="s">
        <v>290</v>
      </c>
      <c r="AT1613" s="239" t="s">
        <v>179</v>
      </c>
      <c r="AU1613" s="239" t="s">
        <v>82</v>
      </c>
      <c r="AY1613" s="19" t="s">
        <v>177</v>
      </c>
      <c r="BE1613" s="240">
        <f>IF(N1613="základní",J1613,0)</f>
        <v>0</v>
      </c>
      <c r="BF1613" s="240">
        <f>IF(N1613="snížená",J1613,0)</f>
        <v>0</v>
      </c>
      <c r="BG1613" s="240">
        <f>IF(N1613="zákl. přenesená",J1613,0)</f>
        <v>0</v>
      </c>
      <c r="BH1613" s="240">
        <f>IF(N1613="sníž. přenesená",J1613,0)</f>
        <v>0</v>
      </c>
      <c r="BI1613" s="240">
        <f>IF(N1613="nulová",J1613,0)</f>
        <v>0</v>
      </c>
      <c r="BJ1613" s="19" t="s">
        <v>80</v>
      </c>
      <c r="BK1613" s="240">
        <f>ROUND(I1613*H1613,2)</f>
        <v>0</v>
      </c>
      <c r="BL1613" s="19" t="s">
        <v>290</v>
      </c>
      <c r="BM1613" s="239" t="s">
        <v>2262</v>
      </c>
    </row>
    <row r="1614" s="13" customFormat="1">
      <c r="A1614" s="13"/>
      <c r="B1614" s="241"/>
      <c r="C1614" s="242"/>
      <c r="D1614" s="243" t="s">
        <v>186</v>
      </c>
      <c r="E1614" s="244" t="s">
        <v>21</v>
      </c>
      <c r="F1614" s="245" t="s">
        <v>2263</v>
      </c>
      <c r="G1614" s="242"/>
      <c r="H1614" s="244" t="s">
        <v>21</v>
      </c>
      <c r="I1614" s="246"/>
      <c r="J1614" s="242"/>
      <c r="K1614" s="242"/>
      <c r="L1614" s="247"/>
      <c r="M1614" s="248"/>
      <c r="N1614" s="249"/>
      <c r="O1614" s="249"/>
      <c r="P1614" s="249"/>
      <c r="Q1614" s="249"/>
      <c r="R1614" s="249"/>
      <c r="S1614" s="249"/>
      <c r="T1614" s="250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51" t="s">
        <v>186</v>
      </c>
      <c r="AU1614" s="251" t="s">
        <v>82</v>
      </c>
      <c r="AV1614" s="13" t="s">
        <v>80</v>
      </c>
      <c r="AW1614" s="13" t="s">
        <v>34</v>
      </c>
      <c r="AX1614" s="13" t="s">
        <v>73</v>
      </c>
      <c r="AY1614" s="251" t="s">
        <v>177</v>
      </c>
    </row>
    <row r="1615" s="13" customFormat="1">
      <c r="A1615" s="13"/>
      <c r="B1615" s="241"/>
      <c r="C1615" s="242"/>
      <c r="D1615" s="243" t="s">
        <v>186</v>
      </c>
      <c r="E1615" s="244" t="s">
        <v>21</v>
      </c>
      <c r="F1615" s="245" t="s">
        <v>2264</v>
      </c>
      <c r="G1615" s="242"/>
      <c r="H1615" s="244" t="s">
        <v>21</v>
      </c>
      <c r="I1615" s="246"/>
      <c r="J1615" s="242"/>
      <c r="K1615" s="242"/>
      <c r="L1615" s="247"/>
      <c r="M1615" s="248"/>
      <c r="N1615" s="249"/>
      <c r="O1615" s="249"/>
      <c r="P1615" s="249"/>
      <c r="Q1615" s="249"/>
      <c r="R1615" s="249"/>
      <c r="S1615" s="249"/>
      <c r="T1615" s="250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51" t="s">
        <v>186</v>
      </c>
      <c r="AU1615" s="251" t="s">
        <v>82</v>
      </c>
      <c r="AV1615" s="13" t="s">
        <v>80</v>
      </c>
      <c r="AW1615" s="13" t="s">
        <v>34</v>
      </c>
      <c r="AX1615" s="13" t="s">
        <v>73</v>
      </c>
      <c r="AY1615" s="251" t="s">
        <v>177</v>
      </c>
    </row>
    <row r="1616" s="13" customFormat="1">
      <c r="A1616" s="13"/>
      <c r="B1616" s="241"/>
      <c r="C1616" s="242"/>
      <c r="D1616" s="243" t="s">
        <v>186</v>
      </c>
      <c r="E1616" s="244" t="s">
        <v>21</v>
      </c>
      <c r="F1616" s="245" t="s">
        <v>2265</v>
      </c>
      <c r="G1616" s="242"/>
      <c r="H1616" s="244" t="s">
        <v>21</v>
      </c>
      <c r="I1616" s="246"/>
      <c r="J1616" s="242"/>
      <c r="K1616" s="242"/>
      <c r="L1616" s="247"/>
      <c r="M1616" s="248"/>
      <c r="N1616" s="249"/>
      <c r="O1616" s="249"/>
      <c r="P1616" s="249"/>
      <c r="Q1616" s="249"/>
      <c r="R1616" s="249"/>
      <c r="S1616" s="249"/>
      <c r="T1616" s="250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51" t="s">
        <v>186</v>
      </c>
      <c r="AU1616" s="251" t="s">
        <v>82</v>
      </c>
      <c r="AV1616" s="13" t="s">
        <v>80</v>
      </c>
      <c r="AW1616" s="13" t="s">
        <v>34</v>
      </c>
      <c r="AX1616" s="13" t="s">
        <v>73</v>
      </c>
      <c r="AY1616" s="251" t="s">
        <v>177</v>
      </c>
    </row>
    <row r="1617" s="14" customFormat="1">
      <c r="A1617" s="14"/>
      <c r="B1617" s="252"/>
      <c r="C1617" s="253"/>
      <c r="D1617" s="243" t="s">
        <v>186</v>
      </c>
      <c r="E1617" s="254" t="s">
        <v>21</v>
      </c>
      <c r="F1617" s="255" t="s">
        <v>80</v>
      </c>
      <c r="G1617" s="253"/>
      <c r="H1617" s="256">
        <v>1</v>
      </c>
      <c r="I1617" s="257"/>
      <c r="J1617" s="253"/>
      <c r="K1617" s="253"/>
      <c r="L1617" s="258"/>
      <c r="M1617" s="259"/>
      <c r="N1617" s="260"/>
      <c r="O1617" s="260"/>
      <c r="P1617" s="260"/>
      <c r="Q1617" s="260"/>
      <c r="R1617" s="260"/>
      <c r="S1617" s="260"/>
      <c r="T1617" s="261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62" t="s">
        <v>186</v>
      </c>
      <c r="AU1617" s="262" t="s">
        <v>82</v>
      </c>
      <c r="AV1617" s="14" t="s">
        <v>82</v>
      </c>
      <c r="AW1617" s="14" t="s">
        <v>34</v>
      </c>
      <c r="AX1617" s="14" t="s">
        <v>80</v>
      </c>
      <c r="AY1617" s="262" t="s">
        <v>177</v>
      </c>
    </row>
    <row r="1618" s="2" customFormat="1" ht="19.8" customHeight="1">
      <c r="A1618" s="40"/>
      <c r="B1618" s="41"/>
      <c r="C1618" s="274" t="s">
        <v>2266</v>
      </c>
      <c r="D1618" s="274" t="s">
        <v>191</v>
      </c>
      <c r="E1618" s="275" t="s">
        <v>2267</v>
      </c>
      <c r="F1618" s="276" t="s">
        <v>2268</v>
      </c>
      <c r="G1618" s="277" t="s">
        <v>788</v>
      </c>
      <c r="H1618" s="278">
        <v>1</v>
      </c>
      <c r="I1618" s="279"/>
      <c r="J1618" s="280">
        <f>ROUND(I1618*H1618,2)</f>
        <v>0</v>
      </c>
      <c r="K1618" s="276" t="s">
        <v>21</v>
      </c>
      <c r="L1618" s="281"/>
      <c r="M1618" s="282" t="s">
        <v>21</v>
      </c>
      <c r="N1618" s="283" t="s">
        <v>44</v>
      </c>
      <c r="O1618" s="86"/>
      <c r="P1618" s="237">
        <f>O1618*H1618</f>
        <v>0</v>
      </c>
      <c r="Q1618" s="237">
        <v>0.076999999999999999</v>
      </c>
      <c r="R1618" s="237">
        <f>Q1618*H1618</f>
        <v>0.076999999999999999</v>
      </c>
      <c r="S1618" s="237">
        <v>0</v>
      </c>
      <c r="T1618" s="238">
        <f>S1618*H1618</f>
        <v>0</v>
      </c>
      <c r="U1618" s="40"/>
      <c r="V1618" s="40"/>
      <c r="W1618" s="40"/>
      <c r="X1618" s="40"/>
      <c r="Y1618" s="40"/>
      <c r="Z1618" s="40"/>
      <c r="AA1618" s="40"/>
      <c r="AB1618" s="40"/>
      <c r="AC1618" s="40"/>
      <c r="AD1618" s="40"/>
      <c r="AE1618" s="40"/>
      <c r="AR1618" s="239" t="s">
        <v>385</v>
      </c>
      <c r="AT1618" s="239" t="s">
        <v>191</v>
      </c>
      <c r="AU1618" s="239" t="s">
        <v>82</v>
      </c>
      <c r="AY1618" s="19" t="s">
        <v>177</v>
      </c>
      <c r="BE1618" s="240">
        <f>IF(N1618="základní",J1618,0)</f>
        <v>0</v>
      </c>
      <c r="BF1618" s="240">
        <f>IF(N1618="snížená",J1618,0)</f>
        <v>0</v>
      </c>
      <c r="BG1618" s="240">
        <f>IF(N1618="zákl. přenesená",J1618,0)</f>
        <v>0</v>
      </c>
      <c r="BH1618" s="240">
        <f>IF(N1618="sníž. přenesená",J1618,0)</f>
        <v>0</v>
      </c>
      <c r="BI1618" s="240">
        <f>IF(N1618="nulová",J1618,0)</f>
        <v>0</v>
      </c>
      <c r="BJ1618" s="19" t="s">
        <v>80</v>
      </c>
      <c r="BK1618" s="240">
        <f>ROUND(I1618*H1618,2)</f>
        <v>0</v>
      </c>
      <c r="BL1618" s="19" t="s">
        <v>290</v>
      </c>
      <c r="BM1618" s="239" t="s">
        <v>2269</v>
      </c>
    </row>
    <row r="1619" s="2" customFormat="1" ht="19.8" customHeight="1">
      <c r="A1619" s="40"/>
      <c r="B1619" s="41"/>
      <c r="C1619" s="228" t="s">
        <v>2270</v>
      </c>
      <c r="D1619" s="228" t="s">
        <v>179</v>
      </c>
      <c r="E1619" s="229" t="s">
        <v>2271</v>
      </c>
      <c r="F1619" s="230" t="s">
        <v>2272</v>
      </c>
      <c r="G1619" s="231" t="s">
        <v>293</v>
      </c>
      <c r="H1619" s="232">
        <v>36.350000000000001</v>
      </c>
      <c r="I1619" s="233"/>
      <c r="J1619" s="234">
        <f>ROUND(I1619*H1619,2)</f>
        <v>0</v>
      </c>
      <c r="K1619" s="230" t="s">
        <v>183</v>
      </c>
      <c r="L1619" s="46"/>
      <c r="M1619" s="235" t="s">
        <v>21</v>
      </c>
      <c r="N1619" s="236" t="s">
        <v>44</v>
      </c>
      <c r="O1619" s="86"/>
      <c r="P1619" s="237">
        <f>O1619*H1619</f>
        <v>0</v>
      </c>
      <c r="Q1619" s="237">
        <v>6.0000000000000002E-05</v>
      </c>
      <c r="R1619" s="237">
        <f>Q1619*H1619</f>
        <v>0.0021810000000000002</v>
      </c>
      <c r="S1619" s="237">
        <v>0</v>
      </c>
      <c r="T1619" s="238">
        <f>S1619*H1619</f>
        <v>0</v>
      </c>
      <c r="U1619" s="40"/>
      <c r="V1619" s="40"/>
      <c r="W1619" s="40"/>
      <c r="X1619" s="40"/>
      <c r="Y1619" s="40"/>
      <c r="Z1619" s="40"/>
      <c r="AA1619" s="40"/>
      <c r="AB1619" s="40"/>
      <c r="AC1619" s="40"/>
      <c r="AD1619" s="40"/>
      <c r="AE1619" s="40"/>
      <c r="AR1619" s="239" t="s">
        <v>290</v>
      </c>
      <c r="AT1619" s="239" t="s">
        <v>179</v>
      </c>
      <c r="AU1619" s="239" t="s">
        <v>82</v>
      </c>
      <c r="AY1619" s="19" t="s">
        <v>177</v>
      </c>
      <c r="BE1619" s="240">
        <f>IF(N1619="základní",J1619,0)</f>
        <v>0</v>
      </c>
      <c r="BF1619" s="240">
        <f>IF(N1619="snížená",J1619,0)</f>
        <v>0</v>
      </c>
      <c r="BG1619" s="240">
        <f>IF(N1619="zákl. přenesená",J1619,0)</f>
        <v>0</v>
      </c>
      <c r="BH1619" s="240">
        <f>IF(N1619="sníž. přenesená",J1619,0)</f>
        <v>0</v>
      </c>
      <c r="BI1619" s="240">
        <f>IF(N1619="nulová",J1619,0)</f>
        <v>0</v>
      </c>
      <c r="BJ1619" s="19" t="s">
        <v>80</v>
      </c>
      <c r="BK1619" s="240">
        <f>ROUND(I1619*H1619,2)</f>
        <v>0</v>
      </c>
      <c r="BL1619" s="19" t="s">
        <v>290</v>
      </c>
      <c r="BM1619" s="239" t="s">
        <v>2273</v>
      </c>
    </row>
    <row r="1620" s="13" customFormat="1">
      <c r="A1620" s="13"/>
      <c r="B1620" s="241"/>
      <c r="C1620" s="242"/>
      <c r="D1620" s="243" t="s">
        <v>186</v>
      </c>
      <c r="E1620" s="244" t="s">
        <v>21</v>
      </c>
      <c r="F1620" s="245" t="s">
        <v>2274</v>
      </c>
      <c r="G1620" s="242"/>
      <c r="H1620" s="244" t="s">
        <v>21</v>
      </c>
      <c r="I1620" s="246"/>
      <c r="J1620" s="242"/>
      <c r="K1620" s="242"/>
      <c r="L1620" s="247"/>
      <c r="M1620" s="248"/>
      <c r="N1620" s="249"/>
      <c r="O1620" s="249"/>
      <c r="P1620" s="249"/>
      <c r="Q1620" s="249"/>
      <c r="R1620" s="249"/>
      <c r="S1620" s="249"/>
      <c r="T1620" s="250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51" t="s">
        <v>186</v>
      </c>
      <c r="AU1620" s="251" t="s">
        <v>82</v>
      </c>
      <c r="AV1620" s="13" t="s">
        <v>80</v>
      </c>
      <c r="AW1620" s="13" t="s">
        <v>34</v>
      </c>
      <c r="AX1620" s="13" t="s">
        <v>73</v>
      </c>
      <c r="AY1620" s="251" t="s">
        <v>177</v>
      </c>
    </row>
    <row r="1621" s="13" customFormat="1">
      <c r="A1621" s="13"/>
      <c r="B1621" s="241"/>
      <c r="C1621" s="242"/>
      <c r="D1621" s="243" t="s">
        <v>186</v>
      </c>
      <c r="E1621" s="244" t="s">
        <v>21</v>
      </c>
      <c r="F1621" s="245" t="s">
        <v>2275</v>
      </c>
      <c r="G1621" s="242"/>
      <c r="H1621" s="244" t="s">
        <v>21</v>
      </c>
      <c r="I1621" s="246"/>
      <c r="J1621" s="242"/>
      <c r="K1621" s="242"/>
      <c r="L1621" s="247"/>
      <c r="M1621" s="248"/>
      <c r="N1621" s="249"/>
      <c r="O1621" s="249"/>
      <c r="P1621" s="249"/>
      <c r="Q1621" s="249"/>
      <c r="R1621" s="249"/>
      <c r="S1621" s="249"/>
      <c r="T1621" s="250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51" t="s">
        <v>186</v>
      </c>
      <c r="AU1621" s="251" t="s">
        <v>82</v>
      </c>
      <c r="AV1621" s="13" t="s">
        <v>80</v>
      </c>
      <c r="AW1621" s="13" t="s">
        <v>34</v>
      </c>
      <c r="AX1621" s="13" t="s">
        <v>73</v>
      </c>
      <c r="AY1621" s="251" t="s">
        <v>177</v>
      </c>
    </row>
    <row r="1622" s="13" customFormat="1">
      <c r="A1622" s="13"/>
      <c r="B1622" s="241"/>
      <c r="C1622" s="242"/>
      <c r="D1622" s="243" t="s">
        <v>186</v>
      </c>
      <c r="E1622" s="244" t="s">
        <v>21</v>
      </c>
      <c r="F1622" s="245" t="s">
        <v>1264</v>
      </c>
      <c r="G1622" s="242"/>
      <c r="H1622" s="244" t="s">
        <v>21</v>
      </c>
      <c r="I1622" s="246"/>
      <c r="J1622" s="242"/>
      <c r="K1622" s="242"/>
      <c r="L1622" s="247"/>
      <c r="M1622" s="248"/>
      <c r="N1622" s="249"/>
      <c r="O1622" s="249"/>
      <c r="P1622" s="249"/>
      <c r="Q1622" s="249"/>
      <c r="R1622" s="249"/>
      <c r="S1622" s="249"/>
      <c r="T1622" s="250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51" t="s">
        <v>186</v>
      </c>
      <c r="AU1622" s="251" t="s">
        <v>82</v>
      </c>
      <c r="AV1622" s="13" t="s">
        <v>80</v>
      </c>
      <c r="AW1622" s="13" t="s">
        <v>34</v>
      </c>
      <c r="AX1622" s="13" t="s">
        <v>73</v>
      </c>
      <c r="AY1622" s="251" t="s">
        <v>177</v>
      </c>
    </row>
    <row r="1623" s="14" customFormat="1">
      <c r="A1623" s="14"/>
      <c r="B1623" s="252"/>
      <c r="C1623" s="253"/>
      <c r="D1623" s="243" t="s">
        <v>186</v>
      </c>
      <c r="E1623" s="254" t="s">
        <v>21</v>
      </c>
      <c r="F1623" s="255" t="s">
        <v>1265</v>
      </c>
      <c r="G1623" s="253"/>
      <c r="H1623" s="256">
        <v>36.350000000000001</v>
      </c>
      <c r="I1623" s="257"/>
      <c r="J1623" s="253"/>
      <c r="K1623" s="253"/>
      <c r="L1623" s="258"/>
      <c r="M1623" s="259"/>
      <c r="N1623" s="260"/>
      <c r="O1623" s="260"/>
      <c r="P1623" s="260"/>
      <c r="Q1623" s="260"/>
      <c r="R1623" s="260"/>
      <c r="S1623" s="260"/>
      <c r="T1623" s="261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62" t="s">
        <v>186</v>
      </c>
      <c r="AU1623" s="262" t="s">
        <v>82</v>
      </c>
      <c r="AV1623" s="14" t="s">
        <v>82</v>
      </c>
      <c r="AW1623" s="14" t="s">
        <v>34</v>
      </c>
      <c r="AX1623" s="14" t="s">
        <v>80</v>
      </c>
      <c r="AY1623" s="262" t="s">
        <v>177</v>
      </c>
    </row>
    <row r="1624" s="2" customFormat="1" ht="14.4" customHeight="1">
      <c r="A1624" s="40"/>
      <c r="B1624" s="41"/>
      <c r="C1624" s="228" t="s">
        <v>2276</v>
      </c>
      <c r="D1624" s="228" t="s">
        <v>179</v>
      </c>
      <c r="E1624" s="229" t="s">
        <v>2248</v>
      </c>
      <c r="F1624" s="230" t="s">
        <v>2249</v>
      </c>
      <c r="G1624" s="231" t="s">
        <v>996</v>
      </c>
      <c r="H1624" s="232">
        <v>545.25</v>
      </c>
      <c r="I1624" s="233"/>
      <c r="J1624" s="234">
        <f>ROUND(I1624*H1624,2)</f>
        <v>0</v>
      </c>
      <c r="K1624" s="230" t="s">
        <v>183</v>
      </c>
      <c r="L1624" s="46"/>
      <c r="M1624" s="235" t="s">
        <v>21</v>
      </c>
      <c r="N1624" s="236" t="s">
        <v>44</v>
      </c>
      <c r="O1624" s="86"/>
      <c r="P1624" s="237">
        <f>O1624*H1624</f>
        <v>0</v>
      </c>
      <c r="Q1624" s="237">
        <v>5.0000000000000002E-05</v>
      </c>
      <c r="R1624" s="237">
        <f>Q1624*H1624</f>
        <v>0.027262500000000002</v>
      </c>
      <c r="S1624" s="237">
        <v>0</v>
      </c>
      <c r="T1624" s="238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39" t="s">
        <v>290</v>
      </c>
      <c r="AT1624" s="239" t="s">
        <v>179</v>
      </c>
      <c r="AU1624" s="239" t="s">
        <v>82</v>
      </c>
      <c r="AY1624" s="19" t="s">
        <v>177</v>
      </c>
      <c r="BE1624" s="240">
        <f>IF(N1624="základní",J1624,0)</f>
        <v>0</v>
      </c>
      <c r="BF1624" s="240">
        <f>IF(N1624="snížená",J1624,0)</f>
        <v>0</v>
      </c>
      <c r="BG1624" s="240">
        <f>IF(N1624="zákl. přenesená",J1624,0)</f>
        <v>0</v>
      </c>
      <c r="BH1624" s="240">
        <f>IF(N1624="sníž. přenesená",J1624,0)</f>
        <v>0</v>
      </c>
      <c r="BI1624" s="240">
        <f>IF(N1624="nulová",J1624,0)</f>
        <v>0</v>
      </c>
      <c r="BJ1624" s="19" t="s">
        <v>80</v>
      </c>
      <c r="BK1624" s="240">
        <f>ROUND(I1624*H1624,2)</f>
        <v>0</v>
      </c>
      <c r="BL1624" s="19" t="s">
        <v>290</v>
      </c>
      <c r="BM1624" s="239" t="s">
        <v>2277</v>
      </c>
    </row>
    <row r="1625" s="13" customFormat="1">
      <c r="A1625" s="13"/>
      <c r="B1625" s="241"/>
      <c r="C1625" s="242"/>
      <c r="D1625" s="243" t="s">
        <v>186</v>
      </c>
      <c r="E1625" s="244" t="s">
        <v>21</v>
      </c>
      <c r="F1625" s="245" t="s">
        <v>2278</v>
      </c>
      <c r="G1625" s="242"/>
      <c r="H1625" s="244" t="s">
        <v>21</v>
      </c>
      <c r="I1625" s="246"/>
      <c r="J1625" s="242"/>
      <c r="K1625" s="242"/>
      <c r="L1625" s="247"/>
      <c r="M1625" s="248"/>
      <c r="N1625" s="249"/>
      <c r="O1625" s="249"/>
      <c r="P1625" s="249"/>
      <c r="Q1625" s="249"/>
      <c r="R1625" s="249"/>
      <c r="S1625" s="249"/>
      <c r="T1625" s="250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51" t="s">
        <v>186</v>
      </c>
      <c r="AU1625" s="251" t="s">
        <v>82</v>
      </c>
      <c r="AV1625" s="13" t="s">
        <v>80</v>
      </c>
      <c r="AW1625" s="13" t="s">
        <v>34</v>
      </c>
      <c r="AX1625" s="13" t="s">
        <v>73</v>
      </c>
      <c r="AY1625" s="251" t="s">
        <v>177</v>
      </c>
    </row>
    <row r="1626" s="13" customFormat="1">
      <c r="A1626" s="13"/>
      <c r="B1626" s="241"/>
      <c r="C1626" s="242"/>
      <c r="D1626" s="243" t="s">
        <v>186</v>
      </c>
      <c r="E1626" s="244" t="s">
        <v>21</v>
      </c>
      <c r="F1626" s="245" t="s">
        <v>1264</v>
      </c>
      <c r="G1626" s="242"/>
      <c r="H1626" s="244" t="s">
        <v>21</v>
      </c>
      <c r="I1626" s="246"/>
      <c r="J1626" s="242"/>
      <c r="K1626" s="242"/>
      <c r="L1626" s="247"/>
      <c r="M1626" s="248"/>
      <c r="N1626" s="249"/>
      <c r="O1626" s="249"/>
      <c r="P1626" s="249"/>
      <c r="Q1626" s="249"/>
      <c r="R1626" s="249"/>
      <c r="S1626" s="249"/>
      <c r="T1626" s="250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51" t="s">
        <v>186</v>
      </c>
      <c r="AU1626" s="251" t="s">
        <v>82</v>
      </c>
      <c r="AV1626" s="13" t="s">
        <v>80</v>
      </c>
      <c r="AW1626" s="13" t="s">
        <v>34</v>
      </c>
      <c r="AX1626" s="13" t="s">
        <v>73</v>
      </c>
      <c r="AY1626" s="251" t="s">
        <v>177</v>
      </c>
    </row>
    <row r="1627" s="14" customFormat="1">
      <c r="A1627" s="14"/>
      <c r="B1627" s="252"/>
      <c r="C1627" s="253"/>
      <c r="D1627" s="243" t="s">
        <v>186</v>
      </c>
      <c r="E1627" s="254" t="s">
        <v>21</v>
      </c>
      <c r="F1627" s="255" t="s">
        <v>2279</v>
      </c>
      <c r="G1627" s="253"/>
      <c r="H1627" s="256">
        <v>545.25</v>
      </c>
      <c r="I1627" s="257"/>
      <c r="J1627" s="253"/>
      <c r="K1627" s="253"/>
      <c r="L1627" s="258"/>
      <c r="M1627" s="259"/>
      <c r="N1627" s="260"/>
      <c r="O1627" s="260"/>
      <c r="P1627" s="260"/>
      <c r="Q1627" s="260"/>
      <c r="R1627" s="260"/>
      <c r="S1627" s="260"/>
      <c r="T1627" s="26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62" t="s">
        <v>186</v>
      </c>
      <c r="AU1627" s="262" t="s">
        <v>82</v>
      </c>
      <c r="AV1627" s="14" t="s">
        <v>82</v>
      </c>
      <c r="AW1627" s="14" t="s">
        <v>34</v>
      </c>
      <c r="AX1627" s="14" t="s">
        <v>80</v>
      </c>
      <c r="AY1627" s="262" t="s">
        <v>177</v>
      </c>
    </row>
    <row r="1628" s="2" customFormat="1" ht="14.4" customHeight="1">
      <c r="A1628" s="40"/>
      <c r="B1628" s="41"/>
      <c r="C1628" s="274" t="s">
        <v>2280</v>
      </c>
      <c r="D1628" s="274" t="s">
        <v>191</v>
      </c>
      <c r="E1628" s="275" t="s">
        <v>2255</v>
      </c>
      <c r="F1628" s="276" t="s">
        <v>2256</v>
      </c>
      <c r="G1628" s="277" t="s">
        <v>996</v>
      </c>
      <c r="H1628" s="278">
        <v>599.77499999999998</v>
      </c>
      <c r="I1628" s="279"/>
      <c r="J1628" s="280">
        <f>ROUND(I1628*H1628,2)</f>
        <v>0</v>
      </c>
      <c r="K1628" s="276" t="s">
        <v>21</v>
      </c>
      <c r="L1628" s="281"/>
      <c r="M1628" s="282" t="s">
        <v>21</v>
      </c>
      <c r="N1628" s="283" t="s">
        <v>44</v>
      </c>
      <c r="O1628" s="86"/>
      <c r="P1628" s="237">
        <f>O1628*H1628</f>
        <v>0</v>
      </c>
      <c r="Q1628" s="237">
        <v>0.001</v>
      </c>
      <c r="R1628" s="237">
        <f>Q1628*H1628</f>
        <v>0.59977499999999995</v>
      </c>
      <c r="S1628" s="237">
        <v>0</v>
      </c>
      <c r="T1628" s="238">
        <f>S1628*H1628</f>
        <v>0</v>
      </c>
      <c r="U1628" s="40"/>
      <c r="V1628" s="40"/>
      <c r="W1628" s="40"/>
      <c r="X1628" s="40"/>
      <c r="Y1628" s="40"/>
      <c r="Z1628" s="40"/>
      <c r="AA1628" s="40"/>
      <c r="AB1628" s="40"/>
      <c r="AC1628" s="40"/>
      <c r="AD1628" s="40"/>
      <c r="AE1628" s="40"/>
      <c r="AR1628" s="239" t="s">
        <v>385</v>
      </c>
      <c r="AT1628" s="239" t="s">
        <v>191</v>
      </c>
      <c r="AU1628" s="239" t="s">
        <v>82</v>
      </c>
      <c r="AY1628" s="19" t="s">
        <v>177</v>
      </c>
      <c r="BE1628" s="240">
        <f>IF(N1628="základní",J1628,0)</f>
        <v>0</v>
      </c>
      <c r="BF1628" s="240">
        <f>IF(N1628="snížená",J1628,0)</f>
        <v>0</v>
      </c>
      <c r="BG1628" s="240">
        <f>IF(N1628="zákl. přenesená",J1628,0)</f>
        <v>0</v>
      </c>
      <c r="BH1628" s="240">
        <f>IF(N1628="sníž. přenesená",J1628,0)</f>
        <v>0</v>
      </c>
      <c r="BI1628" s="240">
        <f>IF(N1628="nulová",J1628,0)</f>
        <v>0</v>
      </c>
      <c r="BJ1628" s="19" t="s">
        <v>80</v>
      </c>
      <c r="BK1628" s="240">
        <f>ROUND(I1628*H1628,2)</f>
        <v>0</v>
      </c>
      <c r="BL1628" s="19" t="s">
        <v>290</v>
      </c>
      <c r="BM1628" s="239" t="s">
        <v>2281</v>
      </c>
    </row>
    <row r="1629" s="14" customFormat="1">
      <c r="A1629" s="14"/>
      <c r="B1629" s="252"/>
      <c r="C1629" s="253"/>
      <c r="D1629" s="243" t="s">
        <v>186</v>
      </c>
      <c r="E1629" s="254" t="s">
        <v>21</v>
      </c>
      <c r="F1629" s="255" t="s">
        <v>2282</v>
      </c>
      <c r="G1629" s="253"/>
      <c r="H1629" s="256">
        <v>545.25</v>
      </c>
      <c r="I1629" s="257"/>
      <c r="J1629" s="253"/>
      <c r="K1629" s="253"/>
      <c r="L1629" s="258"/>
      <c r="M1629" s="259"/>
      <c r="N1629" s="260"/>
      <c r="O1629" s="260"/>
      <c r="P1629" s="260"/>
      <c r="Q1629" s="260"/>
      <c r="R1629" s="260"/>
      <c r="S1629" s="260"/>
      <c r="T1629" s="261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62" t="s">
        <v>186</v>
      </c>
      <c r="AU1629" s="262" t="s">
        <v>82</v>
      </c>
      <c r="AV1629" s="14" t="s">
        <v>82</v>
      </c>
      <c r="AW1629" s="14" t="s">
        <v>34</v>
      </c>
      <c r="AX1629" s="14" t="s">
        <v>73</v>
      </c>
      <c r="AY1629" s="262" t="s">
        <v>177</v>
      </c>
    </row>
    <row r="1630" s="14" customFormat="1">
      <c r="A1630" s="14"/>
      <c r="B1630" s="252"/>
      <c r="C1630" s="253"/>
      <c r="D1630" s="243" t="s">
        <v>186</v>
      </c>
      <c r="E1630" s="254" t="s">
        <v>21</v>
      </c>
      <c r="F1630" s="255" t="s">
        <v>2283</v>
      </c>
      <c r="G1630" s="253"/>
      <c r="H1630" s="256">
        <v>599.77499999999998</v>
      </c>
      <c r="I1630" s="257"/>
      <c r="J1630" s="253"/>
      <c r="K1630" s="253"/>
      <c r="L1630" s="258"/>
      <c r="M1630" s="259"/>
      <c r="N1630" s="260"/>
      <c r="O1630" s="260"/>
      <c r="P1630" s="260"/>
      <c r="Q1630" s="260"/>
      <c r="R1630" s="260"/>
      <c r="S1630" s="260"/>
      <c r="T1630" s="261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62" t="s">
        <v>186</v>
      </c>
      <c r="AU1630" s="262" t="s">
        <v>82</v>
      </c>
      <c r="AV1630" s="14" t="s">
        <v>82</v>
      </c>
      <c r="AW1630" s="14" t="s">
        <v>34</v>
      </c>
      <c r="AX1630" s="14" t="s">
        <v>80</v>
      </c>
      <c r="AY1630" s="262" t="s">
        <v>177</v>
      </c>
    </row>
    <row r="1631" s="2" customFormat="1" ht="19.8" customHeight="1">
      <c r="A1631" s="40"/>
      <c r="B1631" s="41"/>
      <c r="C1631" s="228" t="s">
        <v>2284</v>
      </c>
      <c r="D1631" s="228" t="s">
        <v>179</v>
      </c>
      <c r="E1631" s="229" t="s">
        <v>2285</v>
      </c>
      <c r="F1631" s="230" t="s">
        <v>2286</v>
      </c>
      <c r="G1631" s="231" t="s">
        <v>194</v>
      </c>
      <c r="H1631" s="232">
        <v>1.817</v>
      </c>
      <c r="I1631" s="233"/>
      <c r="J1631" s="234">
        <f>ROUND(I1631*H1631,2)</f>
        <v>0</v>
      </c>
      <c r="K1631" s="230" t="s">
        <v>183</v>
      </c>
      <c r="L1631" s="46"/>
      <c r="M1631" s="235" t="s">
        <v>21</v>
      </c>
      <c r="N1631" s="236" t="s">
        <v>44</v>
      </c>
      <c r="O1631" s="86"/>
      <c r="P1631" s="237">
        <f>O1631*H1631</f>
        <v>0</v>
      </c>
      <c r="Q1631" s="237">
        <v>0</v>
      </c>
      <c r="R1631" s="237">
        <f>Q1631*H1631</f>
        <v>0</v>
      </c>
      <c r="S1631" s="237">
        <v>0</v>
      </c>
      <c r="T1631" s="238">
        <f>S1631*H1631</f>
        <v>0</v>
      </c>
      <c r="U1631" s="40"/>
      <c r="V1631" s="40"/>
      <c r="W1631" s="40"/>
      <c r="X1631" s="40"/>
      <c r="Y1631" s="40"/>
      <c r="Z1631" s="40"/>
      <c r="AA1631" s="40"/>
      <c r="AB1631" s="40"/>
      <c r="AC1631" s="40"/>
      <c r="AD1631" s="40"/>
      <c r="AE1631" s="40"/>
      <c r="AR1631" s="239" t="s">
        <v>290</v>
      </c>
      <c r="AT1631" s="239" t="s">
        <v>179</v>
      </c>
      <c r="AU1631" s="239" t="s">
        <v>82</v>
      </c>
      <c r="AY1631" s="19" t="s">
        <v>177</v>
      </c>
      <c r="BE1631" s="240">
        <f>IF(N1631="základní",J1631,0)</f>
        <v>0</v>
      </c>
      <c r="BF1631" s="240">
        <f>IF(N1631="snížená",J1631,0)</f>
        <v>0</v>
      </c>
      <c r="BG1631" s="240">
        <f>IF(N1631="zákl. přenesená",J1631,0)</f>
        <v>0</v>
      </c>
      <c r="BH1631" s="240">
        <f>IF(N1631="sníž. přenesená",J1631,0)</f>
        <v>0</v>
      </c>
      <c r="BI1631" s="240">
        <f>IF(N1631="nulová",J1631,0)</f>
        <v>0</v>
      </c>
      <c r="BJ1631" s="19" t="s">
        <v>80</v>
      </c>
      <c r="BK1631" s="240">
        <f>ROUND(I1631*H1631,2)</f>
        <v>0</v>
      </c>
      <c r="BL1631" s="19" t="s">
        <v>290</v>
      </c>
      <c r="BM1631" s="239" t="s">
        <v>2287</v>
      </c>
    </row>
    <row r="1632" s="2" customFormat="1" ht="30" customHeight="1">
      <c r="A1632" s="40"/>
      <c r="B1632" s="41"/>
      <c r="C1632" s="228" t="s">
        <v>2288</v>
      </c>
      <c r="D1632" s="228" t="s">
        <v>179</v>
      </c>
      <c r="E1632" s="229" t="s">
        <v>2289</v>
      </c>
      <c r="F1632" s="230" t="s">
        <v>2290</v>
      </c>
      <c r="G1632" s="231" t="s">
        <v>194</v>
      </c>
      <c r="H1632" s="232">
        <v>1.817</v>
      </c>
      <c r="I1632" s="233"/>
      <c r="J1632" s="234">
        <f>ROUND(I1632*H1632,2)</f>
        <v>0</v>
      </c>
      <c r="K1632" s="230" t="s">
        <v>183</v>
      </c>
      <c r="L1632" s="46"/>
      <c r="M1632" s="235" t="s">
        <v>21</v>
      </c>
      <c r="N1632" s="236" t="s">
        <v>44</v>
      </c>
      <c r="O1632" s="86"/>
      <c r="P1632" s="237">
        <f>O1632*H1632</f>
        <v>0</v>
      </c>
      <c r="Q1632" s="237">
        <v>0</v>
      </c>
      <c r="R1632" s="237">
        <f>Q1632*H1632</f>
        <v>0</v>
      </c>
      <c r="S1632" s="237">
        <v>0</v>
      </c>
      <c r="T1632" s="238">
        <f>S1632*H1632</f>
        <v>0</v>
      </c>
      <c r="U1632" s="40"/>
      <c r="V1632" s="40"/>
      <c r="W1632" s="40"/>
      <c r="X1632" s="40"/>
      <c r="Y1632" s="40"/>
      <c r="Z1632" s="40"/>
      <c r="AA1632" s="40"/>
      <c r="AB1632" s="40"/>
      <c r="AC1632" s="40"/>
      <c r="AD1632" s="40"/>
      <c r="AE1632" s="40"/>
      <c r="AR1632" s="239" t="s">
        <v>290</v>
      </c>
      <c r="AT1632" s="239" t="s">
        <v>179</v>
      </c>
      <c r="AU1632" s="239" t="s">
        <v>82</v>
      </c>
      <c r="AY1632" s="19" t="s">
        <v>177</v>
      </c>
      <c r="BE1632" s="240">
        <f>IF(N1632="základní",J1632,0)</f>
        <v>0</v>
      </c>
      <c r="BF1632" s="240">
        <f>IF(N1632="snížená",J1632,0)</f>
        <v>0</v>
      </c>
      <c r="BG1632" s="240">
        <f>IF(N1632="zákl. přenesená",J1632,0)</f>
        <v>0</v>
      </c>
      <c r="BH1632" s="240">
        <f>IF(N1632="sníž. přenesená",J1632,0)</f>
        <v>0</v>
      </c>
      <c r="BI1632" s="240">
        <f>IF(N1632="nulová",J1632,0)</f>
        <v>0</v>
      </c>
      <c r="BJ1632" s="19" t="s">
        <v>80</v>
      </c>
      <c r="BK1632" s="240">
        <f>ROUND(I1632*H1632,2)</f>
        <v>0</v>
      </c>
      <c r="BL1632" s="19" t="s">
        <v>290</v>
      </c>
      <c r="BM1632" s="239" t="s">
        <v>2291</v>
      </c>
    </row>
    <row r="1633" s="12" customFormat="1" ht="22.8" customHeight="1">
      <c r="A1633" s="12"/>
      <c r="B1633" s="212"/>
      <c r="C1633" s="213"/>
      <c r="D1633" s="214" t="s">
        <v>72</v>
      </c>
      <c r="E1633" s="226" t="s">
        <v>655</v>
      </c>
      <c r="F1633" s="226" t="s">
        <v>2292</v>
      </c>
      <c r="G1633" s="213"/>
      <c r="H1633" s="213"/>
      <c r="I1633" s="216"/>
      <c r="J1633" s="227">
        <f>BK1633</f>
        <v>0</v>
      </c>
      <c r="K1633" s="213"/>
      <c r="L1633" s="218"/>
      <c r="M1633" s="219"/>
      <c r="N1633" s="220"/>
      <c r="O1633" s="220"/>
      <c r="P1633" s="221">
        <f>SUM(P1634:P1636)</f>
        <v>0</v>
      </c>
      <c r="Q1633" s="220"/>
      <c r="R1633" s="221">
        <f>SUM(R1634:R1636)</f>
        <v>0</v>
      </c>
      <c r="S1633" s="220"/>
      <c r="T1633" s="222">
        <f>SUM(T1634:T1636)</f>
        <v>0</v>
      </c>
      <c r="U1633" s="12"/>
      <c r="V1633" s="12"/>
      <c r="W1633" s="12"/>
      <c r="X1633" s="12"/>
      <c r="Y1633" s="12"/>
      <c r="Z1633" s="12"/>
      <c r="AA1633" s="12"/>
      <c r="AB1633" s="12"/>
      <c r="AC1633" s="12"/>
      <c r="AD1633" s="12"/>
      <c r="AE1633" s="12"/>
      <c r="AR1633" s="223" t="s">
        <v>80</v>
      </c>
      <c r="AT1633" s="224" t="s">
        <v>72</v>
      </c>
      <c r="AU1633" s="224" t="s">
        <v>80</v>
      </c>
      <c r="AY1633" s="223" t="s">
        <v>177</v>
      </c>
      <c r="BK1633" s="225">
        <f>SUM(BK1634:BK1636)</f>
        <v>0</v>
      </c>
    </row>
    <row r="1634" s="2" customFormat="1" ht="14.4" customHeight="1">
      <c r="A1634" s="40"/>
      <c r="B1634" s="41"/>
      <c r="C1634" s="228" t="s">
        <v>2293</v>
      </c>
      <c r="D1634" s="228" t="s">
        <v>179</v>
      </c>
      <c r="E1634" s="229" t="s">
        <v>2294</v>
      </c>
      <c r="F1634" s="230" t="s">
        <v>2295</v>
      </c>
      <c r="G1634" s="231" t="s">
        <v>269</v>
      </c>
      <c r="H1634" s="232">
        <v>5</v>
      </c>
      <c r="I1634" s="233"/>
      <c r="J1634" s="234">
        <f>ROUND(I1634*H1634,2)</f>
        <v>0</v>
      </c>
      <c r="K1634" s="230" t="s">
        <v>21</v>
      </c>
      <c r="L1634" s="46"/>
      <c r="M1634" s="235" t="s">
        <v>21</v>
      </c>
      <c r="N1634" s="236" t="s">
        <v>44</v>
      </c>
      <c r="O1634" s="86"/>
      <c r="P1634" s="237">
        <f>O1634*H1634</f>
        <v>0</v>
      </c>
      <c r="Q1634" s="237">
        <v>0</v>
      </c>
      <c r="R1634" s="237">
        <f>Q1634*H1634</f>
        <v>0</v>
      </c>
      <c r="S1634" s="237">
        <v>0</v>
      </c>
      <c r="T1634" s="238">
        <f>S1634*H1634</f>
        <v>0</v>
      </c>
      <c r="U1634" s="40"/>
      <c r="V1634" s="40"/>
      <c r="W1634" s="40"/>
      <c r="X1634" s="40"/>
      <c r="Y1634" s="40"/>
      <c r="Z1634" s="40"/>
      <c r="AA1634" s="40"/>
      <c r="AB1634" s="40"/>
      <c r="AC1634" s="40"/>
      <c r="AD1634" s="40"/>
      <c r="AE1634" s="40"/>
      <c r="AR1634" s="239" t="s">
        <v>184</v>
      </c>
      <c r="AT1634" s="239" t="s">
        <v>179</v>
      </c>
      <c r="AU1634" s="239" t="s">
        <v>82</v>
      </c>
      <c r="AY1634" s="19" t="s">
        <v>177</v>
      </c>
      <c r="BE1634" s="240">
        <f>IF(N1634="základní",J1634,0)</f>
        <v>0</v>
      </c>
      <c r="BF1634" s="240">
        <f>IF(N1634="snížená",J1634,0)</f>
        <v>0</v>
      </c>
      <c r="BG1634" s="240">
        <f>IF(N1634="zákl. přenesená",J1634,0)</f>
        <v>0</v>
      </c>
      <c r="BH1634" s="240">
        <f>IF(N1634="sníž. přenesená",J1634,0)</f>
        <v>0</v>
      </c>
      <c r="BI1634" s="240">
        <f>IF(N1634="nulová",J1634,0)</f>
        <v>0</v>
      </c>
      <c r="BJ1634" s="19" t="s">
        <v>80</v>
      </c>
      <c r="BK1634" s="240">
        <f>ROUND(I1634*H1634,2)</f>
        <v>0</v>
      </c>
      <c r="BL1634" s="19" t="s">
        <v>184</v>
      </c>
      <c r="BM1634" s="239" t="s">
        <v>2296</v>
      </c>
    </row>
    <row r="1635" s="13" customFormat="1">
      <c r="A1635" s="13"/>
      <c r="B1635" s="241"/>
      <c r="C1635" s="242"/>
      <c r="D1635" s="243" t="s">
        <v>186</v>
      </c>
      <c r="E1635" s="244" t="s">
        <v>21</v>
      </c>
      <c r="F1635" s="245" t="s">
        <v>2297</v>
      </c>
      <c r="G1635" s="242"/>
      <c r="H1635" s="244" t="s">
        <v>21</v>
      </c>
      <c r="I1635" s="246"/>
      <c r="J1635" s="242"/>
      <c r="K1635" s="242"/>
      <c r="L1635" s="247"/>
      <c r="M1635" s="248"/>
      <c r="N1635" s="249"/>
      <c r="O1635" s="249"/>
      <c r="P1635" s="249"/>
      <c r="Q1635" s="249"/>
      <c r="R1635" s="249"/>
      <c r="S1635" s="249"/>
      <c r="T1635" s="250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51" t="s">
        <v>186</v>
      </c>
      <c r="AU1635" s="251" t="s">
        <v>82</v>
      </c>
      <c r="AV1635" s="13" t="s">
        <v>80</v>
      </c>
      <c r="AW1635" s="13" t="s">
        <v>34</v>
      </c>
      <c r="AX1635" s="13" t="s">
        <v>73</v>
      </c>
      <c r="AY1635" s="251" t="s">
        <v>177</v>
      </c>
    </row>
    <row r="1636" s="14" customFormat="1">
      <c r="A1636" s="14"/>
      <c r="B1636" s="252"/>
      <c r="C1636" s="253"/>
      <c r="D1636" s="243" t="s">
        <v>186</v>
      </c>
      <c r="E1636" s="254" t="s">
        <v>21</v>
      </c>
      <c r="F1636" s="255" t="s">
        <v>845</v>
      </c>
      <c r="G1636" s="253"/>
      <c r="H1636" s="256">
        <v>5</v>
      </c>
      <c r="I1636" s="257"/>
      <c r="J1636" s="253"/>
      <c r="K1636" s="253"/>
      <c r="L1636" s="258"/>
      <c r="M1636" s="259"/>
      <c r="N1636" s="260"/>
      <c r="O1636" s="260"/>
      <c r="P1636" s="260"/>
      <c r="Q1636" s="260"/>
      <c r="R1636" s="260"/>
      <c r="S1636" s="260"/>
      <c r="T1636" s="261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62" t="s">
        <v>186</v>
      </c>
      <c r="AU1636" s="262" t="s">
        <v>82</v>
      </c>
      <c r="AV1636" s="14" t="s">
        <v>82</v>
      </c>
      <c r="AW1636" s="14" t="s">
        <v>34</v>
      </c>
      <c r="AX1636" s="14" t="s">
        <v>80</v>
      </c>
      <c r="AY1636" s="262" t="s">
        <v>177</v>
      </c>
    </row>
    <row r="1637" s="12" customFormat="1" ht="22.8" customHeight="1">
      <c r="A1637" s="12"/>
      <c r="B1637" s="212"/>
      <c r="C1637" s="213"/>
      <c r="D1637" s="214" t="s">
        <v>72</v>
      </c>
      <c r="E1637" s="226" t="s">
        <v>2298</v>
      </c>
      <c r="F1637" s="226" t="s">
        <v>2299</v>
      </c>
      <c r="G1637" s="213"/>
      <c r="H1637" s="213"/>
      <c r="I1637" s="216"/>
      <c r="J1637" s="227">
        <f>BK1637</f>
        <v>0</v>
      </c>
      <c r="K1637" s="213"/>
      <c r="L1637" s="218"/>
      <c r="M1637" s="219"/>
      <c r="N1637" s="220"/>
      <c r="O1637" s="220"/>
      <c r="P1637" s="221">
        <f>SUM(P1638:P1690)</f>
        <v>0</v>
      </c>
      <c r="Q1637" s="220"/>
      <c r="R1637" s="221">
        <f>SUM(R1638:R1690)</f>
        <v>0.49388035999999996</v>
      </c>
      <c r="S1637" s="220"/>
      <c r="T1637" s="222">
        <f>SUM(T1638:T1690)</f>
        <v>0</v>
      </c>
      <c r="U1637" s="12"/>
      <c r="V1637" s="12"/>
      <c r="W1637" s="12"/>
      <c r="X1637" s="12"/>
      <c r="Y1637" s="12"/>
      <c r="Z1637" s="12"/>
      <c r="AA1637" s="12"/>
      <c r="AB1637" s="12"/>
      <c r="AC1637" s="12"/>
      <c r="AD1637" s="12"/>
      <c r="AE1637" s="12"/>
      <c r="AR1637" s="223" t="s">
        <v>82</v>
      </c>
      <c r="AT1637" s="224" t="s">
        <v>72</v>
      </c>
      <c r="AU1637" s="224" t="s">
        <v>80</v>
      </c>
      <c r="AY1637" s="223" t="s">
        <v>177</v>
      </c>
      <c r="BK1637" s="225">
        <f>SUM(BK1638:BK1690)</f>
        <v>0</v>
      </c>
    </row>
    <row r="1638" s="2" customFormat="1" ht="19.8" customHeight="1">
      <c r="A1638" s="40"/>
      <c r="B1638" s="41"/>
      <c r="C1638" s="228" t="s">
        <v>2300</v>
      </c>
      <c r="D1638" s="228" t="s">
        <v>179</v>
      </c>
      <c r="E1638" s="229" t="s">
        <v>2301</v>
      </c>
      <c r="F1638" s="230" t="s">
        <v>2302</v>
      </c>
      <c r="G1638" s="231" t="s">
        <v>269</v>
      </c>
      <c r="H1638" s="232">
        <v>1</v>
      </c>
      <c r="I1638" s="233"/>
      <c r="J1638" s="234">
        <f>ROUND(I1638*H1638,2)</f>
        <v>0</v>
      </c>
      <c r="K1638" s="230" t="s">
        <v>183</v>
      </c>
      <c r="L1638" s="46"/>
      <c r="M1638" s="235" t="s">
        <v>21</v>
      </c>
      <c r="N1638" s="236" t="s">
        <v>44</v>
      </c>
      <c r="O1638" s="86"/>
      <c r="P1638" s="237">
        <f>O1638*H1638</f>
        <v>0</v>
      </c>
      <c r="Q1638" s="237">
        <v>0.0063499999999999997</v>
      </c>
      <c r="R1638" s="237">
        <f>Q1638*H1638</f>
        <v>0.0063499999999999997</v>
      </c>
      <c r="S1638" s="237">
        <v>0</v>
      </c>
      <c r="T1638" s="238">
        <f>S1638*H1638</f>
        <v>0</v>
      </c>
      <c r="U1638" s="40"/>
      <c r="V1638" s="40"/>
      <c r="W1638" s="40"/>
      <c r="X1638" s="40"/>
      <c r="Y1638" s="40"/>
      <c r="Z1638" s="40"/>
      <c r="AA1638" s="40"/>
      <c r="AB1638" s="40"/>
      <c r="AC1638" s="40"/>
      <c r="AD1638" s="40"/>
      <c r="AE1638" s="40"/>
      <c r="AR1638" s="239" t="s">
        <v>290</v>
      </c>
      <c r="AT1638" s="239" t="s">
        <v>179</v>
      </c>
      <c r="AU1638" s="239" t="s">
        <v>82</v>
      </c>
      <c r="AY1638" s="19" t="s">
        <v>177</v>
      </c>
      <c r="BE1638" s="240">
        <f>IF(N1638="základní",J1638,0)</f>
        <v>0</v>
      </c>
      <c r="BF1638" s="240">
        <f>IF(N1638="snížená",J1638,0)</f>
        <v>0</v>
      </c>
      <c r="BG1638" s="240">
        <f>IF(N1638="zákl. přenesená",J1638,0)</f>
        <v>0</v>
      </c>
      <c r="BH1638" s="240">
        <f>IF(N1638="sníž. přenesená",J1638,0)</f>
        <v>0</v>
      </c>
      <c r="BI1638" s="240">
        <f>IF(N1638="nulová",J1638,0)</f>
        <v>0</v>
      </c>
      <c r="BJ1638" s="19" t="s">
        <v>80</v>
      </c>
      <c r="BK1638" s="240">
        <f>ROUND(I1638*H1638,2)</f>
        <v>0</v>
      </c>
      <c r="BL1638" s="19" t="s">
        <v>290</v>
      </c>
      <c r="BM1638" s="239" t="s">
        <v>2303</v>
      </c>
    </row>
    <row r="1639" s="13" customFormat="1">
      <c r="A1639" s="13"/>
      <c r="B1639" s="241"/>
      <c r="C1639" s="242"/>
      <c r="D1639" s="243" t="s">
        <v>186</v>
      </c>
      <c r="E1639" s="244" t="s">
        <v>21</v>
      </c>
      <c r="F1639" s="245" t="s">
        <v>2304</v>
      </c>
      <c r="G1639" s="242"/>
      <c r="H1639" s="244" t="s">
        <v>21</v>
      </c>
      <c r="I1639" s="246"/>
      <c r="J1639" s="242"/>
      <c r="K1639" s="242"/>
      <c r="L1639" s="247"/>
      <c r="M1639" s="248"/>
      <c r="N1639" s="249"/>
      <c r="O1639" s="249"/>
      <c r="P1639" s="249"/>
      <c r="Q1639" s="249"/>
      <c r="R1639" s="249"/>
      <c r="S1639" s="249"/>
      <c r="T1639" s="250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51" t="s">
        <v>186</v>
      </c>
      <c r="AU1639" s="251" t="s">
        <v>82</v>
      </c>
      <c r="AV1639" s="13" t="s">
        <v>80</v>
      </c>
      <c r="AW1639" s="13" t="s">
        <v>34</v>
      </c>
      <c r="AX1639" s="13" t="s">
        <v>73</v>
      </c>
      <c r="AY1639" s="251" t="s">
        <v>177</v>
      </c>
    </row>
    <row r="1640" s="13" customFormat="1">
      <c r="A1640" s="13"/>
      <c r="B1640" s="241"/>
      <c r="C1640" s="242"/>
      <c r="D1640" s="243" t="s">
        <v>186</v>
      </c>
      <c r="E1640" s="244" t="s">
        <v>21</v>
      </c>
      <c r="F1640" s="245" t="s">
        <v>1709</v>
      </c>
      <c r="G1640" s="242"/>
      <c r="H1640" s="244" t="s">
        <v>21</v>
      </c>
      <c r="I1640" s="246"/>
      <c r="J1640" s="242"/>
      <c r="K1640" s="242"/>
      <c r="L1640" s="247"/>
      <c r="M1640" s="248"/>
      <c r="N1640" s="249"/>
      <c r="O1640" s="249"/>
      <c r="P1640" s="249"/>
      <c r="Q1640" s="249"/>
      <c r="R1640" s="249"/>
      <c r="S1640" s="249"/>
      <c r="T1640" s="250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51" t="s">
        <v>186</v>
      </c>
      <c r="AU1640" s="251" t="s">
        <v>82</v>
      </c>
      <c r="AV1640" s="13" t="s">
        <v>80</v>
      </c>
      <c r="AW1640" s="13" t="s">
        <v>34</v>
      </c>
      <c r="AX1640" s="13" t="s">
        <v>73</v>
      </c>
      <c r="AY1640" s="251" t="s">
        <v>177</v>
      </c>
    </row>
    <row r="1641" s="13" customFormat="1">
      <c r="A1641" s="13"/>
      <c r="B1641" s="241"/>
      <c r="C1641" s="242"/>
      <c r="D1641" s="243" t="s">
        <v>186</v>
      </c>
      <c r="E1641" s="244" t="s">
        <v>21</v>
      </c>
      <c r="F1641" s="245" t="s">
        <v>463</v>
      </c>
      <c r="G1641" s="242"/>
      <c r="H1641" s="244" t="s">
        <v>21</v>
      </c>
      <c r="I1641" s="246"/>
      <c r="J1641" s="242"/>
      <c r="K1641" s="242"/>
      <c r="L1641" s="247"/>
      <c r="M1641" s="248"/>
      <c r="N1641" s="249"/>
      <c r="O1641" s="249"/>
      <c r="P1641" s="249"/>
      <c r="Q1641" s="249"/>
      <c r="R1641" s="249"/>
      <c r="S1641" s="249"/>
      <c r="T1641" s="250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51" t="s">
        <v>186</v>
      </c>
      <c r="AU1641" s="251" t="s">
        <v>82</v>
      </c>
      <c r="AV1641" s="13" t="s">
        <v>80</v>
      </c>
      <c r="AW1641" s="13" t="s">
        <v>34</v>
      </c>
      <c r="AX1641" s="13" t="s">
        <v>73</v>
      </c>
      <c r="AY1641" s="251" t="s">
        <v>177</v>
      </c>
    </row>
    <row r="1642" s="13" customFormat="1">
      <c r="A1642" s="13"/>
      <c r="B1642" s="241"/>
      <c r="C1642" s="242"/>
      <c r="D1642" s="243" t="s">
        <v>186</v>
      </c>
      <c r="E1642" s="244" t="s">
        <v>21</v>
      </c>
      <c r="F1642" s="245" t="s">
        <v>648</v>
      </c>
      <c r="G1642" s="242"/>
      <c r="H1642" s="244" t="s">
        <v>21</v>
      </c>
      <c r="I1642" s="246"/>
      <c r="J1642" s="242"/>
      <c r="K1642" s="242"/>
      <c r="L1642" s="247"/>
      <c r="M1642" s="248"/>
      <c r="N1642" s="249"/>
      <c r="O1642" s="249"/>
      <c r="P1642" s="249"/>
      <c r="Q1642" s="249"/>
      <c r="R1642" s="249"/>
      <c r="S1642" s="249"/>
      <c r="T1642" s="250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51" t="s">
        <v>186</v>
      </c>
      <c r="AU1642" s="251" t="s">
        <v>82</v>
      </c>
      <c r="AV1642" s="13" t="s">
        <v>80</v>
      </c>
      <c r="AW1642" s="13" t="s">
        <v>34</v>
      </c>
      <c r="AX1642" s="13" t="s">
        <v>73</v>
      </c>
      <c r="AY1642" s="251" t="s">
        <v>177</v>
      </c>
    </row>
    <row r="1643" s="14" customFormat="1">
      <c r="A1643" s="14"/>
      <c r="B1643" s="252"/>
      <c r="C1643" s="253"/>
      <c r="D1643" s="243" t="s">
        <v>186</v>
      </c>
      <c r="E1643" s="254" t="s">
        <v>21</v>
      </c>
      <c r="F1643" s="255" t="s">
        <v>1087</v>
      </c>
      <c r="G1643" s="253"/>
      <c r="H1643" s="256">
        <v>1</v>
      </c>
      <c r="I1643" s="257"/>
      <c r="J1643" s="253"/>
      <c r="K1643" s="253"/>
      <c r="L1643" s="258"/>
      <c r="M1643" s="259"/>
      <c r="N1643" s="260"/>
      <c r="O1643" s="260"/>
      <c r="P1643" s="260"/>
      <c r="Q1643" s="260"/>
      <c r="R1643" s="260"/>
      <c r="S1643" s="260"/>
      <c r="T1643" s="261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62" t="s">
        <v>186</v>
      </c>
      <c r="AU1643" s="262" t="s">
        <v>82</v>
      </c>
      <c r="AV1643" s="14" t="s">
        <v>82</v>
      </c>
      <c r="AW1643" s="14" t="s">
        <v>34</v>
      </c>
      <c r="AX1643" s="14" t="s">
        <v>80</v>
      </c>
      <c r="AY1643" s="262" t="s">
        <v>177</v>
      </c>
    </row>
    <row r="1644" s="2" customFormat="1" ht="14.4" customHeight="1">
      <c r="A1644" s="40"/>
      <c r="B1644" s="41"/>
      <c r="C1644" s="274" t="s">
        <v>2305</v>
      </c>
      <c r="D1644" s="274" t="s">
        <v>191</v>
      </c>
      <c r="E1644" s="275" t="s">
        <v>2306</v>
      </c>
      <c r="F1644" s="276" t="s">
        <v>2307</v>
      </c>
      <c r="G1644" s="277" t="s">
        <v>269</v>
      </c>
      <c r="H1644" s="278">
        <v>1.1000000000000001</v>
      </c>
      <c r="I1644" s="279"/>
      <c r="J1644" s="280">
        <f>ROUND(I1644*H1644,2)</f>
        <v>0</v>
      </c>
      <c r="K1644" s="276" t="s">
        <v>21</v>
      </c>
      <c r="L1644" s="281"/>
      <c r="M1644" s="282" t="s">
        <v>21</v>
      </c>
      <c r="N1644" s="283" t="s">
        <v>44</v>
      </c>
      <c r="O1644" s="86"/>
      <c r="P1644" s="237">
        <f>O1644*H1644</f>
        <v>0</v>
      </c>
      <c r="Q1644" s="237">
        <v>0.019199999999999998</v>
      </c>
      <c r="R1644" s="237">
        <f>Q1644*H1644</f>
        <v>0.02112</v>
      </c>
      <c r="S1644" s="237">
        <v>0</v>
      </c>
      <c r="T1644" s="238">
        <f>S1644*H1644</f>
        <v>0</v>
      </c>
      <c r="U1644" s="40"/>
      <c r="V1644" s="40"/>
      <c r="W1644" s="40"/>
      <c r="X1644" s="40"/>
      <c r="Y1644" s="40"/>
      <c r="Z1644" s="40"/>
      <c r="AA1644" s="40"/>
      <c r="AB1644" s="40"/>
      <c r="AC1644" s="40"/>
      <c r="AD1644" s="40"/>
      <c r="AE1644" s="40"/>
      <c r="AR1644" s="239" t="s">
        <v>385</v>
      </c>
      <c r="AT1644" s="239" t="s">
        <v>191</v>
      </c>
      <c r="AU1644" s="239" t="s">
        <v>82</v>
      </c>
      <c r="AY1644" s="19" t="s">
        <v>177</v>
      </c>
      <c r="BE1644" s="240">
        <f>IF(N1644="základní",J1644,0)</f>
        <v>0</v>
      </c>
      <c r="BF1644" s="240">
        <f>IF(N1644="snížená",J1644,0)</f>
        <v>0</v>
      </c>
      <c r="BG1644" s="240">
        <f>IF(N1644="zákl. přenesená",J1644,0)</f>
        <v>0</v>
      </c>
      <c r="BH1644" s="240">
        <f>IF(N1644="sníž. přenesená",J1644,0)</f>
        <v>0</v>
      </c>
      <c r="BI1644" s="240">
        <f>IF(N1644="nulová",J1644,0)</f>
        <v>0</v>
      </c>
      <c r="BJ1644" s="19" t="s">
        <v>80</v>
      </c>
      <c r="BK1644" s="240">
        <f>ROUND(I1644*H1644,2)</f>
        <v>0</v>
      </c>
      <c r="BL1644" s="19" t="s">
        <v>290</v>
      </c>
      <c r="BM1644" s="239" t="s">
        <v>2308</v>
      </c>
    </row>
    <row r="1645" s="14" customFormat="1">
      <c r="A1645" s="14"/>
      <c r="B1645" s="252"/>
      <c r="C1645" s="253"/>
      <c r="D1645" s="243" t="s">
        <v>186</v>
      </c>
      <c r="E1645" s="254" t="s">
        <v>21</v>
      </c>
      <c r="F1645" s="255" t="s">
        <v>882</v>
      </c>
      <c r="G1645" s="253"/>
      <c r="H1645" s="256">
        <v>1</v>
      </c>
      <c r="I1645" s="257"/>
      <c r="J1645" s="253"/>
      <c r="K1645" s="253"/>
      <c r="L1645" s="258"/>
      <c r="M1645" s="259"/>
      <c r="N1645" s="260"/>
      <c r="O1645" s="260"/>
      <c r="P1645" s="260"/>
      <c r="Q1645" s="260"/>
      <c r="R1645" s="260"/>
      <c r="S1645" s="260"/>
      <c r="T1645" s="261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62" t="s">
        <v>186</v>
      </c>
      <c r="AU1645" s="262" t="s">
        <v>82</v>
      </c>
      <c r="AV1645" s="14" t="s">
        <v>82</v>
      </c>
      <c r="AW1645" s="14" t="s">
        <v>34</v>
      </c>
      <c r="AX1645" s="14" t="s">
        <v>73</v>
      </c>
      <c r="AY1645" s="262" t="s">
        <v>177</v>
      </c>
    </row>
    <row r="1646" s="14" customFormat="1">
      <c r="A1646" s="14"/>
      <c r="B1646" s="252"/>
      <c r="C1646" s="253"/>
      <c r="D1646" s="243" t="s">
        <v>186</v>
      </c>
      <c r="E1646" s="254" t="s">
        <v>21</v>
      </c>
      <c r="F1646" s="255" t="s">
        <v>2309</v>
      </c>
      <c r="G1646" s="253"/>
      <c r="H1646" s="256">
        <v>1.1000000000000001</v>
      </c>
      <c r="I1646" s="257"/>
      <c r="J1646" s="253"/>
      <c r="K1646" s="253"/>
      <c r="L1646" s="258"/>
      <c r="M1646" s="259"/>
      <c r="N1646" s="260"/>
      <c r="O1646" s="260"/>
      <c r="P1646" s="260"/>
      <c r="Q1646" s="260"/>
      <c r="R1646" s="260"/>
      <c r="S1646" s="260"/>
      <c r="T1646" s="261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62" t="s">
        <v>186</v>
      </c>
      <c r="AU1646" s="262" t="s">
        <v>82</v>
      </c>
      <c r="AV1646" s="14" t="s">
        <v>82</v>
      </c>
      <c r="AW1646" s="14" t="s">
        <v>34</v>
      </c>
      <c r="AX1646" s="14" t="s">
        <v>80</v>
      </c>
      <c r="AY1646" s="262" t="s">
        <v>177</v>
      </c>
    </row>
    <row r="1647" s="2" customFormat="1" ht="19.8" customHeight="1">
      <c r="A1647" s="40"/>
      <c r="B1647" s="41"/>
      <c r="C1647" s="228" t="s">
        <v>2310</v>
      </c>
      <c r="D1647" s="228" t="s">
        <v>179</v>
      </c>
      <c r="E1647" s="229" t="s">
        <v>2311</v>
      </c>
      <c r="F1647" s="230" t="s">
        <v>2312</v>
      </c>
      <c r="G1647" s="231" t="s">
        <v>293</v>
      </c>
      <c r="H1647" s="232">
        <v>3</v>
      </c>
      <c r="I1647" s="233"/>
      <c r="J1647" s="234">
        <f>ROUND(I1647*H1647,2)</f>
        <v>0</v>
      </c>
      <c r="K1647" s="230" t="s">
        <v>183</v>
      </c>
      <c r="L1647" s="46"/>
      <c r="M1647" s="235" t="s">
        <v>21</v>
      </c>
      <c r="N1647" s="236" t="s">
        <v>44</v>
      </c>
      <c r="O1647" s="86"/>
      <c r="P1647" s="237">
        <f>O1647*H1647</f>
        <v>0</v>
      </c>
      <c r="Q1647" s="237">
        <v>0.00073999999999999999</v>
      </c>
      <c r="R1647" s="237">
        <f>Q1647*H1647</f>
        <v>0.0022199999999999998</v>
      </c>
      <c r="S1647" s="237">
        <v>0</v>
      </c>
      <c r="T1647" s="238">
        <f>S1647*H1647</f>
        <v>0</v>
      </c>
      <c r="U1647" s="40"/>
      <c r="V1647" s="40"/>
      <c r="W1647" s="40"/>
      <c r="X1647" s="40"/>
      <c r="Y1647" s="40"/>
      <c r="Z1647" s="40"/>
      <c r="AA1647" s="40"/>
      <c r="AB1647" s="40"/>
      <c r="AC1647" s="40"/>
      <c r="AD1647" s="40"/>
      <c r="AE1647" s="40"/>
      <c r="AR1647" s="239" t="s">
        <v>290</v>
      </c>
      <c r="AT1647" s="239" t="s">
        <v>179</v>
      </c>
      <c r="AU1647" s="239" t="s">
        <v>82</v>
      </c>
      <c r="AY1647" s="19" t="s">
        <v>177</v>
      </c>
      <c r="BE1647" s="240">
        <f>IF(N1647="základní",J1647,0)</f>
        <v>0</v>
      </c>
      <c r="BF1647" s="240">
        <f>IF(N1647="snížená",J1647,0)</f>
        <v>0</v>
      </c>
      <c r="BG1647" s="240">
        <f>IF(N1647="zákl. přenesená",J1647,0)</f>
        <v>0</v>
      </c>
      <c r="BH1647" s="240">
        <f>IF(N1647="sníž. přenesená",J1647,0)</f>
        <v>0</v>
      </c>
      <c r="BI1647" s="240">
        <f>IF(N1647="nulová",J1647,0)</f>
        <v>0</v>
      </c>
      <c r="BJ1647" s="19" t="s">
        <v>80</v>
      </c>
      <c r="BK1647" s="240">
        <f>ROUND(I1647*H1647,2)</f>
        <v>0</v>
      </c>
      <c r="BL1647" s="19" t="s">
        <v>290</v>
      </c>
      <c r="BM1647" s="239" t="s">
        <v>2313</v>
      </c>
    </row>
    <row r="1648" s="14" customFormat="1">
      <c r="A1648" s="14"/>
      <c r="B1648" s="252"/>
      <c r="C1648" s="253"/>
      <c r="D1648" s="243" t="s">
        <v>186</v>
      </c>
      <c r="E1648" s="254" t="s">
        <v>21</v>
      </c>
      <c r="F1648" s="255" t="s">
        <v>2314</v>
      </c>
      <c r="G1648" s="253"/>
      <c r="H1648" s="256">
        <v>3</v>
      </c>
      <c r="I1648" s="257"/>
      <c r="J1648" s="253"/>
      <c r="K1648" s="253"/>
      <c r="L1648" s="258"/>
      <c r="M1648" s="259"/>
      <c r="N1648" s="260"/>
      <c r="O1648" s="260"/>
      <c r="P1648" s="260"/>
      <c r="Q1648" s="260"/>
      <c r="R1648" s="260"/>
      <c r="S1648" s="260"/>
      <c r="T1648" s="261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62" t="s">
        <v>186</v>
      </c>
      <c r="AU1648" s="262" t="s">
        <v>82</v>
      </c>
      <c r="AV1648" s="14" t="s">
        <v>82</v>
      </c>
      <c r="AW1648" s="14" t="s">
        <v>34</v>
      </c>
      <c r="AX1648" s="14" t="s">
        <v>80</v>
      </c>
      <c r="AY1648" s="262" t="s">
        <v>177</v>
      </c>
    </row>
    <row r="1649" s="2" customFormat="1" ht="14.4" customHeight="1">
      <c r="A1649" s="40"/>
      <c r="B1649" s="41"/>
      <c r="C1649" s="274" t="s">
        <v>2315</v>
      </c>
      <c r="D1649" s="274" t="s">
        <v>191</v>
      </c>
      <c r="E1649" s="275" t="s">
        <v>2316</v>
      </c>
      <c r="F1649" s="276" t="s">
        <v>2317</v>
      </c>
      <c r="G1649" s="277" t="s">
        <v>269</v>
      </c>
      <c r="H1649" s="278">
        <v>0.54000000000000004</v>
      </c>
      <c r="I1649" s="279"/>
      <c r="J1649" s="280">
        <f>ROUND(I1649*H1649,2)</f>
        <v>0</v>
      </c>
      <c r="K1649" s="276" t="s">
        <v>21</v>
      </c>
      <c r="L1649" s="281"/>
      <c r="M1649" s="282" t="s">
        <v>21</v>
      </c>
      <c r="N1649" s="283" t="s">
        <v>44</v>
      </c>
      <c r="O1649" s="86"/>
      <c r="P1649" s="237">
        <f>O1649*H1649</f>
        <v>0</v>
      </c>
      <c r="Q1649" s="237">
        <v>0.0019200000000000001</v>
      </c>
      <c r="R1649" s="237">
        <f>Q1649*H1649</f>
        <v>0.0010368000000000001</v>
      </c>
      <c r="S1649" s="237">
        <v>0</v>
      </c>
      <c r="T1649" s="238">
        <f>S1649*H1649</f>
        <v>0</v>
      </c>
      <c r="U1649" s="40"/>
      <c r="V1649" s="40"/>
      <c r="W1649" s="40"/>
      <c r="X1649" s="40"/>
      <c r="Y1649" s="40"/>
      <c r="Z1649" s="40"/>
      <c r="AA1649" s="40"/>
      <c r="AB1649" s="40"/>
      <c r="AC1649" s="40"/>
      <c r="AD1649" s="40"/>
      <c r="AE1649" s="40"/>
      <c r="AR1649" s="239" t="s">
        <v>385</v>
      </c>
      <c r="AT1649" s="239" t="s">
        <v>191</v>
      </c>
      <c r="AU1649" s="239" t="s">
        <v>82</v>
      </c>
      <c r="AY1649" s="19" t="s">
        <v>177</v>
      </c>
      <c r="BE1649" s="240">
        <f>IF(N1649="základní",J1649,0)</f>
        <v>0</v>
      </c>
      <c r="BF1649" s="240">
        <f>IF(N1649="snížená",J1649,0)</f>
        <v>0</v>
      </c>
      <c r="BG1649" s="240">
        <f>IF(N1649="zákl. přenesená",J1649,0)</f>
        <v>0</v>
      </c>
      <c r="BH1649" s="240">
        <f>IF(N1649="sníž. přenesená",J1649,0)</f>
        <v>0</v>
      </c>
      <c r="BI1649" s="240">
        <f>IF(N1649="nulová",J1649,0)</f>
        <v>0</v>
      </c>
      <c r="BJ1649" s="19" t="s">
        <v>80</v>
      </c>
      <c r="BK1649" s="240">
        <f>ROUND(I1649*H1649,2)</f>
        <v>0</v>
      </c>
      <c r="BL1649" s="19" t="s">
        <v>290</v>
      </c>
      <c r="BM1649" s="239" t="s">
        <v>2318</v>
      </c>
    </row>
    <row r="1650" s="14" customFormat="1">
      <c r="A1650" s="14"/>
      <c r="B1650" s="252"/>
      <c r="C1650" s="253"/>
      <c r="D1650" s="243" t="s">
        <v>186</v>
      </c>
      <c r="E1650" s="254" t="s">
        <v>21</v>
      </c>
      <c r="F1650" s="255" t="s">
        <v>2319</v>
      </c>
      <c r="G1650" s="253"/>
      <c r="H1650" s="256">
        <v>0.45000000000000001</v>
      </c>
      <c r="I1650" s="257"/>
      <c r="J1650" s="253"/>
      <c r="K1650" s="253"/>
      <c r="L1650" s="258"/>
      <c r="M1650" s="259"/>
      <c r="N1650" s="260"/>
      <c r="O1650" s="260"/>
      <c r="P1650" s="260"/>
      <c r="Q1650" s="260"/>
      <c r="R1650" s="260"/>
      <c r="S1650" s="260"/>
      <c r="T1650" s="261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62" t="s">
        <v>186</v>
      </c>
      <c r="AU1650" s="262" t="s">
        <v>82</v>
      </c>
      <c r="AV1650" s="14" t="s">
        <v>82</v>
      </c>
      <c r="AW1650" s="14" t="s">
        <v>34</v>
      </c>
      <c r="AX1650" s="14" t="s">
        <v>73</v>
      </c>
      <c r="AY1650" s="262" t="s">
        <v>177</v>
      </c>
    </row>
    <row r="1651" s="14" customFormat="1">
      <c r="A1651" s="14"/>
      <c r="B1651" s="252"/>
      <c r="C1651" s="253"/>
      <c r="D1651" s="243" t="s">
        <v>186</v>
      </c>
      <c r="E1651" s="254" t="s">
        <v>21</v>
      </c>
      <c r="F1651" s="255" t="s">
        <v>2320</v>
      </c>
      <c r="G1651" s="253"/>
      <c r="H1651" s="256">
        <v>0.54000000000000004</v>
      </c>
      <c r="I1651" s="257"/>
      <c r="J1651" s="253"/>
      <c r="K1651" s="253"/>
      <c r="L1651" s="258"/>
      <c r="M1651" s="259"/>
      <c r="N1651" s="260"/>
      <c r="O1651" s="260"/>
      <c r="P1651" s="260"/>
      <c r="Q1651" s="260"/>
      <c r="R1651" s="260"/>
      <c r="S1651" s="260"/>
      <c r="T1651" s="261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62" t="s">
        <v>186</v>
      </c>
      <c r="AU1651" s="262" t="s">
        <v>82</v>
      </c>
      <c r="AV1651" s="14" t="s">
        <v>82</v>
      </c>
      <c r="AW1651" s="14" t="s">
        <v>34</v>
      </c>
      <c r="AX1651" s="14" t="s">
        <v>80</v>
      </c>
      <c r="AY1651" s="262" t="s">
        <v>177</v>
      </c>
    </row>
    <row r="1652" s="2" customFormat="1" ht="19.8" customHeight="1">
      <c r="A1652" s="40"/>
      <c r="B1652" s="41"/>
      <c r="C1652" s="228" t="s">
        <v>2321</v>
      </c>
      <c r="D1652" s="228" t="s">
        <v>179</v>
      </c>
      <c r="E1652" s="229" t="s">
        <v>2322</v>
      </c>
      <c r="F1652" s="230" t="s">
        <v>2323</v>
      </c>
      <c r="G1652" s="231" t="s">
        <v>269</v>
      </c>
      <c r="H1652" s="232">
        <v>1.45</v>
      </c>
      <c r="I1652" s="233"/>
      <c r="J1652" s="234">
        <f>ROUND(I1652*H1652,2)</f>
        <v>0</v>
      </c>
      <c r="K1652" s="230" t="s">
        <v>183</v>
      </c>
      <c r="L1652" s="46"/>
      <c r="M1652" s="235" t="s">
        <v>21</v>
      </c>
      <c r="N1652" s="236" t="s">
        <v>44</v>
      </c>
      <c r="O1652" s="86"/>
      <c r="P1652" s="237">
        <f>O1652*H1652</f>
        <v>0</v>
      </c>
      <c r="Q1652" s="237">
        <v>0</v>
      </c>
      <c r="R1652" s="237">
        <f>Q1652*H1652</f>
        <v>0</v>
      </c>
      <c r="S1652" s="237">
        <v>0</v>
      </c>
      <c r="T1652" s="238">
        <f>S1652*H1652</f>
        <v>0</v>
      </c>
      <c r="U1652" s="40"/>
      <c r="V1652" s="40"/>
      <c r="W1652" s="40"/>
      <c r="X1652" s="40"/>
      <c r="Y1652" s="40"/>
      <c r="Z1652" s="40"/>
      <c r="AA1652" s="40"/>
      <c r="AB1652" s="40"/>
      <c r="AC1652" s="40"/>
      <c r="AD1652" s="40"/>
      <c r="AE1652" s="40"/>
      <c r="AR1652" s="239" t="s">
        <v>184</v>
      </c>
      <c r="AT1652" s="239" t="s">
        <v>179</v>
      </c>
      <c r="AU1652" s="239" t="s">
        <v>82</v>
      </c>
      <c r="AY1652" s="19" t="s">
        <v>177</v>
      </c>
      <c r="BE1652" s="240">
        <f>IF(N1652="základní",J1652,0)</f>
        <v>0</v>
      </c>
      <c r="BF1652" s="240">
        <f>IF(N1652="snížená",J1652,0)</f>
        <v>0</v>
      </c>
      <c r="BG1652" s="240">
        <f>IF(N1652="zákl. přenesená",J1652,0)</f>
        <v>0</v>
      </c>
      <c r="BH1652" s="240">
        <f>IF(N1652="sníž. přenesená",J1652,0)</f>
        <v>0</v>
      </c>
      <c r="BI1652" s="240">
        <f>IF(N1652="nulová",J1652,0)</f>
        <v>0</v>
      </c>
      <c r="BJ1652" s="19" t="s">
        <v>80</v>
      </c>
      <c r="BK1652" s="240">
        <f>ROUND(I1652*H1652,2)</f>
        <v>0</v>
      </c>
      <c r="BL1652" s="19" t="s">
        <v>184</v>
      </c>
      <c r="BM1652" s="239" t="s">
        <v>2324</v>
      </c>
    </row>
    <row r="1653" s="14" customFormat="1">
      <c r="A1653" s="14"/>
      <c r="B1653" s="252"/>
      <c r="C1653" s="253"/>
      <c r="D1653" s="243" t="s">
        <v>186</v>
      </c>
      <c r="E1653" s="254" t="s">
        <v>21</v>
      </c>
      <c r="F1653" s="255" t="s">
        <v>882</v>
      </c>
      <c r="G1653" s="253"/>
      <c r="H1653" s="256">
        <v>1</v>
      </c>
      <c r="I1653" s="257"/>
      <c r="J1653" s="253"/>
      <c r="K1653" s="253"/>
      <c r="L1653" s="258"/>
      <c r="M1653" s="259"/>
      <c r="N1653" s="260"/>
      <c r="O1653" s="260"/>
      <c r="P1653" s="260"/>
      <c r="Q1653" s="260"/>
      <c r="R1653" s="260"/>
      <c r="S1653" s="260"/>
      <c r="T1653" s="261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62" t="s">
        <v>186</v>
      </c>
      <c r="AU1653" s="262" t="s">
        <v>82</v>
      </c>
      <c r="AV1653" s="14" t="s">
        <v>82</v>
      </c>
      <c r="AW1653" s="14" t="s">
        <v>34</v>
      </c>
      <c r="AX1653" s="14" t="s">
        <v>73</v>
      </c>
      <c r="AY1653" s="262" t="s">
        <v>177</v>
      </c>
    </row>
    <row r="1654" s="14" customFormat="1">
      <c r="A1654" s="14"/>
      <c r="B1654" s="252"/>
      <c r="C1654" s="253"/>
      <c r="D1654" s="243" t="s">
        <v>186</v>
      </c>
      <c r="E1654" s="254" t="s">
        <v>21</v>
      </c>
      <c r="F1654" s="255" t="s">
        <v>2319</v>
      </c>
      <c r="G1654" s="253"/>
      <c r="H1654" s="256">
        <v>0.45000000000000001</v>
      </c>
      <c r="I1654" s="257"/>
      <c r="J1654" s="253"/>
      <c r="K1654" s="253"/>
      <c r="L1654" s="258"/>
      <c r="M1654" s="259"/>
      <c r="N1654" s="260"/>
      <c r="O1654" s="260"/>
      <c r="P1654" s="260"/>
      <c r="Q1654" s="260"/>
      <c r="R1654" s="260"/>
      <c r="S1654" s="260"/>
      <c r="T1654" s="261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62" t="s">
        <v>186</v>
      </c>
      <c r="AU1654" s="262" t="s">
        <v>82</v>
      </c>
      <c r="AV1654" s="14" t="s">
        <v>82</v>
      </c>
      <c r="AW1654" s="14" t="s">
        <v>34</v>
      </c>
      <c r="AX1654" s="14" t="s">
        <v>73</v>
      </c>
      <c r="AY1654" s="262" t="s">
        <v>177</v>
      </c>
    </row>
    <row r="1655" s="15" customFormat="1">
      <c r="A1655" s="15"/>
      <c r="B1655" s="263"/>
      <c r="C1655" s="264"/>
      <c r="D1655" s="243" t="s">
        <v>186</v>
      </c>
      <c r="E1655" s="265" t="s">
        <v>21</v>
      </c>
      <c r="F1655" s="266" t="s">
        <v>190</v>
      </c>
      <c r="G1655" s="264"/>
      <c r="H1655" s="267">
        <v>1.45</v>
      </c>
      <c r="I1655" s="268"/>
      <c r="J1655" s="264"/>
      <c r="K1655" s="264"/>
      <c r="L1655" s="269"/>
      <c r="M1655" s="270"/>
      <c r="N1655" s="271"/>
      <c r="O1655" s="271"/>
      <c r="P1655" s="271"/>
      <c r="Q1655" s="271"/>
      <c r="R1655" s="271"/>
      <c r="S1655" s="271"/>
      <c r="T1655" s="272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15"/>
      <c r="AT1655" s="273" t="s">
        <v>186</v>
      </c>
      <c r="AU1655" s="273" t="s">
        <v>82</v>
      </c>
      <c r="AV1655" s="15" t="s">
        <v>184</v>
      </c>
      <c r="AW1655" s="15" t="s">
        <v>34</v>
      </c>
      <c r="AX1655" s="15" t="s">
        <v>80</v>
      </c>
      <c r="AY1655" s="273" t="s">
        <v>177</v>
      </c>
    </row>
    <row r="1656" s="2" customFormat="1" ht="19.8" customHeight="1">
      <c r="A1656" s="40"/>
      <c r="B1656" s="41"/>
      <c r="C1656" s="228" t="s">
        <v>2325</v>
      </c>
      <c r="D1656" s="228" t="s">
        <v>179</v>
      </c>
      <c r="E1656" s="229" t="s">
        <v>2326</v>
      </c>
      <c r="F1656" s="230" t="s">
        <v>2327</v>
      </c>
      <c r="G1656" s="231" t="s">
        <v>269</v>
      </c>
      <c r="H1656" s="232">
        <v>1.45</v>
      </c>
      <c r="I1656" s="233"/>
      <c r="J1656" s="234">
        <f>ROUND(I1656*H1656,2)</f>
        <v>0</v>
      </c>
      <c r="K1656" s="230" t="s">
        <v>21</v>
      </c>
      <c r="L1656" s="46"/>
      <c r="M1656" s="235" t="s">
        <v>21</v>
      </c>
      <c r="N1656" s="236" t="s">
        <v>44</v>
      </c>
      <c r="O1656" s="86"/>
      <c r="P1656" s="237">
        <f>O1656*H1656</f>
        <v>0</v>
      </c>
      <c r="Q1656" s="237">
        <v>0</v>
      </c>
      <c r="R1656" s="237">
        <f>Q1656*H1656</f>
        <v>0</v>
      </c>
      <c r="S1656" s="237">
        <v>0</v>
      </c>
      <c r="T1656" s="238">
        <f>S1656*H1656</f>
        <v>0</v>
      </c>
      <c r="U1656" s="40"/>
      <c r="V1656" s="40"/>
      <c r="W1656" s="40"/>
      <c r="X1656" s="40"/>
      <c r="Y1656" s="40"/>
      <c r="Z1656" s="40"/>
      <c r="AA1656" s="40"/>
      <c r="AB1656" s="40"/>
      <c r="AC1656" s="40"/>
      <c r="AD1656" s="40"/>
      <c r="AE1656" s="40"/>
      <c r="AR1656" s="239" t="s">
        <v>184</v>
      </c>
      <c r="AT1656" s="239" t="s">
        <v>179</v>
      </c>
      <c r="AU1656" s="239" t="s">
        <v>82</v>
      </c>
      <c r="AY1656" s="19" t="s">
        <v>177</v>
      </c>
      <c r="BE1656" s="240">
        <f>IF(N1656="základní",J1656,0)</f>
        <v>0</v>
      </c>
      <c r="BF1656" s="240">
        <f>IF(N1656="snížená",J1656,0)</f>
        <v>0</v>
      </c>
      <c r="BG1656" s="240">
        <f>IF(N1656="zákl. přenesená",J1656,0)</f>
        <v>0</v>
      </c>
      <c r="BH1656" s="240">
        <f>IF(N1656="sníž. přenesená",J1656,0)</f>
        <v>0</v>
      </c>
      <c r="BI1656" s="240">
        <f>IF(N1656="nulová",J1656,0)</f>
        <v>0</v>
      </c>
      <c r="BJ1656" s="19" t="s">
        <v>80</v>
      </c>
      <c r="BK1656" s="240">
        <f>ROUND(I1656*H1656,2)</f>
        <v>0</v>
      </c>
      <c r="BL1656" s="19" t="s">
        <v>184</v>
      </c>
      <c r="BM1656" s="239" t="s">
        <v>2328</v>
      </c>
    </row>
    <row r="1657" s="2" customFormat="1" ht="14.4" customHeight="1">
      <c r="A1657" s="40"/>
      <c r="B1657" s="41"/>
      <c r="C1657" s="228" t="s">
        <v>2329</v>
      </c>
      <c r="D1657" s="228" t="s">
        <v>179</v>
      </c>
      <c r="E1657" s="229" t="s">
        <v>2330</v>
      </c>
      <c r="F1657" s="230" t="s">
        <v>2331</v>
      </c>
      <c r="G1657" s="231" t="s">
        <v>269</v>
      </c>
      <c r="H1657" s="232">
        <v>1.45</v>
      </c>
      <c r="I1657" s="233"/>
      <c r="J1657" s="234">
        <f>ROUND(I1657*H1657,2)</f>
        <v>0</v>
      </c>
      <c r="K1657" s="230" t="s">
        <v>183</v>
      </c>
      <c r="L1657" s="46"/>
      <c r="M1657" s="235" t="s">
        <v>21</v>
      </c>
      <c r="N1657" s="236" t="s">
        <v>44</v>
      </c>
      <c r="O1657" s="86"/>
      <c r="P1657" s="237">
        <f>O1657*H1657</f>
        <v>0</v>
      </c>
      <c r="Q1657" s="237">
        <v>0.00029999999999999997</v>
      </c>
      <c r="R1657" s="237">
        <f>Q1657*H1657</f>
        <v>0.00043499999999999995</v>
      </c>
      <c r="S1657" s="237">
        <v>0</v>
      </c>
      <c r="T1657" s="238">
        <f>S1657*H1657</f>
        <v>0</v>
      </c>
      <c r="U1657" s="40"/>
      <c r="V1657" s="40"/>
      <c r="W1657" s="40"/>
      <c r="X1657" s="40"/>
      <c r="Y1657" s="40"/>
      <c r="Z1657" s="40"/>
      <c r="AA1657" s="40"/>
      <c r="AB1657" s="40"/>
      <c r="AC1657" s="40"/>
      <c r="AD1657" s="40"/>
      <c r="AE1657" s="40"/>
      <c r="AR1657" s="239" t="s">
        <v>184</v>
      </c>
      <c r="AT1657" s="239" t="s">
        <v>179</v>
      </c>
      <c r="AU1657" s="239" t="s">
        <v>82</v>
      </c>
      <c r="AY1657" s="19" t="s">
        <v>177</v>
      </c>
      <c r="BE1657" s="240">
        <f>IF(N1657="základní",J1657,0)</f>
        <v>0</v>
      </c>
      <c r="BF1657" s="240">
        <f>IF(N1657="snížená",J1657,0)</f>
        <v>0</v>
      </c>
      <c r="BG1657" s="240">
        <f>IF(N1657="zákl. přenesená",J1657,0)</f>
        <v>0</v>
      </c>
      <c r="BH1657" s="240">
        <f>IF(N1657="sníž. přenesená",J1657,0)</f>
        <v>0</v>
      </c>
      <c r="BI1657" s="240">
        <f>IF(N1657="nulová",J1657,0)</f>
        <v>0</v>
      </c>
      <c r="BJ1657" s="19" t="s">
        <v>80</v>
      </c>
      <c r="BK1657" s="240">
        <f>ROUND(I1657*H1657,2)</f>
        <v>0</v>
      </c>
      <c r="BL1657" s="19" t="s">
        <v>184</v>
      </c>
      <c r="BM1657" s="239" t="s">
        <v>2332</v>
      </c>
    </row>
    <row r="1658" s="2" customFormat="1" ht="14.4" customHeight="1">
      <c r="A1658" s="40"/>
      <c r="B1658" s="41"/>
      <c r="C1658" s="228" t="s">
        <v>2333</v>
      </c>
      <c r="D1658" s="228" t="s">
        <v>179</v>
      </c>
      <c r="E1658" s="229" t="s">
        <v>2334</v>
      </c>
      <c r="F1658" s="230" t="s">
        <v>2335</v>
      </c>
      <c r="G1658" s="231" t="s">
        <v>788</v>
      </c>
      <c r="H1658" s="232">
        <v>10</v>
      </c>
      <c r="I1658" s="233"/>
      <c r="J1658" s="234">
        <f>ROUND(I1658*H1658,2)</f>
        <v>0</v>
      </c>
      <c r="K1658" s="230" t="s">
        <v>183</v>
      </c>
      <c r="L1658" s="46"/>
      <c r="M1658" s="235" t="s">
        <v>21</v>
      </c>
      <c r="N1658" s="236" t="s">
        <v>44</v>
      </c>
      <c r="O1658" s="86"/>
      <c r="P1658" s="237">
        <f>O1658*H1658</f>
        <v>0</v>
      </c>
      <c r="Q1658" s="237">
        <v>0</v>
      </c>
      <c r="R1658" s="237">
        <f>Q1658*H1658</f>
        <v>0</v>
      </c>
      <c r="S1658" s="237">
        <v>0</v>
      </c>
      <c r="T1658" s="238">
        <f>S1658*H1658</f>
        <v>0</v>
      </c>
      <c r="U1658" s="40"/>
      <c r="V1658" s="40"/>
      <c r="W1658" s="40"/>
      <c r="X1658" s="40"/>
      <c r="Y1658" s="40"/>
      <c r="Z1658" s="40"/>
      <c r="AA1658" s="40"/>
      <c r="AB1658" s="40"/>
      <c r="AC1658" s="40"/>
      <c r="AD1658" s="40"/>
      <c r="AE1658" s="40"/>
      <c r="AR1658" s="239" t="s">
        <v>184</v>
      </c>
      <c r="AT1658" s="239" t="s">
        <v>179</v>
      </c>
      <c r="AU1658" s="239" t="s">
        <v>82</v>
      </c>
      <c r="AY1658" s="19" t="s">
        <v>177</v>
      </c>
      <c r="BE1658" s="240">
        <f>IF(N1658="základní",J1658,0)</f>
        <v>0</v>
      </c>
      <c r="BF1658" s="240">
        <f>IF(N1658="snížená",J1658,0)</f>
        <v>0</v>
      </c>
      <c r="BG1658" s="240">
        <f>IF(N1658="zákl. přenesená",J1658,0)</f>
        <v>0</v>
      </c>
      <c r="BH1658" s="240">
        <f>IF(N1658="sníž. přenesená",J1658,0)</f>
        <v>0</v>
      </c>
      <c r="BI1658" s="240">
        <f>IF(N1658="nulová",J1658,0)</f>
        <v>0</v>
      </c>
      <c r="BJ1658" s="19" t="s">
        <v>80</v>
      </c>
      <c r="BK1658" s="240">
        <f>ROUND(I1658*H1658,2)</f>
        <v>0</v>
      </c>
      <c r="BL1658" s="19" t="s">
        <v>184</v>
      </c>
      <c r="BM1658" s="239" t="s">
        <v>2336</v>
      </c>
    </row>
    <row r="1659" s="2" customFormat="1" ht="19.8" customHeight="1">
      <c r="A1659" s="40"/>
      <c r="B1659" s="41"/>
      <c r="C1659" s="228" t="s">
        <v>2337</v>
      </c>
      <c r="D1659" s="228" t="s">
        <v>179</v>
      </c>
      <c r="E1659" s="229" t="s">
        <v>2338</v>
      </c>
      <c r="F1659" s="230" t="s">
        <v>2339</v>
      </c>
      <c r="G1659" s="231" t="s">
        <v>269</v>
      </c>
      <c r="H1659" s="232">
        <v>1</v>
      </c>
      <c r="I1659" s="233"/>
      <c r="J1659" s="234">
        <f>ROUND(I1659*H1659,2)</f>
        <v>0</v>
      </c>
      <c r="K1659" s="230" t="s">
        <v>183</v>
      </c>
      <c r="L1659" s="46"/>
      <c r="M1659" s="235" t="s">
        <v>21</v>
      </c>
      <c r="N1659" s="236" t="s">
        <v>44</v>
      </c>
      <c r="O1659" s="86"/>
      <c r="P1659" s="237">
        <f>O1659*H1659</f>
        <v>0</v>
      </c>
      <c r="Q1659" s="237">
        <v>0.0074999999999999997</v>
      </c>
      <c r="R1659" s="237">
        <f>Q1659*H1659</f>
        <v>0.0074999999999999997</v>
      </c>
      <c r="S1659" s="237">
        <v>0</v>
      </c>
      <c r="T1659" s="238">
        <f>S1659*H1659</f>
        <v>0</v>
      </c>
      <c r="U1659" s="40"/>
      <c r="V1659" s="40"/>
      <c r="W1659" s="40"/>
      <c r="X1659" s="40"/>
      <c r="Y1659" s="40"/>
      <c r="Z1659" s="40"/>
      <c r="AA1659" s="40"/>
      <c r="AB1659" s="40"/>
      <c r="AC1659" s="40"/>
      <c r="AD1659" s="40"/>
      <c r="AE1659" s="40"/>
      <c r="AR1659" s="239" t="s">
        <v>184</v>
      </c>
      <c r="AT1659" s="239" t="s">
        <v>179</v>
      </c>
      <c r="AU1659" s="239" t="s">
        <v>82</v>
      </c>
      <c r="AY1659" s="19" t="s">
        <v>177</v>
      </c>
      <c r="BE1659" s="240">
        <f>IF(N1659="základní",J1659,0)</f>
        <v>0</v>
      </c>
      <c r="BF1659" s="240">
        <f>IF(N1659="snížená",J1659,0)</f>
        <v>0</v>
      </c>
      <c r="BG1659" s="240">
        <f>IF(N1659="zákl. přenesená",J1659,0)</f>
        <v>0</v>
      </c>
      <c r="BH1659" s="240">
        <f>IF(N1659="sníž. přenesená",J1659,0)</f>
        <v>0</v>
      </c>
      <c r="BI1659" s="240">
        <f>IF(N1659="nulová",J1659,0)</f>
        <v>0</v>
      </c>
      <c r="BJ1659" s="19" t="s">
        <v>80</v>
      </c>
      <c r="BK1659" s="240">
        <f>ROUND(I1659*H1659,2)</f>
        <v>0</v>
      </c>
      <c r="BL1659" s="19" t="s">
        <v>184</v>
      </c>
      <c r="BM1659" s="239" t="s">
        <v>2340</v>
      </c>
    </row>
    <row r="1660" s="2" customFormat="1" ht="30" customHeight="1">
      <c r="A1660" s="40"/>
      <c r="B1660" s="41"/>
      <c r="C1660" s="228" t="s">
        <v>2341</v>
      </c>
      <c r="D1660" s="228" t="s">
        <v>179</v>
      </c>
      <c r="E1660" s="229" t="s">
        <v>2342</v>
      </c>
      <c r="F1660" s="230" t="s">
        <v>2343</v>
      </c>
      <c r="G1660" s="231" t="s">
        <v>269</v>
      </c>
      <c r="H1660" s="232">
        <v>10.82</v>
      </c>
      <c r="I1660" s="233"/>
      <c r="J1660" s="234">
        <f>ROUND(I1660*H1660,2)</f>
        <v>0</v>
      </c>
      <c r="K1660" s="230" t="s">
        <v>183</v>
      </c>
      <c r="L1660" s="46"/>
      <c r="M1660" s="235" t="s">
        <v>21</v>
      </c>
      <c r="N1660" s="236" t="s">
        <v>44</v>
      </c>
      <c r="O1660" s="86"/>
      <c r="P1660" s="237">
        <f>O1660*H1660</f>
        <v>0</v>
      </c>
      <c r="Q1660" s="237">
        <v>0.0089999999999999993</v>
      </c>
      <c r="R1660" s="237">
        <f>Q1660*H1660</f>
        <v>0.097379999999999994</v>
      </c>
      <c r="S1660" s="237">
        <v>0</v>
      </c>
      <c r="T1660" s="238">
        <f>S1660*H1660</f>
        <v>0</v>
      </c>
      <c r="U1660" s="40"/>
      <c r="V1660" s="40"/>
      <c r="W1660" s="40"/>
      <c r="X1660" s="40"/>
      <c r="Y1660" s="40"/>
      <c r="Z1660" s="40"/>
      <c r="AA1660" s="40"/>
      <c r="AB1660" s="40"/>
      <c r="AC1660" s="40"/>
      <c r="AD1660" s="40"/>
      <c r="AE1660" s="40"/>
      <c r="AR1660" s="239" t="s">
        <v>290</v>
      </c>
      <c r="AT1660" s="239" t="s">
        <v>179</v>
      </c>
      <c r="AU1660" s="239" t="s">
        <v>82</v>
      </c>
      <c r="AY1660" s="19" t="s">
        <v>177</v>
      </c>
      <c r="BE1660" s="240">
        <f>IF(N1660="základní",J1660,0)</f>
        <v>0</v>
      </c>
      <c r="BF1660" s="240">
        <f>IF(N1660="snížená",J1660,0)</f>
        <v>0</v>
      </c>
      <c r="BG1660" s="240">
        <f>IF(N1660="zákl. přenesená",J1660,0)</f>
        <v>0</v>
      </c>
      <c r="BH1660" s="240">
        <f>IF(N1660="sníž. přenesená",J1660,0)</f>
        <v>0</v>
      </c>
      <c r="BI1660" s="240">
        <f>IF(N1660="nulová",J1660,0)</f>
        <v>0</v>
      </c>
      <c r="BJ1660" s="19" t="s">
        <v>80</v>
      </c>
      <c r="BK1660" s="240">
        <f>ROUND(I1660*H1660,2)</f>
        <v>0</v>
      </c>
      <c r="BL1660" s="19" t="s">
        <v>290</v>
      </c>
      <c r="BM1660" s="239" t="s">
        <v>2344</v>
      </c>
    </row>
    <row r="1661" s="13" customFormat="1">
      <c r="A1661" s="13"/>
      <c r="B1661" s="241"/>
      <c r="C1661" s="242"/>
      <c r="D1661" s="243" t="s">
        <v>186</v>
      </c>
      <c r="E1661" s="244" t="s">
        <v>21</v>
      </c>
      <c r="F1661" s="245" t="s">
        <v>2304</v>
      </c>
      <c r="G1661" s="242"/>
      <c r="H1661" s="244" t="s">
        <v>21</v>
      </c>
      <c r="I1661" s="246"/>
      <c r="J1661" s="242"/>
      <c r="K1661" s="242"/>
      <c r="L1661" s="247"/>
      <c r="M1661" s="248"/>
      <c r="N1661" s="249"/>
      <c r="O1661" s="249"/>
      <c r="P1661" s="249"/>
      <c r="Q1661" s="249"/>
      <c r="R1661" s="249"/>
      <c r="S1661" s="249"/>
      <c r="T1661" s="250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51" t="s">
        <v>186</v>
      </c>
      <c r="AU1661" s="251" t="s">
        <v>82</v>
      </c>
      <c r="AV1661" s="13" t="s">
        <v>80</v>
      </c>
      <c r="AW1661" s="13" t="s">
        <v>34</v>
      </c>
      <c r="AX1661" s="13" t="s">
        <v>73</v>
      </c>
      <c r="AY1661" s="251" t="s">
        <v>177</v>
      </c>
    </row>
    <row r="1662" s="13" customFormat="1">
      <c r="A1662" s="13"/>
      <c r="B1662" s="241"/>
      <c r="C1662" s="242"/>
      <c r="D1662" s="243" t="s">
        <v>186</v>
      </c>
      <c r="E1662" s="244" t="s">
        <v>21</v>
      </c>
      <c r="F1662" s="245" t="s">
        <v>1709</v>
      </c>
      <c r="G1662" s="242"/>
      <c r="H1662" s="244" t="s">
        <v>21</v>
      </c>
      <c r="I1662" s="246"/>
      <c r="J1662" s="242"/>
      <c r="K1662" s="242"/>
      <c r="L1662" s="247"/>
      <c r="M1662" s="248"/>
      <c r="N1662" s="249"/>
      <c r="O1662" s="249"/>
      <c r="P1662" s="249"/>
      <c r="Q1662" s="249"/>
      <c r="R1662" s="249"/>
      <c r="S1662" s="249"/>
      <c r="T1662" s="250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51" t="s">
        <v>186</v>
      </c>
      <c r="AU1662" s="251" t="s">
        <v>82</v>
      </c>
      <c r="AV1662" s="13" t="s">
        <v>80</v>
      </c>
      <c r="AW1662" s="13" t="s">
        <v>34</v>
      </c>
      <c r="AX1662" s="13" t="s">
        <v>73</v>
      </c>
      <c r="AY1662" s="251" t="s">
        <v>177</v>
      </c>
    </row>
    <row r="1663" s="13" customFormat="1">
      <c r="A1663" s="13"/>
      <c r="B1663" s="241"/>
      <c r="C1663" s="242"/>
      <c r="D1663" s="243" t="s">
        <v>186</v>
      </c>
      <c r="E1663" s="244" t="s">
        <v>21</v>
      </c>
      <c r="F1663" s="245" t="s">
        <v>463</v>
      </c>
      <c r="G1663" s="242"/>
      <c r="H1663" s="244" t="s">
        <v>21</v>
      </c>
      <c r="I1663" s="246"/>
      <c r="J1663" s="242"/>
      <c r="K1663" s="242"/>
      <c r="L1663" s="247"/>
      <c r="M1663" s="248"/>
      <c r="N1663" s="249"/>
      <c r="O1663" s="249"/>
      <c r="P1663" s="249"/>
      <c r="Q1663" s="249"/>
      <c r="R1663" s="249"/>
      <c r="S1663" s="249"/>
      <c r="T1663" s="250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51" t="s">
        <v>186</v>
      </c>
      <c r="AU1663" s="251" t="s">
        <v>82</v>
      </c>
      <c r="AV1663" s="13" t="s">
        <v>80</v>
      </c>
      <c r="AW1663" s="13" t="s">
        <v>34</v>
      </c>
      <c r="AX1663" s="13" t="s">
        <v>73</v>
      </c>
      <c r="AY1663" s="251" t="s">
        <v>177</v>
      </c>
    </row>
    <row r="1664" s="13" customFormat="1">
      <c r="A1664" s="13"/>
      <c r="B1664" s="241"/>
      <c r="C1664" s="242"/>
      <c r="D1664" s="243" t="s">
        <v>186</v>
      </c>
      <c r="E1664" s="244" t="s">
        <v>21</v>
      </c>
      <c r="F1664" s="245" t="s">
        <v>1737</v>
      </c>
      <c r="G1664" s="242"/>
      <c r="H1664" s="244" t="s">
        <v>21</v>
      </c>
      <c r="I1664" s="246"/>
      <c r="J1664" s="242"/>
      <c r="K1664" s="242"/>
      <c r="L1664" s="247"/>
      <c r="M1664" s="248"/>
      <c r="N1664" s="249"/>
      <c r="O1664" s="249"/>
      <c r="P1664" s="249"/>
      <c r="Q1664" s="249"/>
      <c r="R1664" s="249"/>
      <c r="S1664" s="249"/>
      <c r="T1664" s="250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51" t="s">
        <v>186</v>
      </c>
      <c r="AU1664" s="251" t="s">
        <v>82</v>
      </c>
      <c r="AV1664" s="13" t="s">
        <v>80</v>
      </c>
      <c r="AW1664" s="13" t="s">
        <v>34</v>
      </c>
      <c r="AX1664" s="13" t="s">
        <v>73</v>
      </c>
      <c r="AY1664" s="251" t="s">
        <v>177</v>
      </c>
    </row>
    <row r="1665" s="14" customFormat="1">
      <c r="A1665" s="14"/>
      <c r="B1665" s="252"/>
      <c r="C1665" s="253"/>
      <c r="D1665" s="243" t="s">
        <v>186</v>
      </c>
      <c r="E1665" s="254" t="s">
        <v>21</v>
      </c>
      <c r="F1665" s="255" t="s">
        <v>1738</v>
      </c>
      <c r="G1665" s="253"/>
      <c r="H1665" s="256">
        <v>10.82</v>
      </c>
      <c r="I1665" s="257"/>
      <c r="J1665" s="253"/>
      <c r="K1665" s="253"/>
      <c r="L1665" s="258"/>
      <c r="M1665" s="259"/>
      <c r="N1665" s="260"/>
      <c r="O1665" s="260"/>
      <c r="P1665" s="260"/>
      <c r="Q1665" s="260"/>
      <c r="R1665" s="260"/>
      <c r="S1665" s="260"/>
      <c r="T1665" s="261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62" t="s">
        <v>186</v>
      </c>
      <c r="AU1665" s="262" t="s">
        <v>82</v>
      </c>
      <c r="AV1665" s="14" t="s">
        <v>82</v>
      </c>
      <c r="AW1665" s="14" t="s">
        <v>34</v>
      </c>
      <c r="AX1665" s="14" t="s">
        <v>80</v>
      </c>
      <c r="AY1665" s="262" t="s">
        <v>177</v>
      </c>
    </row>
    <row r="1666" s="2" customFormat="1" ht="14.4" customHeight="1">
      <c r="A1666" s="40"/>
      <c r="B1666" s="41"/>
      <c r="C1666" s="274" t="s">
        <v>2345</v>
      </c>
      <c r="D1666" s="274" t="s">
        <v>191</v>
      </c>
      <c r="E1666" s="275" t="s">
        <v>2346</v>
      </c>
      <c r="F1666" s="276" t="s">
        <v>2347</v>
      </c>
      <c r="G1666" s="277" t="s">
        <v>269</v>
      </c>
      <c r="H1666" s="278">
        <v>11.901999999999999</v>
      </c>
      <c r="I1666" s="279"/>
      <c r="J1666" s="280">
        <f>ROUND(I1666*H1666,2)</f>
        <v>0</v>
      </c>
      <c r="K1666" s="276" t="s">
        <v>21</v>
      </c>
      <c r="L1666" s="281"/>
      <c r="M1666" s="282" t="s">
        <v>21</v>
      </c>
      <c r="N1666" s="283" t="s">
        <v>44</v>
      </c>
      <c r="O1666" s="86"/>
      <c r="P1666" s="237">
        <f>O1666*H1666</f>
        <v>0</v>
      </c>
      <c r="Q1666" s="237">
        <v>0.019199999999999998</v>
      </c>
      <c r="R1666" s="237">
        <f>Q1666*H1666</f>
        <v>0.22851839999999996</v>
      </c>
      <c r="S1666" s="237">
        <v>0</v>
      </c>
      <c r="T1666" s="238">
        <f>S1666*H1666</f>
        <v>0</v>
      </c>
      <c r="U1666" s="40"/>
      <c r="V1666" s="40"/>
      <c r="W1666" s="40"/>
      <c r="X1666" s="40"/>
      <c r="Y1666" s="40"/>
      <c r="Z1666" s="40"/>
      <c r="AA1666" s="40"/>
      <c r="AB1666" s="40"/>
      <c r="AC1666" s="40"/>
      <c r="AD1666" s="40"/>
      <c r="AE1666" s="40"/>
      <c r="AR1666" s="239" t="s">
        <v>385</v>
      </c>
      <c r="AT1666" s="239" t="s">
        <v>191</v>
      </c>
      <c r="AU1666" s="239" t="s">
        <v>82</v>
      </c>
      <c r="AY1666" s="19" t="s">
        <v>177</v>
      </c>
      <c r="BE1666" s="240">
        <f>IF(N1666="základní",J1666,0)</f>
        <v>0</v>
      </c>
      <c r="BF1666" s="240">
        <f>IF(N1666="snížená",J1666,0)</f>
        <v>0</v>
      </c>
      <c r="BG1666" s="240">
        <f>IF(N1666="zákl. přenesená",J1666,0)</f>
        <v>0</v>
      </c>
      <c r="BH1666" s="240">
        <f>IF(N1666="sníž. přenesená",J1666,0)</f>
        <v>0</v>
      </c>
      <c r="BI1666" s="240">
        <f>IF(N1666="nulová",J1666,0)</f>
        <v>0</v>
      </c>
      <c r="BJ1666" s="19" t="s">
        <v>80</v>
      </c>
      <c r="BK1666" s="240">
        <f>ROUND(I1666*H1666,2)</f>
        <v>0</v>
      </c>
      <c r="BL1666" s="19" t="s">
        <v>290</v>
      </c>
      <c r="BM1666" s="239" t="s">
        <v>2348</v>
      </c>
    </row>
    <row r="1667" s="14" customFormat="1">
      <c r="A1667" s="14"/>
      <c r="B1667" s="252"/>
      <c r="C1667" s="253"/>
      <c r="D1667" s="243" t="s">
        <v>186</v>
      </c>
      <c r="E1667" s="254" t="s">
        <v>21</v>
      </c>
      <c r="F1667" s="255" t="s">
        <v>1738</v>
      </c>
      <c r="G1667" s="253"/>
      <c r="H1667" s="256">
        <v>10.82</v>
      </c>
      <c r="I1667" s="257"/>
      <c r="J1667" s="253"/>
      <c r="K1667" s="253"/>
      <c r="L1667" s="258"/>
      <c r="M1667" s="259"/>
      <c r="N1667" s="260"/>
      <c r="O1667" s="260"/>
      <c r="P1667" s="260"/>
      <c r="Q1667" s="260"/>
      <c r="R1667" s="260"/>
      <c r="S1667" s="260"/>
      <c r="T1667" s="261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62" t="s">
        <v>186</v>
      </c>
      <c r="AU1667" s="262" t="s">
        <v>82</v>
      </c>
      <c r="AV1667" s="14" t="s">
        <v>82</v>
      </c>
      <c r="AW1667" s="14" t="s">
        <v>34</v>
      </c>
      <c r="AX1667" s="14" t="s">
        <v>73</v>
      </c>
      <c r="AY1667" s="262" t="s">
        <v>177</v>
      </c>
    </row>
    <row r="1668" s="14" customFormat="1">
      <c r="A1668" s="14"/>
      <c r="B1668" s="252"/>
      <c r="C1668" s="253"/>
      <c r="D1668" s="243" t="s">
        <v>186</v>
      </c>
      <c r="E1668" s="254" t="s">
        <v>21</v>
      </c>
      <c r="F1668" s="255" t="s">
        <v>2349</v>
      </c>
      <c r="G1668" s="253"/>
      <c r="H1668" s="256">
        <v>11.901999999999999</v>
      </c>
      <c r="I1668" s="257"/>
      <c r="J1668" s="253"/>
      <c r="K1668" s="253"/>
      <c r="L1668" s="258"/>
      <c r="M1668" s="259"/>
      <c r="N1668" s="260"/>
      <c r="O1668" s="260"/>
      <c r="P1668" s="260"/>
      <c r="Q1668" s="260"/>
      <c r="R1668" s="260"/>
      <c r="S1668" s="260"/>
      <c r="T1668" s="261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62" t="s">
        <v>186</v>
      </c>
      <c r="AU1668" s="262" t="s">
        <v>82</v>
      </c>
      <c r="AV1668" s="14" t="s">
        <v>82</v>
      </c>
      <c r="AW1668" s="14" t="s">
        <v>34</v>
      </c>
      <c r="AX1668" s="14" t="s">
        <v>80</v>
      </c>
      <c r="AY1668" s="262" t="s">
        <v>177</v>
      </c>
    </row>
    <row r="1669" s="2" customFormat="1" ht="19.8" customHeight="1">
      <c r="A1669" s="40"/>
      <c r="B1669" s="41"/>
      <c r="C1669" s="228" t="s">
        <v>2350</v>
      </c>
      <c r="D1669" s="228" t="s">
        <v>179</v>
      </c>
      <c r="E1669" s="229" t="s">
        <v>2311</v>
      </c>
      <c r="F1669" s="230" t="s">
        <v>2312</v>
      </c>
      <c r="G1669" s="231" t="s">
        <v>293</v>
      </c>
      <c r="H1669" s="232">
        <v>12.984</v>
      </c>
      <c r="I1669" s="233"/>
      <c r="J1669" s="234">
        <f>ROUND(I1669*H1669,2)</f>
        <v>0</v>
      </c>
      <c r="K1669" s="230" t="s">
        <v>183</v>
      </c>
      <c r="L1669" s="46"/>
      <c r="M1669" s="235" t="s">
        <v>21</v>
      </c>
      <c r="N1669" s="236" t="s">
        <v>44</v>
      </c>
      <c r="O1669" s="86"/>
      <c r="P1669" s="237">
        <f>O1669*H1669</f>
        <v>0</v>
      </c>
      <c r="Q1669" s="237">
        <v>0.00073999999999999999</v>
      </c>
      <c r="R1669" s="237">
        <f>Q1669*H1669</f>
        <v>0.0096081599999999993</v>
      </c>
      <c r="S1669" s="237">
        <v>0</v>
      </c>
      <c r="T1669" s="238">
        <f>S1669*H1669</f>
        <v>0</v>
      </c>
      <c r="U1669" s="40"/>
      <c r="V1669" s="40"/>
      <c r="W1669" s="40"/>
      <c r="X1669" s="40"/>
      <c r="Y1669" s="40"/>
      <c r="Z1669" s="40"/>
      <c r="AA1669" s="40"/>
      <c r="AB1669" s="40"/>
      <c r="AC1669" s="40"/>
      <c r="AD1669" s="40"/>
      <c r="AE1669" s="40"/>
      <c r="AR1669" s="239" t="s">
        <v>290</v>
      </c>
      <c r="AT1669" s="239" t="s">
        <v>179</v>
      </c>
      <c r="AU1669" s="239" t="s">
        <v>82</v>
      </c>
      <c r="AY1669" s="19" t="s">
        <v>177</v>
      </c>
      <c r="BE1669" s="240">
        <f>IF(N1669="základní",J1669,0)</f>
        <v>0</v>
      </c>
      <c r="BF1669" s="240">
        <f>IF(N1669="snížená",J1669,0)</f>
        <v>0</v>
      </c>
      <c r="BG1669" s="240">
        <f>IF(N1669="zákl. přenesená",J1669,0)</f>
        <v>0</v>
      </c>
      <c r="BH1669" s="240">
        <f>IF(N1669="sníž. přenesená",J1669,0)</f>
        <v>0</v>
      </c>
      <c r="BI1669" s="240">
        <f>IF(N1669="nulová",J1669,0)</f>
        <v>0</v>
      </c>
      <c r="BJ1669" s="19" t="s">
        <v>80</v>
      </c>
      <c r="BK1669" s="240">
        <f>ROUND(I1669*H1669,2)</f>
        <v>0</v>
      </c>
      <c r="BL1669" s="19" t="s">
        <v>290</v>
      </c>
      <c r="BM1669" s="239" t="s">
        <v>2351</v>
      </c>
    </row>
    <row r="1670" s="14" customFormat="1">
      <c r="A1670" s="14"/>
      <c r="B1670" s="252"/>
      <c r="C1670" s="253"/>
      <c r="D1670" s="243" t="s">
        <v>186</v>
      </c>
      <c r="E1670" s="254" t="s">
        <v>21</v>
      </c>
      <c r="F1670" s="255" t="s">
        <v>2352</v>
      </c>
      <c r="G1670" s="253"/>
      <c r="H1670" s="256">
        <v>12.984</v>
      </c>
      <c r="I1670" s="257"/>
      <c r="J1670" s="253"/>
      <c r="K1670" s="253"/>
      <c r="L1670" s="258"/>
      <c r="M1670" s="259"/>
      <c r="N1670" s="260"/>
      <c r="O1670" s="260"/>
      <c r="P1670" s="260"/>
      <c r="Q1670" s="260"/>
      <c r="R1670" s="260"/>
      <c r="S1670" s="260"/>
      <c r="T1670" s="261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62" t="s">
        <v>186</v>
      </c>
      <c r="AU1670" s="262" t="s">
        <v>82</v>
      </c>
      <c r="AV1670" s="14" t="s">
        <v>82</v>
      </c>
      <c r="AW1670" s="14" t="s">
        <v>34</v>
      </c>
      <c r="AX1670" s="14" t="s">
        <v>80</v>
      </c>
      <c r="AY1670" s="262" t="s">
        <v>177</v>
      </c>
    </row>
    <row r="1671" s="2" customFormat="1" ht="14.4" customHeight="1">
      <c r="A1671" s="40"/>
      <c r="B1671" s="41"/>
      <c r="C1671" s="274" t="s">
        <v>2353</v>
      </c>
      <c r="D1671" s="274" t="s">
        <v>191</v>
      </c>
      <c r="E1671" s="275" t="s">
        <v>2346</v>
      </c>
      <c r="F1671" s="276" t="s">
        <v>2347</v>
      </c>
      <c r="G1671" s="277" t="s">
        <v>269</v>
      </c>
      <c r="H1671" s="278">
        <v>1.6870000000000001</v>
      </c>
      <c r="I1671" s="279"/>
      <c r="J1671" s="280">
        <f>ROUND(I1671*H1671,2)</f>
        <v>0</v>
      </c>
      <c r="K1671" s="276" t="s">
        <v>21</v>
      </c>
      <c r="L1671" s="281"/>
      <c r="M1671" s="282" t="s">
        <v>21</v>
      </c>
      <c r="N1671" s="283" t="s">
        <v>44</v>
      </c>
      <c r="O1671" s="86"/>
      <c r="P1671" s="237">
        <f>O1671*H1671</f>
        <v>0</v>
      </c>
      <c r="Q1671" s="237">
        <v>0.019199999999999998</v>
      </c>
      <c r="R1671" s="237">
        <f>Q1671*H1671</f>
        <v>0.0323904</v>
      </c>
      <c r="S1671" s="237">
        <v>0</v>
      </c>
      <c r="T1671" s="238">
        <f>S1671*H1671</f>
        <v>0</v>
      </c>
      <c r="U1671" s="40"/>
      <c r="V1671" s="40"/>
      <c r="W1671" s="40"/>
      <c r="X1671" s="40"/>
      <c r="Y1671" s="40"/>
      <c r="Z1671" s="40"/>
      <c r="AA1671" s="40"/>
      <c r="AB1671" s="40"/>
      <c r="AC1671" s="40"/>
      <c r="AD1671" s="40"/>
      <c r="AE1671" s="40"/>
      <c r="AR1671" s="239" t="s">
        <v>385</v>
      </c>
      <c r="AT1671" s="239" t="s">
        <v>191</v>
      </c>
      <c r="AU1671" s="239" t="s">
        <v>82</v>
      </c>
      <c r="AY1671" s="19" t="s">
        <v>177</v>
      </c>
      <c r="BE1671" s="240">
        <f>IF(N1671="základní",J1671,0)</f>
        <v>0</v>
      </c>
      <c r="BF1671" s="240">
        <f>IF(N1671="snížená",J1671,0)</f>
        <v>0</v>
      </c>
      <c r="BG1671" s="240">
        <f>IF(N1671="zákl. přenesená",J1671,0)</f>
        <v>0</v>
      </c>
      <c r="BH1671" s="240">
        <f>IF(N1671="sníž. přenesená",J1671,0)</f>
        <v>0</v>
      </c>
      <c r="BI1671" s="240">
        <f>IF(N1671="nulová",J1671,0)</f>
        <v>0</v>
      </c>
      <c r="BJ1671" s="19" t="s">
        <v>80</v>
      </c>
      <c r="BK1671" s="240">
        <f>ROUND(I1671*H1671,2)</f>
        <v>0</v>
      </c>
      <c r="BL1671" s="19" t="s">
        <v>290</v>
      </c>
      <c r="BM1671" s="239" t="s">
        <v>2354</v>
      </c>
    </row>
    <row r="1672" s="14" customFormat="1">
      <c r="A1672" s="14"/>
      <c r="B1672" s="252"/>
      <c r="C1672" s="253"/>
      <c r="D1672" s="243" t="s">
        <v>186</v>
      </c>
      <c r="E1672" s="254" t="s">
        <v>21</v>
      </c>
      <c r="F1672" s="255" t="s">
        <v>2355</v>
      </c>
      <c r="G1672" s="253"/>
      <c r="H1672" s="256">
        <v>1.298</v>
      </c>
      <c r="I1672" s="257"/>
      <c r="J1672" s="253"/>
      <c r="K1672" s="253"/>
      <c r="L1672" s="258"/>
      <c r="M1672" s="259"/>
      <c r="N1672" s="260"/>
      <c r="O1672" s="260"/>
      <c r="P1672" s="260"/>
      <c r="Q1672" s="260"/>
      <c r="R1672" s="260"/>
      <c r="S1672" s="260"/>
      <c r="T1672" s="261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62" t="s">
        <v>186</v>
      </c>
      <c r="AU1672" s="262" t="s">
        <v>82</v>
      </c>
      <c r="AV1672" s="14" t="s">
        <v>82</v>
      </c>
      <c r="AW1672" s="14" t="s">
        <v>34</v>
      </c>
      <c r="AX1672" s="14" t="s">
        <v>73</v>
      </c>
      <c r="AY1672" s="262" t="s">
        <v>177</v>
      </c>
    </row>
    <row r="1673" s="14" customFormat="1">
      <c r="A1673" s="14"/>
      <c r="B1673" s="252"/>
      <c r="C1673" s="253"/>
      <c r="D1673" s="243" t="s">
        <v>186</v>
      </c>
      <c r="E1673" s="254" t="s">
        <v>21</v>
      </c>
      <c r="F1673" s="255" t="s">
        <v>2356</v>
      </c>
      <c r="G1673" s="253"/>
      <c r="H1673" s="256">
        <v>1.6870000000000001</v>
      </c>
      <c r="I1673" s="257"/>
      <c r="J1673" s="253"/>
      <c r="K1673" s="253"/>
      <c r="L1673" s="258"/>
      <c r="M1673" s="259"/>
      <c r="N1673" s="260"/>
      <c r="O1673" s="260"/>
      <c r="P1673" s="260"/>
      <c r="Q1673" s="260"/>
      <c r="R1673" s="260"/>
      <c r="S1673" s="260"/>
      <c r="T1673" s="261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62" t="s">
        <v>186</v>
      </c>
      <c r="AU1673" s="262" t="s">
        <v>82</v>
      </c>
      <c r="AV1673" s="14" t="s">
        <v>82</v>
      </c>
      <c r="AW1673" s="14" t="s">
        <v>34</v>
      </c>
      <c r="AX1673" s="14" t="s">
        <v>80</v>
      </c>
      <c r="AY1673" s="262" t="s">
        <v>177</v>
      </c>
    </row>
    <row r="1674" s="2" customFormat="1" ht="14.4" customHeight="1">
      <c r="A1674" s="40"/>
      <c r="B1674" s="41"/>
      <c r="C1674" s="228" t="s">
        <v>2357</v>
      </c>
      <c r="D1674" s="228" t="s">
        <v>179</v>
      </c>
      <c r="E1674" s="229" t="s">
        <v>2334</v>
      </c>
      <c r="F1674" s="230" t="s">
        <v>2335</v>
      </c>
      <c r="G1674" s="231" t="s">
        <v>788</v>
      </c>
      <c r="H1674" s="232">
        <v>15</v>
      </c>
      <c r="I1674" s="233"/>
      <c r="J1674" s="234">
        <f>ROUND(I1674*H1674,2)</f>
        <v>0</v>
      </c>
      <c r="K1674" s="230" t="s">
        <v>183</v>
      </c>
      <c r="L1674" s="46"/>
      <c r="M1674" s="235" t="s">
        <v>21</v>
      </c>
      <c r="N1674" s="236" t="s">
        <v>44</v>
      </c>
      <c r="O1674" s="86"/>
      <c r="P1674" s="237">
        <f>O1674*H1674</f>
        <v>0</v>
      </c>
      <c r="Q1674" s="237">
        <v>0</v>
      </c>
      <c r="R1674" s="237">
        <f>Q1674*H1674</f>
        <v>0</v>
      </c>
      <c r="S1674" s="237">
        <v>0</v>
      </c>
      <c r="T1674" s="238">
        <f>S1674*H1674</f>
        <v>0</v>
      </c>
      <c r="U1674" s="40"/>
      <c r="V1674" s="40"/>
      <c r="W1674" s="40"/>
      <c r="X1674" s="40"/>
      <c r="Y1674" s="40"/>
      <c r="Z1674" s="40"/>
      <c r="AA1674" s="40"/>
      <c r="AB1674" s="40"/>
      <c r="AC1674" s="40"/>
      <c r="AD1674" s="40"/>
      <c r="AE1674" s="40"/>
      <c r="AR1674" s="239" t="s">
        <v>290</v>
      </c>
      <c r="AT1674" s="239" t="s">
        <v>179</v>
      </c>
      <c r="AU1674" s="239" t="s">
        <v>82</v>
      </c>
      <c r="AY1674" s="19" t="s">
        <v>177</v>
      </c>
      <c r="BE1674" s="240">
        <f>IF(N1674="základní",J1674,0)</f>
        <v>0</v>
      </c>
      <c r="BF1674" s="240">
        <f>IF(N1674="snížená",J1674,0)</f>
        <v>0</v>
      </c>
      <c r="BG1674" s="240">
        <f>IF(N1674="zákl. přenesená",J1674,0)</f>
        <v>0</v>
      </c>
      <c r="BH1674" s="240">
        <f>IF(N1674="sníž. přenesená",J1674,0)</f>
        <v>0</v>
      </c>
      <c r="BI1674" s="240">
        <f>IF(N1674="nulová",J1674,0)</f>
        <v>0</v>
      </c>
      <c r="BJ1674" s="19" t="s">
        <v>80</v>
      </c>
      <c r="BK1674" s="240">
        <f>ROUND(I1674*H1674,2)</f>
        <v>0</v>
      </c>
      <c r="BL1674" s="19" t="s">
        <v>290</v>
      </c>
      <c r="BM1674" s="239" t="s">
        <v>2358</v>
      </c>
    </row>
    <row r="1675" s="2" customFormat="1" ht="19.8" customHeight="1">
      <c r="A1675" s="40"/>
      <c r="B1675" s="41"/>
      <c r="C1675" s="228" t="s">
        <v>2359</v>
      </c>
      <c r="D1675" s="228" t="s">
        <v>179</v>
      </c>
      <c r="E1675" s="229" t="s">
        <v>2360</v>
      </c>
      <c r="F1675" s="230" t="s">
        <v>2323</v>
      </c>
      <c r="G1675" s="231" t="s">
        <v>269</v>
      </c>
      <c r="H1675" s="232">
        <v>12.118</v>
      </c>
      <c r="I1675" s="233"/>
      <c r="J1675" s="234">
        <f>ROUND(I1675*H1675,2)</f>
        <v>0</v>
      </c>
      <c r="K1675" s="230" t="s">
        <v>183</v>
      </c>
      <c r="L1675" s="46"/>
      <c r="M1675" s="235" t="s">
        <v>21</v>
      </c>
      <c r="N1675" s="236" t="s">
        <v>44</v>
      </c>
      <c r="O1675" s="86"/>
      <c r="P1675" s="237">
        <f>O1675*H1675</f>
        <v>0</v>
      </c>
      <c r="Q1675" s="237">
        <v>0</v>
      </c>
      <c r="R1675" s="237">
        <f>Q1675*H1675</f>
        <v>0</v>
      </c>
      <c r="S1675" s="237">
        <v>0</v>
      </c>
      <c r="T1675" s="238">
        <f>S1675*H1675</f>
        <v>0</v>
      </c>
      <c r="U1675" s="40"/>
      <c r="V1675" s="40"/>
      <c r="W1675" s="40"/>
      <c r="X1675" s="40"/>
      <c r="Y1675" s="40"/>
      <c r="Z1675" s="40"/>
      <c r="AA1675" s="40"/>
      <c r="AB1675" s="40"/>
      <c r="AC1675" s="40"/>
      <c r="AD1675" s="40"/>
      <c r="AE1675" s="40"/>
      <c r="AR1675" s="239" t="s">
        <v>290</v>
      </c>
      <c r="AT1675" s="239" t="s">
        <v>179</v>
      </c>
      <c r="AU1675" s="239" t="s">
        <v>82</v>
      </c>
      <c r="AY1675" s="19" t="s">
        <v>177</v>
      </c>
      <c r="BE1675" s="240">
        <f>IF(N1675="základní",J1675,0)</f>
        <v>0</v>
      </c>
      <c r="BF1675" s="240">
        <f>IF(N1675="snížená",J1675,0)</f>
        <v>0</v>
      </c>
      <c r="BG1675" s="240">
        <f>IF(N1675="zákl. přenesená",J1675,0)</f>
        <v>0</v>
      </c>
      <c r="BH1675" s="240">
        <f>IF(N1675="sníž. přenesená",J1675,0)</f>
        <v>0</v>
      </c>
      <c r="BI1675" s="240">
        <f>IF(N1675="nulová",J1675,0)</f>
        <v>0</v>
      </c>
      <c r="BJ1675" s="19" t="s">
        <v>80</v>
      </c>
      <c r="BK1675" s="240">
        <f>ROUND(I1675*H1675,2)</f>
        <v>0</v>
      </c>
      <c r="BL1675" s="19" t="s">
        <v>290</v>
      </c>
      <c r="BM1675" s="239" t="s">
        <v>2361</v>
      </c>
    </row>
    <row r="1676" s="14" customFormat="1">
      <c r="A1676" s="14"/>
      <c r="B1676" s="252"/>
      <c r="C1676" s="253"/>
      <c r="D1676" s="243" t="s">
        <v>186</v>
      </c>
      <c r="E1676" s="254" t="s">
        <v>21</v>
      </c>
      <c r="F1676" s="255" t="s">
        <v>1738</v>
      </c>
      <c r="G1676" s="253"/>
      <c r="H1676" s="256">
        <v>10.82</v>
      </c>
      <c r="I1676" s="257"/>
      <c r="J1676" s="253"/>
      <c r="K1676" s="253"/>
      <c r="L1676" s="258"/>
      <c r="M1676" s="259"/>
      <c r="N1676" s="260"/>
      <c r="O1676" s="260"/>
      <c r="P1676" s="260"/>
      <c r="Q1676" s="260"/>
      <c r="R1676" s="260"/>
      <c r="S1676" s="260"/>
      <c r="T1676" s="261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62" t="s">
        <v>186</v>
      </c>
      <c r="AU1676" s="262" t="s">
        <v>82</v>
      </c>
      <c r="AV1676" s="14" t="s">
        <v>82</v>
      </c>
      <c r="AW1676" s="14" t="s">
        <v>34</v>
      </c>
      <c r="AX1676" s="14" t="s">
        <v>73</v>
      </c>
      <c r="AY1676" s="262" t="s">
        <v>177</v>
      </c>
    </row>
    <row r="1677" s="14" customFormat="1">
      <c r="A1677" s="14"/>
      <c r="B1677" s="252"/>
      <c r="C1677" s="253"/>
      <c r="D1677" s="243" t="s">
        <v>186</v>
      </c>
      <c r="E1677" s="254" t="s">
        <v>21</v>
      </c>
      <c r="F1677" s="255" t="s">
        <v>2355</v>
      </c>
      <c r="G1677" s="253"/>
      <c r="H1677" s="256">
        <v>1.298</v>
      </c>
      <c r="I1677" s="257"/>
      <c r="J1677" s="253"/>
      <c r="K1677" s="253"/>
      <c r="L1677" s="258"/>
      <c r="M1677" s="259"/>
      <c r="N1677" s="260"/>
      <c r="O1677" s="260"/>
      <c r="P1677" s="260"/>
      <c r="Q1677" s="260"/>
      <c r="R1677" s="260"/>
      <c r="S1677" s="260"/>
      <c r="T1677" s="261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62" t="s">
        <v>186</v>
      </c>
      <c r="AU1677" s="262" t="s">
        <v>82</v>
      </c>
      <c r="AV1677" s="14" t="s">
        <v>82</v>
      </c>
      <c r="AW1677" s="14" t="s">
        <v>34</v>
      </c>
      <c r="AX1677" s="14" t="s">
        <v>73</v>
      </c>
      <c r="AY1677" s="262" t="s">
        <v>177</v>
      </c>
    </row>
    <row r="1678" s="15" customFormat="1">
      <c r="A1678" s="15"/>
      <c r="B1678" s="263"/>
      <c r="C1678" s="264"/>
      <c r="D1678" s="243" t="s">
        <v>186</v>
      </c>
      <c r="E1678" s="265" t="s">
        <v>21</v>
      </c>
      <c r="F1678" s="266" t="s">
        <v>190</v>
      </c>
      <c r="G1678" s="264"/>
      <c r="H1678" s="267">
        <v>12.118</v>
      </c>
      <c r="I1678" s="268"/>
      <c r="J1678" s="264"/>
      <c r="K1678" s="264"/>
      <c r="L1678" s="269"/>
      <c r="M1678" s="270"/>
      <c r="N1678" s="271"/>
      <c r="O1678" s="271"/>
      <c r="P1678" s="271"/>
      <c r="Q1678" s="271"/>
      <c r="R1678" s="271"/>
      <c r="S1678" s="271"/>
      <c r="T1678" s="272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15"/>
      <c r="AT1678" s="273" t="s">
        <v>186</v>
      </c>
      <c r="AU1678" s="273" t="s">
        <v>82</v>
      </c>
      <c r="AV1678" s="15" t="s">
        <v>184</v>
      </c>
      <c r="AW1678" s="15" t="s">
        <v>34</v>
      </c>
      <c r="AX1678" s="15" t="s">
        <v>80</v>
      </c>
      <c r="AY1678" s="273" t="s">
        <v>177</v>
      </c>
    </row>
    <row r="1679" s="2" customFormat="1" ht="19.8" customHeight="1">
      <c r="A1679" s="40"/>
      <c r="B1679" s="41"/>
      <c r="C1679" s="228" t="s">
        <v>2362</v>
      </c>
      <c r="D1679" s="228" t="s">
        <v>179</v>
      </c>
      <c r="E1679" s="229" t="s">
        <v>2363</v>
      </c>
      <c r="F1679" s="230" t="s">
        <v>2364</v>
      </c>
      <c r="G1679" s="231" t="s">
        <v>269</v>
      </c>
      <c r="H1679" s="232">
        <v>12.118</v>
      </c>
      <c r="I1679" s="233"/>
      <c r="J1679" s="234">
        <f>ROUND(I1679*H1679,2)</f>
        <v>0</v>
      </c>
      <c r="K1679" s="230" t="s">
        <v>183</v>
      </c>
      <c r="L1679" s="46"/>
      <c r="M1679" s="235" t="s">
        <v>21</v>
      </c>
      <c r="N1679" s="236" t="s">
        <v>44</v>
      </c>
      <c r="O1679" s="86"/>
      <c r="P1679" s="237">
        <f>O1679*H1679</f>
        <v>0</v>
      </c>
      <c r="Q1679" s="237">
        <v>0</v>
      </c>
      <c r="R1679" s="237">
        <f>Q1679*H1679</f>
        <v>0</v>
      </c>
      <c r="S1679" s="237">
        <v>0</v>
      </c>
      <c r="T1679" s="238">
        <f>S1679*H1679</f>
        <v>0</v>
      </c>
      <c r="U1679" s="40"/>
      <c r="V1679" s="40"/>
      <c r="W1679" s="40"/>
      <c r="X1679" s="40"/>
      <c r="Y1679" s="40"/>
      <c r="Z1679" s="40"/>
      <c r="AA1679" s="40"/>
      <c r="AB1679" s="40"/>
      <c r="AC1679" s="40"/>
      <c r="AD1679" s="40"/>
      <c r="AE1679" s="40"/>
      <c r="AR1679" s="239" t="s">
        <v>290</v>
      </c>
      <c r="AT1679" s="239" t="s">
        <v>179</v>
      </c>
      <c r="AU1679" s="239" t="s">
        <v>82</v>
      </c>
      <c r="AY1679" s="19" t="s">
        <v>177</v>
      </c>
      <c r="BE1679" s="240">
        <f>IF(N1679="základní",J1679,0)</f>
        <v>0</v>
      </c>
      <c r="BF1679" s="240">
        <f>IF(N1679="snížená",J1679,0)</f>
        <v>0</v>
      </c>
      <c r="BG1679" s="240">
        <f>IF(N1679="zákl. přenesená",J1679,0)</f>
        <v>0</v>
      </c>
      <c r="BH1679" s="240">
        <f>IF(N1679="sníž. přenesená",J1679,0)</f>
        <v>0</v>
      </c>
      <c r="BI1679" s="240">
        <f>IF(N1679="nulová",J1679,0)</f>
        <v>0</v>
      </c>
      <c r="BJ1679" s="19" t="s">
        <v>80</v>
      </c>
      <c r="BK1679" s="240">
        <f>ROUND(I1679*H1679,2)</f>
        <v>0</v>
      </c>
      <c r="BL1679" s="19" t="s">
        <v>290</v>
      </c>
      <c r="BM1679" s="239" t="s">
        <v>2365</v>
      </c>
    </row>
    <row r="1680" s="2" customFormat="1" ht="14.4" customHeight="1">
      <c r="A1680" s="40"/>
      <c r="B1680" s="41"/>
      <c r="C1680" s="228" t="s">
        <v>2366</v>
      </c>
      <c r="D1680" s="228" t="s">
        <v>179</v>
      </c>
      <c r="E1680" s="229" t="s">
        <v>2367</v>
      </c>
      <c r="F1680" s="230" t="s">
        <v>2331</v>
      </c>
      <c r="G1680" s="231" t="s">
        <v>269</v>
      </c>
      <c r="H1680" s="232">
        <v>12.118</v>
      </c>
      <c r="I1680" s="233"/>
      <c r="J1680" s="234">
        <f>ROUND(I1680*H1680,2)</f>
        <v>0</v>
      </c>
      <c r="K1680" s="230" t="s">
        <v>183</v>
      </c>
      <c r="L1680" s="46"/>
      <c r="M1680" s="235" t="s">
        <v>21</v>
      </c>
      <c r="N1680" s="236" t="s">
        <v>44</v>
      </c>
      <c r="O1680" s="86"/>
      <c r="P1680" s="237">
        <f>O1680*H1680</f>
        <v>0</v>
      </c>
      <c r="Q1680" s="237">
        <v>0.00029999999999999997</v>
      </c>
      <c r="R1680" s="237">
        <f>Q1680*H1680</f>
        <v>0.0036353999999999996</v>
      </c>
      <c r="S1680" s="237">
        <v>0</v>
      </c>
      <c r="T1680" s="238">
        <f>S1680*H1680</f>
        <v>0</v>
      </c>
      <c r="U1680" s="40"/>
      <c r="V1680" s="40"/>
      <c r="W1680" s="40"/>
      <c r="X1680" s="40"/>
      <c r="Y1680" s="40"/>
      <c r="Z1680" s="40"/>
      <c r="AA1680" s="40"/>
      <c r="AB1680" s="40"/>
      <c r="AC1680" s="40"/>
      <c r="AD1680" s="40"/>
      <c r="AE1680" s="40"/>
      <c r="AR1680" s="239" t="s">
        <v>290</v>
      </c>
      <c r="AT1680" s="239" t="s">
        <v>179</v>
      </c>
      <c r="AU1680" s="239" t="s">
        <v>82</v>
      </c>
      <c r="AY1680" s="19" t="s">
        <v>177</v>
      </c>
      <c r="BE1680" s="240">
        <f>IF(N1680="základní",J1680,0)</f>
        <v>0</v>
      </c>
      <c r="BF1680" s="240">
        <f>IF(N1680="snížená",J1680,0)</f>
        <v>0</v>
      </c>
      <c r="BG1680" s="240">
        <f>IF(N1680="zákl. přenesená",J1680,0)</f>
        <v>0</v>
      </c>
      <c r="BH1680" s="240">
        <f>IF(N1680="sníž. přenesená",J1680,0)</f>
        <v>0</v>
      </c>
      <c r="BI1680" s="240">
        <f>IF(N1680="nulová",J1680,0)</f>
        <v>0</v>
      </c>
      <c r="BJ1680" s="19" t="s">
        <v>80</v>
      </c>
      <c r="BK1680" s="240">
        <f>ROUND(I1680*H1680,2)</f>
        <v>0</v>
      </c>
      <c r="BL1680" s="19" t="s">
        <v>290</v>
      </c>
      <c r="BM1680" s="239" t="s">
        <v>2368</v>
      </c>
    </row>
    <row r="1681" s="2" customFormat="1" ht="19.8" customHeight="1">
      <c r="A1681" s="40"/>
      <c r="B1681" s="41"/>
      <c r="C1681" s="228" t="s">
        <v>2369</v>
      </c>
      <c r="D1681" s="228" t="s">
        <v>179</v>
      </c>
      <c r="E1681" s="229" t="s">
        <v>2338</v>
      </c>
      <c r="F1681" s="230" t="s">
        <v>2339</v>
      </c>
      <c r="G1681" s="231" t="s">
        <v>269</v>
      </c>
      <c r="H1681" s="232">
        <v>10.82</v>
      </c>
      <c r="I1681" s="233"/>
      <c r="J1681" s="234">
        <f>ROUND(I1681*H1681,2)</f>
        <v>0</v>
      </c>
      <c r="K1681" s="230" t="s">
        <v>183</v>
      </c>
      <c r="L1681" s="46"/>
      <c r="M1681" s="235" t="s">
        <v>21</v>
      </c>
      <c r="N1681" s="236" t="s">
        <v>44</v>
      </c>
      <c r="O1681" s="86"/>
      <c r="P1681" s="237">
        <f>O1681*H1681</f>
        <v>0</v>
      </c>
      <c r="Q1681" s="237">
        <v>0.0074999999999999997</v>
      </c>
      <c r="R1681" s="237">
        <f>Q1681*H1681</f>
        <v>0.08115</v>
      </c>
      <c r="S1681" s="237">
        <v>0</v>
      </c>
      <c r="T1681" s="238">
        <f>S1681*H1681</f>
        <v>0</v>
      </c>
      <c r="U1681" s="40"/>
      <c r="V1681" s="40"/>
      <c r="W1681" s="40"/>
      <c r="X1681" s="40"/>
      <c r="Y1681" s="40"/>
      <c r="Z1681" s="40"/>
      <c r="AA1681" s="40"/>
      <c r="AB1681" s="40"/>
      <c r="AC1681" s="40"/>
      <c r="AD1681" s="40"/>
      <c r="AE1681" s="40"/>
      <c r="AR1681" s="239" t="s">
        <v>290</v>
      </c>
      <c r="AT1681" s="239" t="s">
        <v>179</v>
      </c>
      <c r="AU1681" s="239" t="s">
        <v>82</v>
      </c>
      <c r="AY1681" s="19" t="s">
        <v>177</v>
      </c>
      <c r="BE1681" s="240">
        <f>IF(N1681="základní",J1681,0)</f>
        <v>0</v>
      </c>
      <c r="BF1681" s="240">
        <f>IF(N1681="snížená",J1681,0)</f>
        <v>0</v>
      </c>
      <c r="BG1681" s="240">
        <f>IF(N1681="zákl. přenesená",J1681,0)</f>
        <v>0</v>
      </c>
      <c r="BH1681" s="240">
        <f>IF(N1681="sníž. přenesená",J1681,0)</f>
        <v>0</v>
      </c>
      <c r="BI1681" s="240">
        <f>IF(N1681="nulová",J1681,0)</f>
        <v>0</v>
      </c>
      <c r="BJ1681" s="19" t="s">
        <v>80</v>
      </c>
      <c r="BK1681" s="240">
        <f>ROUND(I1681*H1681,2)</f>
        <v>0</v>
      </c>
      <c r="BL1681" s="19" t="s">
        <v>290</v>
      </c>
      <c r="BM1681" s="239" t="s">
        <v>2370</v>
      </c>
    </row>
    <row r="1682" s="2" customFormat="1" ht="19.8" customHeight="1">
      <c r="A1682" s="40"/>
      <c r="B1682" s="41"/>
      <c r="C1682" s="228" t="s">
        <v>2371</v>
      </c>
      <c r="D1682" s="228" t="s">
        <v>179</v>
      </c>
      <c r="E1682" s="229" t="s">
        <v>2372</v>
      </c>
      <c r="F1682" s="230" t="s">
        <v>2373</v>
      </c>
      <c r="G1682" s="231" t="s">
        <v>269</v>
      </c>
      <c r="H1682" s="232">
        <v>10.82</v>
      </c>
      <c r="I1682" s="233"/>
      <c r="J1682" s="234">
        <f>ROUND(I1682*H1682,2)</f>
        <v>0</v>
      </c>
      <c r="K1682" s="230" t="s">
        <v>183</v>
      </c>
      <c r="L1682" s="46"/>
      <c r="M1682" s="235" t="s">
        <v>21</v>
      </c>
      <c r="N1682" s="236" t="s">
        <v>44</v>
      </c>
      <c r="O1682" s="86"/>
      <c r="P1682" s="237">
        <f>O1682*H1682</f>
        <v>0</v>
      </c>
      <c r="Q1682" s="237">
        <v>0.00021000000000000001</v>
      </c>
      <c r="R1682" s="237">
        <f>Q1682*H1682</f>
        <v>0.0022722000000000003</v>
      </c>
      <c r="S1682" s="237">
        <v>0</v>
      </c>
      <c r="T1682" s="238">
        <f>S1682*H1682</f>
        <v>0</v>
      </c>
      <c r="U1682" s="40"/>
      <c r="V1682" s="40"/>
      <c r="W1682" s="40"/>
      <c r="X1682" s="40"/>
      <c r="Y1682" s="40"/>
      <c r="Z1682" s="40"/>
      <c r="AA1682" s="40"/>
      <c r="AB1682" s="40"/>
      <c r="AC1682" s="40"/>
      <c r="AD1682" s="40"/>
      <c r="AE1682" s="40"/>
      <c r="AR1682" s="239" t="s">
        <v>184</v>
      </c>
      <c r="AT1682" s="239" t="s">
        <v>179</v>
      </c>
      <c r="AU1682" s="239" t="s">
        <v>82</v>
      </c>
      <c r="AY1682" s="19" t="s">
        <v>177</v>
      </c>
      <c r="BE1682" s="240">
        <f>IF(N1682="základní",J1682,0)</f>
        <v>0</v>
      </c>
      <c r="BF1682" s="240">
        <f>IF(N1682="snížená",J1682,0)</f>
        <v>0</v>
      </c>
      <c r="BG1682" s="240">
        <f>IF(N1682="zákl. přenesená",J1682,0)</f>
        <v>0</v>
      </c>
      <c r="BH1682" s="240">
        <f>IF(N1682="sníž. přenesená",J1682,0)</f>
        <v>0</v>
      </c>
      <c r="BI1682" s="240">
        <f>IF(N1682="nulová",J1682,0)</f>
        <v>0</v>
      </c>
      <c r="BJ1682" s="19" t="s">
        <v>80</v>
      </c>
      <c r="BK1682" s="240">
        <f>ROUND(I1682*H1682,2)</f>
        <v>0</v>
      </c>
      <c r="BL1682" s="19" t="s">
        <v>184</v>
      </c>
      <c r="BM1682" s="239" t="s">
        <v>2374</v>
      </c>
    </row>
    <row r="1683" s="13" customFormat="1">
      <c r="A1683" s="13"/>
      <c r="B1683" s="241"/>
      <c r="C1683" s="242"/>
      <c r="D1683" s="243" t="s">
        <v>186</v>
      </c>
      <c r="E1683" s="244" t="s">
        <v>21</v>
      </c>
      <c r="F1683" s="245" t="s">
        <v>1737</v>
      </c>
      <c r="G1683" s="242"/>
      <c r="H1683" s="244" t="s">
        <v>21</v>
      </c>
      <c r="I1683" s="246"/>
      <c r="J1683" s="242"/>
      <c r="K1683" s="242"/>
      <c r="L1683" s="247"/>
      <c r="M1683" s="248"/>
      <c r="N1683" s="249"/>
      <c r="O1683" s="249"/>
      <c r="P1683" s="249"/>
      <c r="Q1683" s="249"/>
      <c r="R1683" s="249"/>
      <c r="S1683" s="249"/>
      <c r="T1683" s="250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51" t="s">
        <v>186</v>
      </c>
      <c r="AU1683" s="251" t="s">
        <v>82</v>
      </c>
      <c r="AV1683" s="13" t="s">
        <v>80</v>
      </c>
      <c r="AW1683" s="13" t="s">
        <v>34</v>
      </c>
      <c r="AX1683" s="13" t="s">
        <v>73</v>
      </c>
      <c r="AY1683" s="251" t="s">
        <v>177</v>
      </c>
    </row>
    <row r="1684" s="14" customFormat="1">
      <c r="A1684" s="14"/>
      <c r="B1684" s="252"/>
      <c r="C1684" s="253"/>
      <c r="D1684" s="243" t="s">
        <v>186</v>
      </c>
      <c r="E1684" s="254" t="s">
        <v>21</v>
      </c>
      <c r="F1684" s="255" t="s">
        <v>1738</v>
      </c>
      <c r="G1684" s="253"/>
      <c r="H1684" s="256">
        <v>10.82</v>
      </c>
      <c r="I1684" s="257"/>
      <c r="J1684" s="253"/>
      <c r="K1684" s="253"/>
      <c r="L1684" s="258"/>
      <c r="M1684" s="259"/>
      <c r="N1684" s="260"/>
      <c r="O1684" s="260"/>
      <c r="P1684" s="260"/>
      <c r="Q1684" s="260"/>
      <c r="R1684" s="260"/>
      <c r="S1684" s="260"/>
      <c r="T1684" s="261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62" t="s">
        <v>186</v>
      </c>
      <c r="AU1684" s="262" t="s">
        <v>82</v>
      </c>
      <c r="AV1684" s="14" t="s">
        <v>82</v>
      </c>
      <c r="AW1684" s="14" t="s">
        <v>34</v>
      </c>
      <c r="AX1684" s="14" t="s">
        <v>80</v>
      </c>
      <c r="AY1684" s="262" t="s">
        <v>177</v>
      </c>
    </row>
    <row r="1685" s="2" customFormat="1" ht="14.4" customHeight="1">
      <c r="A1685" s="40"/>
      <c r="B1685" s="41"/>
      <c r="C1685" s="228" t="s">
        <v>2375</v>
      </c>
      <c r="D1685" s="228" t="s">
        <v>179</v>
      </c>
      <c r="E1685" s="229" t="s">
        <v>2376</v>
      </c>
      <c r="F1685" s="230" t="s">
        <v>2377</v>
      </c>
      <c r="G1685" s="231" t="s">
        <v>293</v>
      </c>
      <c r="H1685" s="232">
        <v>6</v>
      </c>
      <c r="I1685" s="233"/>
      <c r="J1685" s="234">
        <f>ROUND(I1685*H1685,2)</f>
        <v>0</v>
      </c>
      <c r="K1685" s="230" t="s">
        <v>183</v>
      </c>
      <c r="L1685" s="46"/>
      <c r="M1685" s="235" t="s">
        <v>21</v>
      </c>
      <c r="N1685" s="236" t="s">
        <v>44</v>
      </c>
      <c r="O1685" s="86"/>
      <c r="P1685" s="237">
        <f>O1685*H1685</f>
        <v>0</v>
      </c>
      <c r="Q1685" s="237">
        <v>0</v>
      </c>
      <c r="R1685" s="237">
        <f>Q1685*H1685</f>
        <v>0</v>
      </c>
      <c r="S1685" s="237">
        <v>0</v>
      </c>
      <c r="T1685" s="238">
        <f>S1685*H1685</f>
        <v>0</v>
      </c>
      <c r="U1685" s="40"/>
      <c r="V1685" s="40"/>
      <c r="W1685" s="40"/>
      <c r="X1685" s="40"/>
      <c r="Y1685" s="40"/>
      <c r="Z1685" s="40"/>
      <c r="AA1685" s="40"/>
      <c r="AB1685" s="40"/>
      <c r="AC1685" s="40"/>
      <c r="AD1685" s="40"/>
      <c r="AE1685" s="40"/>
      <c r="AR1685" s="239" t="s">
        <v>290</v>
      </c>
      <c r="AT1685" s="239" t="s">
        <v>179</v>
      </c>
      <c r="AU1685" s="239" t="s">
        <v>82</v>
      </c>
      <c r="AY1685" s="19" t="s">
        <v>177</v>
      </c>
      <c r="BE1685" s="240">
        <f>IF(N1685="základní",J1685,0)</f>
        <v>0</v>
      </c>
      <c r="BF1685" s="240">
        <f>IF(N1685="snížená",J1685,0)</f>
        <v>0</v>
      </c>
      <c r="BG1685" s="240">
        <f>IF(N1685="zákl. přenesená",J1685,0)</f>
        <v>0</v>
      </c>
      <c r="BH1685" s="240">
        <f>IF(N1685="sníž. přenesená",J1685,0)</f>
        <v>0</v>
      </c>
      <c r="BI1685" s="240">
        <f>IF(N1685="nulová",J1685,0)</f>
        <v>0</v>
      </c>
      <c r="BJ1685" s="19" t="s">
        <v>80</v>
      </c>
      <c r="BK1685" s="240">
        <f>ROUND(I1685*H1685,2)</f>
        <v>0</v>
      </c>
      <c r="BL1685" s="19" t="s">
        <v>290</v>
      </c>
      <c r="BM1685" s="239" t="s">
        <v>2378</v>
      </c>
    </row>
    <row r="1686" s="2" customFormat="1" ht="14.4" customHeight="1">
      <c r="A1686" s="40"/>
      <c r="B1686" s="41"/>
      <c r="C1686" s="274" t="s">
        <v>2379</v>
      </c>
      <c r="D1686" s="274" t="s">
        <v>191</v>
      </c>
      <c r="E1686" s="275" t="s">
        <v>2380</v>
      </c>
      <c r="F1686" s="276" t="s">
        <v>2381</v>
      </c>
      <c r="G1686" s="277" t="s">
        <v>293</v>
      </c>
      <c r="H1686" s="278">
        <v>6.5999999999999996</v>
      </c>
      <c r="I1686" s="279"/>
      <c r="J1686" s="280">
        <f>ROUND(I1686*H1686,2)</f>
        <v>0</v>
      </c>
      <c r="K1686" s="276" t="s">
        <v>183</v>
      </c>
      <c r="L1686" s="281"/>
      <c r="M1686" s="282" t="s">
        <v>21</v>
      </c>
      <c r="N1686" s="283" t="s">
        <v>44</v>
      </c>
      <c r="O1686" s="86"/>
      <c r="P1686" s="237">
        <f>O1686*H1686</f>
        <v>0</v>
      </c>
      <c r="Q1686" s="237">
        <v>4.0000000000000003E-05</v>
      </c>
      <c r="R1686" s="237">
        <f>Q1686*H1686</f>
        <v>0.00026400000000000002</v>
      </c>
      <c r="S1686" s="237">
        <v>0</v>
      </c>
      <c r="T1686" s="238">
        <f>S1686*H1686</f>
        <v>0</v>
      </c>
      <c r="U1686" s="40"/>
      <c r="V1686" s="40"/>
      <c r="W1686" s="40"/>
      <c r="X1686" s="40"/>
      <c r="Y1686" s="40"/>
      <c r="Z1686" s="40"/>
      <c r="AA1686" s="40"/>
      <c r="AB1686" s="40"/>
      <c r="AC1686" s="40"/>
      <c r="AD1686" s="40"/>
      <c r="AE1686" s="40"/>
      <c r="AR1686" s="239" t="s">
        <v>385</v>
      </c>
      <c r="AT1686" s="239" t="s">
        <v>191</v>
      </c>
      <c r="AU1686" s="239" t="s">
        <v>82</v>
      </c>
      <c r="AY1686" s="19" t="s">
        <v>177</v>
      </c>
      <c r="BE1686" s="240">
        <f>IF(N1686="základní",J1686,0)</f>
        <v>0</v>
      </c>
      <c r="BF1686" s="240">
        <f>IF(N1686="snížená",J1686,0)</f>
        <v>0</v>
      </c>
      <c r="BG1686" s="240">
        <f>IF(N1686="zákl. přenesená",J1686,0)</f>
        <v>0</v>
      </c>
      <c r="BH1686" s="240">
        <f>IF(N1686="sníž. přenesená",J1686,0)</f>
        <v>0</v>
      </c>
      <c r="BI1686" s="240">
        <f>IF(N1686="nulová",J1686,0)</f>
        <v>0</v>
      </c>
      <c r="BJ1686" s="19" t="s">
        <v>80</v>
      </c>
      <c r="BK1686" s="240">
        <f>ROUND(I1686*H1686,2)</f>
        <v>0</v>
      </c>
      <c r="BL1686" s="19" t="s">
        <v>290</v>
      </c>
      <c r="BM1686" s="239" t="s">
        <v>2382</v>
      </c>
    </row>
    <row r="1687" s="14" customFormat="1">
      <c r="A1687" s="14"/>
      <c r="B1687" s="252"/>
      <c r="C1687" s="253"/>
      <c r="D1687" s="243" t="s">
        <v>186</v>
      </c>
      <c r="E1687" s="254" t="s">
        <v>21</v>
      </c>
      <c r="F1687" s="255" t="s">
        <v>751</v>
      </c>
      <c r="G1687" s="253"/>
      <c r="H1687" s="256">
        <v>6</v>
      </c>
      <c r="I1687" s="257"/>
      <c r="J1687" s="253"/>
      <c r="K1687" s="253"/>
      <c r="L1687" s="258"/>
      <c r="M1687" s="259"/>
      <c r="N1687" s="260"/>
      <c r="O1687" s="260"/>
      <c r="P1687" s="260"/>
      <c r="Q1687" s="260"/>
      <c r="R1687" s="260"/>
      <c r="S1687" s="260"/>
      <c r="T1687" s="261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62" t="s">
        <v>186</v>
      </c>
      <c r="AU1687" s="262" t="s">
        <v>82</v>
      </c>
      <c r="AV1687" s="14" t="s">
        <v>82</v>
      </c>
      <c r="AW1687" s="14" t="s">
        <v>34</v>
      </c>
      <c r="AX1687" s="14" t="s">
        <v>73</v>
      </c>
      <c r="AY1687" s="262" t="s">
        <v>177</v>
      </c>
    </row>
    <row r="1688" s="14" customFormat="1">
      <c r="A1688" s="14"/>
      <c r="B1688" s="252"/>
      <c r="C1688" s="253"/>
      <c r="D1688" s="243" t="s">
        <v>186</v>
      </c>
      <c r="E1688" s="254" t="s">
        <v>21</v>
      </c>
      <c r="F1688" s="255" t="s">
        <v>2383</v>
      </c>
      <c r="G1688" s="253"/>
      <c r="H1688" s="256">
        <v>6.5999999999999996</v>
      </c>
      <c r="I1688" s="257"/>
      <c r="J1688" s="253"/>
      <c r="K1688" s="253"/>
      <c r="L1688" s="258"/>
      <c r="M1688" s="259"/>
      <c r="N1688" s="260"/>
      <c r="O1688" s="260"/>
      <c r="P1688" s="260"/>
      <c r="Q1688" s="260"/>
      <c r="R1688" s="260"/>
      <c r="S1688" s="260"/>
      <c r="T1688" s="261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62" t="s">
        <v>186</v>
      </c>
      <c r="AU1688" s="262" t="s">
        <v>82</v>
      </c>
      <c r="AV1688" s="14" t="s">
        <v>82</v>
      </c>
      <c r="AW1688" s="14" t="s">
        <v>34</v>
      </c>
      <c r="AX1688" s="14" t="s">
        <v>80</v>
      </c>
      <c r="AY1688" s="262" t="s">
        <v>177</v>
      </c>
    </row>
    <row r="1689" s="2" customFormat="1" ht="19.8" customHeight="1">
      <c r="A1689" s="40"/>
      <c r="B1689" s="41"/>
      <c r="C1689" s="228" t="s">
        <v>2384</v>
      </c>
      <c r="D1689" s="228" t="s">
        <v>179</v>
      </c>
      <c r="E1689" s="229" t="s">
        <v>2385</v>
      </c>
      <c r="F1689" s="230" t="s">
        <v>2386</v>
      </c>
      <c r="G1689" s="231" t="s">
        <v>194</v>
      </c>
      <c r="H1689" s="232">
        <v>0.49199999999999999</v>
      </c>
      <c r="I1689" s="233"/>
      <c r="J1689" s="234">
        <f>ROUND(I1689*H1689,2)</f>
        <v>0</v>
      </c>
      <c r="K1689" s="230" t="s">
        <v>183</v>
      </c>
      <c r="L1689" s="46"/>
      <c r="M1689" s="235" t="s">
        <v>21</v>
      </c>
      <c r="N1689" s="236" t="s">
        <v>44</v>
      </c>
      <c r="O1689" s="86"/>
      <c r="P1689" s="237">
        <f>O1689*H1689</f>
        <v>0</v>
      </c>
      <c r="Q1689" s="237">
        <v>0</v>
      </c>
      <c r="R1689" s="237">
        <f>Q1689*H1689</f>
        <v>0</v>
      </c>
      <c r="S1689" s="237">
        <v>0</v>
      </c>
      <c r="T1689" s="238">
        <f>S1689*H1689</f>
        <v>0</v>
      </c>
      <c r="U1689" s="40"/>
      <c r="V1689" s="40"/>
      <c r="W1689" s="40"/>
      <c r="X1689" s="40"/>
      <c r="Y1689" s="40"/>
      <c r="Z1689" s="40"/>
      <c r="AA1689" s="40"/>
      <c r="AB1689" s="40"/>
      <c r="AC1689" s="40"/>
      <c r="AD1689" s="40"/>
      <c r="AE1689" s="40"/>
      <c r="AR1689" s="239" t="s">
        <v>290</v>
      </c>
      <c r="AT1689" s="239" t="s">
        <v>179</v>
      </c>
      <c r="AU1689" s="239" t="s">
        <v>82</v>
      </c>
      <c r="AY1689" s="19" t="s">
        <v>177</v>
      </c>
      <c r="BE1689" s="240">
        <f>IF(N1689="základní",J1689,0)</f>
        <v>0</v>
      </c>
      <c r="BF1689" s="240">
        <f>IF(N1689="snížená",J1689,0)</f>
        <v>0</v>
      </c>
      <c r="BG1689" s="240">
        <f>IF(N1689="zákl. přenesená",J1689,0)</f>
        <v>0</v>
      </c>
      <c r="BH1689" s="240">
        <f>IF(N1689="sníž. přenesená",J1689,0)</f>
        <v>0</v>
      </c>
      <c r="BI1689" s="240">
        <f>IF(N1689="nulová",J1689,0)</f>
        <v>0</v>
      </c>
      <c r="BJ1689" s="19" t="s">
        <v>80</v>
      </c>
      <c r="BK1689" s="240">
        <f>ROUND(I1689*H1689,2)</f>
        <v>0</v>
      </c>
      <c r="BL1689" s="19" t="s">
        <v>290</v>
      </c>
      <c r="BM1689" s="239" t="s">
        <v>2387</v>
      </c>
    </row>
    <row r="1690" s="2" customFormat="1" ht="19.8" customHeight="1">
      <c r="A1690" s="40"/>
      <c r="B1690" s="41"/>
      <c r="C1690" s="228" t="s">
        <v>2388</v>
      </c>
      <c r="D1690" s="228" t="s">
        <v>179</v>
      </c>
      <c r="E1690" s="229" t="s">
        <v>2389</v>
      </c>
      <c r="F1690" s="230" t="s">
        <v>2390</v>
      </c>
      <c r="G1690" s="231" t="s">
        <v>194</v>
      </c>
      <c r="H1690" s="232">
        <v>0.49199999999999999</v>
      </c>
      <c r="I1690" s="233"/>
      <c r="J1690" s="234">
        <f>ROUND(I1690*H1690,2)</f>
        <v>0</v>
      </c>
      <c r="K1690" s="230" t="s">
        <v>183</v>
      </c>
      <c r="L1690" s="46"/>
      <c r="M1690" s="235" t="s">
        <v>21</v>
      </c>
      <c r="N1690" s="236" t="s">
        <v>44</v>
      </c>
      <c r="O1690" s="86"/>
      <c r="P1690" s="237">
        <f>O1690*H1690</f>
        <v>0</v>
      </c>
      <c r="Q1690" s="237">
        <v>0</v>
      </c>
      <c r="R1690" s="237">
        <f>Q1690*H1690</f>
        <v>0</v>
      </c>
      <c r="S1690" s="237">
        <v>0</v>
      </c>
      <c r="T1690" s="238">
        <f>S1690*H1690</f>
        <v>0</v>
      </c>
      <c r="U1690" s="40"/>
      <c r="V1690" s="40"/>
      <c r="W1690" s="40"/>
      <c r="X1690" s="40"/>
      <c r="Y1690" s="40"/>
      <c r="Z1690" s="40"/>
      <c r="AA1690" s="40"/>
      <c r="AB1690" s="40"/>
      <c r="AC1690" s="40"/>
      <c r="AD1690" s="40"/>
      <c r="AE1690" s="40"/>
      <c r="AR1690" s="239" t="s">
        <v>290</v>
      </c>
      <c r="AT1690" s="239" t="s">
        <v>179</v>
      </c>
      <c r="AU1690" s="239" t="s">
        <v>82</v>
      </c>
      <c r="AY1690" s="19" t="s">
        <v>177</v>
      </c>
      <c r="BE1690" s="240">
        <f>IF(N1690="základní",J1690,0)</f>
        <v>0</v>
      </c>
      <c r="BF1690" s="240">
        <f>IF(N1690="snížená",J1690,0)</f>
        <v>0</v>
      </c>
      <c r="BG1690" s="240">
        <f>IF(N1690="zákl. přenesená",J1690,0)</f>
        <v>0</v>
      </c>
      <c r="BH1690" s="240">
        <f>IF(N1690="sníž. přenesená",J1690,0)</f>
        <v>0</v>
      </c>
      <c r="BI1690" s="240">
        <f>IF(N1690="nulová",J1690,0)</f>
        <v>0</v>
      </c>
      <c r="BJ1690" s="19" t="s">
        <v>80</v>
      </c>
      <c r="BK1690" s="240">
        <f>ROUND(I1690*H1690,2)</f>
        <v>0</v>
      </c>
      <c r="BL1690" s="19" t="s">
        <v>290</v>
      </c>
      <c r="BM1690" s="239" t="s">
        <v>2391</v>
      </c>
    </row>
    <row r="1691" s="12" customFormat="1" ht="22.8" customHeight="1">
      <c r="A1691" s="12"/>
      <c r="B1691" s="212"/>
      <c r="C1691" s="213"/>
      <c r="D1691" s="214" t="s">
        <v>72</v>
      </c>
      <c r="E1691" s="226" t="s">
        <v>2392</v>
      </c>
      <c r="F1691" s="226" t="s">
        <v>2393</v>
      </c>
      <c r="G1691" s="213"/>
      <c r="H1691" s="213"/>
      <c r="I1691" s="216"/>
      <c r="J1691" s="227">
        <f>BK1691</f>
        <v>0</v>
      </c>
      <c r="K1691" s="213"/>
      <c r="L1691" s="218"/>
      <c r="M1691" s="219"/>
      <c r="N1691" s="220"/>
      <c r="O1691" s="220"/>
      <c r="P1691" s="221">
        <f>SUM(P1692:P1735)</f>
        <v>0</v>
      </c>
      <c r="Q1691" s="220"/>
      <c r="R1691" s="221">
        <f>SUM(R1692:R1735)</f>
        <v>0.43068840999999997</v>
      </c>
      <c r="S1691" s="220"/>
      <c r="T1691" s="222">
        <f>SUM(T1692:T1735)</f>
        <v>0.097708799999999998</v>
      </c>
      <c r="U1691" s="12"/>
      <c r="V1691" s="12"/>
      <c r="W1691" s="12"/>
      <c r="X1691" s="12"/>
      <c r="Y1691" s="12"/>
      <c r="Z1691" s="12"/>
      <c r="AA1691" s="12"/>
      <c r="AB1691" s="12"/>
      <c r="AC1691" s="12"/>
      <c r="AD1691" s="12"/>
      <c r="AE1691" s="12"/>
      <c r="AR1691" s="223" t="s">
        <v>82</v>
      </c>
      <c r="AT1691" s="224" t="s">
        <v>72</v>
      </c>
      <c r="AU1691" s="224" t="s">
        <v>80</v>
      </c>
      <c r="AY1691" s="223" t="s">
        <v>177</v>
      </c>
      <c r="BK1691" s="225">
        <f>SUM(BK1692:BK1735)</f>
        <v>0</v>
      </c>
    </row>
    <row r="1692" s="2" customFormat="1" ht="14.4" customHeight="1">
      <c r="A1692" s="40"/>
      <c r="B1692" s="41"/>
      <c r="C1692" s="228" t="s">
        <v>2394</v>
      </c>
      <c r="D1692" s="228" t="s">
        <v>179</v>
      </c>
      <c r="E1692" s="229" t="s">
        <v>2395</v>
      </c>
      <c r="F1692" s="230" t="s">
        <v>2396</v>
      </c>
      <c r="G1692" s="231" t="s">
        <v>269</v>
      </c>
      <c r="H1692" s="232">
        <v>29.079999999999998</v>
      </c>
      <c r="I1692" s="233"/>
      <c r="J1692" s="234">
        <f>ROUND(I1692*H1692,2)</f>
        <v>0</v>
      </c>
      <c r="K1692" s="230" t="s">
        <v>183</v>
      </c>
      <c r="L1692" s="46"/>
      <c r="M1692" s="235" t="s">
        <v>21</v>
      </c>
      <c r="N1692" s="236" t="s">
        <v>44</v>
      </c>
      <c r="O1692" s="86"/>
      <c r="P1692" s="237">
        <f>O1692*H1692</f>
        <v>0</v>
      </c>
      <c r="Q1692" s="237">
        <v>0</v>
      </c>
      <c r="R1692" s="237">
        <f>Q1692*H1692</f>
        <v>0</v>
      </c>
      <c r="S1692" s="237">
        <v>0.0030000000000000001</v>
      </c>
      <c r="T1692" s="238">
        <f>S1692*H1692</f>
        <v>0.087239999999999998</v>
      </c>
      <c r="U1692" s="40"/>
      <c r="V1692" s="40"/>
      <c r="W1692" s="40"/>
      <c r="X1692" s="40"/>
      <c r="Y1692" s="40"/>
      <c r="Z1692" s="40"/>
      <c r="AA1692" s="40"/>
      <c r="AB1692" s="40"/>
      <c r="AC1692" s="40"/>
      <c r="AD1692" s="40"/>
      <c r="AE1692" s="40"/>
      <c r="AR1692" s="239" t="s">
        <v>290</v>
      </c>
      <c r="AT1692" s="239" t="s">
        <v>179</v>
      </c>
      <c r="AU1692" s="239" t="s">
        <v>82</v>
      </c>
      <c r="AY1692" s="19" t="s">
        <v>177</v>
      </c>
      <c r="BE1692" s="240">
        <f>IF(N1692="základní",J1692,0)</f>
        <v>0</v>
      </c>
      <c r="BF1692" s="240">
        <f>IF(N1692="snížená",J1692,0)</f>
        <v>0</v>
      </c>
      <c r="BG1692" s="240">
        <f>IF(N1692="zákl. přenesená",J1692,0)</f>
        <v>0</v>
      </c>
      <c r="BH1692" s="240">
        <f>IF(N1692="sníž. přenesená",J1692,0)</f>
        <v>0</v>
      </c>
      <c r="BI1692" s="240">
        <f>IF(N1692="nulová",J1692,0)</f>
        <v>0</v>
      </c>
      <c r="BJ1692" s="19" t="s">
        <v>80</v>
      </c>
      <c r="BK1692" s="240">
        <f>ROUND(I1692*H1692,2)</f>
        <v>0</v>
      </c>
      <c r="BL1692" s="19" t="s">
        <v>290</v>
      </c>
      <c r="BM1692" s="239" t="s">
        <v>2397</v>
      </c>
    </row>
    <row r="1693" s="13" customFormat="1">
      <c r="A1693" s="13"/>
      <c r="B1693" s="241"/>
      <c r="C1693" s="242"/>
      <c r="D1693" s="243" t="s">
        <v>186</v>
      </c>
      <c r="E1693" s="244" t="s">
        <v>21</v>
      </c>
      <c r="F1693" s="245" t="s">
        <v>2398</v>
      </c>
      <c r="G1693" s="242"/>
      <c r="H1693" s="244" t="s">
        <v>21</v>
      </c>
      <c r="I1693" s="246"/>
      <c r="J1693" s="242"/>
      <c r="K1693" s="242"/>
      <c r="L1693" s="247"/>
      <c r="M1693" s="248"/>
      <c r="N1693" s="249"/>
      <c r="O1693" s="249"/>
      <c r="P1693" s="249"/>
      <c r="Q1693" s="249"/>
      <c r="R1693" s="249"/>
      <c r="S1693" s="249"/>
      <c r="T1693" s="250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51" t="s">
        <v>186</v>
      </c>
      <c r="AU1693" s="251" t="s">
        <v>82</v>
      </c>
      <c r="AV1693" s="13" t="s">
        <v>80</v>
      </c>
      <c r="AW1693" s="13" t="s">
        <v>34</v>
      </c>
      <c r="AX1693" s="13" t="s">
        <v>73</v>
      </c>
      <c r="AY1693" s="251" t="s">
        <v>177</v>
      </c>
    </row>
    <row r="1694" s="13" customFormat="1">
      <c r="A1694" s="13"/>
      <c r="B1694" s="241"/>
      <c r="C1694" s="242"/>
      <c r="D1694" s="243" t="s">
        <v>186</v>
      </c>
      <c r="E1694" s="244" t="s">
        <v>21</v>
      </c>
      <c r="F1694" s="245" t="s">
        <v>1084</v>
      </c>
      <c r="G1694" s="242"/>
      <c r="H1694" s="244" t="s">
        <v>21</v>
      </c>
      <c r="I1694" s="246"/>
      <c r="J1694" s="242"/>
      <c r="K1694" s="242"/>
      <c r="L1694" s="247"/>
      <c r="M1694" s="248"/>
      <c r="N1694" s="249"/>
      <c r="O1694" s="249"/>
      <c r="P1694" s="249"/>
      <c r="Q1694" s="249"/>
      <c r="R1694" s="249"/>
      <c r="S1694" s="249"/>
      <c r="T1694" s="250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51" t="s">
        <v>186</v>
      </c>
      <c r="AU1694" s="251" t="s">
        <v>82</v>
      </c>
      <c r="AV1694" s="13" t="s">
        <v>80</v>
      </c>
      <c r="AW1694" s="13" t="s">
        <v>34</v>
      </c>
      <c r="AX1694" s="13" t="s">
        <v>73</v>
      </c>
      <c r="AY1694" s="251" t="s">
        <v>177</v>
      </c>
    </row>
    <row r="1695" s="13" customFormat="1">
      <c r="A1695" s="13"/>
      <c r="B1695" s="241"/>
      <c r="C1695" s="242"/>
      <c r="D1695" s="243" t="s">
        <v>186</v>
      </c>
      <c r="E1695" s="244" t="s">
        <v>21</v>
      </c>
      <c r="F1695" s="245" t="s">
        <v>1085</v>
      </c>
      <c r="G1695" s="242"/>
      <c r="H1695" s="244" t="s">
        <v>21</v>
      </c>
      <c r="I1695" s="246"/>
      <c r="J1695" s="242"/>
      <c r="K1695" s="242"/>
      <c r="L1695" s="247"/>
      <c r="M1695" s="248"/>
      <c r="N1695" s="249"/>
      <c r="O1695" s="249"/>
      <c r="P1695" s="249"/>
      <c r="Q1695" s="249"/>
      <c r="R1695" s="249"/>
      <c r="S1695" s="249"/>
      <c r="T1695" s="250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51" t="s">
        <v>186</v>
      </c>
      <c r="AU1695" s="251" t="s">
        <v>82</v>
      </c>
      <c r="AV1695" s="13" t="s">
        <v>80</v>
      </c>
      <c r="AW1695" s="13" t="s">
        <v>34</v>
      </c>
      <c r="AX1695" s="13" t="s">
        <v>73</v>
      </c>
      <c r="AY1695" s="251" t="s">
        <v>177</v>
      </c>
    </row>
    <row r="1696" s="14" customFormat="1">
      <c r="A1696" s="14"/>
      <c r="B1696" s="252"/>
      <c r="C1696" s="253"/>
      <c r="D1696" s="243" t="s">
        <v>186</v>
      </c>
      <c r="E1696" s="254" t="s">
        <v>21</v>
      </c>
      <c r="F1696" s="255" t="s">
        <v>1086</v>
      </c>
      <c r="G1696" s="253"/>
      <c r="H1696" s="256">
        <v>29.079999999999998</v>
      </c>
      <c r="I1696" s="257"/>
      <c r="J1696" s="253"/>
      <c r="K1696" s="253"/>
      <c r="L1696" s="258"/>
      <c r="M1696" s="259"/>
      <c r="N1696" s="260"/>
      <c r="O1696" s="260"/>
      <c r="P1696" s="260"/>
      <c r="Q1696" s="260"/>
      <c r="R1696" s="260"/>
      <c r="S1696" s="260"/>
      <c r="T1696" s="261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62" t="s">
        <v>186</v>
      </c>
      <c r="AU1696" s="262" t="s">
        <v>82</v>
      </c>
      <c r="AV1696" s="14" t="s">
        <v>82</v>
      </c>
      <c r="AW1696" s="14" t="s">
        <v>34</v>
      </c>
      <c r="AX1696" s="14" t="s">
        <v>80</v>
      </c>
      <c r="AY1696" s="262" t="s">
        <v>177</v>
      </c>
    </row>
    <row r="1697" s="2" customFormat="1" ht="14.4" customHeight="1">
      <c r="A1697" s="40"/>
      <c r="B1697" s="41"/>
      <c r="C1697" s="228" t="s">
        <v>2399</v>
      </c>
      <c r="D1697" s="228" t="s">
        <v>179</v>
      </c>
      <c r="E1697" s="229" t="s">
        <v>2400</v>
      </c>
      <c r="F1697" s="230" t="s">
        <v>2401</v>
      </c>
      <c r="G1697" s="231" t="s">
        <v>293</v>
      </c>
      <c r="H1697" s="232">
        <v>34.896000000000001</v>
      </c>
      <c r="I1697" s="233"/>
      <c r="J1697" s="234">
        <f>ROUND(I1697*H1697,2)</f>
        <v>0</v>
      </c>
      <c r="K1697" s="230" t="s">
        <v>183</v>
      </c>
      <c r="L1697" s="46"/>
      <c r="M1697" s="235" t="s">
        <v>21</v>
      </c>
      <c r="N1697" s="236" t="s">
        <v>44</v>
      </c>
      <c r="O1697" s="86"/>
      <c r="P1697" s="237">
        <f>O1697*H1697</f>
        <v>0</v>
      </c>
      <c r="Q1697" s="237">
        <v>0</v>
      </c>
      <c r="R1697" s="237">
        <f>Q1697*H1697</f>
        <v>0</v>
      </c>
      <c r="S1697" s="237">
        <v>0.00029999999999999997</v>
      </c>
      <c r="T1697" s="238">
        <f>S1697*H1697</f>
        <v>0.010468799999999999</v>
      </c>
      <c r="U1697" s="40"/>
      <c r="V1697" s="40"/>
      <c r="W1697" s="40"/>
      <c r="X1697" s="40"/>
      <c r="Y1697" s="40"/>
      <c r="Z1697" s="40"/>
      <c r="AA1697" s="40"/>
      <c r="AB1697" s="40"/>
      <c r="AC1697" s="40"/>
      <c r="AD1697" s="40"/>
      <c r="AE1697" s="40"/>
      <c r="AR1697" s="239" t="s">
        <v>290</v>
      </c>
      <c r="AT1697" s="239" t="s">
        <v>179</v>
      </c>
      <c r="AU1697" s="239" t="s">
        <v>82</v>
      </c>
      <c r="AY1697" s="19" t="s">
        <v>177</v>
      </c>
      <c r="BE1697" s="240">
        <f>IF(N1697="základní",J1697,0)</f>
        <v>0</v>
      </c>
      <c r="BF1697" s="240">
        <f>IF(N1697="snížená",J1697,0)</f>
        <v>0</v>
      </c>
      <c r="BG1697" s="240">
        <f>IF(N1697="zákl. přenesená",J1697,0)</f>
        <v>0</v>
      </c>
      <c r="BH1697" s="240">
        <f>IF(N1697="sníž. přenesená",J1697,0)</f>
        <v>0</v>
      </c>
      <c r="BI1697" s="240">
        <f>IF(N1697="nulová",J1697,0)</f>
        <v>0</v>
      </c>
      <c r="BJ1697" s="19" t="s">
        <v>80</v>
      </c>
      <c r="BK1697" s="240">
        <f>ROUND(I1697*H1697,2)</f>
        <v>0</v>
      </c>
      <c r="BL1697" s="19" t="s">
        <v>290</v>
      </c>
      <c r="BM1697" s="239" t="s">
        <v>2402</v>
      </c>
    </row>
    <row r="1698" s="14" customFormat="1">
      <c r="A1698" s="14"/>
      <c r="B1698" s="252"/>
      <c r="C1698" s="253"/>
      <c r="D1698" s="243" t="s">
        <v>186</v>
      </c>
      <c r="E1698" s="254" t="s">
        <v>21</v>
      </c>
      <c r="F1698" s="255" t="s">
        <v>2403</v>
      </c>
      <c r="G1698" s="253"/>
      <c r="H1698" s="256">
        <v>34.896000000000001</v>
      </c>
      <c r="I1698" s="257"/>
      <c r="J1698" s="253"/>
      <c r="K1698" s="253"/>
      <c r="L1698" s="258"/>
      <c r="M1698" s="259"/>
      <c r="N1698" s="260"/>
      <c r="O1698" s="260"/>
      <c r="P1698" s="260"/>
      <c r="Q1698" s="260"/>
      <c r="R1698" s="260"/>
      <c r="S1698" s="260"/>
      <c r="T1698" s="261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62" t="s">
        <v>186</v>
      </c>
      <c r="AU1698" s="262" t="s">
        <v>82</v>
      </c>
      <c r="AV1698" s="14" t="s">
        <v>82</v>
      </c>
      <c r="AW1698" s="14" t="s">
        <v>34</v>
      </c>
      <c r="AX1698" s="14" t="s">
        <v>80</v>
      </c>
      <c r="AY1698" s="262" t="s">
        <v>177</v>
      </c>
    </row>
    <row r="1699" s="2" customFormat="1" ht="19.8" customHeight="1">
      <c r="A1699" s="40"/>
      <c r="B1699" s="41"/>
      <c r="C1699" s="228" t="s">
        <v>2404</v>
      </c>
      <c r="D1699" s="228" t="s">
        <v>179</v>
      </c>
      <c r="E1699" s="229" t="s">
        <v>2037</v>
      </c>
      <c r="F1699" s="230" t="s">
        <v>1651</v>
      </c>
      <c r="G1699" s="231" t="s">
        <v>194</v>
      </c>
      <c r="H1699" s="232">
        <v>0.098000000000000004</v>
      </c>
      <c r="I1699" s="233"/>
      <c r="J1699" s="234">
        <f>ROUND(I1699*H1699,2)</f>
        <v>0</v>
      </c>
      <c r="K1699" s="230" t="s">
        <v>183</v>
      </c>
      <c r="L1699" s="46"/>
      <c r="M1699" s="235" t="s">
        <v>21</v>
      </c>
      <c r="N1699" s="236" t="s">
        <v>44</v>
      </c>
      <c r="O1699" s="86"/>
      <c r="P1699" s="237">
        <f>O1699*H1699</f>
        <v>0</v>
      </c>
      <c r="Q1699" s="237">
        <v>0</v>
      </c>
      <c r="R1699" s="237">
        <f>Q1699*H1699</f>
        <v>0</v>
      </c>
      <c r="S1699" s="237">
        <v>0</v>
      </c>
      <c r="T1699" s="238">
        <f>S1699*H1699</f>
        <v>0</v>
      </c>
      <c r="U1699" s="40"/>
      <c r="V1699" s="40"/>
      <c r="W1699" s="40"/>
      <c r="X1699" s="40"/>
      <c r="Y1699" s="40"/>
      <c r="Z1699" s="40"/>
      <c r="AA1699" s="40"/>
      <c r="AB1699" s="40"/>
      <c r="AC1699" s="40"/>
      <c r="AD1699" s="40"/>
      <c r="AE1699" s="40"/>
      <c r="AR1699" s="239" t="s">
        <v>290</v>
      </c>
      <c r="AT1699" s="239" t="s">
        <v>179</v>
      </c>
      <c r="AU1699" s="239" t="s">
        <v>82</v>
      </c>
      <c r="AY1699" s="19" t="s">
        <v>177</v>
      </c>
      <c r="BE1699" s="240">
        <f>IF(N1699="základní",J1699,0)</f>
        <v>0</v>
      </c>
      <c r="BF1699" s="240">
        <f>IF(N1699="snížená",J1699,0)</f>
        <v>0</v>
      </c>
      <c r="BG1699" s="240">
        <f>IF(N1699="zákl. přenesená",J1699,0)</f>
        <v>0</v>
      </c>
      <c r="BH1699" s="240">
        <f>IF(N1699="sníž. přenesená",J1699,0)</f>
        <v>0</v>
      </c>
      <c r="BI1699" s="240">
        <f>IF(N1699="nulová",J1699,0)</f>
        <v>0</v>
      </c>
      <c r="BJ1699" s="19" t="s">
        <v>80</v>
      </c>
      <c r="BK1699" s="240">
        <f>ROUND(I1699*H1699,2)</f>
        <v>0</v>
      </c>
      <c r="BL1699" s="19" t="s">
        <v>290</v>
      </c>
      <c r="BM1699" s="239" t="s">
        <v>2405</v>
      </c>
    </row>
    <row r="1700" s="14" customFormat="1">
      <c r="A1700" s="14"/>
      <c r="B1700" s="252"/>
      <c r="C1700" s="253"/>
      <c r="D1700" s="243" t="s">
        <v>186</v>
      </c>
      <c r="E1700" s="254" t="s">
        <v>21</v>
      </c>
      <c r="F1700" s="255" t="s">
        <v>2406</v>
      </c>
      <c r="G1700" s="253"/>
      <c r="H1700" s="256">
        <v>0.098000000000000004</v>
      </c>
      <c r="I1700" s="257"/>
      <c r="J1700" s="253"/>
      <c r="K1700" s="253"/>
      <c r="L1700" s="258"/>
      <c r="M1700" s="259"/>
      <c r="N1700" s="260"/>
      <c r="O1700" s="260"/>
      <c r="P1700" s="260"/>
      <c r="Q1700" s="260"/>
      <c r="R1700" s="260"/>
      <c r="S1700" s="260"/>
      <c r="T1700" s="261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62" t="s">
        <v>186</v>
      </c>
      <c r="AU1700" s="262" t="s">
        <v>82</v>
      </c>
      <c r="AV1700" s="14" t="s">
        <v>82</v>
      </c>
      <c r="AW1700" s="14" t="s">
        <v>34</v>
      </c>
      <c r="AX1700" s="14" t="s">
        <v>80</v>
      </c>
      <c r="AY1700" s="262" t="s">
        <v>177</v>
      </c>
    </row>
    <row r="1701" s="2" customFormat="1" ht="19.8" customHeight="1">
      <c r="A1701" s="40"/>
      <c r="B1701" s="41"/>
      <c r="C1701" s="228" t="s">
        <v>2407</v>
      </c>
      <c r="D1701" s="228" t="s">
        <v>179</v>
      </c>
      <c r="E1701" s="229" t="s">
        <v>2041</v>
      </c>
      <c r="F1701" s="230" t="s">
        <v>1657</v>
      </c>
      <c r="G1701" s="231" t="s">
        <v>194</v>
      </c>
      <c r="H1701" s="232">
        <v>0.098000000000000004</v>
      </c>
      <c r="I1701" s="233"/>
      <c r="J1701" s="234">
        <f>ROUND(I1701*H1701,2)</f>
        <v>0</v>
      </c>
      <c r="K1701" s="230" t="s">
        <v>183</v>
      </c>
      <c r="L1701" s="46"/>
      <c r="M1701" s="235" t="s">
        <v>21</v>
      </c>
      <c r="N1701" s="236" t="s">
        <v>44</v>
      </c>
      <c r="O1701" s="86"/>
      <c r="P1701" s="237">
        <f>O1701*H1701</f>
        <v>0</v>
      </c>
      <c r="Q1701" s="237">
        <v>0</v>
      </c>
      <c r="R1701" s="237">
        <f>Q1701*H1701</f>
        <v>0</v>
      </c>
      <c r="S1701" s="237">
        <v>0</v>
      </c>
      <c r="T1701" s="238">
        <f>S1701*H1701</f>
        <v>0</v>
      </c>
      <c r="U1701" s="40"/>
      <c r="V1701" s="40"/>
      <c r="W1701" s="40"/>
      <c r="X1701" s="40"/>
      <c r="Y1701" s="40"/>
      <c r="Z1701" s="40"/>
      <c r="AA1701" s="40"/>
      <c r="AB1701" s="40"/>
      <c r="AC1701" s="40"/>
      <c r="AD1701" s="40"/>
      <c r="AE1701" s="40"/>
      <c r="AR1701" s="239" t="s">
        <v>290</v>
      </c>
      <c r="AT1701" s="239" t="s">
        <v>179</v>
      </c>
      <c r="AU1701" s="239" t="s">
        <v>82</v>
      </c>
      <c r="AY1701" s="19" t="s">
        <v>177</v>
      </c>
      <c r="BE1701" s="240">
        <f>IF(N1701="základní",J1701,0)</f>
        <v>0</v>
      </c>
      <c r="BF1701" s="240">
        <f>IF(N1701="snížená",J1701,0)</f>
        <v>0</v>
      </c>
      <c r="BG1701" s="240">
        <f>IF(N1701="zákl. přenesená",J1701,0)</f>
        <v>0</v>
      </c>
      <c r="BH1701" s="240">
        <f>IF(N1701="sníž. přenesená",J1701,0)</f>
        <v>0</v>
      </c>
      <c r="BI1701" s="240">
        <f>IF(N1701="nulová",J1701,0)</f>
        <v>0</v>
      </c>
      <c r="BJ1701" s="19" t="s">
        <v>80</v>
      </c>
      <c r="BK1701" s="240">
        <f>ROUND(I1701*H1701,2)</f>
        <v>0</v>
      </c>
      <c r="BL1701" s="19" t="s">
        <v>290</v>
      </c>
      <c r="BM1701" s="239" t="s">
        <v>2408</v>
      </c>
    </row>
    <row r="1702" s="14" customFormat="1">
      <c r="A1702" s="14"/>
      <c r="B1702" s="252"/>
      <c r="C1702" s="253"/>
      <c r="D1702" s="243" t="s">
        <v>186</v>
      </c>
      <c r="E1702" s="254" t="s">
        <v>21</v>
      </c>
      <c r="F1702" s="255" t="s">
        <v>2406</v>
      </c>
      <c r="G1702" s="253"/>
      <c r="H1702" s="256">
        <v>0.098000000000000004</v>
      </c>
      <c r="I1702" s="257"/>
      <c r="J1702" s="253"/>
      <c r="K1702" s="253"/>
      <c r="L1702" s="258"/>
      <c r="M1702" s="259"/>
      <c r="N1702" s="260"/>
      <c r="O1702" s="260"/>
      <c r="P1702" s="260"/>
      <c r="Q1702" s="260"/>
      <c r="R1702" s="260"/>
      <c r="S1702" s="260"/>
      <c r="T1702" s="261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62" t="s">
        <v>186</v>
      </c>
      <c r="AU1702" s="262" t="s">
        <v>82</v>
      </c>
      <c r="AV1702" s="14" t="s">
        <v>82</v>
      </c>
      <c r="AW1702" s="14" t="s">
        <v>34</v>
      </c>
      <c r="AX1702" s="14" t="s">
        <v>80</v>
      </c>
      <c r="AY1702" s="262" t="s">
        <v>177</v>
      </c>
    </row>
    <row r="1703" s="2" customFormat="1" ht="19.8" customHeight="1">
      <c r="A1703" s="40"/>
      <c r="B1703" s="41"/>
      <c r="C1703" s="228" t="s">
        <v>2409</v>
      </c>
      <c r="D1703" s="228" t="s">
        <v>179</v>
      </c>
      <c r="E1703" s="229" t="s">
        <v>1660</v>
      </c>
      <c r="F1703" s="230" t="s">
        <v>1661</v>
      </c>
      <c r="G1703" s="231" t="s">
        <v>194</v>
      </c>
      <c r="H1703" s="232">
        <v>7.742</v>
      </c>
      <c r="I1703" s="233"/>
      <c r="J1703" s="234">
        <f>ROUND(I1703*H1703,2)</f>
        <v>0</v>
      </c>
      <c r="K1703" s="230" t="s">
        <v>183</v>
      </c>
      <c r="L1703" s="46"/>
      <c r="M1703" s="235" t="s">
        <v>21</v>
      </c>
      <c r="N1703" s="236" t="s">
        <v>44</v>
      </c>
      <c r="O1703" s="86"/>
      <c r="P1703" s="237">
        <f>O1703*H1703</f>
        <v>0</v>
      </c>
      <c r="Q1703" s="237">
        <v>0</v>
      </c>
      <c r="R1703" s="237">
        <f>Q1703*H1703</f>
        <v>0</v>
      </c>
      <c r="S1703" s="237">
        <v>0</v>
      </c>
      <c r="T1703" s="238">
        <f>S1703*H1703</f>
        <v>0</v>
      </c>
      <c r="U1703" s="40"/>
      <c r="V1703" s="40"/>
      <c r="W1703" s="40"/>
      <c r="X1703" s="40"/>
      <c r="Y1703" s="40"/>
      <c r="Z1703" s="40"/>
      <c r="AA1703" s="40"/>
      <c r="AB1703" s="40"/>
      <c r="AC1703" s="40"/>
      <c r="AD1703" s="40"/>
      <c r="AE1703" s="40"/>
      <c r="AR1703" s="239" t="s">
        <v>290</v>
      </c>
      <c r="AT1703" s="239" t="s">
        <v>179</v>
      </c>
      <c r="AU1703" s="239" t="s">
        <v>82</v>
      </c>
      <c r="AY1703" s="19" t="s">
        <v>177</v>
      </c>
      <c r="BE1703" s="240">
        <f>IF(N1703="základní",J1703,0)</f>
        <v>0</v>
      </c>
      <c r="BF1703" s="240">
        <f>IF(N1703="snížená",J1703,0)</f>
        <v>0</v>
      </c>
      <c r="BG1703" s="240">
        <f>IF(N1703="zákl. přenesená",J1703,0)</f>
        <v>0</v>
      </c>
      <c r="BH1703" s="240">
        <f>IF(N1703="sníž. přenesená",J1703,0)</f>
        <v>0</v>
      </c>
      <c r="BI1703" s="240">
        <f>IF(N1703="nulová",J1703,0)</f>
        <v>0</v>
      </c>
      <c r="BJ1703" s="19" t="s">
        <v>80</v>
      </c>
      <c r="BK1703" s="240">
        <f>ROUND(I1703*H1703,2)</f>
        <v>0</v>
      </c>
      <c r="BL1703" s="19" t="s">
        <v>290</v>
      </c>
      <c r="BM1703" s="239" t="s">
        <v>2410</v>
      </c>
    </row>
    <row r="1704" s="13" customFormat="1">
      <c r="A1704" s="13"/>
      <c r="B1704" s="241"/>
      <c r="C1704" s="242"/>
      <c r="D1704" s="243" t="s">
        <v>186</v>
      </c>
      <c r="E1704" s="244" t="s">
        <v>21</v>
      </c>
      <c r="F1704" s="245" t="s">
        <v>259</v>
      </c>
      <c r="G1704" s="242"/>
      <c r="H1704" s="244" t="s">
        <v>21</v>
      </c>
      <c r="I1704" s="246"/>
      <c r="J1704" s="242"/>
      <c r="K1704" s="242"/>
      <c r="L1704" s="247"/>
      <c r="M1704" s="248"/>
      <c r="N1704" s="249"/>
      <c r="O1704" s="249"/>
      <c r="P1704" s="249"/>
      <c r="Q1704" s="249"/>
      <c r="R1704" s="249"/>
      <c r="S1704" s="249"/>
      <c r="T1704" s="250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51" t="s">
        <v>186</v>
      </c>
      <c r="AU1704" s="251" t="s">
        <v>82</v>
      </c>
      <c r="AV1704" s="13" t="s">
        <v>80</v>
      </c>
      <c r="AW1704" s="13" t="s">
        <v>34</v>
      </c>
      <c r="AX1704" s="13" t="s">
        <v>73</v>
      </c>
      <c r="AY1704" s="251" t="s">
        <v>177</v>
      </c>
    </row>
    <row r="1705" s="14" customFormat="1">
      <c r="A1705" s="14"/>
      <c r="B1705" s="252"/>
      <c r="C1705" s="253"/>
      <c r="D1705" s="243" t="s">
        <v>186</v>
      </c>
      <c r="E1705" s="254" t="s">
        <v>21</v>
      </c>
      <c r="F1705" s="255" t="s">
        <v>2411</v>
      </c>
      <c r="G1705" s="253"/>
      <c r="H1705" s="256">
        <v>7.742</v>
      </c>
      <c r="I1705" s="257"/>
      <c r="J1705" s="253"/>
      <c r="K1705" s="253"/>
      <c r="L1705" s="258"/>
      <c r="M1705" s="259"/>
      <c r="N1705" s="260"/>
      <c r="O1705" s="260"/>
      <c r="P1705" s="260"/>
      <c r="Q1705" s="260"/>
      <c r="R1705" s="260"/>
      <c r="S1705" s="260"/>
      <c r="T1705" s="261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62" t="s">
        <v>186</v>
      </c>
      <c r="AU1705" s="262" t="s">
        <v>82</v>
      </c>
      <c r="AV1705" s="14" t="s">
        <v>82</v>
      </c>
      <c r="AW1705" s="14" t="s">
        <v>34</v>
      </c>
      <c r="AX1705" s="14" t="s">
        <v>80</v>
      </c>
      <c r="AY1705" s="262" t="s">
        <v>177</v>
      </c>
    </row>
    <row r="1706" s="2" customFormat="1" ht="19.8" customHeight="1">
      <c r="A1706" s="40"/>
      <c r="B1706" s="41"/>
      <c r="C1706" s="228" t="s">
        <v>2412</v>
      </c>
      <c r="D1706" s="228" t="s">
        <v>179</v>
      </c>
      <c r="E1706" s="229" t="s">
        <v>2413</v>
      </c>
      <c r="F1706" s="230" t="s">
        <v>2414</v>
      </c>
      <c r="G1706" s="231" t="s">
        <v>194</v>
      </c>
      <c r="H1706" s="232">
        <v>0.098000000000000004</v>
      </c>
      <c r="I1706" s="233"/>
      <c r="J1706" s="234">
        <f>ROUND(I1706*H1706,2)</f>
        <v>0</v>
      </c>
      <c r="K1706" s="230" t="s">
        <v>183</v>
      </c>
      <c r="L1706" s="46"/>
      <c r="M1706" s="235" t="s">
        <v>21</v>
      </c>
      <c r="N1706" s="236" t="s">
        <v>44</v>
      </c>
      <c r="O1706" s="86"/>
      <c r="P1706" s="237">
        <f>O1706*H1706</f>
        <v>0</v>
      </c>
      <c r="Q1706" s="237">
        <v>0</v>
      </c>
      <c r="R1706" s="237">
        <f>Q1706*H1706</f>
        <v>0</v>
      </c>
      <c r="S1706" s="237">
        <v>0</v>
      </c>
      <c r="T1706" s="238">
        <f>S1706*H1706</f>
        <v>0</v>
      </c>
      <c r="U1706" s="40"/>
      <c r="V1706" s="40"/>
      <c r="W1706" s="40"/>
      <c r="X1706" s="40"/>
      <c r="Y1706" s="40"/>
      <c r="Z1706" s="40"/>
      <c r="AA1706" s="40"/>
      <c r="AB1706" s="40"/>
      <c r="AC1706" s="40"/>
      <c r="AD1706" s="40"/>
      <c r="AE1706" s="40"/>
      <c r="AR1706" s="239" t="s">
        <v>290</v>
      </c>
      <c r="AT1706" s="239" t="s">
        <v>179</v>
      </c>
      <c r="AU1706" s="239" t="s">
        <v>82</v>
      </c>
      <c r="AY1706" s="19" t="s">
        <v>177</v>
      </c>
      <c r="BE1706" s="240">
        <f>IF(N1706="základní",J1706,0)</f>
        <v>0</v>
      </c>
      <c r="BF1706" s="240">
        <f>IF(N1706="snížená",J1706,0)</f>
        <v>0</v>
      </c>
      <c r="BG1706" s="240">
        <f>IF(N1706="zákl. přenesená",J1706,0)</f>
        <v>0</v>
      </c>
      <c r="BH1706" s="240">
        <f>IF(N1706="sníž. přenesená",J1706,0)</f>
        <v>0</v>
      </c>
      <c r="BI1706" s="240">
        <f>IF(N1706="nulová",J1706,0)</f>
        <v>0</v>
      </c>
      <c r="BJ1706" s="19" t="s">
        <v>80</v>
      </c>
      <c r="BK1706" s="240">
        <f>ROUND(I1706*H1706,2)</f>
        <v>0</v>
      </c>
      <c r="BL1706" s="19" t="s">
        <v>290</v>
      </c>
      <c r="BM1706" s="239" t="s">
        <v>2415</v>
      </c>
    </row>
    <row r="1707" s="14" customFormat="1">
      <c r="A1707" s="14"/>
      <c r="B1707" s="252"/>
      <c r="C1707" s="253"/>
      <c r="D1707" s="243" t="s">
        <v>186</v>
      </c>
      <c r="E1707" s="254" t="s">
        <v>21</v>
      </c>
      <c r="F1707" s="255" t="s">
        <v>2406</v>
      </c>
      <c r="G1707" s="253"/>
      <c r="H1707" s="256">
        <v>0.098000000000000004</v>
      </c>
      <c r="I1707" s="257"/>
      <c r="J1707" s="253"/>
      <c r="K1707" s="253"/>
      <c r="L1707" s="258"/>
      <c r="M1707" s="259"/>
      <c r="N1707" s="260"/>
      <c r="O1707" s="260"/>
      <c r="P1707" s="260"/>
      <c r="Q1707" s="260"/>
      <c r="R1707" s="260"/>
      <c r="S1707" s="260"/>
      <c r="T1707" s="261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62" t="s">
        <v>186</v>
      </c>
      <c r="AU1707" s="262" t="s">
        <v>82</v>
      </c>
      <c r="AV1707" s="14" t="s">
        <v>82</v>
      </c>
      <c r="AW1707" s="14" t="s">
        <v>34</v>
      </c>
      <c r="AX1707" s="14" t="s">
        <v>80</v>
      </c>
      <c r="AY1707" s="262" t="s">
        <v>177</v>
      </c>
    </row>
    <row r="1708" s="2" customFormat="1" ht="14.4" customHeight="1">
      <c r="A1708" s="40"/>
      <c r="B1708" s="41"/>
      <c r="C1708" s="228" t="s">
        <v>2416</v>
      </c>
      <c r="D1708" s="228" t="s">
        <v>179</v>
      </c>
      <c r="E1708" s="229" t="s">
        <v>2417</v>
      </c>
      <c r="F1708" s="230" t="s">
        <v>2418</v>
      </c>
      <c r="G1708" s="231" t="s">
        <v>269</v>
      </c>
      <c r="H1708" s="232">
        <v>12.58</v>
      </c>
      <c r="I1708" s="233"/>
      <c r="J1708" s="234">
        <f>ROUND(I1708*H1708,2)</f>
        <v>0</v>
      </c>
      <c r="K1708" s="230" t="s">
        <v>183</v>
      </c>
      <c r="L1708" s="46"/>
      <c r="M1708" s="235" t="s">
        <v>21</v>
      </c>
      <c r="N1708" s="236" t="s">
        <v>44</v>
      </c>
      <c r="O1708" s="86"/>
      <c r="P1708" s="237">
        <f>O1708*H1708</f>
        <v>0</v>
      </c>
      <c r="Q1708" s="237">
        <v>0.00029999999999999997</v>
      </c>
      <c r="R1708" s="237">
        <f>Q1708*H1708</f>
        <v>0.0037739999999999996</v>
      </c>
      <c r="S1708" s="237">
        <v>0</v>
      </c>
      <c r="T1708" s="238">
        <f>S1708*H1708</f>
        <v>0</v>
      </c>
      <c r="U1708" s="40"/>
      <c r="V1708" s="40"/>
      <c r="W1708" s="40"/>
      <c r="X1708" s="40"/>
      <c r="Y1708" s="40"/>
      <c r="Z1708" s="40"/>
      <c r="AA1708" s="40"/>
      <c r="AB1708" s="40"/>
      <c r="AC1708" s="40"/>
      <c r="AD1708" s="40"/>
      <c r="AE1708" s="40"/>
      <c r="AR1708" s="239" t="s">
        <v>290</v>
      </c>
      <c r="AT1708" s="239" t="s">
        <v>179</v>
      </c>
      <c r="AU1708" s="239" t="s">
        <v>82</v>
      </c>
      <c r="AY1708" s="19" t="s">
        <v>177</v>
      </c>
      <c r="BE1708" s="240">
        <f>IF(N1708="základní",J1708,0)</f>
        <v>0</v>
      </c>
      <c r="BF1708" s="240">
        <f>IF(N1708="snížená",J1708,0)</f>
        <v>0</v>
      </c>
      <c r="BG1708" s="240">
        <f>IF(N1708="zákl. přenesená",J1708,0)</f>
        <v>0</v>
      </c>
      <c r="BH1708" s="240">
        <f>IF(N1708="sníž. přenesená",J1708,0)</f>
        <v>0</v>
      </c>
      <c r="BI1708" s="240">
        <f>IF(N1708="nulová",J1708,0)</f>
        <v>0</v>
      </c>
      <c r="BJ1708" s="19" t="s">
        <v>80</v>
      </c>
      <c r="BK1708" s="240">
        <f>ROUND(I1708*H1708,2)</f>
        <v>0</v>
      </c>
      <c r="BL1708" s="19" t="s">
        <v>290</v>
      </c>
      <c r="BM1708" s="239" t="s">
        <v>2419</v>
      </c>
    </row>
    <row r="1709" s="13" customFormat="1">
      <c r="A1709" s="13"/>
      <c r="B1709" s="241"/>
      <c r="C1709" s="242"/>
      <c r="D1709" s="243" t="s">
        <v>186</v>
      </c>
      <c r="E1709" s="244" t="s">
        <v>21</v>
      </c>
      <c r="F1709" s="245" t="s">
        <v>2420</v>
      </c>
      <c r="G1709" s="242"/>
      <c r="H1709" s="244" t="s">
        <v>21</v>
      </c>
      <c r="I1709" s="246"/>
      <c r="J1709" s="242"/>
      <c r="K1709" s="242"/>
      <c r="L1709" s="247"/>
      <c r="M1709" s="248"/>
      <c r="N1709" s="249"/>
      <c r="O1709" s="249"/>
      <c r="P1709" s="249"/>
      <c r="Q1709" s="249"/>
      <c r="R1709" s="249"/>
      <c r="S1709" s="249"/>
      <c r="T1709" s="250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51" t="s">
        <v>186</v>
      </c>
      <c r="AU1709" s="251" t="s">
        <v>82</v>
      </c>
      <c r="AV1709" s="13" t="s">
        <v>80</v>
      </c>
      <c r="AW1709" s="13" t="s">
        <v>34</v>
      </c>
      <c r="AX1709" s="13" t="s">
        <v>73</v>
      </c>
      <c r="AY1709" s="251" t="s">
        <v>177</v>
      </c>
    </row>
    <row r="1710" s="13" customFormat="1">
      <c r="A1710" s="13"/>
      <c r="B1710" s="241"/>
      <c r="C1710" s="242"/>
      <c r="D1710" s="243" t="s">
        <v>186</v>
      </c>
      <c r="E1710" s="244" t="s">
        <v>21</v>
      </c>
      <c r="F1710" s="245" t="s">
        <v>2421</v>
      </c>
      <c r="G1710" s="242"/>
      <c r="H1710" s="244" t="s">
        <v>21</v>
      </c>
      <c r="I1710" s="246"/>
      <c r="J1710" s="242"/>
      <c r="K1710" s="242"/>
      <c r="L1710" s="247"/>
      <c r="M1710" s="248"/>
      <c r="N1710" s="249"/>
      <c r="O1710" s="249"/>
      <c r="P1710" s="249"/>
      <c r="Q1710" s="249"/>
      <c r="R1710" s="249"/>
      <c r="S1710" s="249"/>
      <c r="T1710" s="250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51" t="s">
        <v>186</v>
      </c>
      <c r="AU1710" s="251" t="s">
        <v>82</v>
      </c>
      <c r="AV1710" s="13" t="s">
        <v>80</v>
      </c>
      <c r="AW1710" s="13" t="s">
        <v>34</v>
      </c>
      <c r="AX1710" s="13" t="s">
        <v>73</v>
      </c>
      <c r="AY1710" s="251" t="s">
        <v>177</v>
      </c>
    </row>
    <row r="1711" s="13" customFormat="1">
      <c r="A1711" s="13"/>
      <c r="B1711" s="241"/>
      <c r="C1711" s="242"/>
      <c r="D1711" s="243" t="s">
        <v>186</v>
      </c>
      <c r="E1711" s="244" t="s">
        <v>21</v>
      </c>
      <c r="F1711" s="245" t="s">
        <v>463</v>
      </c>
      <c r="G1711" s="242"/>
      <c r="H1711" s="244" t="s">
        <v>21</v>
      </c>
      <c r="I1711" s="246"/>
      <c r="J1711" s="242"/>
      <c r="K1711" s="242"/>
      <c r="L1711" s="247"/>
      <c r="M1711" s="248"/>
      <c r="N1711" s="249"/>
      <c r="O1711" s="249"/>
      <c r="P1711" s="249"/>
      <c r="Q1711" s="249"/>
      <c r="R1711" s="249"/>
      <c r="S1711" s="249"/>
      <c r="T1711" s="250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51" t="s">
        <v>186</v>
      </c>
      <c r="AU1711" s="251" t="s">
        <v>82</v>
      </c>
      <c r="AV1711" s="13" t="s">
        <v>80</v>
      </c>
      <c r="AW1711" s="13" t="s">
        <v>34</v>
      </c>
      <c r="AX1711" s="13" t="s">
        <v>73</v>
      </c>
      <c r="AY1711" s="251" t="s">
        <v>177</v>
      </c>
    </row>
    <row r="1712" s="13" customFormat="1">
      <c r="A1712" s="13"/>
      <c r="B1712" s="241"/>
      <c r="C1712" s="242"/>
      <c r="D1712" s="243" t="s">
        <v>186</v>
      </c>
      <c r="E1712" s="244" t="s">
        <v>21</v>
      </c>
      <c r="F1712" s="245" t="s">
        <v>2422</v>
      </c>
      <c r="G1712" s="242"/>
      <c r="H1712" s="244" t="s">
        <v>21</v>
      </c>
      <c r="I1712" s="246"/>
      <c r="J1712" s="242"/>
      <c r="K1712" s="242"/>
      <c r="L1712" s="247"/>
      <c r="M1712" s="248"/>
      <c r="N1712" s="249"/>
      <c r="O1712" s="249"/>
      <c r="P1712" s="249"/>
      <c r="Q1712" s="249"/>
      <c r="R1712" s="249"/>
      <c r="S1712" s="249"/>
      <c r="T1712" s="250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51" t="s">
        <v>186</v>
      </c>
      <c r="AU1712" s="251" t="s">
        <v>82</v>
      </c>
      <c r="AV1712" s="13" t="s">
        <v>80</v>
      </c>
      <c r="AW1712" s="13" t="s">
        <v>34</v>
      </c>
      <c r="AX1712" s="13" t="s">
        <v>73</v>
      </c>
      <c r="AY1712" s="251" t="s">
        <v>177</v>
      </c>
    </row>
    <row r="1713" s="14" customFormat="1">
      <c r="A1713" s="14"/>
      <c r="B1713" s="252"/>
      <c r="C1713" s="253"/>
      <c r="D1713" s="243" t="s">
        <v>186</v>
      </c>
      <c r="E1713" s="254" t="s">
        <v>21</v>
      </c>
      <c r="F1713" s="255" t="s">
        <v>2423</v>
      </c>
      <c r="G1713" s="253"/>
      <c r="H1713" s="256">
        <v>12.58</v>
      </c>
      <c r="I1713" s="257"/>
      <c r="J1713" s="253"/>
      <c r="K1713" s="253"/>
      <c r="L1713" s="258"/>
      <c r="M1713" s="259"/>
      <c r="N1713" s="260"/>
      <c r="O1713" s="260"/>
      <c r="P1713" s="260"/>
      <c r="Q1713" s="260"/>
      <c r="R1713" s="260"/>
      <c r="S1713" s="260"/>
      <c r="T1713" s="261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62" t="s">
        <v>186</v>
      </c>
      <c r="AU1713" s="262" t="s">
        <v>82</v>
      </c>
      <c r="AV1713" s="14" t="s">
        <v>82</v>
      </c>
      <c r="AW1713" s="14" t="s">
        <v>34</v>
      </c>
      <c r="AX1713" s="14" t="s">
        <v>80</v>
      </c>
      <c r="AY1713" s="262" t="s">
        <v>177</v>
      </c>
    </row>
    <row r="1714" s="2" customFormat="1" ht="19.8" customHeight="1">
      <c r="A1714" s="40"/>
      <c r="B1714" s="41"/>
      <c r="C1714" s="274" t="s">
        <v>2424</v>
      </c>
      <c r="D1714" s="274" t="s">
        <v>191</v>
      </c>
      <c r="E1714" s="275" t="s">
        <v>2425</v>
      </c>
      <c r="F1714" s="276" t="s">
        <v>2426</v>
      </c>
      <c r="G1714" s="277" t="s">
        <v>269</v>
      </c>
      <c r="H1714" s="278">
        <v>13.837999999999999</v>
      </c>
      <c r="I1714" s="279"/>
      <c r="J1714" s="280">
        <f>ROUND(I1714*H1714,2)</f>
        <v>0</v>
      </c>
      <c r="K1714" s="276" t="s">
        <v>183</v>
      </c>
      <c r="L1714" s="281"/>
      <c r="M1714" s="282" t="s">
        <v>21</v>
      </c>
      <c r="N1714" s="283" t="s">
        <v>44</v>
      </c>
      <c r="O1714" s="86"/>
      <c r="P1714" s="237">
        <f>O1714*H1714</f>
        <v>0</v>
      </c>
      <c r="Q1714" s="237">
        <v>0.0028700000000000002</v>
      </c>
      <c r="R1714" s="237">
        <f>Q1714*H1714</f>
        <v>0.039715059999999996</v>
      </c>
      <c r="S1714" s="237">
        <v>0</v>
      </c>
      <c r="T1714" s="238">
        <f>S1714*H1714</f>
        <v>0</v>
      </c>
      <c r="U1714" s="40"/>
      <c r="V1714" s="40"/>
      <c r="W1714" s="40"/>
      <c r="X1714" s="40"/>
      <c r="Y1714" s="40"/>
      <c r="Z1714" s="40"/>
      <c r="AA1714" s="40"/>
      <c r="AB1714" s="40"/>
      <c r="AC1714" s="40"/>
      <c r="AD1714" s="40"/>
      <c r="AE1714" s="40"/>
      <c r="AR1714" s="239" t="s">
        <v>385</v>
      </c>
      <c r="AT1714" s="239" t="s">
        <v>191</v>
      </c>
      <c r="AU1714" s="239" t="s">
        <v>82</v>
      </c>
      <c r="AY1714" s="19" t="s">
        <v>177</v>
      </c>
      <c r="BE1714" s="240">
        <f>IF(N1714="základní",J1714,0)</f>
        <v>0</v>
      </c>
      <c r="BF1714" s="240">
        <f>IF(N1714="snížená",J1714,0)</f>
        <v>0</v>
      </c>
      <c r="BG1714" s="240">
        <f>IF(N1714="zákl. přenesená",J1714,0)</f>
        <v>0</v>
      </c>
      <c r="BH1714" s="240">
        <f>IF(N1714="sníž. přenesená",J1714,0)</f>
        <v>0</v>
      </c>
      <c r="BI1714" s="240">
        <f>IF(N1714="nulová",J1714,0)</f>
        <v>0</v>
      </c>
      <c r="BJ1714" s="19" t="s">
        <v>80</v>
      </c>
      <c r="BK1714" s="240">
        <f>ROUND(I1714*H1714,2)</f>
        <v>0</v>
      </c>
      <c r="BL1714" s="19" t="s">
        <v>290</v>
      </c>
      <c r="BM1714" s="239" t="s">
        <v>2427</v>
      </c>
    </row>
    <row r="1715" s="14" customFormat="1">
      <c r="A1715" s="14"/>
      <c r="B1715" s="252"/>
      <c r="C1715" s="253"/>
      <c r="D1715" s="243" t="s">
        <v>186</v>
      </c>
      <c r="E1715" s="254" t="s">
        <v>21</v>
      </c>
      <c r="F1715" s="255" t="s">
        <v>2428</v>
      </c>
      <c r="G1715" s="253"/>
      <c r="H1715" s="256">
        <v>13.837999999999999</v>
      </c>
      <c r="I1715" s="257"/>
      <c r="J1715" s="253"/>
      <c r="K1715" s="253"/>
      <c r="L1715" s="258"/>
      <c r="M1715" s="259"/>
      <c r="N1715" s="260"/>
      <c r="O1715" s="260"/>
      <c r="P1715" s="260"/>
      <c r="Q1715" s="260"/>
      <c r="R1715" s="260"/>
      <c r="S1715" s="260"/>
      <c r="T1715" s="261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62" t="s">
        <v>186</v>
      </c>
      <c r="AU1715" s="262" t="s">
        <v>82</v>
      </c>
      <c r="AV1715" s="14" t="s">
        <v>82</v>
      </c>
      <c r="AW1715" s="14" t="s">
        <v>34</v>
      </c>
      <c r="AX1715" s="14" t="s">
        <v>80</v>
      </c>
      <c r="AY1715" s="262" t="s">
        <v>177</v>
      </c>
    </row>
    <row r="1716" s="2" customFormat="1" ht="14.4" customHeight="1">
      <c r="A1716" s="40"/>
      <c r="B1716" s="41"/>
      <c r="C1716" s="228" t="s">
        <v>2429</v>
      </c>
      <c r="D1716" s="228" t="s">
        <v>179</v>
      </c>
      <c r="E1716" s="229" t="s">
        <v>2430</v>
      </c>
      <c r="F1716" s="230" t="s">
        <v>2431</v>
      </c>
      <c r="G1716" s="231" t="s">
        <v>269</v>
      </c>
      <c r="H1716" s="232">
        <v>16.5</v>
      </c>
      <c r="I1716" s="233"/>
      <c r="J1716" s="234">
        <f>ROUND(I1716*H1716,2)</f>
        <v>0</v>
      </c>
      <c r="K1716" s="230" t="s">
        <v>183</v>
      </c>
      <c r="L1716" s="46"/>
      <c r="M1716" s="235" t="s">
        <v>21</v>
      </c>
      <c r="N1716" s="236" t="s">
        <v>44</v>
      </c>
      <c r="O1716" s="86"/>
      <c r="P1716" s="237">
        <f>O1716*H1716</f>
        <v>0</v>
      </c>
      <c r="Q1716" s="237">
        <v>0.00040000000000000002</v>
      </c>
      <c r="R1716" s="237">
        <f>Q1716*H1716</f>
        <v>0.0066</v>
      </c>
      <c r="S1716" s="237">
        <v>0</v>
      </c>
      <c r="T1716" s="238">
        <f>S1716*H1716</f>
        <v>0</v>
      </c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  <c r="AR1716" s="239" t="s">
        <v>290</v>
      </c>
      <c r="AT1716" s="239" t="s">
        <v>179</v>
      </c>
      <c r="AU1716" s="239" t="s">
        <v>82</v>
      </c>
      <c r="AY1716" s="19" t="s">
        <v>177</v>
      </c>
      <c r="BE1716" s="240">
        <f>IF(N1716="základní",J1716,0)</f>
        <v>0</v>
      </c>
      <c r="BF1716" s="240">
        <f>IF(N1716="snížená",J1716,0)</f>
        <v>0</v>
      </c>
      <c r="BG1716" s="240">
        <f>IF(N1716="zákl. přenesená",J1716,0)</f>
        <v>0</v>
      </c>
      <c r="BH1716" s="240">
        <f>IF(N1716="sníž. přenesená",J1716,0)</f>
        <v>0</v>
      </c>
      <c r="BI1716" s="240">
        <f>IF(N1716="nulová",J1716,0)</f>
        <v>0</v>
      </c>
      <c r="BJ1716" s="19" t="s">
        <v>80</v>
      </c>
      <c r="BK1716" s="240">
        <f>ROUND(I1716*H1716,2)</f>
        <v>0</v>
      </c>
      <c r="BL1716" s="19" t="s">
        <v>290</v>
      </c>
      <c r="BM1716" s="239" t="s">
        <v>2432</v>
      </c>
    </row>
    <row r="1717" s="13" customFormat="1">
      <c r="A1717" s="13"/>
      <c r="B1717" s="241"/>
      <c r="C1717" s="242"/>
      <c r="D1717" s="243" t="s">
        <v>186</v>
      </c>
      <c r="E1717" s="244" t="s">
        <v>21</v>
      </c>
      <c r="F1717" s="245" t="s">
        <v>2433</v>
      </c>
      <c r="G1717" s="242"/>
      <c r="H1717" s="244" t="s">
        <v>21</v>
      </c>
      <c r="I1717" s="246"/>
      <c r="J1717" s="242"/>
      <c r="K1717" s="242"/>
      <c r="L1717" s="247"/>
      <c r="M1717" s="248"/>
      <c r="N1717" s="249"/>
      <c r="O1717" s="249"/>
      <c r="P1717" s="249"/>
      <c r="Q1717" s="249"/>
      <c r="R1717" s="249"/>
      <c r="S1717" s="249"/>
      <c r="T1717" s="250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51" t="s">
        <v>186</v>
      </c>
      <c r="AU1717" s="251" t="s">
        <v>82</v>
      </c>
      <c r="AV1717" s="13" t="s">
        <v>80</v>
      </c>
      <c r="AW1717" s="13" t="s">
        <v>34</v>
      </c>
      <c r="AX1717" s="13" t="s">
        <v>73</v>
      </c>
      <c r="AY1717" s="251" t="s">
        <v>177</v>
      </c>
    </row>
    <row r="1718" s="14" customFormat="1">
      <c r="A1718" s="14"/>
      <c r="B1718" s="252"/>
      <c r="C1718" s="253"/>
      <c r="D1718" s="243" t="s">
        <v>186</v>
      </c>
      <c r="E1718" s="254" t="s">
        <v>21</v>
      </c>
      <c r="F1718" s="255" t="s">
        <v>2434</v>
      </c>
      <c r="G1718" s="253"/>
      <c r="H1718" s="256">
        <v>16.5</v>
      </c>
      <c r="I1718" s="257"/>
      <c r="J1718" s="253"/>
      <c r="K1718" s="253"/>
      <c r="L1718" s="258"/>
      <c r="M1718" s="259"/>
      <c r="N1718" s="260"/>
      <c r="O1718" s="260"/>
      <c r="P1718" s="260"/>
      <c r="Q1718" s="260"/>
      <c r="R1718" s="260"/>
      <c r="S1718" s="260"/>
      <c r="T1718" s="261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62" t="s">
        <v>186</v>
      </c>
      <c r="AU1718" s="262" t="s">
        <v>82</v>
      </c>
      <c r="AV1718" s="14" t="s">
        <v>82</v>
      </c>
      <c r="AW1718" s="14" t="s">
        <v>34</v>
      </c>
      <c r="AX1718" s="14" t="s">
        <v>80</v>
      </c>
      <c r="AY1718" s="262" t="s">
        <v>177</v>
      </c>
    </row>
    <row r="1719" s="2" customFormat="1" ht="19.8" customHeight="1">
      <c r="A1719" s="40"/>
      <c r="B1719" s="41"/>
      <c r="C1719" s="274" t="s">
        <v>2435</v>
      </c>
      <c r="D1719" s="274" t="s">
        <v>191</v>
      </c>
      <c r="E1719" s="275" t="s">
        <v>2436</v>
      </c>
      <c r="F1719" s="276" t="s">
        <v>2437</v>
      </c>
      <c r="G1719" s="277" t="s">
        <v>269</v>
      </c>
      <c r="H1719" s="278">
        <v>18.149999999999999</v>
      </c>
      <c r="I1719" s="279"/>
      <c r="J1719" s="280">
        <f>ROUND(I1719*H1719,2)</f>
        <v>0</v>
      </c>
      <c r="K1719" s="276" t="s">
        <v>183</v>
      </c>
      <c r="L1719" s="281"/>
      <c r="M1719" s="282" t="s">
        <v>21</v>
      </c>
      <c r="N1719" s="283" t="s">
        <v>44</v>
      </c>
      <c r="O1719" s="86"/>
      <c r="P1719" s="237">
        <f>O1719*H1719</f>
        <v>0</v>
      </c>
      <c r="Q1719" s="237">
        <v>0.0028999999999999998</v>
      </c>
      <c r="R1719" s="237">
        <f>Q1719*H1719</f>
        <v>0.052634999999999994</v>
      </c>
      <c r="S1719" s="237">
        <v>0</v>
      </c>
      <c r="T1719" s="238">
        <f>S1719*H1719</f>
        <v>0</v>
      </c>
      <c r="U1719" s="40"/>
      <c r="V1719" s="40"/>
      <c r="W1719" s="40"/>
      <c r="X1719" s="40"/>
      <c r="Y1719" s="40"/>
      <c r="Z1719" s="40"/>
      <c r="AA1719" s="40"/>
      <c r="AB1719" s="40"/>
      <c r="AC1719" s="40"/>
      <c r="AD1719" s="40"/>
      <c r="AE1719" s="40"/>
      <c r="AR1719" s="239" t="s">
        <v>385</v>
      </c>
      <c r="AT1719" s="239" t="s">
        <v>191</v>
      </c>
      <c r="AU1719" s="239" t="s">
        <v>82</v>
      </c>
      <c r="AY1719" s="19" t="s">
        <v>177</v>
      </c>
      <c r="BE1719" s="240">
        <f>IF(N1719="základní",J1719,0)</f>
        <v>0</v>
      </c>
      <c r="BF1719" s="240">
        <f>IF(N1719="snížená",J1719,0)</f>
        <v>0</v>
      </c>
      <c r="BG1719" s="240">
        <f>IF(N1719="zákl. přenesená",J1719,0)</f>
        <v>0</v>
      </c>
      <c r="BH1719" s="240">
        <f>IF(N1719="sníž. přenesená",J1719,0)</f>
        <v>0</v>
      </c>
      <c r="BI1719" s="240">
        <f>IF(N1719="nulová",J1719,0)</f>
        <v>0</v>
      </c>
      <c r="BJ1719" s="19" t="s">
        <v>80</v>
      </c>
      <c r="BK1719" s="240">
        <f>ROUND(I1719*H1719,2)</f>
        <v>0</v>
      </c>
      <c r="BL1719" s="19" t="s">
        <v>290</v>
      </c>
      <c r="BM1719" s="239" t="s">
        <v>2438</v>
      </c>
    </row>
    <row r="1720" s="14" customFormat="1">
      <c r="A1720" s="14"/>
      <c r="B1720" s="252"/>
      <c r="C1720" s="253"/>
      <c r="D1720" s="243" t="s">
        <v>186</v>
      </c>
      <c r="E1720" s="254" t="s">
        <v>21</v>
      </c>
      <c r="F1720" s="255" t="s">
        <v>2439</v>
      </c>
      <c r="G1720" s="253"/>
      <c r="H1720" s="256">
        <v>18.149999999999999</v>
      </c>
      <c r="I1720" s="257"/>
      <c r="J1720" s="253"/>
      <c r="K1720" s="253"/>
      <c r="L1720" s="258"/>
      <c r="M1720" s="259"/>
      <c r="N1720" s="260"/>
      <c r="O1720" s="260"/>
      <c r="P1720" s="260"/>
      <c r="Q1720" s="260"/>
      <c r="R1720" s="260"/>
      <c r="S1720" s="260"/>
      <c r="T1720" s="261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62" t="s">
        <v>186</v>
      </c>
      <c r="AU1720" s="262" t="s">
        <v>82</v>
      </c>
      <c r="AV1720" s="14" t="s">
        <v>82</v>
      </c>
      <c r="AW1720" s="14" t="s">
        <v>34</v>
      </c>
      <c r="AX1720" s="14" t="s">
        <v>80</v>
      </c>
      <c r="AY1720" s="262" t="s">
        <v>177</v>
      </c>
    </row>
    <row r="1721" s="2" customFormat="1" ht="14.4" customHeight="1">
      <c r="A1721" s="40"/>
      <c r="B1721" s="41"/>
      <c r="C1721" s="228" t="s">
        <v>2440</v>
      </c>
      <c r="D1721" s="228" t="s">
        <v>179</v>
      </c>
      <c r="E1721" s="229" t="s">
        <v>2441</v>
      </c>
      <c r="F1721" s="230" t="s">
        <v>2442</v>
      </c>
      <c r="G1721" s="231" t="s">
        <v>293</v>
      </c>
      <c r="H1721" s="232">
        <v>40.712000000000003</v>
      </c>
      <c r="I1721" s="233"/>
      <c r="J1721" s="234">
        <f>ROUND(I1721*H1721,2)</f>
        <v>0</v>
      </c>
      <c r="K1721" s="230" t="s">
        <v>183</v>
      </c>
      <c r="L1721" s="46"/>
      <c r="M1721" s="235" t="s">
        <v>21</v>
      </c>
      <c r="N1721" s="236" t="s">
        <v>44</v>
      </c>
      <c r="O1721" s="86"/>
      <c r="P1721" s="237">
        <f>O1721*H1721</f>
        <v>0</v>
      </c>
      <c r="Q1721" s="237">
        <v>2.0000000000000002E-05</v>
      </c>
      <c r="R1721" s="237">
        <f>Q1721*H1721</f>
        <v>0.00081424000000000015</v>
      </c>
      <c r="S1721" s="237">
        <v>0</v>
      </c>
      <c r="T1721" s="238">
        <f>S1721*H1721</f>
        <v>0</v>
      </c>
      <c r="U1721" s="40"/>
      <c r="V1721" s="40"/>
      <c r="W1721" s="40"/>
      <c r="X1721" s="40"/>
      <c r="Y1721" s="40"/>
      <c r="Z1721" s="40"/>
      <c r="AA1721" s="40"/>
      <c r="AB1721" s="40"/>
      <c r="AC1721" s="40"/>
      <c r="AD1721" s="40"/>
      <c r="AE1721" s="40"/>
      <c r="AR1721" s="239" t="s">
        <v>290</v>
      </c>
      <c r="AT1721" s="239" t="s">
        <v>179</v>
      </c>
      <c r="AU1721" s="239" t="s">
        <v>82</v>
      </c>
      <c r="AY1721" s="19" t="s">
        <v>177</v>
      </c>
      <c r="BE1721" s="240">
        <f>IF(N1721="základní",J1721,0)</f>
        <v>0</v>
      </c>
      <c r="BF1721" s="240">
        <f>IF(N1721="snížená",J1721,0)</f>
        <v>0</v>
      </c>
      <c r="BG1721" s="240">
        <f>IF(N1721="zákl. přenesená",J1721,0)</f>
        <v>0</v>
      </c>
      <c r="BH1721" s="240">
        <f>IF(N1721="sníž. přenesená",J1721,0)</f>
        <v>0</v>
      </c>
      <c r="BI1721" s="240">
        <f>IF(N1721="nulová",J1721,0)</f>
        <v>0</v>
      </c>
      <c r="BJ1721" s="19" t="s">
        <v>80</v>
      </c>
      <c r="BK1721" s="240">
        <f>ROUND(I1721*H1721,2)</f>
        <v>0</v>
      </c>
      <c r="BL1721" s="19" t="s">
        <v>290</v>
      </c>
      <c r="BM1721" s="239" t="s">
        <v>2443</v>
      </c>
    </row>
    <row r="1722" s="14" customFormat="1">
      <c r="A1722" s="14"/>
      <c r="B1722" s="252"/>
      <c r="C1722" s="253"/>
      <c r="D1722" s="243" t="s">
        <v>186</v>
      </c>
      <c r="E1722" s="254" t="s">
        <v>21</v>
      </c>
      <c r="F1722" s="255" t="s">
        <v>2444</v>
      </c>
      <c r="G1722" s="253"/>
      <c r="H1722" s="256">
        <v>40.712000000000003</v>
      </c>
      <c r="I1722" s="257"/>
      <c r="J1722" s="253"/>
      <c r="K1722" s="253"/>
      <c r="L1722" s="258"/>
      <c r="M1722" s="259"/>
      <c r="N1722" s="260"/>
      <c r="O1722" s="260"/>
      <c r="P1722" s="260"/>
      <c r="Q1722" s="260"/>
      <c r="R1722" s="260"/>
      <c r="S1722" s="260"/>
      <c r="T1722" s="261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62" t="s">
        <v>186</v>
      </c>
      <c r="AU1722" s="262" t="s">
        <v>82</v>
      </c>
      <c r="AV1722" s="14" t="s">
        <v>82</v>
      </c>
      <c r="AW1722" s="14" t="s">
        <v>34</v>
      </c>
      <c r="AX1722" s="14" t="s">
        <v>80</v>
      </c>
      <c r="AY1722" s="262" t="s">
        <v>177</v>
      </c>
    </row>
    <row r="1723" s="2" customFormat="1" ht="14.4" customHeight="1">
      <c r="A1723" s="40"/>
      <c r="B1723" s="41"/>
      <c r="C1723" s="274" t="s">
        <v>2445</v>
      </c>
      <c r="D1723" s="274" t="s">
        <v>191</v>
      </c>
      <c r="E1723" s="275" t="s">
        <v>2446</v>
      </c>
      <c r="F1723" s="276" t="s">
        <v>2447</v>
      </c>
      <c r="G1723" s="277" t="s">
        <v>293</v>
      </c>
      <c r="H1723" s="278">
        <v>42.747999999999998</v>
      </c>
      <c r="I1723" s="279"/>
      <c r="J1723" s="280">
        <f>ROUND(I1723*H1723,2)</f>
        <v>0</v>
      </c>
      <c r="K1723" s="276" t="s">
        <v>21</v>
      </c>
      <c r="L1723" s="281"/>
      <c r="M1723" s="282" t="s">
        <v>21</v>
      </c>
      <c r="N1723" s="283" t="s">
        <v>44</v>
      </c>
      <c r="O1723" s="86"/>
      <c r="P1723" s="237">
        <f>O1723*H1723</f>
        <v>0</v>
      </c>
      <c r="Q1723" s="237">
        <v>0.00010000000000000001</v>
      </c>
      <c r="R1723" s="237">
        <f>Q1723*H1723</f>
        <v>0.0042747999999999996</v>
      </c>
      <c r="S1723" s="237">
        <v>0</v>
      </c>
      <c r="T1723" s="238">
        <f>S1723*H1723</f>
        <v>0</v>
      </c>
      <c r="U1723" s="40"/>
      <c r="V1723" s="40"/>
      <c r="W1723" s="40"/>
      <c r="X1723" s="40"/>
      <c r="Y1723" s="40"/>
      <c r="Z1723" s="40"/>
      <c r="AA1723" s="40"/>
      <c r="AB1723" s="40"/>
      <c r="AC1723" s="40"/>
      <c r="AD1723" s="40"/>
      <c r="AE1723" s="40"/>
      <c r="AR1723" s="239" t="s">
        <v>385</v>
      </c>
      <c r="AT1723" s="239" t="s">
        <v>191</v>
      </c>
      <c r="AU1723" s="239" t="s">
        <v>82</v>
      </c>
      <c r="AY1723" s="19" t="s">
        <v>177</v>
      </c>
      <c r="BE1723" s="240">
        <f>IF(N1723="základní",J1723,0)</f>
        <v>0</v>
      </c>
      <c r="BF1723" s="240">
        <f>IF(N1723="snížená",J1723,0)</f>
        <v>0</v>
      </c>
      <c r="BG1723" s="240">
        <f>IF(N1723="zákl. přenesená",J1723,0)</f>
        <v>0</v>
      </c>
      <c r="BH1723" s="240">
        <f>IF(N1723="sníž. přenesená",J1723,0)</f>
        <v>0</v>
      </c>
      <c r="BI1723" s="240">
        <f>IF(N1723="nulová",J1723,0)</f>
        <v>0</v>
      </c>
      <c r="BJ1723" s="19" t="s">
        <v>80</v>
      </c>
      <c r="BK1723" s="240">
        <f>ROUND(I1723*H1723,2)</f>
        <v>0</v>
      </c>
      <c r="BL1723" s="19" t="s">
        <v>290</v>
      </c>
      <c r="BM1723" s="239" t="s">
        <v>2448</v>
      </c>
    </row>
    <row r="1724" s="14" customFormat="1">
      <c r="A1724" s="14"/>
      <c r="B1724" s="252"/>
      <c r="C1724" s="253"/>
      <c r="D1724" s="243" t="s">
        <v>186</v>
      </c>
      <c r="E1724" s="254" t="s">
        <v>21</v>
      </c>
      <c r="F1724" s="255" t="s">
        <v>2449</v>
      </c>
      <c r="G1724" s="253"/>
      <c r="H1724" s="256">
        <v>40.712000000000003</v>
      </c>
      <c r="I1724" s="257"/>
      <c r="J1724" s="253"/>
      <c r="K1724" s="253"/>
      <c r="L1724" s="258"/>
      <c r="M1724" s="259"/>
      <c r="N1724" s="260"/>
      <c r="O1724" s="260"/>
      <c r="P1724" s="260"/>
      <c r="Q1724" s="260"/>
      <c r="R1724" s="260"/>
      <c r="S1724" s="260"/>
      <c r="T1724" s="261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62" t="s">
        <v>186</v>
      </c>
      <c r="AU1724" s="262" t="s">
        <v>82</v>
      </c>
      <c r="AV1724" s="14" t="s">
        <v>82</v>
      </c>
      <c r="AW1724" s="14" t="s">
        <v>34</v>
      </c>
      <c r="AX1724" s="14" t="s">
        <v>73</v>
      </c>
      <c r="AY1724" s="262" t="s">
        <v>177</v>
      </c>
    </row>
    <row r="1725" s="14" customFormat="1">
      <c r="A1725" s="14"/>
      <c r="B1725" s="252"/>
      <c r="C1725" s="253"/>
      <c r="D1725" s="243" t="s">
        <v>186</v>
      </c>
      <c r="E1725" s="254" t="s">
        <v>21</v>
      </c>
      <c r="F1725" s="255" t="s">
        <v>2450</v>
      </c>
      <c r="G1725" s="253"/>
      <c r="H1725" s="256">
        <v>42.747999999999998</v>
      </c>
      <c r="I1725" s="257"/>
      <c r="J1725" s="253"/>
      <c r="K1725" s="253"/>
      <c r="L1725" s="258"/>
      <c r="M1725" s="259"/>
      <c r="N1725" s="260"/>
      <c r="O1725" s="260"/>
      <c r="P1725" s="260"/>
      <c r="Q1725" s="260"/>
      <c r="R1725" s="260"/>
      <c r="S1725" s="260"/>
      <c r="T1725" s="261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62" t="s">
        <v>186</v>
      </c>
      <c r="AU1725" s="262" t="s">
        <v>82</v>
      </c>
      <c r="AV1725" s="14" t="s">
        <v>82</v>
      </c>
      <c r="AW1725" s="14" t="s">
        <v>34</v>
      </c>
      <c r="AX1725" s="14" t="s">
        <v>80</v>
      </c>
      <c r="AY1725" s="262" t="s">
        <v>177</v>
      </c>
    </row>
    <row r="1726" s="2" customFormat="1" ht="14.4" customHeight="1">
      <c r="A1726" s="40"/>
      <c r="B1726" s="41"/>
      <c r="C1726" s="228" t="s">
        <v>2451</v>
      </c>
      <c r="D1726" s="228" t="s">
        <v>179</v>
      </c>
      <c r="E1726" s="229" t="s">
        <v>2452</v>
      </c>
      <c r="F1726" s="230" t="s">
        <v>2453</v>
      </c>
      <c r="G1726" s="231" t="s">
        <v>293</v>
      </c>
      <c r="H1726" s="232">
        <v>34.896000000000001</v>
      </c>
      <c r="I1726" s="233"/>
      <c r="J1726" s="234">
        <f>ROUND(I1726*H1726,2)</f>
        <v>0</v>
      </c>
      <c r="K1726" s="230" t="s">
        <v>183</v>
      </c>
      <c r="L1726" s="46"/>
      <c r="M1726" s="235" t="s">
        <v>21</v>
      </c>
      <c r="N1726" s="236" t="s">
        <v>44</v>
      </c>
      <c r="O1726" s="86"/>
      <c r="P1726" s="237">
        <f>O1726*H1726</f>
        <v>0</v>
      </c>
      <c r="Q1726" s="237">
        <v>1.0000000000000001E-05</v>
      </c>
      <c r="R1726" s="237">
        <f>Q1726*H1726</f>
        <v>0.00034896000000000005</v>
      </c>
      <c r="S1726" s="237">
        <v>0</v>
      </c>
      <c r="T1726" s="238">
        <f>S1726*H1726</f>
        <v>0</v>
      </c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R1726" s="239" t="s">
        <v>290</v>
      </c>
      <c r="AT1726" s="239" t="s">
        <v>179</v>
      </c>
      <c r="AU1726" s="239" t="s">
        <v>82</v>
      </c>
      <c r="AY1726" s="19" t="s">
        <v>177</v>
      </c>
      <c r="BE1726" s="240">
        <f>IF(N1726="základní",J1726,0)</f>
        <v>0</v>
      </c>
      <c r="BF1726" s="240">
        <f>IF(N1726="snížená",J1726,0)</f>
        <v>0</v>
      </c>
      <c r="BG1726" s="240">
        <f>IF(N1726="zákl. přenesená",J1726,0)</f>
        <v>0</v>
      </c>
      <c r="BH1726" s="240">
        <f>IF(N1726="sníž. přenesená",J1726,0)</f>
        <v>0</v>
      </c>
      <c r="BI1726" s="240">
        <f>IF(N1726="nulová",J1726,0)</f>
        <v>0</v>
      </c>
      <c r="BJ1726" s="19" t="s">
        <v>80</v>
      </c>
      <c r="BK1726" s="240">
        <f>ROUND(I1726*H1726,2)</f>
        <v>0</v>
      </c>
      <c r="BL1726" s="19" t="s">
        <v>290</v>
      </c>
      <c r="BM1726" s="239" t="s">
        <v>2454</v>
      </c>
    </row>
    <row r="1727" s="14" customFormat="1">
      <c r="A1727" s="14"/>
      <c r="B1727" s="252"/>
      <c r="C1727" s="253"/>
      <c r="D1727" s="243" t="s">
        <v>186</v>
      </c>
      <c r="E1727" s="254" t="s">
        <v>21</v>
      </c>
      <c r="F1727" s="255" t="s">
        <v>2455</v>
      </c>
      <c r="G1727" s="253"/>
      <c r="H1727" s="256">
        <v>34.896000000000001</v>
      </c>
      <c r="I1727" s="257"/>
      <c r="J1727" s="253"/>
      <c r="K1727" s="253"/>
      <c r="L1727" s="258"/>
      <c r="M1727" s="259"/>
      <c r="N1727" s="260"/>
      <c r="O1727" s="260"/>
      <c r="P1727" s="260"/>
      <c r="Q1727" s="260"/>
      <c r="R1727" s="260"/>
      <c r="S1727" s="260"/>
      <c r="T1727" s="261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62" t="s">
        <v>186</v>
      </c>
      <c r="AU1727" s="262" t="s">
        <v>82</v>
      </c>
      <c r="AV1727" s="14" t="s">
        <v>82</v>
      </c>
      <c r="AW1727" s="14" t="s">
        <v>34</v>
      </c>
      <c r="AX1727" s="14" t="s">
        <v>80</v>
      </c>
      <c r="AY1727" s="262" t="s">
        <v>177</v>
      </c>
    </row>
    <row r="1728" s="2" customFormat="1" ht="14.4" customHeight="1">
      <c r="A1728" s="40"/>
      <c r="B1728" s="41"/>
      <c r="C1728" s="274" t="s">
        <v>2456</v>
      </c>
      <c r="D1728" s="274" t="s">
        <v>191</v>
      </c>
      <c r="E1728" s="275" t="s">
        <v>2457</v>
      </c>
      <c r="F1728" s="276" t="s">
        <v>2458</v>
      </c>
      <c r="G1728" s="277" t="s">
        <v>293</v>
      </c>
      <c r="H1728" s="278">
        <v>36.640999999999998</v>
      </c>
      <c r="I1728" s="279"/>
      <c r="J1728" s="280">
        <f>ROUND(I1728*H1728,2)</f>
        <v>0</v>
      </c>
      <c r="K1728" s="276" t="s">
        <v>183</v>
      </c>
      <c r="L1728" s="281"/>
      <c r="M1728" s="282" t="s">
        <v>21</v>
      </c>
      <c r="N1728" s="283" t="s">
        <v>44</v>
      </c>
      <c r="O1728" s="86"/>
      <c r="P1728" s="237">
        <f>O1728*H1728</f>
        <v>0</v>
      </c>
      <c r="Q1728" s="237">
        <v>0.00035</v>
      </c>
      <c r="R1728" s="237">
        <f>Q1728*H1728</f>
        <v>0.01282435</v>
      </c>
      <c r="S1728" s="237">
        <v>0</v>
      </c>
      <c r="T1728" s="238">
        <f>S1728*H1728</f>
        <v>0</v>
      </c>
      <c r="U1728" s="40"/>
      <c r="V1728" s="40"/>
      <c r="W1728" s="40"/>
      <c r="X1728" s="40"/>
      <c r="Y1728" s="40"/>
      <c r="Z1728" s="40"/>
      <c r="AA1728" s="40"/>
      <c r="AB1728" s="40"/>
      <c r="AC1728" s="40"/>
      <c r="AD1728" s="40"/>
      <c r="AE1728" s="40"/>
      <c r="AR1728" s="239" t="s">
        <v>385</v>
      </c>
      <c r="AT1728" s="239" t="s">
        <v>191</v>
      </c>
      <c r="AU1728" s="239" t="s">
        <v>82</v>
      </c>
      <c r="AY1728" s="19" t="s">
        <v>177</v>
      </c>
      <c r="BE1728" s="240">
        <f>IF(N1728="základní",J1728,0)</f>
        <v>0</v>
      </c>
      <c r="BF1728" s="240">
        <f>IF(N1728="snížená",J1728,0)</f>
        <v>0</v>
      </c>
      <c r="BG1728" s="240">
        <f>IF(N1728="zákl. přenesená",J1728,0)</f>
        <v>0</v>
      </c>
      <c r="BH1728" s="240">
        <f>IF(N1728="sníž. přenesená",J1728,0)</f>
        <v>0</v>
      </c>
      <c r="BI1728" s="240">
        <f>IF(N1728="nulová",J1728,0)</f>
        <v>0</v>
      </c>
      <c r="BJ1728" s="19" t="s">
        <v>80</v>
      </c>
      <c r="BK1728" s="240">
        <f>ROUND(I1728*H1728,2)</f>
        <v>0</v>
      </c>
      <c r="BL1728" s="19" t="s">
        <v>290</v>
      </c>
      <c r="BM1728" s="239" t="s">
        <v>2459</v>
      </c>
    </row>
    <row r="1729" s="14" customFormat="1">
      <c r="A1729" s="14"/>
      <c r="B1729" s="252"/>
      <c r="C1729" s="253"/>
      <c r="D1729" s="243" t="s">
        <v>186</v>
      </c>
      <c r="E1729" s="254" t="s">
        <v>21</v>
      </c>
      <c r="F1729" s="255" t="s">
        <v>2460</v>
      </c>
      <c r="G1729" s="253"/>
      <c r="H1729" s="256">
        <v>36.640999999999998</v>
      </c>
      <c r="I1729" s="257"/>
      <c r="J1729" s="253"/>
      <c r="K1729" s="253"/>
      <c r="L1729" s="258"/>
      <c r="M1729" s="259"/>
      <c r="N1729" s="260"/>
      <c r="O1729" s="260"/>
      <c r="P1729" s="260"/>
      <c r="Q1729" s="260"/>
      <c r="R1729" s="260"/>
      <c r="S1729" s="260"/>
      <c r="T1729" s="261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62" t="s">
        <v>186</v>
      </c>
      <c r="AU1729" s="262" t="s">
        <v>82</v>
      </c>
      <c r="AV1729" s="14" t="s">
        <v>82</v>
      </c>
      <c r="AW1729" s="14" t="s">
        <v>34</v>
      </c>
      <c r="AX1729" s="14" t="s">
        <v>80</v>
      </c>
      <c r="AY1729" s="262" t="s">
        <v>177</v>
      </c>
    </row>
    <row r="1730" s="2" customFormat="1" ht="14.4" customHeight="1">
      <c r="A1730" s="40"/>
      <c r="B1730" s="41"/>
      <c r="C1730" s="228" t="s">
        <v>2461</v>
      </c>
      <c r="D1730" s="228" t="s">
        <v>179</v>
      </c>
      <c r="E1730" s="229" t="s">
        <v>2462</v>
      </c>
      <c r="F1730" s="230" t="s">
        <v>2463</v>
      </c>
      <c r="G1730" s="231" t="s">
        <v>269</v>
      </c>
      <c r="H1730" s="232">
        <v>29.079999999999998</v>
      </c>
      <c r="I1730" s="233"/>
      <c r="J1730" s="234">
        <f>ROUND(I1730*H1730,2)</f>
        <v>0</v>
      </c>
      <c r="K1730" s="230" t="s">
        <v>183</v>
      </c>
      <c r="L1730" s="46"/>
      <c r="M1730" s="235" t="s">
        <v>21</v>
      </c>
      <c r="N1730" s="236" t="s">
        <v>44</v>
      </c>
      <c r="O1730" s="86"/>
      <c r="P1730" s="237">
        <f>O1730*H1730</f>
        <v>0</v>
      </c>
      <c r="Q1730" s="237">
        <v>0</v>
      </c>
      <c r="R1730" s="237">
        <f>Q1730*H1730</f>
        <v>0</v>
      </c>
      <c r="S1730" s="237">
        <v>0</v>
      </c>
      <c r="T1730" s="238">
        <f>S1730*H1730</f>
        <v>0</v>
      </c>
      <c r="U1730" s="40"/>
      <c r="V1730" s="40"/>
      <c r="W1730" s="40"/>
      <c r="X1730" s="40"/>
      <c r="Y1730" s="40"/>
      <c r="Z1730" s="40"/>
      <c r="AA1730" s="40"/>
      <c r="AB1730" s="40"/>
      <c r="AC1730" s="40"/>
      <c r="AD1730" s="40"/>
      <c r="AE1730" s="40"/>
      <c r="AR1730" s="239" t="s">
        <v>290</v>
      </c>
      <c r="AT1730" s="239" t="s">
        <v>179</v>
      </c>
      <c r="AU1730" s="239" t="s">
        <v>82</v>
      </c>
      <c r="AY1730" s="19" t="s">
        <v>177</v>
      </c>
      <c r="BE1730" s="240">
        <f>IF(N1730="základní",J1730,0)</f>
        <v>0</v>
      </c>
      <c r="BF1730" s="240">
        <f>IF(N1730="snížená",J1730,0)</f>
        <v>0</v>
      </c>
      <c r="BG1730" s="240">
        <f>IF(N1730="zákl. přenesená",J1730,0)</f>
        <v>0</v>
      </c>
      <c r="BH1730" s="240">
        <f>IF(N1730="sníž. přenesená",J1730,0)</f>
        <v>0</v>
      </c>
      <c r="BI1730" s="240">
        <f>IF(N1730="nulová",J1730,0)</f>
        <v>0</v>
      </c>
      <c r="BJ1730" s="19" t="s">
        <v>80</v>
      </c>
      <c r="BK1730" s="240">
        <f>ROUND(I1730*H1730,2)</f>
        <v>0</v>
      </c>
      <c r="BL1730" s="19" t="s">
        <v>290</v>
      </c>
      <c r="BM1730" s="239" t="s">
        <v>2464</v>
      </c>
    </row>
    <row r="1731" s="14" customFormat="1">
      <c r="A1731" s="14"/>
      <c r="B1731" s="252"/>
      <c r="C1731" s="253"/>
      <c r="D1731" s="243" t="s">
        <v>186</v>
      </c>
      <c r="E1731" s="254" t="s">
        <v>21</v>
      </c>
      <c r="F1731" s="255" t="s">
        <v>1086</v>
      </c>
      <c r="G1731" s="253"/>
      <c r="H1731" s="256">
        <v>29.079999999999998</v>
      </c>
      <c r="I1731" s="257"/>
      <c r="J1731" s="253"/>
      <c r="K1731" s="253"/>
      <c r="L1731" s="258"/>
      <c r="M1731" s="259"/>
      <c r="N1731" s="260"/>
      <c r="O1731" s="260"/>
      <c r="P1731" s="260"/>
      <c r="Q1731" s="260"/>
      <c r="R1731" s="260"/>
      <c r="S1731" s="260"/>
      <c r="T1731" s="261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62" t="s">
        <v>186</v>
      </c>
      <c r="AU1731" s="262" t="s">
        <v>82</v>
      </c>
      <c r="AV1731" s="14" t="s">
        <v>82</v>
      </c>
      <c r="AW1731" s="14" t="s">
        <v>34</v>
      </c>
      <c r="AX1731" s="14" t="s">
        <v>80</v>
      </c>
      <c r="AY1731" s="262" t="s">
        <v>177</v>
      </c>
    </row>
    <row r="1732" s="2" customFormat="1" ht="14.4" customHeight="1">
      <c r="A1732" s="40"/>
      <c r="B1732" s="41"/>
      <c r="C1732" s="228" t="s">
        <v>2465</v>
      </c>
      <c r="D1732" s="228" t="s">
        <v>179</v>
      </c>
      <c r="E1732" s="229" t="s">
        <v>2466</v>
      </c>
      <c r="F1732" s="230" t="s">
        <v>2467</v>
      </c>
      <c r="G1732" s="231" t="s">
        <v>269</v>
      </c>
      <c r="H1732" s="232">
        <v>29.079999999999998</v>
      </c>
      <c r="I1732" s="233"/>
      <c r="J1732" s="234">
        <f>ROUND(I1732*H1732,2)</f>
        <v>0</v>
      </c>
      <c r="K1732" s="230" t="s">
        <v>183</v>
      </c>
      <c r="L1732" s="46"/>
      <c r="M1732" s="235" t="s">
        <v>21</v>
      </c>
      <c r="N1732" s="236" t="s">
        <v>44</v>
      </c>
      <c r="O1732" s="86"/>
      <c r="P1732" s="237">
        <f>O1732*H1732</f>
        <v>0</v>
      </c>
      <c r="Q1732" s="237">
        <v>0.00315</v>
      </c>
      <c r="R1732" s="237">
        <f>Q1732*H1732</f>
        <v>0.091601999999999989</v>
      </c>
      <c r="S1732" s="237">
        <v>0</v>
      </c>
      <c r="T1732" s="238">
        <f>S1732*H1732</f>
        <v>0</v>
      </c>
      <c r="U1732" s="40"/>
      <c r="V1732" s="40"/>
      <c r="W1732" s="40"/>
      <c r="X1732" s="40"/>
      <c r="Y1732" s="40"/>
      <c r="Z1732" s="40"/>
      <c r="AA1732" s="40"/>
      <c r="AB1732" s="40"/>
      <c r="AC1732" s="40"/>
      <c r="AD1732" s="40"/>
      <c r="AE1732" s="40"/>
      <c r="AR1732" s="239" t="s">
        <v>290</v>
      </c>
      <c r="AT1732" s="239" t="s">
        <v>179</v>
      </c>
      <c r="AU1732" s="239" t="s">
        <v>82</v>
      </c>
      <c r="AY1732" s="19" t="s">
        <v>177</v>
      </c>
      <c r="BE1732" s="240">
        <f>IF(N1732="základní",J1732,0)</f>
        <v>0</v>
      </c>
      <c r="BF1732" s="240">
        <f>IF(N1732="snížená",J1732,0)</f>
        <v>0</v>
      </c>
      <c r="BG1732" s="240">
        <f>IF(N1732="zákl. přenesená",J1732,0)</f>
        <v>0</v>
      </c>
      <c r="BH1732" s="240">
        <f>IF(N1732="sníž. přenesená",J1732,0)</f>
        <v>0</v>
      </c>
      <c r="BI1732" s="240">
        <f>IF(N1732="nulová",J1732,0)</f>
        <v>0</v>
      </c>
      <c r="BJ1732" s="19" t="s">
        <v>80</v>
      </c>
      <c r="BK1732" s="240">
        <f>ROUND(I1732*H1732,2)</f>
        <v>0</v>
      </c>
      <c r="BL1732" s="19" t="s">
        <v>290</v>
      </c>
      <c r="BM1732" s="239" t="s">
        <v>2468</v>
      </c>
    </row>
    <row r="1733" s="2" customFormat="1" ht="19.8" customHeight="1">
      <c r="A1733" s="40"/>
      <c r="B1733" s="41"/>
      <c r="C1733" s="228" t="s">
        <v>2469</v>
      </c>
      <c r="D1733" s="228" t="s">
        <v>179</v>
      </c>
      <c r="E1733" s="229" t="s">
        <v>2470</v>
      </c>
      <c r="F1733" s="230" t="s">
        <v>2471</v>
      </c>
      <c r="G1733" s="231" t="s">
        <v>269</v>
      </c>
      <c r="H1733" s="232">
        <v>29.079999999999998</v>
      </c>
      <c r="I1733" s="233"/>
      <c r="J1733" s="234">
        <f>ROUND(I1733*H1733,2)</f>
        <v>0</v>
      </c>
      <c r="K1733" s="230" t="s">
        <v>183</v>
      </c>
      <c r="L1733" s="46"/>
      <c r="M1733" s="235" t="s">
        <v>21</v>
      </c>
      <c r="N1733" s="236" t="s">
        <v>44</v>
      </c>
      <c r="O1733" s="86"/>
      <c r="P1733" s="237">
        <f>O1733*H1733</f>
        <v>0</v>
      </c>
      <c r="Q1733" s="237">
        <v>0.0074999999999999997</v>
      </c>
      <c r="R1733" s="237">
        <f>Q1733*H1733</f>
        <v>0.21809999999999999</v>
      </c>
      <c r="S1733" s="237">
        <v>0</v>
      </c>
      <c r="T1733" s="238">
        <f>S1733*H1733</f>
        <v>0</v>
      </c>
      <c r="U1733" s="40"/>
      <c r="V1733" s="40"/>
      <c r="W1733" s="40"/>
      <c r="X1733" s="40"/>
      <c r="Y1733" s="40"/>
      <c r="Z1733" s="40"/>
      <c r="AA1733" s="40"/>
      <c r="AB1733" s="40"/>
      <c r="AC1733" s="40"/>
      <c r="AD1733" s="40"/>
      <c r="AE1733" s="40"/>
      <c r="AR1733" s="239" t="s">
        <v>290</v>
      </c>
      <c r="AT1733" s="239" t="s">
        <v>179</v>
      </c>
      <c r="AU1733" s="239" t="s">
        <v>82</v>
      </c>
      <c r="AY1733" s="19" t="s">
        <v>177</v>
      </c>
      <c r="BE1733" s="240">
        <f>IF(N1733="základní",J1733,0)</f>
        <v>0</v>
      </c>
      <c r="BF1733" s="240">
        <f>IF(N1733="snížená",J1733,0)</f>
        <v>0</v>
      </c>
      <c r="BG1733" s="240">
        <f>IF(N1733="zákl. přenesená",J1733,0)</f>
        <v>0</v>
      </c>
      <c r="BH1733" s="240">
        <f>IF(N1733="sníž. přenesená",J1733,0)</f>
        <v>0</v>
      </c>
      <c r="BI1733" s="240">
        <f>IF(N1733="nulová",J1733,0)</f>
        <v>0</v>
      </c>
      <c r="BJ1733" s="19" t="s">
        <v>80</v>
      </c>
      <c r="BK1733" s="240">
        <f>ROUND(I1733*H1733,2)</f>
        <v>0</v>
      </c>
      <c r="BL1733" s="19" t="s">
        <v>290</v>
      </c>
      <c r="BM1733" s="239" t="s">
        <v>2472</v>
      </c>
    </row>
    <row r="1734" s="2" customFormat="1" ht="19.8" customHeight="1">
      <c r="A1734" s="40"/>
      <c r="B1734" s="41"/>
      <c r="C1734" s="228" t="s">
        <v>2473</v>
      </c>
      <c r="D1734" s="228" t="s">
        <v>179</v>
      </c>
      <c r="E1734" s="229" t="s">
        <v>2474</v>
      </c>
      <c r="F1734" s="230" t="s">
        <v>2475</v>
      </c>
      <c r="G1734" s="231" t="s">
        <v>194</v>
      </c>
      <c r="H1734" s="232">
        <v>0.43099999999999999</v>
      </c>
      <c r="I1734" s="233"/>
      <c r="J1734" s="234">
        <f>ROUND(I1734*H1734,2)</f>
        <v>0</v>
      </c>
      <c r="K1734" s="230" t="s">
        <v>183</v>
      </c>
      <c r="L1734" s="46"/>
      <c r="M1734" s="235" t="s">
        <v>21</v>
      </c>
      <c r="N1734" s="236" t="s">
        <v>44</v>
      </c>
      <c r="O1734" s="86"/>
      <c r="P1734" s="237">
        <f>O1734*H1734</f>
        <v>0</v>
      </c>
      <c r="Q1734" s="237">
        <v>0</v>
      </c>
      <c r="R1734" s="237">
        <f>Q1734*H1734</f>
        <v>0</v>
      </c>
      <c r="S1734" s="237">
        <v>0</v>
      </c>
      <c r="T1734" s="238">
        <f>S1734*H1734</f>
        <v>0</v>
      </c>
      <c r="U1734" s="40"/>
      <c r="V1734" s="40"/>
      <c r="W1734" s="40"/>
      <c r="X1734" s="40"/>
      <c r="Y1734" s="40"/>
      <c r="Z1734" s="40"/>
      <c r="AA1734" s="40"/>
      <c r="AB1734" s="40"/>
      <c r="AC1734" s="40"/>
      <c r="AD1734" s="40"/>
      <c r="AE1734" s="40"/>
      <c r="AR1734" s="239" t="s">
        <v>290</v>
      </c>
      <c r="AT1734" s="239" t="s">
        <v>179</v>
      </c>
      <c r="AU1734" s="239" t="s">
        <v>82</v>
      </c>
      <c r="AY1734" s="19" t="s">
        <v>177</v>
      </c>
      <c r="BE1734" s="240">
        <f>IF(N1734="základní",J1734,0)</f>
        <v>0</v>
      </c>
      <c r="BF1734" s="240">
        <f>IF(N1734="snížená",J1734,0)</f>
        <v>0</v>
      </c>
      <c r="BG1734" s="240">
        <f>IF(N1734="zákl. přenesená",J1734,0)</f>
        <v>0</v>
      </c>
      <c r="BH1734" s="240">
        <f>IF(N1734="sníž. přenesená",J1734,0)</f>
        <v>0</v>
      </c>
      <c r="BI1734" s="240">
        <f>IF(N1734="nulová",J1734,0)</f>
        <v>0</v>
      </c>
      <c r="BJ1734" s="19" t="s">
        <v>80</v>
      </c>
      <c r="BK1734" s="240">
        <f>ROUND(I1734*H1734,2)</f>
        <v>0</v>
      </c>
      <c r="BL1734" s="19" t="s">
        <v>290</v>
      </c>
      <c r="BM1734" s="239" t="s">
        <v>2476</v>
      </c>
    </row>
    <row r="1735" s="2" customFormat="1" ht="30" customHeight="1">
      <c r="A1735" s="40"/>
      <c r="B1735" s="41"/>
      <c r="C1735" s="228" t="s">
        <v>2477</v>
      </c>
      <c r="D1735" s="228" t="s">
        <v>179</v>
      </c>
      <c r="E1735" s="229" t="s">
        <v>2478</v>
      </c>
      <c r="F1735" s="230" t="s">
        <v>2479</v>
      </c>
      <c r="G1735" s="231" t="s">
        <v>194</v>
      </c>
      <c r="H1735" s="232">
        <v>0.43099999999999999</v>
      </c>
      <c r="I1735" s="233"/>
      <c r="J1735" s="234">
        <f>ROUND(I1735*H1735,2)</f>
        <v>0</v>
      </c>
      <c r="K1735" s="230" t="s">
        <v>183</v>
      </c>
      <c r="L1735" s="46"/>
      <c r="M1735" s="235" t="s">
        <v>21</v>
      </c>
      <c r="N1735" s="236" t="s">
        <v>44</v>
      </c>
      <c r="O1735" s="86"/>
      <c r="P1735" s="237">
        <f>O1735*H1735</f>
        <v>0</v>
      </c>
      <c r="Q1735" s="237">
        <v>0</v>
      </c>
      <c r="R1735" s="237">
        <f>Q1735*H1735</f>
        <v>0</v>
      </c>
      <c r="S1735" s="237">
        <v>0</v>
      </c>
      <c r="T1735" s="238">
        <f>S1735*H1735</f>
        <v>0</v>
      </c>
      <c r="U1735" s="40"/>
      <c r="V1735" s="40"/>
      <c r="W1735" s="40"/>
      <c r="X1735" s="40"/>
      <c r="Y1735" s="40"/>
      <c r="Z1735" s="40"/>
      <c r="AA1735" s="40"/>
      <c r="AB1735" s="40"/>
      <c r="AC1735" s="40"/>
      <c r="AD1735" s="40"/>
      <c r="AE1735" s="40"/>
      <c r="AR1735" s="239" t="s">
        <v>290</v>
      </c>
      <c r="AT1735" s="239" t="s">
        <v>179</v>
      </c>
      <c r="AU1735" s="239" t="s">
        <v>82</v>
      </c>
      <c r="AY1735" s="19" t="s">
        <v>177</v>
      </c>
      <c r="BE1735" s="240">
        <f>IF(N1735="základní",J1735,0)</f>
        <v>0</v>
      </c>
      <c r="BF1735" s="240">
        <f>IF(N1735="snížená",J1735,0)</f>
        <v>0</v>
      </c>
      <c r="BG1735" s="240">
        <f>IF(N1735="zákl. přenesená",J1735,0)</f>
        <v>0</v>
      </c>
      <c r="BH1735" s="240">
        <f>IF(N1735="sníž. přenesená",J1735,0)</f>
        <v>0</v>
      </c>
      <c r="BI1735" s="240">
        <f>IF(N1735="nulová",J1735,0)</f>
        <v>0</v>
      </c>
      <c r="BJ1735" s="19" t="s">
        <v>80</v>
      </c>
      <c r="BK1735" s="240">
        <f>ROUND(I1735*H1735,2)</f>
        <v>0</v>
      </c>
      <c r="BL1735" s="19" t="s">
        <v>290</v>
      </c>
      <c r="BM1735" s="239" t="s">
        <v>2480</v>
      </c>
    </row>
    <row r="1736" s="12" customFormat="1" ht="22.8" customHeight="1">
      <c r="A1736" s="12"/>
      <c r="B1736" s="212"/>
      <c r="C1736" s="213"/>
      <c r="D1736" s="214" t="s">
        <v>72</v>
      </c>
      <c r="E1736" s="226" t="s">
        <v>2481</v>
      </c>
      <c r="F1736" s="226" t="s">
        <v>2482</v>
      </c>
      <c r="G1736" s="213"/>
      <c r="H1736" s="213"/>
      <c r="I1736" s="216"/>
      <c r="J1736" s="227">
        <f>BK1736</f>
        <v>0</v>
      </c>
      <c r="K1736" s="213"/>
      <c r="L1736" s="218"/>
      <c r="M1736" s="219"/>
      <c r="N1736" s="220"/>
      <c r="O1736" s="220"/>
      <c r="P1736" s="221">
        <f>SUM(P1737:P1750)</f>
        <v>0</v>
      </c>
      <c r="Q1736" s="220"/>
      <c r="R1736" s="221">
        <f>SUM(R1737:R1750)</f>
        <v>0.28805409999999998</v>
      </c>
      <c r="S1736" s="220"/>
      <c r="T1736" s="222">
        <f>SUM(T1737:T1750)</f>
        <v>0</v>
      </c>
      <c r="U1736" s="12"/>
      <c r="V1736" s="12"/>
      <c r="W1736" s="12"/>
      <c r="X1736" s="12"/>
      <c r="Y1736" s="12"/>
      <c r="Z1736" s="12"/>
      <c r="AA1736" s="12"/>
      <c r="AB1736" s="12"/>
      <c r="AC1736" s="12"/>
      <c r="AD1736" s="12"/>
      <c r="AE1736" s="12"/>
      <c r="AR1736" s="223" t="s">
        <v>82</v>
      </c>
      <c r="AT1736" s="224" t="s">
        <v>72</v>
      </c>
      <c r="AU1736" s="224" t="s">
        <v>80</v>
      </c>
      <c r="AY1736" s="223" t="s">
        <v>177</v>
      </c>
      <c r="BK1736" s="225">
        <f>SUM(BK1737:BK1750)</f>
        <v>0</v>
      </c>
    </row>
    <row r="1737" s="2" customFormat="1" ht="14.4" customHeight="1">
      <c r="A1737" s="40"/>
      <c r="B1737" s="41"/>
      <c r="C1737" s="228" t="s">
        <v>2483</v>
      </c>
      <c r="D1737" s="228" t="s">
        <v>179</v>
      </c>
      <c r="E1737" s="229" t="s">
        <v>2484</v>
      </c>
      <c r="F1737" s="230" t="s">
        <v>2485</v>
      </c>
      <c r="G1737" s="231" t="s">
        <v>269</v>
      </c>
      <c r="H1737" s="232">
        <v>20.59</v>
      </c>
      <c r="I1737" s="233"/>
      <c r="J1737" s="234">
        <f>ROUND(I1737*H1737,2)</f>
        <v>0</v>
      </c>
      <c r="K1737" s="230" t="s">
        <v>183</v>
      </c>
      <c r="L1737" s="46"/>
      <c r="M1737" s="235" t="s">
        <v>21</v>
      </c>
      <c r="N1737" s="236" t="s">
        <v>44</v>
      </c>
      <c r="O1737" s="86"/>
      <c r="P1737" s="237">
        <f>O1737*H1737</f>
        <v>0</v>
      </c>
      <c r="Q1737" s="237">
        <v>0.0054000000000000003</v>
      </c>
      <c r="R1737" s="237">
        <f>Q1737*H1737</f>
        <v>0.11118600000000001</v>
      </c>
      <c r="S1737" s="237">
        <v>0</v>
      </c>
      <c r="T1737" s="238">
        <f>S1737*H1737</f>
        <v>0</v>
      </c>
      <c r="U1737" s="40"/>
      <c r="V1737" s="40"/>
      <c r="W1737" s="40"/>
      <c r="X1737" s="40"/>
      <c r="Y1737" s="40"/>
      <c r="Z1737" s="40"/>
      <c r="AA1737" s="40"/>
      <c r="AB1737" s="40"/>
      <c r="AC1737" s="40"/>
      <c r="AD1737" s="40"/>
      <c r="AE1737" s="40"/>
      <c r="AR1737" s="239" t="s">
        <v>290</v>
      </c>
      <c r="AT1737" s="239" t="s">
        <v>179</v>
      </c>
      <c r="AU1737" s="239" t="s">
        <v>82</v>
      </c>
      <c r="AY1737" s="19" t="s">
        <v>177</v>
      </c>
      <c r="BE1737" s="240">
        <f>IF(N1737="základní",J1737,0)</f>
        <v>0</v>
      </c>
      <c r="BF1737" s="240">
        <f>IF(N1737="snížená",J1737,0)</f>
        <v>0</v>
      </c>
      <c r="BG1737" s="240">
        <f>IF(N1737="zákl. přenesená",J1737,0)</f>
        <v>0</v>
      </c>
      <c r="BH1737" s="240">
        <f>IF(N1737="sníž. přenesená",J1737,0)</f>
        <v>0</v>
      </c>
      <c r="BI1737" s="240">
        <f>IF(N1737="nulová",J1737,0)</f>
        <v>0</v>
      </c>
      <c r="BJ1737" s="19" t="s">
        <v>80</v>
      </c>
      <c r="BK1737" s="240">
        <f>ROUND(I1737*H1737,2)</f>
        <v>0</v>
      </c>
      <c r="BL1737" s="19" t="s">
        <v>290</v>
      </c>
      <c r="BM1737" s="239" t="s">
        <v>2486</v>
      </c>
    </row>
    <row r="1738" s="13" customFormat="1">
      <c r="A1738" s="13"/>
      <c r="B1738" s="241"/>
      <c r="C1738" s="242"/>
      <c r="D1738" s="243" t="s">
        <v>186</v>
      </c>
      <c r="E1738" s="244" t="s">
        <v>21</v>
      </c>
      <c r="F1738" s="245" t="s">
        <v>2487</v>
      </c>
      <c r="G1738" s="242"/>
      <c r="H1738" s="244" t="s">
        <v>21</v>
      </c>
      <c r="I1738" s="246"/>
      <c r="J1738" s="242"/>
      <c r="K1738" s="242"/>
      <c r="L1738" s="247"/>
      <c r="M1738" s="248"/>
      <c r="N1738" s="249"/>
      <c r="O1738" s="249"/>
      <c r="P1738" s="249"/>
      <c r="Q1738" s="249"/>
      <c r="R1738" s="249"/>
      <c r="S1738" s="249"/>
      <c r="T1738" s="250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51" t="s">
        <v>186</v>
      </c>
      <c r="AU1738" s="251" t="s">
        <v>82</v>
      </c>
      <c r="AV1738" s="13" t="s">
        <v>80</v>
      </c>
      <c r="AW1738" s="13" t="s">
        <v>34</v>
      </c>
      <c r="AX1738" s="13" t="s">
        <v>73</v>
      </c>
      <c r="AY1738" s="251" t="s">
        <v>177</v>
      </c>
    </row>
    <row r="1739" s="13" customFormat="1">
      <c r="A1739" s="13"/>
      <c r="B1739" s="241"/>
      <c r="C1739" s="242"/>
      <c r="D1739" s="243" t="s">
        <v>186</v>
      </c>
      <c r="E1739" s="244" t="s">
        <v>21</v>
      </c>
      <c r="F1739" s="245" t="s">
        <v>1709</v>
      </c>
      <c r="G1739" s="242"/>
      <c r="H1739" s="244" t="s">
        <v>21</v>
      </c>
      <c r="I1739" s="246"/>
      <c r="J1739" s="242"/>
      <c r="K1739" s="242"/>
      <c r="L1739" s="247"/>
      <c r="M1739" s="248"/>
      <c r="N1739" s="249"/>
      <c r="O1739" s="249"/>
      <c r="P1739" s="249"/>
      <c r="Q1739" s="249"/>
      <c r="R1739" s="249"/>
      <c r="S1739" s="249"/>
      <c r="T1739" s="250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51" t="s">
        <v>186</v>
      </c>
      <c r="AU1739" s="251" t="s">
        <v>82</v>
      </c>
      <c r="AV1739" s="13" t="s">
        <v>80</v>
      </c>
      <c r="AW1739" s="13" t="s">
        <v>34</v>
      </c>
      <c r="AX1739" s="13" t="s">
        <v>73</v>
      </c>
      <c r="AY1739" s="251" t="s">
        <v>177</v>
      </c>
    </row>
    <row r="1740" s="13" customFormat="1">
      <c r="A1740" s="13"/>
      <c r="B1740" s="241"/>
      <c r="C1740" s="242"/>
      <c r="D1740" s="243" t="s">
        <v>186</v>
      </c>
      <c r="E1740" s="244" t="s">
        <v>21</v>
      </c>
      <c r="F1740" s="245" t="s">
        <v>463</v>
      </c>
      <c r="G1740" s="242"/>
      <c r="H1740" s="244" t="s">
        <v>21</v>
      </c>
      <c r="I1740" s="246"/>
      <c r="J1740" s="242"/>
      <c r="K1740" s="242"/>
      <c r="L1740" s="247"/>
      <c r="M1740" s="248"/>
      <c r="N1740" s="249"/>
      <c r="O1740" s="249"/>
      <c r="P1740" s="249"/>
      <c r="Q1740" s="249"/>
      <c r="R1740" s="249"/>
      <c r="S1740" s="249"/>
      <c r="T1740" s="250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51" t="s">
        <v>186</v>
      </c>
      <c r="AU1740" s="251" t="s">
        <v>82</v>
      </c>
      <c r="AV1740" s="13" t="s">
        <v>80</v>
      </c>
      <c r="AW1740" s="13" t="s">
        <v>34</v>
      </c>
      <c r="AX1740" s="13" t="s">
        <v>73</v>
      </c>
      <c r="AY1740" s="251" t="s">
        <v>177</v>
      </c>
    </row>
    <row r="1741" s="13" customFormat="1">
      <c r="A1741" s="13"/>
      <c r="B1741" s="241"/>
      <c r="C1741" s="242"/>
      <c r="D1741" s="243" t="s">
        <v>186</v>
      </c>
      <c r="E1741" s="244" t="s">
        <v>21</v>
      </c>
      <c r="F1741" s="245" t="s">
        <v>2488</v>
      </c>
      <c r="G1741" s="242"/>
      <c r="H1741" s="244" t="s">
        <v>21</v>
      </c>
      <c r="I1741" s="246"/>
      <c r="J1741" s="242"/>
      <c r="K1741" s="242"/>
      <c r="L1741" s="247"/>
      <c r="M1741" s="248"/>
      <c r="N1741" s="249"/>
      <c r="O1741" s="249"/>
      <c r="P1741" s="249"/>
      <c r="Q1741" s="249"/>
      <c r="R1741" s="249"/>
      <c r="S1741" s="249"/>
      <c r="T1741" s="250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51" t="s">
        <v>186</v>
      </c>
      <c r="AU1741" s="251" t="s">
        <v>82</v>
      </c>
      <c r="AV1741" s="13" t="s">
        <v>80</v>
      </c>
      <c r="AW1741" s="13" t="s">
        <v>34</v>
      </c>
      <c r="AX1741" s="13" t="s">
        <v>73</v>
      </c>
      <c r="AY1741" s="251" t="s">
        <v>177</v>
      </c>
    </row>
    <row r="1742" s="14" customFormat="1">
      <c r="A1742" s="14"/>
      <c r="B1742" s="252"/>
      <c r="C1742" s="253"/>
      <c r="D1742" s="243" t="s">
        <v>186</v>
      </c>
      <c r="E1742" s="254" t="s">
        <v>21</v>
      </c>
      <c r="F1742" s="255" t="s">
        <v>1735</v>
      </c>
      <c r="G1742" s="253"/>
      <c r="H1742" s="256">
        <v>14.810000000000001</v>
      </c>
      <c r="I1742" s="257"/>
      <c r="J1742" s="253"/>
      <c r="K1742" s="253"/>
      <c r="L1742" s="258"/>
      <c r="M1742" s="259"/>
      <c r="N1742" s="260"/>
      <c r="O1742" s="260"/>
      <c r="P1742" s="260"/>
      <c r="Q1742" s="260"/>
      <c r="R1742" s="260"/>
      <c r="S1742" s="260"/>
      <c r="T1742" s="261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62" t="s">
        <v>186</v>
      </c>
      <c r="AU1742" s="262" t="s">
        <v>82</v>
      </c>
      <c r="AV1742" s="14" t="s">
        <v>82</v>
      </c>
      <c r="AW1742" s="14" t="s">
        <v>34</v>
      </c>
      <c r="AX1742" s="14" t="s">
        <v>73</v>
      </c>
      <c r="AY1742" s="262" t="s">
        <v>177</v>
      </c>
    </row>
    <row r="1743" s="14" customFormat="1">
      <c r="A1743" s="14"/>
      <c r="B1743" s="252"/>
      <c r="C1743" s="253"/>
      <c r="D1743" s="243" t="s">
        <v>186</v>
      </c>
      <c r="E1743" s="254" t="s">
        <v>21</v>
      </c>
      <c r="F1743" s="255" t="s">
        <v>1736</v>
      </c>
      <c r="G1743" s="253"/>
      <c r="H1743" s="256">
        <v>5.7800000000000002</v>
      </c>
      <c r="I1743" s="257"/>
      <c r="J1743" s="253"/>
      <c r="K1743" s="253"/>
      <c r="L1743" s="258"/>
      <c r="M1743" s="259"/>
      <c r="N1743" s="260"/>
      <c r="O1743" s="260"/>
      <c r="P1743" s="260"/>
      <c r="Q1743" s="260"/>
      <c r="R1743" s="260"/>
      <c r="S1743" s="260"/>
      <c r="T1743" s="261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62" t="s">
        <v>186</v>
      </c>
      <c r="AU1743" s="262" t="s">
        <v>82</v>
      </c>
      <c r="AV1743" s="14" t="s">
        <v>82</v>
      </c>
      <c r="AW1743" s="14" t="s">
        <v>34</v>
      </c>
      <c r="AX1743" s="14" t="s">
        <v>73</v>
      </c>
      <c r="AY1743" s="262" t="s">
        <v>177</v>
      </c>
    </row>
    <row r="1744" s="15" customFormat="1">
      <c r="A1744" s="15"/>
      <c r="B1744" s="263"/>
      <c r="C1744" s="264"/>
      <c r="D1744" s="243" t="s">
        <v>186</v>
      </c>
      <c r="E1744" s="265" t="s">
        <v>21</v>
      </c>
      <c r="F1744" s="266" t="s">
        <v>190</v>
      </c>
      <c r="G1744" s="264"/>
      <c r="H1744" s="267">
        <v>20.59</v>
      </c>
      <c r="I1744" s="268"/>
      <c r="J1744" s="264"/>
      <c r="K1744" s="264"/>
      <c r="L1744" s="269"/>
      <c r="M1744" s="270"/>
      <c r="N1744" s="271"/>
      <c r="O1744" s="271"/>
      <c r="P1744" s="271"/>
      <c r="Q1744" s="271"/>
      <c r="R1744" s="271"/>
      <c r="S1744" s="271"/>
      <c r="T1744" s="272"/>
      <c r="U1744" s="15"/>
      <c r="V1744" s="15"/>
      <c r="W1744" s="15"/>
      <c r="X1744" s="15"/>
      <c r="Y1744" s="15"/>
      <c r="Z1744" s="15"/>
      <c r="AA1744" s="15"/>
      <c r="AB1744" s="15"/>
      <c r="AC1744" s="15"/>
      <c r="AD1744" s="15"/>
      <c r="AE1744" s="15"/>
      <c r="AT1744" s="273" t="s">
        <v>186</v>
      </c>
      <c r="AU1744" s="273" t="s">
        <v>82</v>
      </c>
      <c r="AV1744" s="15" t="s">
        <v>184</v>
      </c>
      <c r="AW1744" s="15" t="s">
        <v>34</v>
      </c>
      <c r="AX1744" s="15" t="s">
        <v>80</v>
      </c>
      <c r="AY1744" s="273" t="s">
        <v>177</v>
      </c>
    </row>
    <row r="1745" s="2" customFormat="1" ht="14.4" customHeight="1">
      <c r="A1745" s="40"/>
      <c r="B1745" s="41"/>
      <c r="C1745" s="228" t="s">
        <v>2489</v>
      </c>
      <c r="D1745" s="228" t="s">
        <v>179</v>
      </c>
      <c r="E1745" s="229" t="s">
        <v>2490</v>
      </c>
      <c r="F1745" s="230" t="s">
        <v>2491</v>
      </c>
      <c r="G1745" s="231" t="s">
        <v>269</v>
      </c>
      <c r="H1745" s="232">
        <v>20.59</v>
      </c>
      <c r="I1745" s="233"/>
      <c r="J1745" s="234">
        <f>ROUND(I1745*H1745,2)</f>
        <v>0</v>
      </c>
      <c r="K1745" s="230" t="s">
        <v>183</v>
      </c>
      <c r="L1745" s="46"/>
      <c r="M1745" s="235" t="s">
        <v>21</v>
      </c>
      <c r="N1745" s="236" t="s">
        <v>44</v>
      </c>
      <c r="O1745" s="86"/>
      <c r="P1745" s="237">
        <f>O1745*H1745</f>
        <v>0</v>
      </c>
      <c r="Q1745" s="237">
        <v>0.00054000000000000001</v>
      </c>
      <c r="R1745" s="237">
        <f>Q1745*H1745</f>
        <v>0.011118599999999999</v>
      </c>
      <c r="S1745" s="237">
        <v>0</v>
      </c>
      <c r="T1745" s="238">
        <f>S1745*H1745</f>
        <v>0</v>
      </c>
      <c r="U1745" s="40"/>
      <c r="V1745" s="40"/>
      <c r="W1745" s="40"/>
      <c r="X1745" s="40"/>
      <c r="Y1745" s="40"/>
      <c r="Z1745" s="40"/>
      <c r="AA1745" s="40"/>
      <c r="AB1745" s="40"/>
      <c r="AC1745" s="40"/>
      <c r="AD1745" s="40"/>
      <c r="AE1745" s="40"/>
      <c r="AR1745" s="239" t="s">
        <v>290</v>
      </c>
      <c r="AT1745" s="239" t="s">
        <v>179</v>
      </c>
      <c r="AU1745" s="239" t="s">
        <v>82</v>
      </c>
      <c r="AY1745" s="19" t="s">
        <v>177</v>
      </c>
      <c r="BE1745" s="240">
        <f>IF(N1745="základní",J1745,0)</f>
        <v>0</v>
      </c>
      <c r="BF1745" s="240">
        <f>IF(N1745="snížená",J1745,0)</f>
        <v>0</v>
      </c>
      <c r="BG1745" s="240">
        <f>IF(N1745="zákl. přenesená",J1745,0)</f>
        <v>0</v>
      </c>
      <c r="BH1745" s="240">
        <f>IF(N1745="sníž. přenesená",J1745,0)</f>
        <v>0</v>
      </c>
      <c r="BI1745" s="240">
        <f>IF(N1745="nulová",J1745,0)</f>
        <v>0</v>
      </c>
      <c r="BJ1745" s="19" t="s">
        <v>80</v>
      </c>
      <c r="BK1745" s="240">
        <f>ROUND(I1745*H1745,2)</f>
        <v>0</v>
      </c>
      <c r="BL1745" s="19" t="s">
        <v>290</v>
      </c>
      <c r="BM1745" s="239" t="s">
        <v>2492</v>
      </c>
    </row>
    <row r="1746" s="2" customFormat="1" ht="14.4" customHeight="1">
      <c r="A1746" s="40"/>
      <c r="B1746" s="41"/>
      <c r="C1746" s="228" t="s">
        <v>2493</v>
      </c>
      <c r="D1746" s="228" t="s">
        <v>179</v>
      </c>
      <c r="E1746" s="229" t="s">
        <v>2494</v>
      </c>
      <c r="F1746" s="230" t="s">
        <v>2495</v>
      </c>
      <c r="G1746" s="231" t="s">
        <v>269</v>
      </c>
      <c r="H1746" s="232">
        <v>20.59</v>
      </c>
      <c r="I1746" s="233"/>
      <c r="J1746" s="234">
        <f>ROUND(I1746*H1746,2)</f>
        <v>0</v>
      </c>
      <c r="K1746" s="230" t="s">
        <v>183</v>
      </c>
      <c r="L1746" s="46"/>
      <c r="M1746" s="235" t="s">
        <v>21</v>
      </c>
      <c r="N1746" s="236" t="s">
        <v>44</v>
      </c>
      <c r="O1746" s="86"/>
      <c r="P1746" s="237">
        <f>O1746*H1746</f>
        <v>0</v>
      </c>
      <c r="Q1746" s="237">
        <v>0.00025000000000000001</v>
      </c>
      <c r="R1746" s="237">
        <f>Q1746*H1746</f>
        <v>0.0051475000000000002</v>
      </c>
      <c r="S1746" s="237">
        <v>0</v>
      </c>
      <c r="T1746" s="238">
        <f>S1746*H1746</f>
        <v>0</v>
      </c>
      <c r="U1746" s="40"/>
      <c r="V1746" s="40"/>
      <c r="W1746" s="40"/>
      <c r="X1746" s="40"/>
      <c r="Y1746" s="40"/>
      <c r="Z1746" s="40"/>
      <c r="AA1746" s="40"/>
      <c r="AB1746" s="40"/>
      <c r="AC1746" s="40"/>
      <c r="AD1746" s="40"/>
      <c r="AE1746" s="40"/>
      <c r="AR1746" s="239" t="s">
        <v>290</v>
      </c>
      <c r="AT1746" s="239" t="s">
        <v>179</v>
      </c>
      <c r="AU1746" s="239" t="s">
        <v>82</v>
      </c>
      <c r="AY1746" s="19" t="s">
        <v>177</v>
      </c>
      <c r="BE1746" s="240">
        <f>IF(N1746="základní",J1746,0)</f>
        <v>0</v>
      </c>
      <c r="BF1746" s="240">
        <f>IF(N1746="snížená",J1746,0)</f>
        <v>0</v>
      </c>
      <c r="BG1746" s="240">
        <f>IF(N1746="zákl. přenesená",J1746,0)</f>
        <v>0</v>
      </c>
      <c r="BH1746" s="240">
        <f>IF(N1746="sníž. přenesená",J1746,0)</f>
        <v>0</v>
      </c>
      <c r="BI1746" s="240">
        <f>IF(N1746="nulová",J1746,0)</f>
        <v>0</v>
      </c>
      <c r="BJ1746" s="19" t="s">
        <v>80</v>
      </c>
      <c r="BK1746" s="240">
        <f>ROUND(I1746*H1746,2)</f>
        <v>0</v>
      </c>
      <c r="BL1746" s="19" t="s">
        <v>290</v>
      </c>
      <c r="BM1746" s="239" t="s">
        <v>2496</v>
      </c>
    </row>
    <row r="1747" s="2" customFormat="1" ht="19.8" customHeight="1">
      <c r="A1747" s="40"/>
      <c r="B1747" s="41"/>
      <c r="C1747" s="228" t="s">
        <v>2497</v>
      </c>
      <c r="D1747" s="228" t="s">
        <v>179</v>
      </c>
      <c r="E1747" s="229" t="s">
        <v>2338</v>
      </c>
      <c r="F1747" s="230" t="s">
        <v>2339</v>
      </c>
      <c r="G1747" s="231" t="s">
        <v>269</v>
      </c>
      <c r="H1747" s="232">
        <v>20.59</v>
      </c>
      <c r="I1747" s="233"/>
      <c r="J1747" s="234">
        <f>ROUND(I1747*H1747,2)</f>
        <v>0</v>
      </c>
      <c r="K1747" s="230" t="s">
        <v>183</v>
      </c>
      <c r="L1747" s="46"/>
      <c r="M1747" s="235" t="s">
        <v>21</v>
      </c>
      <c r="N1747" s="236" t="s">
        <v>44</v>
      </c>
      <c r="O1747" s="86"/>
      <c r="P1747" s="237">
        <f>O1747*H1747</f>
        <v>0</v>
      </c>
      <c r="Q1747" s="237">
        <v>0.0074999999999999997</v>
      </c>
      <c r="R1747" s="237">
        <f>Q1747*H1747</f>
        <v>0.15442500000000001</v>
      </c>
      <c r="S1747" s="237">
        <v>0</v>
      </c>
      <c r="T1747" s="238">
        <f>S1747*H1747</f>
        <v>0</v>
      </c>
      <c r="U1747" s="40"/>
      <c r="V1747" s="40"/>
      <c r="W1747" s="40"/>
      <c r="X1747" s="40"/>
      <c r="Y1747" s="40"/>
      <c r="Z1747" s="40"/>
      <c r="AA1747" s="40"/>
      <c r="AB1747" s="40"/>
      <c r="AC1747" s="40"/>
      <c r="AD1747" s="40"/>
      <c r="AE1747" s="40"/>
      <c r="AR1747" s="239" t="s">
        <v>290</v>
      </c>
      <c r="AT1747" s="239" t="s">
        <v>179</v>
      </c>
      <c r="AU1747" s="239" t="s">
        <v>82</v>
      </c>
      <c r="AY1747" s="19" t="s">
        <v>177</v>
      </c>
      <c r="BE1747" s="240">
        <f>IF(N1747="základní",J1747,0)</f>
        <v>0</v>
      </c>
      <c r="BF1747" s="240">
        <f>IF(N1747="snížená",J1747,0)</f>
        <v>0</v>
      </c>
      <c r="BG1747" s="240">
        <f>IF(N1747="zákl. přenesená",J1747,0)</f>
        <v>0</v>
      </c>
      <c r="BH1747" s="240">
        <f>IF(N1747="sníž. přenesená",J1747,0)</f>
        <v>0</v>
      </c>
      <c r="BI1747" s="240">
        <f>IF(N1747="nulová",J1747,0)</f>
        <v>0</v>
      </c>
      <c r="BJ1747" s="19" t="s">
        <v>80</v>
      </c>
      <c r="BK1747" s="240">
        <f>ROUND(I1747*H1747,2)</f>
        <v>0</v>
      </c>
      <c r="BL1747" s="19" t="s">
        <v>290</v>
      </c>
      <c r="BM1747" s="239" t="s">
        <v>2498</v>
      </c>
    </row>
    <row r="1748" s="2" customFormat="1" ht="14.4" customHeight="1">
      <c r="A1748" s="40"/>
      <c r="B1748" s="41"/>
      <c r="C1748" s="228" t="s">
        <v>2499</v>
      </c>
      <c r="D1748" s="228" t="s">
        <v>179</v>
      </c>
      <c r="E1748" s="229" t="s">
        <v>2500</v>
      </c>
      <c r="F1748" s="230" t="s">
        <v>2501</v>
      </c>
      <c r="G1748" s="231" t="s">
        <v>269</v>
      </c>
      <c r="H1748" s="232">
        <v>20.59</v>
      </c>
      <c r="I1748" s="233"/>
      <c r="J1748" s="234">
        <f>ROUND(I1748*H1748,2)</f>
        <v>0</v>
      </c>
      <c r="K1748" s="230" t="s">
        <v>183</v>
      </c>
      <c r="L1748" s="46"/>
      <c r="M1748" s="235" t="s">
        <v>21</v>
      </c>
      <c r="N1748" s="236" t="s">
        <v>44</v>
      </c>
      <c r="O1748" s="86"/>
      <c r="P1748" s="237">
        <f>O1748*H1748</f>
        <v>0</v>
      </c>
      <c r="Q1748" s="237">
        <v>0.00029999999999999997</v>
      </c>
      <c r="R1748" s="237">
        <f>Q1748*H1748</f>
        <v>0.0061769999999999993</v>
      </c>
      <c r="S1748" s="237">
        <v>0</v>
      </c>
      <c r="T1748" s="238">
        <f>S1748*H1748</f>
        <v>0</v>
      </c>
      <c r="U1748" s="40"/>
      <c r="V1748" s="40"/>
      <c r="W1748" s="40"/>
      <c r="X1748" s="40"/>
      <c r="Y1748" s="40"/>
      <c r="Z1748" s="40"/>
      <c r="AA1748" s="40"/>
      <c r="AB1748" s="40"/>
      <c r="AC1748" s="40"/>
      <c r="AD1748" s="40"/>
      <c r="AE1748" s="40"/>
      <c r="AR1748" s="239" t="s">
        <v>290</v>
      </c>
      <c r="AT1748" s="239" t="s">
        <v>179</v>
      </c>
      <c r="AU1748" s="239" t="s">
        <v>82</v>
      </c>
      <c r="AY1748" s="19" t="s">
        <v>177</v>
      </c>
      <c r="BE1748" s="240">
        <f>IF(N1748="základní",J1748,0)</f>
        <v>0</v>
      </c>
      <c r="BF1748" s="240">
        <f>IF(N1748="snížená",J1748,0)</f>
        <v>0</v>
      </c>
      <c r="BG1748" s="240">
        <f>IF(N1748="zákl. přenesená",J1748,0)</f>
        <v>0</v>
      </c>
      <c r="BH1748" s="240">
        <f>IF(N1748="sníž. přenesená",J1748,0)</f>
        <v>0</v>
      </c>
      <c r="BI1748" s="240">
        <f>IF(N1748="nulová",J1748,0)</f>
        <v>0</v>
      </c>
      <c r="BJ1748" s="19" t="s">
        <v>80</v>
      </c>
      <c r="BK1748" s="240">
        <f>ROUND(I1748*H1748,2)</f>
        <v>0</v>
      </c>
      <c r="BL1748" s="19" t="s">
        <v>290</v>
      </c>
      <c r="BM1748" s="239" t="s">
        <v>2502</v>
      </c>
    </row>
    <row r="1749" s="2" customFormat="1" ht="19.8" customHeight="1">
      <c r="A1749" s="40"/>
      <c r="B1749" s="41"/>
      <c r="C1749" s="228" t="s">
        <v>2503</v>
      </c>
      <c r="D1749" s="228" t="s">
        <v>179</v>
      </c>
      <c r="E1749" s="229" t="s">
        <v>2504</v>
      </c>
      <c r="F1749" s="230" t="s">
        <v>2505</v>
      </c>
      <c r="G1749" s="231" t="s">
        <v>194</v>
      </c>
      <c r="H1749" s="232">
        <v>0.28799999999999998</v>
      </c>
      <c r="I1749" s="233"/>
      <c r="J1749" s="234">
        <f>ROUND(I1749*H1749,2)</f>
        <v>0</v>
      </c>
      <c r="K1749" s="230" t="s">
        <v>183</v>
      </c>
      <c r="L1749" s="46"/>
      <c r="M1749" s="235" t="s">
        <v>21</v>
      </c>
      <c r="N1749" s="236" t="s">
        <v>44</v>
      </c>
      <c r="O1749" s="86"/>
      <c r="P1749" s="237">
        <f>O1749*H1749</f>
        <v>0</v>
      </c>
      <c r="Q1749" s="237">
        <v>0</v>
      </c>
      <c r="R1749" s="237">
        <f>Q1749*H1749</f>
        <v>0</v>
      </c>
      <c r="S1749" s="237">
        <v>0</v>
      </c>
      <c r="T1749" s="238">
        <f>S1749*H1749</f>
        <v>0</v>
      </c>
      <c r="U1749" s="40"/>
      <c r="V1749" s="40"/>
      <c r="W1749" s="40"/>
      <c r="X1749" s="40"/>
      <c r="Y1749" s="40"/>
      <c r="Z1749" s="40"/>
      <c r="AA1749" s="40"/>
      <c r="AB1749" s="40"/>
      <c r="AC1749" s="40"/>
      <c r="AD1749" s="40"/>
      <c r="AE1749" s="40"/>
      <c r="AR1749" s="239" t="s">
        <v>290</v>
      </c>
      <c r="AT1749" s="239" t="s">
        <v>179</v>
      </c>
      <c r="AU1749" s="239" t="s">
        <v>82</v>
      </c>
      <c r="AY1749" s="19" t="s">
        <v>177</v>
      </c>
      <c r="BE1749" s="240">
        <f>IF(N1749="základní",J1749,0)</f>
        <v>0</v>
      </c>
      <c r="BF1749" s="240">
        <f>IF(N1749="snížená",J1749,0)</f>
        <v>0</v>
      </c>
      <c r="BG1749" s="240">
        <f>IF(N1749="zákl. přenesená",J1749,0)</f>
        <v>0</v>
      </c>
      <c r="BH1749" s="240">
        <f>IF(N1749="sníž. přenesená",J1749,0)</f>
        <v>0</v>
      </c>
      <c r="BI1749" s="240">
        <f>IF(N1749="nulová",J1749,0)</f>
        <v>0</v>
      </c>
      <c r="BJ1749" s="19" t="s">
        <v>80</v>
      </c>
      <c r="BK1749" s="240">
        <f>ROUND(I1749*H1749,2)</f>
        <v>0</v>
      </c>
      <c r="BL1749" s="19" t="s">
        <v>290</v>
      </c>
      <c r="BM1749" s="239" t="s">
        <v>2506</v>
      </c>
    </row>
    <row r="1750" s="2" customFormat="1" ht="19.8" customHeight="1">
      <c r="A1750" s="40"/>
      <c r="B1750" s="41"/>
      <c r="C1750" s="228" t="s">
        <v>2507</v>
      </c>
      <c r="D1750" s="228" t="s">
        <v>179</v>
      </c>
      <c r="E1750" s="229" t="s">
        <v>2508</v>
      </c>
      <c r="F1750" s="230" t="s">
        <v>2509</v>
      </c>
      <c r="G1750" s="231" t="s">
        <v>194</v>
      </c>
      <c r="H1750" s="232">
        <v>0.28799999999999998</v>
      </c>
      <c r="I1750" s="233"/>
      <c r="J1750" s="234">
        <f>ROUND(I1750*H1750,2)</f>
        <v>0</v>
      </c>
      <c r="K1750" s="230" t="s">
        <v>183</v>
      </c>
      <c r="L1750" s="46"/>
      <c r="M1750" s="235" t="s">
        <v>21</v>
      </c>
      <c r="N1750" s="236" t="s">
        <v>44</v>
      </c>
      <c r="O1750" s="86"/>
      <c r="P1750" s="237">
        <f>O1750*H1750</f>
        <v>0</v>
      </c>
      <c r="Q1750" s="237">
        <v>0</v>
      </c>
      <c r="R1750" s="237">
        <f>Q1750*H1750</f>
        <v>0</v>
      </c>
      <c r="S1750" s="237">
        <v>0</v>
      </c>
      <c r="T1750" s="238">
        <f>S1750*H1750</f>
        <v>0</v>
      </c>
      <c r="U1750" s="40"/>
      <c r="V1750" s="40"/>
      <c r="W1750" s="40"/>
      <c r="X1750" s="40"/>
      <c r="Y1750" s="40"/>
      <c r="Z1750" s="40"/>
      <c r="AA1750" s="40"/>
      <c r="AB1750" s="40"/>
      <c r="AC1750" s="40"/>
      <c r="AD1750" s="40"/>
      <c r="AE1750" s="40"/>
      <c r="AR1750" s="239" t="s">
        <v>290</v>
      </c>
      <c r="AT1750" s="239" t="s">
        <v>179</v>
      </c>
      <c r="AU1750" s="239" t="s">
        <v>82</v>
      </c>
      <c r="AY1750" s="19" t="s">
        <v>177</v>
      </c>
      <c r="BE1750" s="240">
        <f>IF(N1750="základní",J1750,0)</f>
        <v>0</v>
      </c>
      <c r="BF1750" s="240">
        <f>IF(N1750="snížená",J1750,0)</f>
        <v>0</v>
      </c>
      <c r="BG1750" s="240">
        <f>IF(N1750="zákl. přenesená",J1750,0)</f>
        <v>0</v>
      </c>
      <c r="BH1750" s="240">
        <f>IF(N1750="sníž. přenesená",J1750,0)</f>
        <v>0</v>
      </c>
      <c r="BI1750" s="240">
        <f>IF(N1750="nulová",J1750,0)</f>
        <v>0</v>
      </c>
      <c r="BJ1750" s="19" t="s">
        <v>80</v>
      </c>
      <c r="BK1750" s="240">
        <f>ROUND(I1750*H1750,2)</f>
        <v>0</v>
      </c>
      <c r="BL1750" s="19" t="s">
        <v>290</v>
      </c>
      <c r="BM1750" s="239" t="s">
        <v>2510</v>
      </c>
    </row>
    <row r="1751" s="12" customFormat="1" ht="22.8" customHeight="1">
      <c r="A1751" s="12"/>
      <c r="B1751" s="212"/>
      <c r="C1751" s="213"/>
      <c r="D1751" s="214" t="s">
        <v>72</v>
      </c>
      <c r="E1751" s="226" t="s">
        <v>2511</v>
      </c>
      <c r="F1751" s="226" t="s">
        <v>2512</v>
      </c>
      <c r="G1751" s="213"/>
      <c r="H1751" s="213"/>
      <c r="I1751" s="216"/>
      <c r="J1751" s="227">
        <f>BK1751</f>
        <v>0</v>
      </c>
      <c r="K1751" s="213"/>
      <c r="L1751" s="218"/>
      <c r="M1751" s="219"/>
      <c r="N1751" s="220"/>
      <c r="O1751" s="220"/>
      <c r="P1751" s="221">
        <f>SUM(P1752:P1777)</f>
        <v>0</v>
      </c>
      <c r="Q1751" s="220"/>
      <c r="R1751" s="221">
        <f>SUM(R1752:R1777)</f>
        <v>1.7571642000000001</v>
      </c>
      <c r="S1751" s="220"/>
      <c r="T1751" s="222">
        <f>SUM(T1752:T1777)</f>
        <v>0</v>
      </c>
      <c r="U1751" s="12"/>
      <c r="V1751" s="12"/>
      <c r="W1751" s="12"/>
      <c r="X1751" s="12"/>
      <c r="Y1751" s="12"/>
      <c r="Z1751" s="12"/>
      <c r="AA1751" s="12"/>
      <c r="AB1751" s="12"/>
      <c r="AC1751" s="12"/>
      <c r="AD1751" s="12"/>
      <c r="AE1751" s="12"/>
      <c r="AR1751" s="223" t="s">
        <v>82</v>
      </c>
      <c r="AT1751" s="224" t="s">
        <v>72</v>
      </c>
      <c r="AU1751" s="224" t="s">
        <v>80</v>
      </c>
      <c r="AY1751" s="223" t="s">
        <v>177</v>
      </c>
      <c r="BK1751" s="225">
        <f>SUM(BK1752:BK1777)</f>
        <v>0</v>
      </c>
    </row>
    <row r="1752" s="2" customFormat="1" ht="19.8" customHeight="1">
      <c r="A1752" s="40"/>
      <c r="B1752" s="41"/>
      <c r="C1752" s="228" t="s">
        <v>2513</v>
      </c>
      <c r="D1752" s="228" t="s">
        <v>179</v>
      </c>
      <c r="E1752" s="229" t="s">
        <v>2514</v>
      </c>
      <c r="F1752" s="230" t="s">
        <v>2515</v>
      </c>
      <c r="G1752" s="231" t="s">
        <v>269</v>
      </c>
      <c r="H1752" s="232">
        <v>89.802000000000007</v>
      </c>
      <c r="I1752" s="233"/>
      <c r="J1752" s="234">
        <f>ROUND(I1752*H1752,2)</f>
        <v>0</v>
      </c>
      <c r="K1752" s="230" t="s">
        <v>183</v>
      </c>
      <c r="L1752" s="46"/>
      <c r="M1752" s="235" t="s">
        <v>21</v>
      </c>
      <c r="N1752" s="236" t="s">
        <v>44</v>
      </c>
      <c r="O1752" s="86"/>
      <c r="P1752" s="237">
        <f>O1752*H1752</f>
        <v>0</v>
      </c>
      <c r="Q1752" s="237">
        <v>0.0051999999999999998</v>
      </c>
      <c r="R1752" s="237">
        <f>Q1752*H1752</f>
        <v>0.46697040000000001</v>
      </c>
      <c r="S1752" s="237">
        <v>0</v>
      </c>
      <c r="T1752" s="238">
        <f>S1752*H1752</f>
        <v>0</v>
      </c>
      <c r="U1752" s="40"/>
      <c r="V1752" s="40"/>
      <c r="W1752" s="40"/>
      <c r="X1752" s="40"/>
      <c r="Y1752" s="40"/>
      <c r="Z1752" s="40"/>
      <c r="AA1752" s="40"/>
      <c r="AB1752" s="40"/>
      <c r="AC1752" s="40"/>
      <c r="AD1752" s="40"/>
      <c r="AE1752" s="40"/>
      <c r="AR1752" s="239" t="s">
        <v>290</v>
      </c>
      <c r="AT1752" s="239" t="s">
        <v>179</v>
      </c>
      <c r="AU1752" s="239" t="s">
        <v>82</v>
      </c>
      <c r="AY1752" s="19" t="s">
        <v>177</v>
      </c>
      <c r="BE1752" s="240">
        <f>IF(N1752="základní",J1752,0)</f>
        <v>0</v>
      </c>
      <c r="BF1752" s="240">
        <f>IF(N1752="snížená",J1752,0)</f>
        <v>0</v>
      </c>
      <c r="BG1752" s="240">
        <f>IF(N1752="zákl. přenesená",J1752,0)</f>
        <v>0</v>
      </c>
      <c r="BH1752" s="240">
        <f>IF(N1752="sníž. přenesená",J1752,0)</f>
        <v>0</v>
      </c>
      <c r="BI1752" s="240">
        <f>IF(N1752="nulová",J1752,0)</f>
        <v>0</v>
      </c>
      <c r="BJ1752" s="19" t="s">
        <v>80</v>
      </c>
      <c r="BK1752" s="240">
        <f>ROUND(I1752*H1752,2)</f>
        <v>0</v>
      </c>
      <c r="BL1752" s="19" t="s">
        <v>290</v>
      </c>
      <c r="BM1752" s="239" t="s">
        <v>2516</v>
      </c>
    </row>
    <row r="1753" s="13" customFormat="1">
      <c r="A1753" s="13"/>
      <c r="B1753" s="241"/>
      <c r="C1753" s="242"/>
      <c r="D1753" s="243" t="s">
        <v>186</v>
      </c>
      <c r="E1753" s="244" t="s">
        <v>21</v>
      </c>
      <c r="F1753" s="245" t="s">
        <v>2517</v>
      </c>
      <c r="G1753" s="242"/>
      <c r="H1753" s="244" t="s">
        <v>21</v>
      </c>
      <c r="I1753" s="246"/>
      <c r="J1753" s="242"/>
      <c r="K1753" s="242"/>
      <c r="L1753" s="247"/>
      <c r="M1753" s="248"/>
      <c r="N1753" s="249"/>
      <c r="O1753" s="249"/>
      <c r="P1753" s="249"/>
      <c r="Q1753" s="249"/>
      <c r="R1753" s="249"/>
      <c r="S1753" s="249"/>
      <c r="T1753" s="250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51" t="s">
        <v>186</v>
      </c>
      <c r="AU1753" s="251" t="s">
        <v>82</v>
      </c>
      <c r="AV1753" s="13" t="s">
        <v>80</v>
      </c>
      <c r="AW1753" s="13" t="s">
        <v>34</v>
      </c>
      <c r="AX1753" s="13" t="s">
        <v>73</v>
      </c>
      <c r="AY1753" s="251" t="s">
        <v>177</v>
      </c>
    </row>
    <row r="1754" s="13" customFormat="1">
      <c r="A1754" s="13"/>
      <c r="B1754" s="241"/>
      <c r="C1754" s="242"/>
      <c r="D1754" s="243" t="s">
        <v>186</v>
      </c>
      <c r="E1754" s="244" t="s">
        <v>21</v>
      </c>
      <c r="F1754" s="245" t="s">
        <v>742</v>
      </c>
      <c r="G1754" s="242"/>
      <c r="H1754" s="244" t="s">
        <v>21</v>
      </c>
      <c r="I1754" s="246"/>
      <c r="J1754" s="242"/>
      <c r="K1754" s="242"/>
      <c r="L1754" s="247"/>
      <c r="M1754" s="248"/>
      <c r="N1754" s="249"/>
      <c r="O1754" s="249"/>
      <c r="P1754" s="249"/>
      <c r="Q1754" s="249"/>
      <c r="R1754" s="249"/>
      <c r="S1754" s="249"/>
      <c r="T1754" s="250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51" t="s">
        <v>186</v>
      </c>
      <c r="AU1754" s="251" t="s">
        <v>82</v>
      </c>
      <c r="AV1754" s="13" t="s">
        <v>80</v>
      </c>
      <c r="AW1754" s="13" t="s">
        <v>34</v>
      </c>
      <c r="AX1754" s="13" t="s">
        <v>73</v>
      </c>
      <c r="AY1754" s="251" t="s">
        <v>177</v>
      </c>
    </row>
    <row r="1755" s="13" customFormat="1">
      <c r="A1755" s="13"/>
      <c r="B1755" s="241"/>
      <c r="C1755" s="242"/>
      <c r="D1755" s="243" t="s">
        <v>186</v>
      </c>
      <c r="E1755" s="244" t="s">
        <v>21</v>
      </c>
      <c r="F1755" s="245" t="s">
        <v>463</v>
      </c>
      <c r="G1755" s="242"/>
      <c r="H1755" s="244" t="s">
        <v>21</v>
      </c>
      <c r="I1755" s="246"/>
      <c r="J1755" s="242"/>
      <c r="K1755" s="242"/>
      <c r="L1755" s="247"/>
      <c r="M1755" s="248"/>
      <c r="N1755" s="249"/>
      <c r="O1755" s="249"/>
      <c r="P1755" s="249"/>
      <c r="Q1755" s="249"/>
      <c r="R1755" s="249"/>
      <c r="S1755" s="249"/>
      <c r="T1755" s="250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51" t="s">
        <v>186</v>
      </c>
      <c r="AU1755" s="251" t="s">
        <v>82</v>
      </c>
      <c r="AV1755" s="13" t="s">
        <v>80</v>
      </c>
      <c r="AW1755" s="13" t="s">
        <v>34</v>
      </c>
      <c r="AX1755" s="13" t="s">
        <v>73</v>
      </c>
      <c r="AY1755" s="251" t="s">
        <v>177</v>
      </c>
    </row>
    <row r="1756" s="13" customFormat="1">
      <c r="A1756" s="13"/>
      <c r="B1756" s="241"/>
      <c r="C1756" s="242"/>
      <c r="D1756" s="243" t="s">
        <v>186</v>
      </c>
      <c r="E1756" s="244" t="s">
        <v>21</v>
      </c>
      <c r="F1756" s="245" t="s">
        <v>743</v>
      </c>
      <c r="G1756" s="242"/>
      <c r="H1756" s="244" t="s">
        <v>21</v>
      </c>
      <c r="I1756" s="246"/>
      <c r="J1756" s="242"/>
      <c r="K1756" s="242"/>
      <c r="L1756" s="247"/>
      <c r="M1756" s="248"/>
      <c r="N1756" s="249"/>
      <c r="O1756" s="249"/>
      <c r="P1756" s="249"/>
      <c r="Q1756" s="249"/>
      <c r="R1756" s="249"/>
      <c r="S1756" s="249"/>
      <c r="T1756" s="250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51" t="s">
        <v>186</v>
      </c>
      <c r="AU1756" s="251" t="s">
        <v>82</v>
      </c>
      <c r="AV1756" s="13" t="s">
        <v>80</v>
      </c>
      <c r="AW1756" s="13" t="s">
        <v>34</v>
      </c>
      <c r="AX1756" s="13" t="s">
        <v>73</v>
      </c>
      <c r="AY1756" s="251" t="s">
        <v>177</v>
      </c>
    </row>
    <row r="1757" s="14" customFormat="1">
      <c r="A1757" s="14"/>
      <c r="B1757" s="252"/>
      <c r="C1757" s="253"/>
      <c r="D1757" s="243" t="s">
        <v>186</v>
      </c>
      <c r="E1757" s="254" t="s">
        <v>21</v>
      </c>
      <c r="F1757" s="255" t="s">
        <v>744</v>
      </c>
      <c r="G1757" s="253"/>
      <c r="H1757" s="256">
        <v>12.978</v>
      </c>
      <c r="I1757" s="257"/>
      <c r="J1757" s="253"/>
      <c r="K1757" s="253"/>
      <c r="L1757" s="258"/>
      <c r="M1757" s="259"/>
      <c r="N1757" s="260"/>
      <c r="O1757" s="260"/>
      <c r="P1757" s="260"/>
      <c r="Q1757" s="260"/>
      <c r="R1757" s="260"/>
      <c r="S1757" s="260"/>
      <c r="T1757" s="261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62" t="s">
        <v>186</v>
      </c>
      <c r="AU1757" s="262" t="s">
        <v>82</v>
      </c>
      <c r="AV1757" s="14" t="s">
        <v>82</v>
      </c>
      <c r="AW1757" s="14" t="s">
        <v>34</v>
      </c>
      <c r="AX1757" s="14" t="s">
        <v>73</v>
      </c>
      <c r="AY1757" s="262" t="s">
        <v>177</v>
      </c>
    </row>
    <row r="1758" s="14" customFormat="1">
      <c r="A1758" s="14"/>
      <c r="B1758" s="252"/>
      <c r="C1758" s="253"/>
      <c r="D1758" s="243" t="s">
        <v>186</v>
      </c>
      <c r="E1758" s="254" t="s">
        <v>21</v>
      </c>
      <c r="F1758" s="255" t="s">
        <v>745</v>
      </c>
      <c r="G1758" s="253"/>
      <c r="H1758" s="256">
        <v>23.814</v>
      </c>
      <c r="I1758" s="257"/>
      <c r="J1758" s="253"/>
      <c r="K1758" s="253"/>
      <c r="L1758" s="258"/>
      <c r="M1758" s="259"/>
      <c r="N1758" s="260"/>
      <c r="O1758" s="260"/>
      <c r="P1758" s="260"/>
      <c r="Q1758" s="260"/>
      <c r="R1758" s="260"/>
      <c r="S1758" s="260"/>
      <c r="T1758" s="261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62" t="s">
        <v>186</v>
      </c>
      <c r="AU1758" s="262" t="s">
        <v>82</v>
      </c>
      <c r="AV1758" s="14" t="s">
        <v>82</v>
      </c>
      <c r="AW1758" s="14" t="s">
        <v>34</v>
      </c>
      <c r="AX1758" s="14" t="s">
        <v>73</v>
      </c>
      <c r="AY1758" s="262" t="s">
        <v>177</v>
      </c>
    </row>
    <row r="1759" s="14" customFormat="1">
      <c r="A1759" s="14"/>
      <c r="B1759" s="252"/>
      <c r="C1759" s="253"/>
      <c r="D1759" s="243" t="s">
        <v>186</v>
      </c>
      <c r="E1759" s="254" t="s">
        <v>21</v>
      </c>
      <c r="F1759" s="255" t="s">
        <v>746</v>
      </c>
      <c r="G1759" s="253"/>
      <c r="H1759" s="256">
        <v>14.238</v>
      </c>
      <c r="I1759" s="257"/>
      <c r="J1759" s="253"/>
      <c r="K1759" s="253"/>
      <c r="L1759" s="258"/>
      <c r="M1759" s="259"/>
      <c r="N1759" s="260"/>
      <c r="O1759" s="260"/>
      <c r="P1759" s="260"/>
      <c r="Q1759" s="260"/>
      <c r="R1759" s="260"/>
      <c r="S1759" s="260"/>
      <c r="T1759" s="261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62" t="s">
        <v>186</v>
      </c>
      <c r="AU1759" s="262" t="s">
        <v>82</v>
      </c>
      <c r="AV1759" s="14" t="s">
        <v>82</v>
      </c>
      <c r="AW1759" s="14" t="s">
        <v>34</v>
      </c>
      <c r="AX1759" s="14" t="s">
        <v>73</v>
      </c>
      <c r="AY1759" s="262" t="s">
        <v>177</v>
      </c>
    </row>
    <row r="1760" s="14" customFormat="1">
      <c r="A1760" s="14"/>
      <c r="B1760" s="252"/>
      <c r="C1760" s="253"/>
      <c r="D1760" s="243" t="s">
        <v>186</v>
      </c>
      <c r="E1760" s="254" t="s">
        <v>21</v>
      </c>
      <c r="F1760" s="255" t="s">
        <v>747</v>
      </c>
      <c r="G1760" s="253"/>
      <c r="H1760" s="256">
        <v>13.061999999999999</v>
      </c>
      <c r="I1760" s="257"/>
      <c r="J1760" s="253"/>
      <c r="K1760" s="253"/>
      <c r="L1760" s="258"/>
      <c r="M1760" s="259"/>
      <c r="N1760" s="260"/>
      <c r="O1760" s="260"/>
      <c r="P1760" s="260"/>
      <c r="Q1760" s="260"/>
      <c r="R1760" s="260"/>
      <c r="S1760" s="260"/>
      <c r="T1760" s="261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62" t="s">
        <v>186</v>
      </c>
      <c r="AU1760" s="262" t="s">
        <v>82</v>
      </c>
      <c r="AV1760" s="14" t="s">
        <v>82</v>
      </c>
      <c r="AW1760" s="14" t="s">
        <v>34</v>
      </c>
      <c r="AX1760" s="14" t="s">
        <v>73</v>
      </c>
      <c r="AY1760" s="262" t="s">
        <v>177</v>
      </c>
    </row>
    <row r="1761" s="14" customFormat="1">
      <c r="A1761" s="14"/>
      <c r="B1761" s="252"/>
      <c r="C1761" s="253"/>
      <c r="D1761" s="243" t="s">
        <v>186</v>
      </c>
      <c r="E1761" s="254" t="s">
        <v>21</v>
      </c>
      <c r="F1761" s="255" t="s">
        <v>748</v>
      </c>
      <c r="G1761" s="253"/>
      <c r="H1761" s="256">
        <v>14.279999999999999</v>
      </c>
      <c r="I1761" s="257"/>
      <c r="J1761" s="253"/>
      <c r="K1761" s="253"/>
      <c r="L1761" s="258"/>
      <c r="M1761" s="259"/>
      <c r="N1761" s="260"/>
      <c r="O1761" s="260"/>
      <c r="P1761" s="260"/>
      <c r="Q1761" s="260"/>
      <c r="R1761" s="260"/>
      <c r="S1761" s="260"/>
      <c r="T1761" s="261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62" t="s">
        <v>186</v>
      </c>
      <c r="AU1761" s="262" t="s">
        <v>82</v>
      </c>
      <c r="AV1761" s="14" t="s">
        <v>82</v>
      </c>
      <c r="AW1761" s="14" t="s">
        <v>34</v>
      </c>
      <c r="AX1761" s="14" t="s">
        <v>73</v>
      </c>
      <c r="AY1761" s="262" t="s">
        <v>177</v>
      </c>
    </row>
    <row r="1762" s="14" customFormat="1">
      <c r="A1762" s="14"/>
      <c r="B1762" s="252"/>
      <c r="C1762" s="253"/>
      <c r="D1762" s="243" t="s">
        <v>186</v>
      </c>
      <c r="E1762" s="254" t="s">
        <v>21</v>
      </c>
      <c r="F1762" s="255" t="s">
        <v>749</v>
      </c>
      <c r="G1762" s="253"/>
      <c r="H1762" s="256">
        <v>14.279999999999999</v>
      </c>
      <c r="I1762" s="257"/>
      <c r="J1762" s="253"/>
      <c r="K1762" s="253"/>
      <c r="L1762" s="258"/>
      <c r="M1762" s="259"/>
      <c r="N1762" s="260"/>
      <c r="O1762" s="260"/>
      <c r="P1762" s="260"/>
      <c r="Q1762" s="260"/>
      <c r="R1762" s="260"/>
      <c r="S1762" s="260"/>
      <c r="T1762" s="261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62" t="s">
        <v>186</v>
      </c>
      <c r="AU1762" s="262" t="s">
        <v>82</v>
      </c>
      <c r="AV1762" s="14" t="s">
        <v>82</v>
      </c>
      <c r="AW1762" s="14" t="s">
        <v>34</v>
      </c>
      <c r="AX1762" s="14" t="s">
        <v>73</v>
      </c>
      <c r="AY1762" s="262" t="s">
        <v>177</v>
      </c>
    </row>
    <row r="1763" s="14" customFormat="1">
      <c r="A1763" s="14"/>
      <c r="B1763" s="252"/>
      <c r="C1763" s="253"/>
      <c r="D1763" s="243" t="s">
        <v>186</v>
      </c>
      <c r="E1763" s="254" t="s">
        <v>21</v>
      </c>
      <c r="F1763" s="255" t="s">
        <v>750</v>
      </c>
      <c r="G1763" s="253"/>
      <c r="H1763" s="256">
        <v>3.1499999999999999</v>
      </c>
      <c r="I1763" s="257"/>
      <c r="J1763" s="253"/>
      <c r="K1763" s="253"/>
      <c r="L1763" s="258"/>
      <c r="M1763" s="259"/>
      <c r="N1763" s="260"/>
      <c r="O1763" s="260"/>
      <c r="P1763" s="260"/>
      <c r="Q1763" s="260"/>
      <c r="R1763" s="260"/>
      <c r="S1763" s="260"/>
      <c r="T1763" s="261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62" t="s">
        <v>186</v>
      </c>
      <c r="AU1763" s="262" t="s">
        <v>82</v>
      </c>
      <c r="AV1763" s="14" t="s">
        <v>82</v>
      </c>
      <c r="AW1763" s="14" t="s">
        <v>34</v>
      </c>
      <c r="AX1763" s="14" t="s">
        <v>73</v>
      </c>
      <c r="AY1763" s="262" t="s">
        <v>177</v>
      </c>
    </row>
    <row r="1764" s="14" customFormat="1">
      <c r="A1764" s="14"/>
      <c r="B1764" s="252"/>
      <c r="C1764" s="253"/>
      <c r="D1764" s="243" t="s">
        <v>186</v>
      </c>
      <c r="E1764" s="254" t="s">
        <v>21</v>
      </c>
      <c r="F1764" s="255" t="s">
        <v>751</v>
      </c>
      <c r="G1764" s="253"/>
      <c r="H1764" s="256">
        <v>6</v>
      </c>
      <c r="I1764" s="257"/>
      <c r="J1764" s="253"/>
      <c r="K1764" s="253"/>
      <c r="L1764" s="258"/>
      <c r="M1764" s="259"/>
      <c r="N1764" s="260"/>
      <c r="O1764" s="260"/>
      <c r="P1764" s="260"/>
      <c r="Q1764" s="260"/>
      <c r="R1764" s="260"/>
      <c r="S1764" s="260"/>
      <c r="T1764" s="261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62" t="s">
        <v>186</v>
      </c>
      <c r="AU1764" s="262" t="s">
        <v>82</v>
      </c>
      <c r="AV1764" s="14" t="s">
        <v>82</v>
      </c>
      <c r="AW1764" s="14" t="s">
        <v>34</v>
      </c>
      <c r="AX1764" s="14" t="s">
        <v>73</v>
      </c>
      <c r="AY1764" s="262" t="s">
        <v>177</v>
      </c>
    </row>
    <row r="1765" s="13" customFormat="1">
      <c r="A1765" s="13"/>
      <c r="B1765" s="241"/>
      <c r="C1765" s="242"/>
      <c r="D1765" s="243" t="s">
        <v>186</v>
      </c>
      <c r="E1765" s="244" t="s">
        <v>21</v>
      </c>
      <c r="F1765" s="245" t="s">
        <v>491</v>
      </c>
      <c r="G1765" s="242"/>
      <c r="H1765" s="244" t="s">
        <v>21</v>
      </c>
      <c r="I1765" s="246"/>
      <c r="J1765" s="242"/>
      <c r="K1765" s="242"/>
      <c r="L1765" s="247"/>
      <c r="M1765" s="248"/>
      <c r="N1765" s="249"/>
      <c r="O1765" s="249"/>
      <c r="P1765" s="249"/>
      <c r="Q1765" s="249"/>
      <c r="R1765" s="249"/>
      <c r="S1765" s="249"/>
      <c r="T1765" s="250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51" t="s">
        <v>186</v>
      </c>
      <c r="AU1765" s="251" t="s">
        <v>82</v>
      </c>
      <c r="AV1765" s="13" t="s">
        <v>80</v>
      </c>
      <c r="AW1765" s="13" t="s">
        <v>34</v>
      </c>
      <c r="AX1765" s="13" t="s">
        <v>73</v>
      </c>
      <c r="AY1765" s="251" t="s">
        <v>177</v>
      </c>
    </row>
    <row r="1766" s="14" customFormat="1">
      <c r="A1766" s="14"/>
      <c r="B1766" s="252"/>
      <c r="C1766" s="253"/>
      <c r="D1766" s="243" t="s">
        <v>186</v>
      </c>
      <c r="E1766" s="254" t="s">
        <v>21</v>
      </c>
      <c r="F1766" s="255" t="s">
        <v>752</v>
      </c>
      <c r="G1766" s="253"/>
      <c r="H1766" s="256">
        <v>-6.4000000000000004</v>
      </c>
      <c r="I1766" s="257"/>
      <c r="J1766" s="253"/>
      <c r="K1766" s="253"/>
      <c r="L1766" s="258"/>
      <c r="M1766" s="259"/>
      <c r="N1766" s="260"/>
      <c r="O1766" s="260"/>
      <c r="P1766" s="260"/>
      <c r="Q1766" s="260"/>
      <c r="R1766" s="260"/>
      <c r="S1766" s="260"/>
      <c r="T1766" s="261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62" t="s">
        <v>186</v>
      </c>
      <c r="AU1766" s="262" t="s">
        <v>82</v>
      </c>
      <c r="AV1766" s="14" t="s">
        <v>82</v>
      </c>
      <c r="AW1766" s="14" t="s">
        <v>34</v>
      </c>
      <c r="AX1766" s="14" t="s">
        <v>73</v>
      </c>
      <c r="AY1766" s="262" t="s">
        <v>177</v>
      </c>
    </row>
    <row r="1767" s="14" customFormat="1">
      <c r="A1767" s="14"/>
      <c r="B1767" s="252"/>
      <c r="C1767" s="253"/>
      <c r="D1767" s="243" t="s">
        <v>186</v>
      </c>
      <c r="E1767" s="254" t="s">
        <v>21</v>
      </c>
      <c r="F1767" s="255" t="s">
        <v>753</v>
      </c>
      <c r="G1767" s="253"/>
      <c r="H1767" s="256">
        <v>-5.5999999999999996</v>
      </c>
      <c r="I1767" s="257"/>
      <c r="J1767" s="253"/>
      <c r="K1767" s="253"/>
      <c r="L1767" s="258"/>
      <c r="M1767" s="259"/>
      <c r="N1767" s="260"/>
      <c r="O1767" s="260"/>
      <c r="P1767" s="260"/>
      <c r="Q1767" s="260"/>
      <c r="R1767" s="260"/>
      <c r="S1767" s="260"/>
      <c r="T1767" s="261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62" t="s">
        <v>186</v>
      </c>
      <c r="AU1767" s="262" t="s">
        <v>82</v>
      </c>
      <c r="AV1767" s="14" t="s">
        <v>82</v>
      </c>
      <c r="AW1767" s="14" t="s">
        <v>34</v>
      </c>
      <c r="AX1767" s="14" t="s">
        <v>73</v>
      </c>
      <c r="AY1767" s="262" t="s">
        <v>177</v>
      </c>
    </row>
    <row r="1768" s="15" customFormat="1">
      <c r="A1768" s="15"/>
      <c r="B1768" s="263"/>
      <c r="C1768" s="264"/>
      <c r="D1768" s="243" t="s">
        <v>186</v>
      </c>
      <c r="E1768" s="265" t="s">
        <v>21</v>
      </c>
      <c r="F1768" s="266" t="s">
        <v>190</v>
      </c>
      <c r="G1768" s="264"/>
      <c r="H1768" s="267">
        <v>89.802000000000007</v>
      </c>
      <c r="I1768" s="268"/>
      <c r="J1768" s="264"/>
      <c r="K1768" s="264"/>
      <c r="L1768" s="269"/>
      <c r="M1768" s="270"/>
      <c r="N1768" s="271"/>
      <c r="O1768" s="271"/>
      <c r="P1768" s="271"/>
      <c r="Q1768" s="271"/>
      <c r="R1768" s="271"/>
      <c r="S1768" s="271"/>
      <c r="T1768" s="272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73" t="s">
        <v>186</v>
      </c>
      <c r="AU1768" s="273" t="s">
        <v>82</v>
      </c>
      <c r="AV1768" s="15" t="s">
        <v>184</v>
      </c>
      <c r="AW1768" s="15" t="s">
        <v>34</v>
      </c>
      <c r="AX1768" s="15" t="s">
        <v>80</v>
      </c>
      <c r="AY1768" s="273" t="s">
        <v>177</v>
      </c>
    </row>
    <row r="1769" s="2" customFormat="1" ht="14.4" customHeight="1">
      <c r="A1769" s="40"/>
      <c r="B1769" s="41"/>
      <c r="C1769" s="274" t="s">
        <v>2518</v>
      </c>
      <c r="D1769" s="274" t="s">
        <v>191</v>
      </c>
      <c r="E1769" s="275" t="s">
        <v>2519</v>
      </c>
      <c r="F1769" s="276" t="s">
        <v>2520</v>
      </c>
      <c r="G1769" s="277" t="s">
        <v>269</v>
      </c>
      <c r="H1769" s="278">
        <v>98.781999999999996</v>
      </c>
      <c r="I1769" s="279"/>
      <c r="J1769" s="280">
        <f>ROUND(I1769*H1769,2)</f>
        <v>0</v>
      </c>
      <c r="K1769" s="276" t="s">
        <v>183</v>
      </c>
      <c r="L1769" s="281"/>
      <c r="M1769" s="282" t="s">
        <v>21</v>
      </c>
      <c r="N1769" s="283" t="s">
        <v>44</v>
      </c>
      <c r="O1769" s="86"/>
      <c r="P1769" s="237">
        <f>O1769*H1769</f>
        <v>0</v>
      </c>
      <c r="Q1769" s="237">
        <v>0.0126</v>
      </c>
      <c r="R1769" s="237">
        <f>Q1769*H1769</f>
        <v>1.2446531999999999</v>
      </c>
      <c r="S1769" s="237">
        <v>0</v>
      </c>
      <c r="T1769" s="238">
        <f>S1769*H1769</f>
        <v>0</v>
      </c>
      <c r="U1769" s="40"/>
      <c r="V1769" s="40"/>
      <c r="W1769" s="40"/>
      <c r="X1769" s="40"/>
      <c r="Y1769" s="40"/>
      <c r="Z1769" s="40"/>
      <c r="AA1769" s="40"/>
      <c r="AB1769" s="40"/>
      <c r="AC1769" s="40"/>
      <c r="AD1769" s="40"/>
      <c r="AE1769" s="40"/>
      <c r="AR1769" s="239" t="s">
        <v>385</v>
      </c>
      <c r="AT1769" s="239" t="s">
        <v>191</v>
      </c>
      <c r="AU1769" s="239" t="s">
        <v>82</v>
      </c>
      <c r="AY1769" s="19" t="s">
        <v>177</v>
      </c>
      <c r="BE1769" s="240">
        <f>IF(N1769="základní",J1769,0)</f>
        <v>0</v>
      </c>
      <c r="BF1769" s="240">
        <f>IF(N1769="snížená",J1769,0)</f>
        <v>0</v>
      </c>
      <c r="BG1769" s="240">
        <f>IF(N1769="zákl. přenesená",J1769,0)</f>
        <v>0</v>
      </c>
      <c r="BH1769" s="240">
        <f>IF(N1769="sníž. přenesená",J1769,0)</f>
        <v>0</v>
      </c>
      <c r="BI1769" s="240">
        <f>IF(N1769="nulová",J1769,0)</f>
        <v>0</v>
      </c>
      <c r="BJ1769" s="19" t="s">
        <v>80</v>
      </c>
      <c r="BK1769" s="240">
        <f>ROUND(I1769*H1769,2)</f>
        <v>0</v>
      </c>
      <c r="BL1769" s="19" t="s">
        <v>290</v>
      </c>
      <c r="BM1769" s="239" t="s">
        <v>2521</v>
      </c>
    </row>
    <row r="1770" s="14" customFormat="1">
      <c r="A1770" s="14"/>
      <c r="B1770" s="252"/>
      <c r="C1770" s="253"/>
      <c r="D1770" s="243" t="s">
        <v>186</v>
      </c>
      <c r="E1770" s="254" t="s">
        <v>21</v>
      </c>
      <c r="F1770" s="255" t="s">
        <v>2522</v>
      </c>
      <c r="G1770" s="253"/>
      <c r="H1770" s="256">
        <v>98.781999999999996</v>
      </c>
      <c r="I1770" s="257"/>
      <c r="J1770" s="253"/>
      <c r="K1770" s="253"/>
      <c r="L1770" s="258"/>
      <c r="M1770" s="259"/>
      <c r="N1770" s="260"/>
      <c r="O1770" s="260"/>
      <c r="P1770" s="260"/>
      <c r="Q1770" s="260"/>
      <c r="R1770" s="260"/>
      <c r="S1770" s="260"/>
      <c r="T1770" s="261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62" t="s">
        <v>186</v>
      </c>
      <c r="AU1770" s="262" t="s">
        <v>82</v>
      </c>
      <c r="AV1770" s="14" t="s">
        <v>82</v>
      </c>
      <c r="AW1770" s="14" t="s">
        <v>34</v>
      </c>
      <c r="AX1770" s="14" t="s">
        <v>80</v>
      </c>
      <c r="AY1770" s="262" t="s">
        <v>177</v>
      </c>
    </row>
    <row r="1771" s="2" customFormat="1" ht="19.8" customHeight="1">
      <c r="A1771" s="40"/>
      <c r="B1771" s="41"/>
      <c r="C1771" s="228" t="s">
        <v>2523</v>
      </c>
      <c r="D1771" s="228" t="s">
        <v>179</v>
      </c>
      <c r="E1771" s="229" t="s">
        <v>2524</v>
      </c>
      <c r="F1771" s="230" t="s">
        <v>2525</v>
      </c>
      <c r="G1771" s="231" t="s">
        <v>269</v>
      </c>
      <c r="H1771" s="232">
        <v>89.802000000000007</v>
      </c>
      <c r="I1771" s="233"/>
      <c r="J1771" s="234">
        <f>ROUND(I1771*H1771,2)</f>
        <v>0</v>
      </c>
      <c r="K1771" s="230" t="s">
        <v>183</v>
      </c>
      <c r="L1771" s="46"/>
      <c r="M1771" s="235" t="s">
        <v>21</v>
      </c>
      <c r="N1771" s="236" t="s">
        <v>44</v>
      </c>
      <c r="O1771" s="86"/>
      <c r="P1771" s="237">
        <f>O1771*H1771</f>
        <v>0</v>
      </c>
      <c r="Q1771" s="237">
        <v>0</v>
      </c>
      <c r="R1771" s="237">
        <f>Q1771*H1771</f>
        <v>0</v>
      </c>
      <c r="S1771" s="237">
        <v>0</v>
      </c>
      <c r="T1771" s="238">
        <f>S1771*H1771</f>
        <v>0</v>
      </c>
      <c r="U1771" s="40"/>
      <c r="V1771" s="40"/>
      <c r="W1771" s="40"/>
      <c r="X1771" s="40"/>
      <c r="Y1771" s="40"/>
      <c r="Z1771" s="40"/>
      <c r="AA1771" s="40"/>
      <c r="AB1771" s="40"/>
      <c r="AC1771" s="40"/>
      <c r="AD1771" s="40"/>
      <c r="AE1771" s="40"/>
      <c r="AR1771" s="239" t="s">
        <v>290</v>
      </c>
      <c r="AT1771" s="239" t="s">
        <v>179</v>
      </c>
      <c r="AU1771" s="239" t="s">
        <v>82</v>
      </c>
      <c r="AY1771" s="19" t="s">
        <v>177</v>
      </c>
      <c r="BE1771" s="240">
        <f>IF(N1771="základní",J1771,0)</f>
        <v>0</v>
      </c>
      <c r="BF1771" s="240">
        <f>IF(N1771="snížená",J1771,0)</f>
        <v>0</v>
      </c>
      <c r="BG1771" s="240">
        <f>IF(N1771="zákl. přenesená",J1771,0)</f>
        <v>0</v>
      </c>
      <c r="BH1771" s="240">
        <f>IF(N1771="sníž. přenesená",J1771,0)</f>
        <v>0</v>
      </c>
      <c r="BI1771" s="240">
        <f>IF(N1771="nulová",J1771,0)</f>
        <v>0</v>
      </c>
      <c r="BJ1771" s="19" t="s">
        <v>80</v>
      </c>
      <c r="BK1771" s="240">
        <f>ROUND(I1771*H1771,2)</f>
        <v>0</v>
      </c>
      <c r="BL1771" s="19" t="s">
        <v>290</v>
      </c>
      <c r="BM1771" s="239" t="s">
        <v>2526</v>
      </c>
    </row>
    <row r="1772" s="2" customFormat="1" ht="19.8" customHeight="1">
      <c r="A1772" s="40"/>
      <c r="B1772" s="41"/>
      <c r="C1772" s="228" t="s">
        <v>2527</v>
      </c>
      <c r="D1772" s="228" t="s">
        <v>179</v>
      </c>
      <c r="E1772" s="229" t="s">
        <v>2528</v>
      </c>
      <c r="F1772" s="230" t="s">
        <v>2529</v>
      </c>
      <c r="G1772" s="231" t="s">
        <v>269</v>
      </c>
      <c r="H1772" s="232">
        <v>89.802000000000007</v>
      </c>
      <c r="I1772" s="233"/>
      <c r="J1772" s="234">
        <f>ROUND(I1772*H1772,2)</f>
        <v>0</v>
      </c>
      <c r="K1772" s="230" t="s">
        <v>183</v>
      </c>
      <c r="L1772" s="46"/>
      <c r="M1772" s="235" t="s">
        <v>21</v>
      </c>
      <c r="N1772" s="236" t="s">
        <v>44</v>
      </c>
      <c r="O1772" s="86"/>
      <c r="P1772" s="237">
        <f>O1772*H1772</f>
        <v>0</v>
      </c>
      <c r="Q1772" s="237">
        <v>0</v>
      </c>
      <c r="R1772" s="237">
        <f>Q1772*H1772</f>
        <v>0</v>
      </c>
      <c r="S1772" s="237">
        <v>0</v>
      </c>
      <c r="T1772" s="238">
        <f>S1772*H1772</f>
        <v>0</v>
      </c>
      <c r="U1772" s="40"/>
      <c r="V1772" s="40"/>
      <c r="W1772" s="40"/>
      <c r="X1772" s="40"/>
      <c r="Y1772" s="40"/>
      <c r="Z1772" s="40"/>
      <c r="AA1772" s="40"/>
      <c r="AB1772" s="40"/>
      <c r="AC1772" s="40"/>
      <c r="AD1772" s="40"/>
      <c r="AE1772" s="40"/>
      <c r="AR1772" s="239" t="s">
        <v>290</v>
      </c>
      <c r="AT1772" s="239" t="s">
        <v>179</v>
      </c>
      <c r="AU1772" s="239" t="s">
        <v>82</v>
      </c>
      <c r="AY1772" s="19" t="s">
        <v>177</v>
      </c>
      <c r="BE1772" s="240">
        <f>IF(N1772="základní",J1772,0)</f>
        <v>0</v>
      </c>
      <c r="BF1772" s="240">
        <f>IF(N1772="snížená",J1772,0)</f>
        <v>0</v>
      </c>
      <c r="BG1772" s="240">
        <f>IF(N1772="zákl. přenesená",J1772,0)</f>
        <v>0</v>
      </c>
      <c r="BH1772" s="240">
        <f>IF(N1772="sníž. přenesená",J1772,0)</f>
        <v>0</v>
      </c>
      <c r="BI1772" s="240">
        <f>IF(N1772="nulová",J1772,0)</f>
        <v>0</v>
      </c>
      <c r="BJ1772" s="19" t="s">
        <v>80</v>
      </c>
      <c r="BK1772" s="240">
        <f>ROUND(I1772*H1772,2)</f>
        <v>0</v>
      </c>
      <c r="BL1772" s="19" t="s">
        <v>290</v>
      </c>
      <c r="BM1772" s="239" t="s">
        <v>2530</v>
      </c>
    </row>
    <row r="1773" s="2" customFormat="1" ht="14.4" customHeight="1">
      <c r="A1773" s="40"/>
      <c r="B1773" s="41"/>
      <c r="C1773" s="228" t="s">
        <v>2531</v>
      </c>
      <c r="D1773" s="228" t="s">
        <v>179</v>
      </c>
      <c r="E1773" s="229" t="s">
        <v>2532</v>
      </c>
      <c r="F1773" s="230" t="s">
        <v>2533</v>
      </c>
      <c r="G1773" s="231" t="s">
        <v>269</v>
      </c>
      <c r="H1773" s="232">
        <v>89.802000000000007</v>
      </c>
      <c r="I1773" s="233"/>
      <c r="J1773" s="234">
        <f>ROUND(I1773*H1773,2)</f>
        <v>0</v>
      </c>
      <c r="K1773" s="230" t="s">
        <v>183</v>
      </c>
      <c r="L1773" s="46"/>
      <c r="M1773" s="235" t="s">
        <v>21</v>
      </c>
      <c r="N1773" s="236" t="s">
        <v>44</v>
      </c>
      <c r="O1773" s="86"/>
      <c r="P1773" s="237">
        <f>O1773*H1773</f>
        <v>0</v>
      </c>
      <c r="Q1773" s="237">
        <v>0.00029999999999999997</v>
      </c>
      <c r="R1773" s="237">
        <f>Q1773*H1773</f>
        <v>0.026940599999999999</v>
      </c>
      <c r="S1773" s="237">
        <v>0</v>
      </c>
      <c r="T1773" s="238">
        <f>S1773*H1773</f>
        <v>0</v>
      </c>
      <c r="U1773" s="40"/>
      <c r="V1773" s="40"/>
      <c r="W1773" s="40"/>
      <c r="X1773" s="40"/>
      <c r="Y1773" s="40"/>
      <c r="Z1773" s="40"/>
      <c r="AA1773" s="40"/>
      <c r="AB1773" s="40"/>
      <c r="AC1773" s="40"/>
      <c r="AD1773" s="40"/>
      <c r="AE1773" s="40"/>
      <c r="AR1773" s="239" t="s">
        <v>290</v>
      </c>
      <c r="AT1773" s="239" t="s">
        <v>179</v>
      </c>
      <c r="AU1773" s="239" t="s">
        <v>82</v>
      </c>
      <c r="AY1773" s="19" t="s">
        <v>177</v>
      </c>
      <c r="BE1773" s="240">
        <f>IF(N1773="základní",J1773,0)</f>
        <v>0</v>
      </c>
      <c r="BF1773" s="240">
        <f>IF(N1773="snížená",J1773,0)</f>
        <v>0</v>
      </c>
      <c r="BG1773" s="240">
        <f>IF(N1773="zákl. přenesená",J1773,0)</f>
        <v>0</v>
      </c>
      <c r="BH1773" s="240">
        <f>IF(N1773="sníž. přenesená",J1773,0)</f>
        <v>0</v>
      </c>
      <c r="BI1773" s="240">
        <f>IF(N1773="nulová",J1773,0)</f>
        <v>0</v>
      </c>
      <c r="BJ1773" s="19" t="s">
        <v>80</v>
      </c>
      <c r="BK1773" s="240">
        <f>ROUND(I1773*H1773,2)</f>
        <v>0</v>
      </c>
      <c r="BL1773" s="19" t="s">
        <v>290</v>
      </c>
      <c r="BM1773" s="239" t="s">
        <v>2534</v>
      </c>
    </row>
    <row r="1774" s="2" customFormat="1" ht="14.4" customHeight="1">
      <c r="A1774" s="40"/>
      <c r="B1774" s="41"/>
      <c r="C1774" s="228" t="s">
        <v>2535</v>
      </c>
      <c r="D1774" s="228" t="s">
        <v>179</v>
      </c>
      <c r="E1774" s="229" t="s">
        <v>2536</v>
      </c>
      <c r="F1774" s="230" t="s">
        <v>2537</v>
      </c>
      <c r="G1774" s="231" t="s">
        <v>293</v>
      </c>
      <c r="H1774" s="232">
        <v>60</v>
      </c>
      <c r="I1774" s="233"/>
      <c r="J1774" s="234">
        <f>ROUND(I1774*H1774,2)</f>
        <v>0</v>
      </c>
      <c r="K1774" s="230" t="s">
        <v>183</v>
      </c>
      <c r="L1774" s="46"/>
      <c r="M1774" s="235" t="s">
        <v>21</v>
      </c>
      <c r="N1774" s="236" t="s">
        <v>44</v>
      </c>
      <c r="O1774" s="86"/>
      <c r="P1774" s="237">
        <f>O1774*H1774</f>
        <v>0</v>
      </c>
      <c r="Q1774" s="237">
        <v>0.00031</v>
      </c>
      <c r="R1774" s="237">
        <f>Q1774*H1774</f>
        <v>0.018599999999999998</v>
      </c>
      <c r="S1774" s="237">
        <v>0</v>
      </c>
      <c r="T1774" s="238">
        <f>S1774*H1774</f>
        <v>0</v>
      </c>
      <c r="U1774" s="40"/>
      <c r="V1774" s="40"/>
      <c r="W1774" s="40"/>
      <c r="X1774" s="40"/>
      <c r="Y1774" s="40"/>
      <c r="Z1774" s="40"/>
      <c r="AA1774" s="40"/>
      <c r="AB1774" s="40"/>
      <c r="AC1774" s="40"/>
      <c r="AD1774" s="40"/>
      <c r="AE1774" s="40"/>
      <c r="AR1774" s="239" t="s">
        <v>290</v>
      </c>
      <c r="AT1774" s="239" t="s">
        <v>179</v>
      </c>
      <c r="AU1774" s="239" t="s">
        <v>82</v>
      </c>
      <c r="AY1774" s="19" t="s">
        <v>177</v>
      </c>
      <c r="BE1774" s="240">
        <f>IF(N1774="základní",J1774,0)</f>
        <v>0</v>
      </c>
      <c r="BF1774" s="240">
        <f>IF(N1774="snížená",J1774,0)</f>
        <v>0</v>
      </c>
      <c r="BG1774" s="240">
        <f>IF(N1774="zákl. přenesená",J1774,0)</f>
        <v>0</v>
      </c>
      <c r="BH1774" s="240">
        <f>IF(N1774="sníž. přenesená",J1774,0)</f>
        <v>0</v>
      </c>
      <c r="BI1774" s="240">
        <f>IF(N1774="nulová",J1774,0)</f>
        <v>0</v>
      </c>
      <c r="BJ1774" s="19" t="s">
        <v>80</v>
      </c>
      <c r="BK1774" s="240">
        <f>ROUND(I1774*H1774,2)</f>
        <v>0</v>
      </c>
      <c r="BL1774" s="19" t="s">
        <v>290</v>
      </c>
      <c r="BM1774" s="239" t="s">
        <v>2538</v>
      </c>
    </row>
    <row r="1775" s="14" customFormat="1">
      <c r="A1775" s="14"/>
      <c r="B1775" s="252"/>
      <c r="C1775" s="253"/>
      <c r="D1775" s="243" t="s">
        <v>186</v>
      </c>
      <c r="E1775" s="254" t="s">
        <v>21</v>
      </c>
      <c r="F1775" s="255" t="s">
        <v>2539</v>
      </c>
      <c r="G1775" s="253"/>
      <c r="H1775" s="256">
        <v>60</v>
      </c>
      <c r="I1775" s="257"/>
      <c r="J1775" s="253"/>
      <c r="K1775" s="253"/>
      <c r="L1775" s="258"/>
      <c r="M1775" s="259"/>
      <c r="N1775" s="260"/>
      <c r="O1775" s="260"/>
      <c r="P1775" s="260"/>
      <c r="Q1775" s="260"/>
      <c r="R1775" s="260"/>
      <c r="S1775" s="260"/>
      <c r="T1775" s="261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62" t="s">
        <v>186</v>
      </c>
      <c r="AU1775" s="262" t="s">
        <v>82</v>
      </c>
      <c r="AV1775" s="14" t="s">
        <v>82</v>
      </c>
      <c r="AW1775" s="14" t="s">
        <v>34</v>
      </c>
      <c r="AX1775" s="14" t="s">
        <v>80</v>
      </c>
      <c r="AY1775" s="262" t="s">
        <v>177</v>
      </c>
    </row>
    <row r="1776" s="2" customFormat="1" ht="19.8" customHeight="1">
      <c r="A1776" s="40"/>
      <c r="B1776" s="41"/>
      <c r="C1776" s="228" t="s">
        <v>2540</v>
      </c>
      <c r="D1776" s="228" t="s">
        <v>179</v>
      </c>
      <c r="E1776" s="229" t="s">
        <v>2541</v>
      </c>
      <c r="F1776" s="230" t="s">
        <v>2542</v>
      </c>
      <c r="G1776" s="231" t="s">
        <v>194</v>
      </c>
      <c r="H1776" s="232">
        <v>1.7569999999999999</v>
      </c>
      <c r="I1776" s="233"/>
      <c r="J1776" s="234">
        <f>ROUND(I1776*H1776,2)</f>
        <v>0</v>
      </c>
      <c r="K1776" s="230" t="s">
        <v>183</v>
      </c>
      <c r="L1776" s="46"/>
      <c r="M1776" s="235" t="s">
        <v>21</v>
      </c>
      <c r="N1776" s="236" t="s">
        <v>44</v>
      </c>
      <c r="O1776" s="86"/>
      <c r="P1776" s="237">
        <f>O1776*H1776</f>
        <v>0</v>
      </c>
      <c r="Q1776" s="237">
        <v>0</v>
      </c>
      <c r="R1776" s="237">
        <f>Q1776*H1776</f>
        <v>0</v>
      </c>
      <c r="S1776" s="237">
        <v>0</v>
      </c>
      <c r="T1776" s="238">
        <f>S1776*H1776</f>
        <v>0</v>
      </c>
      <c r="U1776" s="40"/>
      <c r="V1776" s="40"/>
      <c r="W1776" s="40"/>
      <c r="X1776" s="40"/>
      <c r="Y1776" s="40"/>
      <c r="Z1776" s="40"/>
      <c r="AA1776" s="40"/>
      <c r="AB1776" s="40"/>
      <c r="AC1776" s="40"/>
      <c r="AD1776" s="40"/>
      <c r="AE1776" s="40"/>
      <c r="AR1776" s="239" t="s">
        <v>290</v>
      </c>
      <c r="AT1776" s="239" t="s">
        <v>179</v>
      </c>
      <c r="AU1776" s="239" t="s">
        <v>82</v>
      </c>
      <c r="AY1776" s="19" t="s">
        <v>177</v>
      </c>
      <c r="BE1776" s="240">
        <f>IF(N1776="základní",J1776,0)</f>
        <v>0</v>
      </c>
      <c r="BF1776" s="240">
        <f>IF(N1776="snížená",J1776,0)</f>
        <v>0</v>
      </c>
      <c r="BG1776" s="240">
        <f>IF(N1776="zákl. přenesená",J1776,0)</f>
        <v>0</v>
      </c>
      <c r="BH1776" s="240">
        <f>IF(N1776="sníž. přenesená",J1776,0)</f>
        <v>0</v>
      </c>
      <c r="BI1776" s="240">
        <f>IF(N1776="nulová",J1776,0)</f>
        <v>0</v>
      </c>
      <c r="BJ1776" s="19" t="s">
        <v>80</v>
      </c>
      <c r="BK1776" s="240">
        <f>ROUND(I1776*H1776,2)</f>
        <v>0</v>
      </c>
      <c r="BL1776" s="19" t="s">
        <v>290</v>
      </c>
      <c r="BM1776" s="239" t="s">
        <v>2543</v>
      </c>
    </row>
    <row r="1777" s="2" customFormat="1" ht="30" customHeight="1">
      <c r="A1777" s="40"/>
      <c r="B1777" s="41"/>
      <c r="C1777" s="228" t="s">
        <v>2544</v>
      </c>
      <c r="D1777" s="228" t="s">
        <v>179</v>
      </c>
      <c r="E1777" s="229" t="s">
        <v>2545</v>
      </c>
      <c r="F1777" s="230" t="s">
        <v>2546</v>
      </c>
      <c r="G1777" s="231" t="s">
        <v>194</v>
      </c>
      <c r="H1777" s="232">
        <v>1.7569999999999999</v>
      </c>
      <c r="I1777" s="233"/>
      <c r="J1777" s="234">
        <f>ROUND(I1777*H1777,2)</f>
        <v>0</v>
      </c>
      <c r="K1777" s="230" t="s">
        <v>183</v>
      </c>
      <c r="L1777" s="46"/>
      <c r="M1777" s="235" t="s">
        <v>21</v>
      </c>
      <c r="N1777" s="236" t="s">
        <v>44</v>
      </c>
      <c r="O1777" s="86"/>
      <c r="P1777" s="237">
        <f>O1777*H1777</f>
        <v>0</v>
      </c>
      <c r="Q1777" s="237">
        <v>0</v>
      </c>
      <c r="R1777" s="237">
        <f>Q1777*H1777</f>
        <v>0</v>
      </c>
      <c r="S1777" s="237">
        <v>0</v>
      </c>
      <c r="T1777" s="238">
        <f>S1777*H1777</f>
        <v>0</v>
      </c>
      <c r="U1777" s="40"/>
      <c r="V1777" s="40"/>
      <c r="W1777" s="40"/>
      <c r="X1777" s="40"/>
      <c r="Y1777" s="40"/>
      <c r="Z1777" s="40"/>
      <c r="AA1777" s="40"/>
      <c r="AB1777" s="40"/>
      <c r="AC1777" s="40"/>
      <c r="AD1777" s="40"/>
      <c r="AE1777" s="40"/>
      <c r="AR1777" s="239" t="s">
        <v>290</v>
      </c>
      <c r="AT1777" s="239" t="s">
        <v>179</v>
      </c>
      <c r="AU1777" s="239" t="s">
        <v>82</v>
      </c>
      <c r="AY1777" s="19" t="s">
        <v>177</v>
      </c>
      <c r="BE1777" s="240">
        <f>IF(N1777="základní",J1777,0)</f>
        <v>0</v>
      </c>
      <c r="BF1777" s="240">
        <f>IF(N1777="snížená",J1777,0)</f>
        <v>0</v>
      </c>
      <c r="BG1777" s="240">
        <f>IF(N1777="zákl. přenesená",J1777,0)</f>
        <v>0</v>
      </c>
      <c r="BH1777" s="240">
        <f>IF(N1777="sníž. přenesená",J1777,0)</f>
        <v>0</v>
      </c>
      <c r="BI1777" s="240">
        <f>IF(N1777="nulová",J1777,0)</f>
        <v>0</v>
      </c>
      <c r="BJ1777" s="19" t="s">
        <v>80</v>
      </c>
      <c r="BK1777" s="240">
        <f>ROUND(I1777*H1777,2)</f>
        <v>0</v>
      </c>
      <c r="BL1777" s="19" t="s">
        <v>290</v>
      </c>
      <c r="BM1777" s="239" t="s">
        <v>2547</v>
      </c>
    </row>
    <row r="1778" s="12" customFormat="1" ht="22.8" customHeight="1">
      <c r="A1778" s="12"/>
      <c r="B1778" s="212"/>
      <c r="C1778" s="213"/>
      <c r="D1778" s="214" t="s">
        <v>72</v>
      </c>
      <c r="E1778" s="226" t="s">
        <v>2548</v>
      </c>
      <c r="F1778" s="226" t="s">
        <v>2549</v>
      </c>
      <c r="G1778" s="213"/>
      <c r="H1778" s="213"/>
      <c r="I1778" s="216"/>
      <c r="J1778" s="227">
        <f>BK1778</f>
        <v>0</v>
      </c>
      <c r="K1778" s="213"/>
      <c r="L1778" s="218"/>
      <c r="M1778" s="219"/>
      <c r="N1778" s="220"/>
      <c r="O1778" s="220"/>
      <c r="P1778" s="221">
        <f>SUM(P1779:P1823)</f>
        <v>0</v>
      </c>
      <c r="Q1778" s="220"/>
      <c r="R1778" s="221">
        <f>SUM(R1779:R1823)</f>
        <v>0.15181502999999999</v>
      </c>
      <c r="S1778" s="220"/>
      <c r="T1778" s="222">
        <f>SUM(T1779:T1823)</f>
        <v>0</v>
      </c>
      <c r="U1778" s="12"/>
      <c r="V1778" s="12"/>
      <c r="W1778" s="12"/>
      <c r="X1778" s="12"/>
      <c r="Y1778" s="12"/>
      <c r="Z1778" s="12"/>
      <c r="AA1778" s="12"/>
      <c r="AB1778" s="12"/>
      <c r="AC1778" s="12"/>
      <c r="AD1778" s="12"/>
      <c r="AE1778" s="12"/>
      <c r="AR1778" s="223" t="s">
        <v>82</v>
      </c>
      <c r="AT1778" s="224" t="s">
        <v>72</v>
      </c>
      <c r="AU1778" s="224" t="s">
        <v>80</v>
      </c>
      <c r="AY1778" s="223" t="s">
        <v>177</v>
      </c>
      <c r="BK1778" s="225">
        <f>SUM(BK1779:BK1823)</f>
        <v>0</v>
      </c>
    </row>
    <row r="1779" s="2" customFormat="1" ht="14.4" customHeight="1">
      <c r="A1779" s="40"/>
      <c r="B1779" s="41"/>
      <c r="C1779" s="228" t="s">
        <v>2550</v>
      </c>
      <c r="D1779" s="228" t="s">
        <v>179</v>
      </c>
      <c r="E1779" s="229" t="s">
        <v>2551</v>
      </c>
      <c r="F1779" s="230" t="s">
        <v>2552</v>
      </c>
      <c r="G1779" s="231" t="s">
        <v>269</v>
      </c>
      <c r="H1779" s="232">
        <v>30.911999999999999</v>
      </c>
      <c r="I1779" s="233"/>
      <c r="J1779" s="234">
        <f>ROUND(I1779*H1779,2)</f>
        <v>0</v>
      </c>
      <c r="K1779" s="230" t="s">
        <v>183</v>
      </c>
      <c r="L1779" s="46"/>
      <c r="M1779" s="235" t="s">
        <v>21</v>
      </c>
      <c r="N1779" s="236" t="s">
        <v>44</v>
      </c>
      <c r="O1779" s="86"/>
      <c r="P1779" s="237">
        <f>O1779*H1779</f>
        <v>0</v>
      </c>
      <c r="Q1779" s="237">
        <v>0.00013999999999999999</v>
      </c>
      <c r="R1779" s="237">
        <f>Q1779*H1779</f>
        <v>0.0043276799999999995</v>
      </c>
      <c r="S1779" s="237">
        <v>0</v>
      </c>
      <c r="T1779" s="238">
        <f>S1779*H1779</f>
        <v>0</v>
      </c>
      <c r="U1779" s="40"/>
      <c r="V1779" s="40"/>
      <c r="W1779" s="40"/>
      <c r="X1779" s="40"/>
      <c r="Y1779" s="40"/>
      <c r="Z1779" s="40"/>
      <c r="AA1779" s="40"/>
      <c r="AB1779" s="40"/>
      <c r="AC1779" s="40"/>
      <c r="AD1779" s="40"/>
      <c r="AE1779" s="40"/>
      <c r="AR1779" s="239" t="s">
        <v>290</v>
      </c>
      <c r="AT1779" s="239" t="s">
        <v>179</v>
      </c>
      <c r="AU1779" s="239" t="s">
        <v>82</v>
      </c>
      <c r="AY1779" s="19" t="s">
        <v>177</v>
      </c>
      <c r="BE1779" s="240">
        <f>IF(N1779="základní",J1779,0)</f>
        <v>0</v>
      </c>
      <c r="BF1779" s="240">
        <f>IF(N1779="snížená",J1779,0)</f>
        <v>0</v>
      </c>
      <c r="BG1779" s="240">
        <f>IF(N1779="zákl. přenesená",J1779,0)</f>
        <v>0</v>
      </c>
      <c r="BH1779" s="240">
        <f>IF(N1779="sníž. přenesená",J1779,0)</f>
        <v>0</v>
      </c>
      <c r="BI1779" s="240">
        <f>IF(N1779="nulová",J1779,0)</f>
        <v>0</v>
      </c>
      <c r="BJ1779" s="19" t="s">
        <v>80</v>
      </c>
      <c r="BK1779" s="240">
        <f>ROUND(I1779*H1779,2)</f>
        <v>0</v>
      </c>
      <c r="BL1779" s="19" t="s">
        <v>290</v>
      </c>
      <c r="BM1779" s="239" t="s">
        <v>2553</v>
      </c>
    </row>
    <row r="1780" s="13" customFormat="1">
      <c r="A1780" s="13"/>
      <c r="B1780" s="241"/>
      <c r="C1780" s="242"/>
      <c r="D1780" s="243" t="s">
        <v>186</v>
      </c>
      <c r="E1780" s="244" t="s">
        <v>21</v>
      </c>
      <c r="F1780" s="245" t="s">
        <v>2554</v>
      </c>
      <c r="G1780" s="242"/>
      <c r="H1780" s="244" t="s">
        <v>21</v>
      </c>
      <c r="I1780" s="246"/>
      <c r="J1780" s="242"/>
      <c r="K1780" s="242"/>
      <c r="L1780" s="247"/>
      <c r="M1780" s="248"/>
      <c r="N1780" s="249"/>
      <c r="O1780" s="249"/>
      <c r="P1780" s="249"/>
      <c r="Q1780" s="249"/>
      <c r="R1780" s="249"/>
      <c r="S1780" s="249"/>
      <c r="T1780" s="250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51" t="s">
        <v>186</v>
      </c>
      <c r="AU1780" s="251" t="s">
        <v>82</v>
      </c>
      <c r="AV1780" s="13" t="s">
        <v>80</v>
      </c>
      <c r="AW1780" s="13" t="s">
        <v>34</v>
      </c>
      <c r="AX1780" s="13" t="s">
        <v>73</v>
      </c>
      <c r="AY1780" s="251" t="s">
        <v>177</v>
      </c>
    </row>
    <row r="1781" s="13" customFormat="1">
      <c r="A1781" s="13"/>
      <c r="B1781" s="241"/>
      <c r="C1781" s="242"/>
      <c r="D1781" s="243" t="s">
        <v>186</v>
      </c>
      <c r="E1781" s="244" t="s">
        <v>21</v>
      </c>
      <c r="F1781" s="245" t="s">
        <v>2555</v>
      </c>
      <c r="G1781" s="242"/>
      <c r="H1781" s="244" t="s">
        <v>21</v>
      </c>
      <c r="I1781" s="246"/>
      <c r="J1781" s="242"/>
      <c r="K1781" s="242"/>
      <c r="L1781" s="247"/>
      <c r="M1781" s="248"/>
      <c r="N1781" s="249"/>
      <c r="O1781" s="249"/>
      <c r="P1781" s="249"/>
      <c r="Q1781" s="249"/>
      <c r="R1781" s="249"/>
      <c r="S1781" s="249"/>
      <c r="T1781" s="250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51" t="s">
        <v>186</v>
      </c>
      <c r="AU1781" s="251" t="s">
        <v>82</v>
      </c>
      <c r="AV1781" s="13" t="s">
        <v>80</v>
      </c>
      <c r="AW1781" s="13" t="s">
        <v>34</v>
      </c>
      <c r="AX1781" s="13" t="s">
        <v>73</v>
      </c>
      <c r="AY1781" s="251" t="s">
        <v>177</v>
      </c>
    </row>
    <row r="1782" s="13" customFormat="1">
      <c r="A1782" s="13"/>
      <c r="B1782" s="241"/>
      <c r="C1782" s="242"/>
      <c r="D1782" s="243" t="s">
        <v>186</v>
      </c>
      <c r="E1782" s="244" t="s">
        <v>21</v>
      </c>
      <c r="F1782" s="245" t="s">
        <v>2556</v>
      </c>
      <c r="G1782" s="242"/>
      <c r="H1782" s="244" t="s">
        <v>21</v>
      </c>
      <c r="I1782" s="246"/>
      <c r="J1782" s="242"/>
      <c r="K1782" s="242"/>
      <c r="L1782" s="247"/>
      <c r="M1782" s="248"/>
      <c r="N1782" s="249"/>
      <c r="O1782" s="249"/>
      <c r="P1782" s="249"/>
      <c r="Q1782" s="249"/>
      <c r="R1782" s="249"/>
      <c r="S1782" s="249"/>
      <c r="T1782" s="250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51" t="s">
        <v>186</v>
      </c>
      <c r="AU1782" s="251" t="s">
        <v>82</v>
      </c>
      <c r="AV1782" s="13" t="s">
        <v>80</v>
      </c>
      <c r="AW1782" s="13" t="s">
        <v>34</v>
      </c>
      <c r="AX1782" s="13" t="s">
        <v>73</v>
      </c>
      <c r="AY1782" s="251" t="s">
        <v>177</v>
      </c>
    </row>
    <row r="1783" s="14" customFormat="1">
      <c r="A1783" s="14"/>
      <c r="B1783" s="252"/>
      <c r="C1783" s="253"/>
      <c r="D1783" s="243" t="s">
        <v>186</v>
      </c>
      <c r="E1783" s="254" t="s">
        <v>21</v>
      </c>
      <c r="F1783" s="255" t="s">
        <v>2557</v>
      </c>
      <c r="G1783" s="253"/>
      <c r="H1783" s="256">
        <v>30.911999999999999</v>
      </c>
      <c r="I1783" s="257"/>
      <c r="J1783" s="253"/>
      <c r="K1783" s="253"/>
      <c r="L1783" s="258"/>
      <c r="M1783" s="259"/>
      <c r="N1783" s="260"/>
      <c r="O1783" s="260"/>
      <c r="P1783" s="260"/>
      <c r="Q1783" s="260"/>
      <c r="R1783" s="260"/>
      <c r="S1783" s="260"/>
      <c r="T1783" s="261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62" t="s">
        <v>186</v>
      </c>
      <c r="AU1783" s="262" t="s">
        <v>82</v>
      </c>
      <c r="AV1783" s="14" t="s">
        <v>82</v>
      </c>
      <c r="AW1783" s="14" t="s">
        <v>34</v>
      </c>
      <c r="AX1783" s="14" t="s">
        <v>80</v>
      </c>
      <c r="AY1783" s="262" t="s">
        <v>177</v>
      </c>
    </row>
    <row r="1784" s="2" customFormat="1" ht="14.4" customHeight="1">
      <c r="A1784" s="40"/>
      <c r="B1784" s="41"/>
      <c r="C1784" s="228" t="s">
        <v>2558</v>
      </c>
      <c r="D1784" s="228" t="s">
        <v>179</v>
      </c>
      <c r="E1784" s="229" t="s">
        <v>2559</v>
      </c>
      <c r="F1784" s="230" t="s">
        <v>2560</v>
      </c>
      <c r="G1784" s="231" t="s">
        <v>269</v>
      </c>
      <c r="H1784" s="232">
        <v>30.911999999999999</v>
      </c>
      <c r="I1784" s="233"/>
      <c r="J1784" s="234">
        <f>ROUND(I1784*H1784,2)</f>
        <v>0</v>
      </c>
      <c r="K1784" s="230" t="s">
        <v>183</v>
      </c>
      <c r="L1784" s="46"/>
      <c r="M1784" s="235" t="s">
        <v>21</v>
      </c>
      <c r="N1784" s="236" t="s">
        <v>44</v>
      </c>
      <c r="O1784" s="86"/>
      <c r="P1784" s="237">
        <f>O1784*H1784</f>
        <v>0</v>
      </c>
      <c r="Q1784" s="237">
        <v>0.00023000000000000001</v>
      </c>
      <c r="R1784" s="237">
        <f>Q1784*H1784</f>
        <v>0.0071097599999999997</v>
      </c>
      <c r="S1784" s="237">
        <v>0</v>
      </c>
      <c r="T1784" s="238">
        <f>S1784*H1784</f>
        <v>0</v>
      </c>
      <c r="U1784" s="40"/>
      <c r="V1784" s="40"/>
      <c r="W1784" s="40"/>
      <c r="X1784" s="40"/>
      <c r="Y1784" s="40"/>
      <c r="Z1784" s="40"/>
      <c r="AA1784" s="40"/>
      <c r="AB1784" s="40"/>
      <c r="AC1784" s="40"/>
      <c r="AD1784" s="40"/>
      <c r="AE1784" s="40"/>
      <c r="AR1784" s="239" t="s">
        <v>290</v>
      </c>
      <c r="AT1784" s="239" t="s">
        <v>179</v>
      </c>
      <c r="AU1784" s="239" t="s">
        <v>82</v>
      </c>
      <c r="AY1784" s="19" t="s">
        <v>177</v>
      </c>
      <c r="BE1784" s="240">
        <f>IF(N1784="základní",J1784,0)</f>
        <v>0</v>
      </c>
      <c r="BF1784" s="240">
        <f>IF(N1784="snížená",J1784,0)</f>
        <v>0</v>
      </c>
      <c r="BG1784" s="240">
        <f>IF(N1784="zákl. přenesená",J1784,0)</f>
        <v>0</v>
      </c>
      <c r="BH1784" s="240">
        <f>IF(N1784="sníž. přenesená",J1784,0)</f>
        <v>0</v>
      </c>
      <c r="BI1784" s="240">
        <f>IF(N1784="nulová",J1784,0)</f>
        <v>0</v>
      </c>
      <c r="BJ1784" s="19" t="s">
        <v>80</v>
      </c>
      <c r="BK1784" s="240">
        <f>ROUND(I1784*H1784,2)</f>
        <v>0</v>
      </c>
      <c r="BL1784" s="19" t="s">
        <v>290</v>
      </c>
      <c r="BM1784" s="239" t="s">
        <v>2561</v>
      </c>
    </row>
    <row r="1785" s="2" customFormat="1" ht="14.4" customHeight="1">
      <c r="A1785" s="40"/>
      <c r="B1785" s="41"/>
      <c r="C1785" s="228" t="s">
        <v>2562</v>
      </c>
      <c r="D1785" s="228" t="s">
        <v>179</v>
      </c>
      <c r="E1785" s="229" t="s">
        <v>2563</v>
      </c>
      <c r="F1785" s="230" t="s">
        <v>2564</v>
      </c>
      <c r="G1785" s="231" t="s">
        <v>269</v>
      </c>
      <c r="H1785" s="232">
        <v>30.911999999999999</v>
      </c>
      <c r="I1785" s="233"/>
      <c r="J1785" s="234">
        <f>ROUND(I1785*H1785,2)</f>
        <v>0</v>
      </c>
      <c r="K1785" s="230" t="s">
        <v>183</v>
      </c>
      <c r="L1785" s="46"/>
      <c r="M1785" s="235" t="s">
        <v>21</v>
      </c>
      <c r="N1785" s="236" t="s">
        <v>44</v>
      </c>
      <c r="O1785" s="86"/>
      <c r="P1785" s="237">
        <f>O1785*H1785</f>
        <v>0</v>
      </c>
      <c r="Q1785" s="237">
        <v>0.00023000000000000001</v>
      </c>
      <c r="R1785" s="237">
        <f>Q1785*H1785</f>
        <v>0.0071097599999999997</v>
      </c>
      <c r="S1785" s="237">
        <v>0</v>
      </c>
      <c r="T1785" s="238">
        <f>S1785*H1785</f>
        <v>0</v>
      </c>
      <c r="U1785" s="40"/>
      <c r="V1785" s="40"/>
      <c r="W1785" s="40"/>
      <c r="X1785" s="40"/>
      <c r="Y1785" s="40"/>
      <c r="Z1785" s="40"/>
      <c r="AA1785" s="40"/>
      <c r="AB1785" s="40"/>
      <c r="AC1785" s="40"/>
      <c r="AD1785" s="40"/>
      <c r="AE1785" s="40"/>
      <c r="AR1785" s="239" t="s">
        <v>290</v>
      </c>
      <c r="AT1785" s="239" t="s">
        <v>179</v>
      </c>
      <c r="AU1785" s="239" t="s">
        <v>82</v>
      </c>
      <c r="AY1785" s="19" t="s">
        <v>177</v>
      </c>
      <c r="BE1785" s="240">
        <f>IF(N1785="základní",J1785,0)</f>
        <v>0</v>
      </c>
      <c r="BF1785" s="240">
        <f>IF(N1785="snížená",J1785,0)</f>
        <v>0</v>
      </c>
      <c r="BG1785" s="240">
        <f>IF(N1785="zákl. přenesená",J1785,0)</f>
        <v>0</v>
      </c>
      <c r="BH1785" s="240">
        <f>IF(N1785="sníž. přenesená",J1785,0)</f>
        <v>0</v>
      </c>
      <c r="BI1785" s="240">
        <f>IF(N1785="nulová",J1785,0)</f>
        <v>0</v>
      </c>
      <c r="BJ1785" s="19" t="s">
        <v>80</v>
      </c>
      <c r="BK1785" s="240">
        <f>ROUND(I1785*H1785,2)</f>
        <v>0</v>
      </c>
      <c r="BL1785" s="19" t="s">
        <v>290</v>
      </c>
      <c r="BM1785" s="239" t="s">
        <v>2565</v>
      </c>
    </row>
    <row r="1786" s="2" customFormat="1" ht="14.4" customHeight="1">
      <c r="A1786" s="40"/>
      <c r="B1786" s="41"/>
      <c r="C1786" s="228" t="s">
        <v>2566</v>
      </c>
      <c r="D1786" s="228" t="s">
        <v>179</v>
      </c>
      <c r="E1786" s="229" t="s">
        <v>2567</v>
      </c>
      <c r="F1786" s="230" t="s">
        <v>2568</v>
      </c>
      <c r="G1786" s="231" t="s">
        <v>269</v>
      </c>
      <c r="H1786" s="232">
        <v>178.50700000000001</v>
      </c>
      <c r="I1786" s="233"/>
      <c r="J1786" s="234">
        <f>ROUND(I1786*H1786,2)</f>
        <v>0</v>
      </c>
      <c r="K1786" s="230" t="s">
        <v>183</v>
      </c>
      <c r="L1786" s="46"/>
      <c r="M1786" s="235" t="s">
        <v>21</v>
      </c>
      <c r="N1786" s="236" t="s">
        <v>44</v>
      </c>
      <c r="O1786" s="86"/>
      <c r="P1786" s="237">
        <f>O1786*H1786</f>
        <v>0</v>
      </c>
      <c r="Q1786" s="237">
        <v>0.00014999999999999999</v>
      </c>
      <c r="R1786" s="237">
        <f>Q1786*H1786</f>
        <v>0.026776049999999999</v>
      </c>
      <c r="S1786" s="237">
        <v>0</v>
      </c>
      <c r="T1786" s="238">
        <f>S1786*H1786</f>
        <v>0</v>
      </c>
      <c r="U1786" s="40"/>
      <c r="V1786" s="40"/>
      <c r="W1786" s="40"/>
      <c r="X1786" s="40"/>
      <c r="Y1786" s="40"/>
      <c r="Z1786" s="40"/>
      <c r="AA1786" s="40"/>
      <c r="AB1786" s="40"/>
      <c r="AC1786" s="40"/>
      <c r="AD1786" s="40"/>
      <c r="AE1786" s="40"/>
      <c r="AR1786" s="239" t="s">
        <v>290</v>
      </c>
      <c r="AT1786" s="239" t="s">
        <v>179</v>
      </c>
      <c r="AU1786" s="239" t="s">
        <v>82</v>
      </c>
      <c r="AY1786" s="19" t="s">
        <v>177</v>
      </c>
      <c r="BE1786" s="240">
        <f>IF(N1786="základní",J1786,0)</f>
        <v>0</v>
      </c>
      <c r="BF1786" s="240">
        <f>IF(N1786="snížená",J1786,0)</f>
        <v>0</v>
      </c>
      <c r="BG1786" s="240">
        <f>IF(N1786="zákl. přenesená",J1786,0)</f>
        <v>0</v>
      </c>
      <c r="BH1786" s="240">
        <f>IF(N1786="sníž. přenesená",J1786,0)</f>
        <v>0</v>
      </c>
      <c r="BI1786" s="240">
        <f>IF(N1786="nulová",J1786,0)</f>
        <v>0</v>
      </c>
      <c r="BJ1786" s="19" t="s">
        <v>80</v>
      </c>
      <c r="BK1786" s="240">
        <f>ROUND(I1786*H1786,2)</f>
        <v>0</v>
      </c>
      <c r="BL1786" s="19" t="s">
        <v>290</v>
      </c>
      <c r="BM1786" s="239" t="s">
        <v>2569</v>
      </c>
    </row>
    <row r="1787" s="13" customFormat="1">
      <c r="A1787" s="13"/>
      <c r="B1787" s="241"/>
      <c r="C1787" s="242"/>
      <c r="D1787" s="243" t="s">
        <v>186</v>
      </c>
      <c r="E1787" s="244" t="s">
        <v>21</v>
      </c>
      <c r="F1787" s="245" t="s">
        <v>2570</v>
      </c>
      <c r="G1787" s="242"/>
      <c r="H1787" s="244" t="s">
        <v>21</v>
      </c>
      <c r="I1787" s="246"/>
      <c r="J1787" s="242"/>
      <c r="K1787" s="242"/>
      <c r="L1787" s="247"/>
      <c r="M1787" s="248"/>
      <c r="N1787" s="249"/>
      <c r="O1787" s="249"/>
      <c r="P1787" s="249"/>
      <c r="Q1787" s="249"/>
      <c r="R1787" s="249"/>
      <c r="S1787" s="249"/>
      <c r="T1787" s="250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51" t="s">
        <v>186</v>
      </c>
      <c r="AU1787" s="251" t="s">
        <v>82</v>
      </c>
      <c r="AV1787" s="13" t="s">
        <v>80</v>
      </c>
      <c r="AW1787" s="13" t="s">
        <v>34</v>
      </c>
      <c r="AX1787" s="13" t="s">
        <v>73</v>
      </c>
      <c r="AY1787" s="251" t="s">
        <v>177</v>
      </c>
    </row>
    <row r="1788" s="13" customFormat="1">
      <c r="A1788" s="13"/>
      <c r="B1788" s="241"/>
      <c r="C1788" s="242"/>
      <c r="D1788" s="243" t="s">
        <v>186</v>
      </c>
      <c r="E1788" s="244" t="s">
        <v>21</v>
      </c>
      <c r="F1788" s="245" t="s">
        <v>2571</v>
      </c>
      <c r="G1788" s="242"/>
      <c r="H1788" s="244" t="s">
        <v>21</v>
      </c>
      <c r="I1788" s="246"/>
      <c r="J1788" s="242"/>
      <c r="K1788" s="242"/>
      <c r="L1788" s="247"/>
      <c r="M1788" s="248"/>
      <c r="N1788" s="249"/>
      <c r="O1788" s="249"/>
      <c r="P1788" s="249"/>
      <c r="Q1788" s="249"/>
      <c r="R1788" s="249"/>
      <c r="S1788" s="249"/>
      <c r="T1788" s="250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51" t="s">
        <v>186</v>
      </c>
      <c r="AU1788" s="251" t="s">
        <v>82</v>
      </c>
      <c r="AV1788" s="13" t="s">
        <v>80</v>
      </c>
      <c r="AW1788" s="13" t="s">
        <v>34</v>
      </c>
      <c r="AX1788" s="13" t="s">
        <v>73</v>
      </c>
      <c r="AY1788" s="251" t="s">
        <v>177</v>
      </c>
    </row>
    <row r="1789" s="13" customFormat="1">
      <c r="A1789" s="13"/>
      <c r="B1789" s="241"/>
      <c r="C1789" s="242"/>
      <c r="D1789" s="243" t="s">
        <v>186</v>
      </c>
      <c r="E1789" s="244" t="s">
        <v>21</v>
      </c>
      <c r="F1789" s="245" t="s">
        <v>1924</v>
      </c>
      <c r="G1789" s="242"/>
      <c r="H1789" s="244" t="s">
        <v>21</v>
      </c>
      <c r="I1789" s="246"/>
      <c r="J1789" s="242"/>
      <c r="K1789" s="242"/>
      <c r="L1789" s="247"/>
      <c r="M1789" s="248"/>
      <c r="N1789" s="249"/>
      <c r="O1789" s="249"/>
      <c r="P1789" s="249"/>
      <c r="Q1789" s="249"/>
      <c r="R1789" s="249"/>
      <c r="S1789" s="249"/>
      <c r="T1789" s="250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51" t="s">
        <v>186</v>
      </c>
      <c r="AU1789" s="251" t="s">
        <v>82</v>
      </c>
      <c r="AV1789" s="13" t="s">
        <v>80</v>
      </c>
      <c r="AW1789" s="13" t="s">
        <v>34</v>
      </c>
      <c r="AX1789" s="13" t="s">
        <v>73</v>
      </c>
      <c r="AY1789" s="251" t="s">
        <v>177</v>
      </c>
    </row>
    <row r="1790" s="14" customFormat="1">
      <c r="A1790" s="14"/>
      <c r="B1790" s="252"/>
      <c r="C1790" s="253"/>
      <c r="D1790" s="243" t="s">
        <v>186</v>
      </c>
      <c r="E1790" s="254" t="s">
        <v>21</v>
      </c>
      <c r="F1790" s="255" t="s">
        <v>2572</v>
      </c>
      <c r="G1790" s="253"/>
      <c r="H1790" s="256">
        <v>53.039000000000001</v>
      </c>
      <c r="I1790" s="257"/>
      <c r="J1790" s="253"/>
      <c r="K1790" s="253"/>
      <c r="L1790" s="258"/>
      <c r="M1790" s="259"/>
      <c r="N1790" s="260"/>
      <c r="O1790" s="260"/>
      <c r="P1790" s="260"/>
      <c r="Q1790" s="260"/>
      <c r="R1790" s="260"/>
      <c r="S1790" s="260"/>
      <c r="T1790" s="261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62" t="s">
        <v>186</v>
      </c>
      <c r="AU1790" s="262" t="s">
        <v>82</v>
      </c>
      <c r="AV1790" s="14" t="s">
        <v>82</v>
      </c>
      <c r="AW1790" s="14" t="s">
        <v>34</v>
      </c>
      <c r="AX1790" s="14" t="s">
        <v>73</v>
      </c>
      <c r="AY1790" s="262" t="s">
        <v>177</v>
      </c>
    </row>
    <row r="1791" s="14" customFormat="1">
      <c r="A1791" s="14"/>
      <c r="B1791" s="252"/>
      <c r="C1791" s="253"/>
      <c r="D1791" s="243" t="s">
        <v>186</v>
      </c>
      <c r="E1791" s="254" t="s">
        <v>21</v>
      </c>
      <c r="F1791" s="255" t="s">
        <v>2573</v>
      </c>
      <c r="G1791" s="253"/>
      <c r="H1791" s="256">
        <v>16.643999999999998</v>
      </c>
      <c r="I1791" s="257"/>
      <c r="J1791" s="253"/>
      <c r="K1791" s="253"/>
      <c r="L1791" s="258"/>
      <c r="M1791" s="259"/>
      <c r="N1791" s="260"/>
      <c r="O1791" s="260"/>
      <c r="P1791" s="260"/>
      <c r="Q1791" s="260"/>
      <c r="R1791" s="260"/>
      <c r="S1791" s="260"/>
      <c r="T1791" s="261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62" t="s">
        <v>186</v>
      </c>
      <c r="AU1791" s="262" t="s">
        <v>82</v>
      </c>
      <c r="AV1791" s="14" t="s">
        <v>82</v>
      </c>
      <c r="AW1791" s="14" t="s">
        <v>34</v>
      </c>
      <c r="AX1791" s="14" t="s">
        <v>73</v>
      </c>
      <c r="AY1791" s="262" t="s">
        <v>177</v>
      </c>
    </row>
    <row r="1792" s="14" customFormat="1">
      <c r="A1792" s="14"/>
      <c r="B1792" s="252"/>
      <c r="C1792" s="253"/>
      <c r="D1792" s="243" t="s">
        <v>186</v>
      </c>
      <c r="E1792" s="254" t="s">
        <v>21</v>
      </c>
      <c r="F1792" s="255" t="s">
        <v>2574</v>
      </c>
      <c r="G1792" s="253"/>
      <c r="H1792" s="256">
        <v>108.824</v>
      </c>
      <c r="I1792" s="257"/>
      <c r="J1792" s="253"/>
      <c r="K1792" s="253"/>
      <c r="L1792" s="258"/>
      <c r="M1792" s="259"/>
      <c r="N1792" s="260"/>
      <c r="O1792" s="260"/>
      <c r="P1792" s="260"/>
      <c r="Q1792" s="260"/>
      <c r="R1792" s="260"/>
      <c r="S1792" s="260"/>
      <c r="T1792" s="261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62" t="s">
        <v>186</v>
      </c>
      <c r="AU1792" s="262" t="s">
        <v>82</v>
      </c>
      <c r="AV1792" s="14" t="s">
        <v>82</v>
      </c>
      <c r="AW1792" s="14" t="s">
        <v>34</v>
      </c>
      <c r="AX1792" s="14" t="s">
        <v>73</v>
      </c>
      <c r="AY1792" s="262" t="s">
        <v>177</v>
      </c>
    </row>
    <row r="1793" s="15" customFormat="1">
      <c r="A1793" s="15"/>
      <c r="B1793" s="263"/>
      <c r="C1793" s="264"/>
      <c r="D1793" s="243" t="s">
        <v>186</v>
      </c>
      <c r="E1793" s="265" t="s">
        <v>21</v>
      </c>
      <c r="F1793" s="266" t="s">
        <v>190</v>
      </c>
      <c r="G1793" s="264"/>
      <c r="H1793" s="267">
        <v>178.50700000000001</v>
      </c>
      <c r="I1793" s="268"/>
      <c r="J1793" s="264"/>
      <c r="K1793" s="264"/>
      <c r="L1793" s="269"/>
      <c r="M1793" s="270"/>
      <c r="N1793" s="271"/>
      <c r="O1793" s="271"/>
      <c r="P1793" s="271"/>
      <c r="Q1793" s="271"/>
      <c r="R1793" s="271"/>
      <c r="S1793" s="271"/>
      <c r="T1793" s="272"/>
      <c r="U1793" s="15"/>
      <c r="V1793" s="15"/>
      <c r="W1793" s="15"/>
      <c r="X1793" s="15"/>
      <c r="Y1793" s="15"/>
      <c r="Z1793" s="15"/>
      <c r="AA1793" s="15"/>
      <c r="AB1793" s="15"/>
      <c r="AC1793" s="15"/>
      <c r="AD1793" s="15"/>
      <c r="AE1793" s="15"/>
      <c r="AT1793" s="273" t="s">
        <v>186</v>
      </c>
      <c r="AU1793" s="273" t="s">
        <v>82</v>
      </c>
      <c r="AV1793" s="15" t="s">
        <v>184</v>
      </c>
      <c r="AW1793" s="15" t="s">
        <v>34</v>
      </c>
      <c r="AX1793" s="15" t="s">
        <v>80</v>
      </c>
      <c r="AY1793" s="273" t="s">
        <v>177</v>
      </c>
    </row>
    <row r="1794" s="2" customFormat="1" ht="14.4" customHeight="1">
      <c r="A1794" s="40"/>
      <c r="B1794" s="41"/>
      <c r="C1794" s="228" t="s">
        <v>2575</v>
      </c>
      <c r="D1794" s="228" t="s">
        <v>179</v>
      </c>
      <c r="E1794" s="229" t="s">
        <v>2576</v>
      </c>
      <c r="F1794" s="230" t="s">
        <v>2577</v>
      </c>
      <c r="G1794" s="231" t="s">
        <v>269</v>
      </c>
      <c r="H1794" s="232">
        <v>178.50700000000001</v>
      </c>
      <c r="I1794" s="233"/>
      <c r="J1794" s="234">
        <f>ROUND(I1794*H1794,2)</f>
        <v>0</v>
      </c>
      <c r="K1794" s="230" t="s">
        <v>183</v>
      </c>
      <c r="L1794" s="46"/>
      <c r="M1794" s="235" t="s">
        <v>21</v>
      </c>
      <c r="N1794" s="236" t="s">
        <v>44</v>
      </c>
      <c r="O1794" s="86"/>
      <c r="P1794" s="237">
        <f>O1794*H1794</f>
        <v>0</v>
      </c>
      <c r="Q1794" s="237">
        <v>0.00013999999999999999</v>
      </c>
      <c r="R1794" s="237">
        <f>Q1794*H1794</f>
        <v>0.024990979999999999</v>
      </c>
      <c r="S1794" s="237">
        <v>0</v>
      </c>
      <c r="T1794" s="238">
        <f>S1794*H1794</f>
        <v>0</v>
      </c>
      <c r="U1794" s="40"/>
      <c r="V1794" s="40"/>
      <c r="W1794" s="40"/>
      <c r="X1794" s="40"/>
      <c r="Y1794" s="40"/>
      <c r="Z1794" s="40"/>
      <c r="AA1794" s="40"/>
      <c r="AB1794" s="40"/>
      <c r="AC1794" s="40"/>
      <c r="AD1794" s="40"/>
      <c r="AE1794" s="40"/>
      <c r="AR1794" s="239" t="s">
        <v>290</v>
      </c>
      <c r="AT1794" s="239" t="s">
        <v>179</v>
      </c>
      <c r="AU1794" s="239" t="s">
        <v>82</v>
      </c>
      <c r="AY1794" s="19" t="s">
        <v>177</v>
      </c>
      <c r="BE1794" s="240">
        <f>IF(N1794="základní",J1794,0)</f>
        <v>0</v>
      </c>
      <c r="BF1794" s="240">
        <f>IF(N1794="snížená",J1794,0)</f>
        <v>0</v>
      </c>
      <c r="BG1794" s="240">
        <f>IF(N1794="zákl. přenesená",J1794,0)</f>
        <v>0</v>
      </c>
      <c r="BH1794" s="240">
        <f>IF(N1794="sníž. přenesená",J1794,0)</f>
        <v>0</v>
      </c>
      <c r="BI1794" s="240">
        <f>IF(N1794="nulová",J1794,0)</f>
        <v>0</v>
      </c>
      <c r="BJ1794" s="19" t="s">
        <v>80</v>
      </c>
      <c r="BK1794" s="240">
        <f>ROUND(I1794*H1794,2)</f>
        <v>0</v>
      </c>
      <c r="BL1794" s="19" t="s">
        <v>290</v>
      </c>
      <c r="BM1794" s="239" t="s">
        <v>2578</v>
      </c>
    </row>
    <row r="1795" s="2" customFormat="1" ht="14.4" customHeight="1">
      <c r="A1795" s="40"/>
      <c r="B1795" s="41"/>
      <c r="C1795" s="228" t="s">
        <v>2579</v>
      </c>
      <c r="D1795" s="228" t="s">
        <v>179</v>
      </c>
      <c r="E1795" s="229" t="s">
        <v>2580</v>
      </c>
      <c r="F1795" s="230" t="s">
        <v>2581</v>
      </c>
      <c r="G1795" s="231" t="s">
        <v>269</v>
      </c>
      <c r="H1795" s="232">
        <v>10</v>
      </c>
      <c r="I1795" s="233"/>
      <c r="J1795" s="234">
        <f>ROUND(I1795*H1795,2)</f>
        <v>0</v>
      </c>
      <c r="K1795" s="230" t="s">
        <v>183</v>
      </c>
      <c r="L1795" s="46"/>
      <c r="M1795" s="235" t="s">
        <v>21</v>
      </c>
      <c r="N1795" s="236" t="s">
        <v>44</v>
      </c>
      <c r="O1795" s="86"/>
      <c r="P1795" s="237">
        <f>O1795*H1795</f>
        <v>0</v>
      </c>
      <c r="Q1795" s="237">
        <v>0.00011</v>
      </c>
      <c r="R1795" s="237">
        <f>Q1795*H1795</f>
        <v>0.0011000000000000001</v>
      </c>
      <c r="S1795" s="237">
        <v>0</v>
      </c>
      <c r="T1795" s="238">
        <f>S1795*H1795</f>
        <v>0</v>
      </c>
      <c r="U1795" s="40"/>
      <c r="V1795" s="40"/>
      <c r="W1795" s="40"/>
      <c r="X1795" s="40"/>
      <c r="Y1795" s="40"/>
      <c r="Z1795" s="40"/>
      <c r="AA1795" s="40"/>
      <c r="AB1795" s="40"/>
      <c r="AC1795" s="40"/>
      <c r="AD1795" s="40"/>
      <c r="AE1795" s="40"/>
      <c r="AR1795" s="239" t="s">
        <v>290</v>
      </c>
      <c r="AT1795" s="239" t="s">
        <v>179</v>
      </c>
      <c r="AU1795" s="239" t="s">
        <v>82</v>
      </c>
      <c r="AY1795" s="19" t="s">
        <v>177</v>
      </c>
      <c r="BE1795" s="240">
        <f>IF(N1795="základní",J1795,0)</f>
        <v>0</v>
      </c>
      <c r="BF1795" s="240">
        <f>IF(N1795="snížená",J1795,0)</f>
        <v>0</v>
      </c>
      <c r="BG1795" s="240">
        <f>IF(N1795="zákl. přenesená",J1795,0)</f>
        <v>0</v>
      </c>
      <c r="BH1795" s="240">
        <f>IF(N1795="sníž. přenesená",J1795,0)</f>
        <v>0</v>
      </c>
      <c r="BI1795" s="240">
        <f>IF(N1795="nulová",J1795,0)</f>
        <v>0</v>
      </c>
      <c r="BJ1795" s="19" t="s">
        <v>80</v>
      </c>
      <c r="BK1795" s="240">
        <f>ROUND(I1795*H1795,2)</f>
        <v>0</v>
      </c>
      <c r="BL1795" s="19" t="s">
        <v>290</v>
      </c>
      <c r="BM1795" s="239" t="s">
        <v>2582</v>
      </c>
    </row>
    <row r="1796" s="13" customFormat="1">
      <c r="A1796" s="13"/>
      <c r="B1796" s="241"/>
      <c r="C1796" s="242"/>
      <c r="D1796" s="243" t="s">
        <v>186</v>
      </c>
      <c r="E1796" s="244" t="s">
        <v>21</v>
      </c>
      <c r="F1796" s="245" t="s">
        <v>2583</v>
      </c>
      <c r="G1796" s="242"/>
      <c r="H1796" s="244" t="s">
        <v>21</v>
      </c>
      <c r="I1796" s="246"/>
      <c r="J1796" s="242"/>
      <c r="K1796" s="242"/>
      <c r="L1796" s="247"/>
      <c r="M1796" s="248"/>
      <c r="N1796" s="249"/>
      <c r="O1796" s="249"/>
      <c r="P1796" s="249"/>
      <c r="Q1796" s="249"/>
      <c r="R1796" s="249"/>
      <c r="S1796" s="249"/>
      <c r="T1796" s="250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51" t="s">
        <v>186</v>
      </c>
      <c r="AU1796" s="251" t="s">
        <v>82</v>
      </c>
      <c r="AV1796" s="13" t="s">
        <v>80</v>
      </c>
      <c r="AW1796" s="13" t="s">
        <v>34</v>
      </c>
      <c r="AX1796" s="13" t="s">
        <v>73</v>
      </c>
      <c r="AY1796" s="251" t="s">
        <v>177</v>
      </c>
    </row>
    <row r="1797" s="13" customFormat="1">
      <c r="A1797" s="13"/>
      <c r="B1797" s="241"/>
      <c r="C1797" s="242"/>
      <c r="D1797" s="243" t="s">
        <v>186</v>
      </c>
      <c r="E1797" s="244" t="s">
        <v>21</v>
      </c>
      <c r="F1797" s="245" t="s">
        <v>2584</v>
      </c>
      <c r="G1797" s="242"/>
      <c r="H1797" s="244" t="s">
        <v>21</v>
      </c>
      <c r="I1797" s="246"/>
      <c r="J1797" s="242"/>
      <c r="K1797" s="242"/>
      <c r="L1797" s="247"/>
      <c r="M1797" s="248"/>
      <c r="N1797" s="249"/>
      <c r="O1797" s="249"/>
      <c r="P1797" s="249"/>
      <c r="Q1797" s="249"/>
      <c r="R1797" s="249"/>
      <c r="S1797" s="249"/>
      <c r="T1797" s="250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51" t="s">
        <v>186</v>
      </c>
      <c r="AU1797" s="251" t="s">
        <v>82</v>
      </c>
      <c r="AV1797" s="13" t="s">
        <v>80</v>
      </c>
      <c r="AW1797" s="13" t="s">
        <v>34</v>
      </c>
      <c r="AX1797" s="13" t="s">
        <v>73</v>
      </c>
      <c r="AY1797" s="251" t="s">
        <v>177</v>
      </c>
    </row>
    <row r="1798" s="14" customFormat="1">
      <c r="A1798" s="14"/>
      <c r="B1798" s="252"/>
      <c r="C1798" s="253"/>
      <c r="D1798" s="243" t="s">
        <v>186</v>
      </c>
      <c r="E1798" s="254" t="s">
        <v>21</v>
      </c>
      <c r="F1798" s="255" t="s">
        <v>2104</v>
      </c>
      <c r="G1798" s="253"/>
      <c r="H1798" s="256">
        <v>10</v>
      </c>
      <c r="I1798" s="257"/>
      <c r="J1798" s="253"/>
      <c r="K1798" s="253"/>
      <c r="L1798" s="258"/>
      <c r="M1798" s="259"/>
      <c r="N1798" s="260"/>
      <c r="O1798" s="260"/>
      <c r="P1798" s="260"/>
      <c r="Q1798" s="260"/>
      <c r="R1798" s="260"/>
      <c r="S1798" s="260"/>
      <c r="T1798" s="261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62" t="s">
        <v>186</v>
      </c>
      <c r="AU1798" s="262" t="s">
        <v>82</v>
      </c>
      <c r="AV1798" s="14" t="s">
        <v>82</v>
      </c>
      <c r="AW1798" s="14" t="s">
        <v>34</v>
      </c>
      <c r="AX1798" s="14" t="s">
        <v>80</v>
      </c>
      <c r="AY1798" s="262" t="s">
        <v>177</v>
      </c>
    </row>
    <row r="1799" s="2" customFormat="1" ht="19.8" customHeight="1">
      <c r="A1799" s="40"/>
      <c r="B1799" s="41"/>
      <c r="C1799" s="228" t="s">
        <v>2585</v>
      </c>
      <c r="D1799" s="228" t="s">
        <v>179</v>
      </c>
      <c r="E1799" s="229" t="s">
        <v>2586</v>
      </c>
      <c r="F1799" s="230" t="s">
        <v>2587</v>
      </c>
      <c r="G1799" s="231" t="s">
        <v>269</v>
      </c>
      <c r="H1799" s="232">
        <v>10</v>
      </c>
      <c r="I1799" s="233"/>
      <c r="J1799" s="234">
        <f>ROUND(I1799*H1799,2)</f>
        <v>0</v>
      </c>
      <c r="K1799" s="230" t="s">
        <v>183</v>
      </c>
      <c r="L1799" s="46"/>
      <c r="M1799" s="235" t="s">
        <v>21</v>
      </c>
      <c r="N1799" s="236" t="s">
        <v>44</v>
      </c>
      <c r="O1799" s="86"/>
      <c r="P1799" s="237">
        <f>O1799*H1799</f>
        <v>0</v>
      </c>
      <c r="Q1799" s="237">
        <v>8.0000000000000007E-05</v>
      </c>
      <c r="R1799" s="237">
        <f>Q1799*H1799</f>
        <v>0.00080000000000000004</v>
      </c>
      <c r="S1799" s="237">
        <v>0</v>
      </c>
      <c r="T1799" s="238">
        <f>S1799*H1799</f>
        <v>0</v>
      </c>
      <c r="U1799" s="40"/>
      <c r="V1799" s="40"/>
      <c r="W1799" s="40"/>
      <c r="X1799" s="40"/>
      <c r="Y1799" s="40"/>
      <c r="Z1799" s="40"/>
      <c r="AA1799" s="40"/>
      <c r="AB1799" s="40"/>
      <c r="AC1799" s="40"/>
      <c r="AD1799" s="40"/>
      <c r="AE1799" s="40"/>
      <c r="AR1799" s="239" t="s">
        <v>290</v>
      </c>
      <c r="AT1799" s="239" t="s">
        <v>179</v>
      </c>
      <c r="AU1799" s="239" t="s">
        <v>82</v>
      </c>
      <c r="AY1799" s="19" t="s">
        <v>177</v>
      </c>
      <c r="BE1799" s="240">
        <f>IF(N1799="základní",J1799,0)</f>
        <v>0</v>
      </c>
      <c r="BF1799" s="240">
        <f>IF(N1799="snížená",J1799,0)</f>
        <v>0</v>
      </c>
      <c r="BG1799" s="240">
        <f>IF(N1799="zákl. přenesená",J1799,0)</f>
        <v>0</v>
      </c>
      <c r="BH1799" s="240">
        <f>IF(N1799="sníž. přenesená",J1799,0)</f>
        <v>0</v>
      </c>
      <c r="BI1799" s="240">
        <f>IF(N1799="nulová",J1799,0)</f>
        <v>0</v>
      </c>
      <c r="BJ1799" s="19" t="s">
        <v>80</v>
      </c>
      <c r="BK1799" s="240">
        <f>ROUND(I1799*H1799,2)</f>
        <v>0</v>
      </c>
      <c r="BL1799" s="19" t="s">
        <v>290</v>
      </c>
      <c r="BM1799" s="239" t="s">
        <v>2588</v>
      </c>
    </row>
    <row r="1800" s="2" customFormat="1" ht="14.4" customHeight="1">
      <c r="A1800" s="40"/>
      <c r="B1800" s="41"/>
      <c r="C1800" s="228" t="s">
        <v>2589</v>
      </c>
      <c r="D1800" s="228" t="s">
        <v>179</v>
      </c>
      <c r="E1800" s="229" t="s">
        <v>2590</v>
      </c>
      <c r="F1800" s="230" t="s">
        <v>2591</v>
      </c>
      <c r="G1800" s="231" t="s">
        <v>269</v>
      </c>
      <c r="H1800" s="232">
        <v>10</v>
      </c>
      <c r="I1800" s="233"/>
      <c r="J1800" s="234">
        <f>ROUND(I1800*H1800,2)</f>
        <v>0</v>
      </c>
      <c r="K1800" s="230" t="s">
        <v>183</v>
      </c>
      <c r="L1800" s="46"/>
      <c r="M1800" s="235" t="s">
        <v>21</v>
      </c>
      <c r="N1800" s="236" t="s">
        <v>44</v>
      </c>
      <c r="O1800" s="86"/>
      <c r="P1800" s="237">
        <f>O1800*H1800</f>
        <v>0</v>
      </c>
      <c r="Q1800" s="237">
        <v>0</v>
      </c>
      <c r="R1800" s="237">
        <f>Q1800*H1800</f>
        <v>0</v>
      </c>
      <c r="S1800" s="237">
        <v>0</v>
      </c>
      <c r="T1800" s="238">
        <f>S1800*H1800</f>
        <v>0</v>
      </c>
      <c r="U1800" s="40"/>
      <c r="V1800" s="40"/>
      <c r="W1800" s="40"/>
      <c r="X1800" s="40"/>
      <c r="Y1800" s="40"/>
      <c r="Z1800" s="40"/>
      <c r="AA1800" s="40"/>
      <c r="AB1800" s="40"/>
      <c r="AC1800" s="40"/>
      <c r="AD1800" s="40"/>
      <c r="AE1800" s="40"/>
      <c r="AR1800" s="239" t="s">
        <v>290</v>
      </c>
      <c r="AT1800" s="239" t="s">
        <v>179</v>
      </c>
      <c r="AU1800" s="239" t="s">
        <v>82</v>
      </c>
      <c r="AY1800" s="19" t="s">
        <v>177</v>
      </c>
      <c r="BE1800" s="240">
        <f>IF(N1800="základní",J1800,0)</f>
        <v>0</v>
      </c>
      <c r="BF1800" s="240">
        <f>IF(N1800="snížená",J1800,0)</f>
        <v>0</v>
      </c>
      <c r="BG1800" s="240">
        <f>IF(N1800="zákl. přenesená",J1800,0)</f>
        <v>0</v>
      </c>
      <c r="BH1800" s="240">
        <f>IF(N1800="sníž. přenesená",J1800,0)</f>
        <v>0</v>
      </c>
      <c r="BI1800" s="240">
        <f>IF(N1800="nulová",J1800,0)</f>
        <v>0</v>
      </c>
      <c r="BJ1800" s="19" t="s">
        <v>80</v>
      </c>
      <c r="BK1800" s="240">
        <f>ROUND(I1800*H1800,2)</f>
        <v>0</v>
      </c>
      <c r="BL1800" s="19" t="s">
        <v>290</v>
      </c>
      <c r="BM1800" s="239" t="s">
        <v>2592</v>
      </c>
    </row>
    <row r="1801" s="2" customFormat="1" ht="19.8" customHeight="1">
      <c r="A1801" s="40"/>
      <c r="B1801" s="41"/>
      <c r="C1801" s="228" t="s">
        <v>2593</v>
      </c>
      <c r="D1801" s="228" t="s">
        <v>179</v>
      </c>
      <c r="E1801" s="229" t="s">
        <v>2594</v>
      </c>
      <c r="F1801" s="230" t="s">
        <v>2595</v>
      </c>
      <c r="G1801" s="231" t="s">
        <v>269</v>
      </c>
      <c r="H1801" s="232">
        <v>151.66</v>
      </c>
      <c r="I1801" s="233"/>
      <c r="J1801" s="234">
        <f>ROUND(I1801*H1801,2)</f>
        <v>0</v>
      </c>
      <c r="K1801" s="230" t="s">
        <v>183</v>
      </c>
      <c r="L1801" s="46"/>
      <c r="M1801" s="235" t="s">
        <v>21</v>
      </c>
      <c r="N1801" s="236" t="s">
        <v>44</v>
      </c>
      <c r="O1801" s="86"/>
      <c r="P1801" s="237">
        <f>O1801*H1801</f>
        <v>0</v>
      </c>
      <c r="Q1801" s="237">
        <v>0.00013999999999999999</v>
      </c>
      <c r="R1801" s="237">
        <f>Q1801*H1801</f>
        <v>0.021232399999999998</v>
      </c>
      <c r="S1801" s="237">
        <v>0</v>
      </c>
      <c r="T1801" s="238">
        <f>S1801*H1801</f>
        <v>0</v>
      </c>
      <c r="U1801" s="40"/>
      <c r="V1801" s="40"/>
      <c r="W1801" s="40"/>
      <c r="X1801" s="40"/>
      <c r="Y1801" s="40"/>
      <c r="Z1801" s="40"/>
      <c r="AA1801" s="40"/>
      <c r="AB1801" s="40"/>
      <c r="AC1801" s="40"/>
      <c r="AD1801" s="40"/>
      <c r="AE1801" s="40"/>
      <c r="AR1801" s="239" t="s">
        <v>290</v>
      </c>
      <c r="AT1801" s="239" t="s">
        <v>179</v>
      </c>
      <c r="AU1801" s="239" t="s">
        <v>82</v>
      </c>
      <c r="AY1801" s="19" t="s">
        <v>177</v>
      </c>
      <c r="BE1801" s="240">
        <f>IF(N1801="základní",J1801,0)</f>
        <v>0</v>
      </c>
      <c r="BF1801" s="240">
        <f>IF(N1801="snížená",J1801,0)</f>
        <v>0</v>
      </c>
      <c r="BG1801" s="240">
        <f>IF(N1801="zákl. přenesená",J1801,0)</f>
        <v>0</v>
      </c>
      <c r="BH1801" s="240">
        <f>IF(N1801="sníž. přenesená",J1801,0)</f>
        <v>0</v>
      </c>
      <c r="BI1801" s="240">
        <f>IF(N1801="nulová",J1801,0)</f>
        <v>0</v>
      </c>
      <c r="BJ1801" s="19" t="s">
        <v>80</v>
      </c>
      <c r="BK1801" s="240">
        <f>ROUND(I1801*H1801,2)</f>
        <v>0</v>
      </c>
      <c r="BL1801" s="19" t="s">
        <v>290</v>
      </c>
      <c r="BM1801" s="239" t="s">
        <v>2596</v>
      </c>
    </row>
    <row r="1802" s="13" customFormat="1">
      <c r="A1802" s="13"/>
      <c r="B1802" s="241"/>
      <c r="C1802" s="242"/>
      <c r="D1802" s="243" t="s">
        <v>186</v>
      </c>
      <c r="E1802" s="244" t="s">
        <v>21</v>
      </c>
      <c r="F1802" s="245" t="s">
        <v>2583</v>
      </c>
      <c r="G1802" s="242"/>
      <c r="H1802" s="244" t="s">
        <v>21</v>
      </c>
      <c r="I1802" s="246"/>
      <c r="J1802" s="242"/>
      <c r="K1802" s="242"/>
      <c r="L1802" s="247"/>
      <c r="M1802" s="248"/>
      <c r="N1802" s="249"/>
      <c r="O1802" s="249"/>
      <c r="P1802" s="249"/>
      <c r="Q1802" s="249"/>
      <c r="R1802" s="249"/>
      <c r="S1802" s="249"/>
      <c r="T1802" s="250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51" t="s">
        <v>186</v>
      </c>
      <c r="AU1802" s="251" t="s">
        <v>82</v>
      </c>
      <c r="AV1802" s="13" t="s">
        <v>80</v>
      </c>
      <c r="AW1802" s="13" t="s">
        <v>34</v>
      </c>
      <c r="AX1802" s="13" t="s">
        <v>73</v>
      </c>
      <c r="AY1802" s="251" t="s">
        <v>177</v>
      </c>
    </row>
    <row r="1803" s="14" customFormat="1">
      <c r="A1803" s="14"/>
      <c r="B1803" s="252"/>
      <c r="C1803" s="253"/>
      <c r="D1803" s="243" t="s">
        <v>186</v>
      </c>
      <c r="E1803" s="254" t="s">
        <v>21</v>
      </c>
      <c r="F1803" s="255" t="s">
        <v>2104</v>
      </c>
      <c r="G1803" s="253"/>
      <c r="H1803" s="256">
        <v>10</v>
      </c>
      <c r="I1803" s="257"/>
      <c r="J1803" s="253"/>
      <c r="K1803" s="253"/>
      <c r="L1803" s="258"/>
      <c r="M1803" s="259"/>
      <c r="N1803" s="260"/>
      <c r="O1803" s="260"/>
      <c r="P1803" s="260"/>
      <c r="Q1803" s="260"/>
      <c r="R1803" s="260"/>
      <c r="S1803" s="260"/>
      <c r="T1803" s="261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62" t="s">
        <v>186</v>
      </c>
      <c r="AU1803" s="262" t="s">
        <v>82</v>
      </c>
      <c r="AV1803" s="14" t="s">
        <v>82</v>
      </c>
      <c r="AW1803" s="14" t="s">
        <v>34</v>
      </c>
      <c r="AX1803" s="14" t="s">
        <v>73</v>
      </c>
      <c r="AY1803" s="262" t="s">
        <v>177</v>
      </c>
    </row>
    <row r="1804" s="13" customFormat="1">
      <c r="A1804" s="13"/>
      <c r="B1804" s="241"/>
      <c r="C1804" s="242"/>
      <c r="D1804" s="243" t="s">
        <v>186</v>
      </c>
      <c r="E1804" s="244" t="s">
        <v>21</v>
      </c>
      <c r="F1804" s="245" t="s">
        <v>2597</v>
      </c>
      <c r="G1804" s="242"/>
      <c r="H1804" s="244" t="s">
        <v>21</v>
      </c>
      <c r="I1804" s="246"/>
      <c r="J1804" s="242"/>
      <c r="K1804" s="242"/>
      <c r="L1804" s="247"/>
      <c r="M1804" s="248"/>
      <c r="N1804" s="249"/>
      <c r="O1804" s="249"/>
      <c r="P1804" s="249"/>
      <c r="Q1804" s="249"/>
      <c r="R1804" s="249"/>
      <c r="S1804" s="249"/>
      <c r="T1804" s="250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51" t="s">
        <v>186</v>
      </c>
      <c r="AU1804" s="251" t="s">
        <v>82</v>
      </c>
      <c r="AV1804" s="13" t="s">
        <v>80</v>
      </c>
      <c r="AW1804" s="13" t="s">
        <v>34</v>
      </c>
      <c r="AX1804" s="13" t="s">
        <v>73</v>
      </c>
      <c r="AY1804" s="251" t="s">
        <v>177</v>
      </c>
    </row>
    <row r="1805" s="14" customFormat="1">
      <c r="A1805" s="14"/>
      <c r="B1805" s="252"/>
      <c r="C1805" s="253"/>
      <c r="D1805" s="243" t="s">
        <v>186</v>
      </c>
      <c r="E1805" s="254" t="s">
        <v>21</v>
      </c>
      <c r="F1805" s="255" t="s">
        <v>2598</v>
      </c>
      <c r="G1805" s="253"/>
      <c r="H1805" s="256">
        <v>10.800000000000001</v>
      </c>
      <c r="I1805" s="257"/>
      <c r="J1805" s="253"/>
      <c r="K1805" s="253"/>
      <c r="L1805" s="258"/>
      <c r="M1805" s="259"/>
      <c r="N1805" s="260"/>
      <c r="O1805" s="260"/>
      <c r="P1805" s="260"/>
      <c r="Q1805" s="260"/>
      <c r="R1805" s="260"/>
      <c r="S1805" s="260"/>
      <c r="T1805" s="261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62" t="s">
        <v>186</v>
      </c>
      <c r="AU1805" s="262" t="s">
        <v>82</v>
      </c>
      <c r="AV1805" s="14" t="s">
        <v>82</v>
      </c>
      <c r="AW1805" s="14" t="s">
        <v>34</v>
      </c>
      <c r="AX1805" s="14" t="s">
        <v>73</v>
      </c>
      <c r="AY1805" s="262" t="s">
        <v>177</v>
      </c>
    </row>
    <row r="1806" s="13" customFormat="1">
      <c r="A1806" s="13"/>
      <c r="B1806" s="241"/>
      <c r="C1806" s="242"/>
      <c r="D1806" s="243" t="s">
        <v>186</v>
      </c>
      <c r="E1806" s="244" t="s">
        <v>21</v>
      </c>
      <c r="F1806" s="245" t="s">
        <v>2599</v>
      </c>
      <c r="G1806" s="242"/>
      <c r="H1806" s="244" t="s">
        <v>21</v>
      </c>
      <c r="I1806" s="246"/>
      <c r="J1806" s="242"/>
      <c r="K1806" s="242"/>
      <c r="L1806" s="247"/>
      <c r="M1806" s="248"/>
      <c r="N1806" s="249"/>
      <c r="O1806" s="249"/>
      <c r="P1806" s="249"/>
      <c r="Q1806" s="249"/>
      <c r="R1806" s="249"/>
      <c r="S1806" s="249"/>
      <c r="T1806" s="250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51" t="s">
        <v>186</v>
      </c>
      <c r="AU1806" s="251" t="s">
        <v>82</v>
      </c>
      <c r="AV1806" s="13" t="s">
        <v>80</v>
      </c>
      <c r="AW1806" s="13" t="s">
        <v>34</v>
      </c>
      <c r="AX1806" s="13" t="s">
        <v>73</v>
      </c>
      <c r="AY1806" s="251" t="s">
        <v>177</v>
      </c>
    </row>
    <row r="1807" s="14" customFormat="1">
      <c r="A1807" s="14"/>
      <c r="B1807" s="252"/>
      <c r="C1807" s="253"/>
      <c r="D1807" s="243" t="s">
        <v>186</v>
      </c>
      <c r="E1807" s="254" t="s">
        <v>21</v>
      </c>
      <c r="F1807" s="255" t="s">
        <v>2600</v>
      </c>
      <c r="G1807" s="253"/>
      <c r="H1807" s="256">
        <v>130.86000000000001</v>
      </c>
      <c r="I1807" s="257"/>
      <c r="J1807" s="253"/>
      <c r="K1807" s="253"/>
      <c r="L1807" s="258"/>
      <c r="M1807" s="259"/>
      <c r="N1807" s="260"/>
      <c r="O1807" s="260"/>
      <c r="P1807" s="260"/>
      <c r="Q1807" s="260"/>
      <c r="R1807" s="260"/>
      <c r="S1807" s="260"/>
      <c r="T1807" s="261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62" t="s">
        <v>186</v>
      </c>
      <c r="AU1807" s="262" t="s">
        <v>82</v>
      </c>
      <c r="AV1807" s="14" t="s">
        <v>82</v>
      </c>
      <c r="AW1807" s="14" t="s">
        <v>34</v>
      </c>
      <c r="AX1807" s="14" t="s">
        <v>73</v>
      </c>
      <c r="AY1807" s="262" t="s">
        <v>177</v>
      </c>
    </row>
    <row r="1808" s="15" customFormat="1">
      <c r="A1808" s="15"/>
      <c r="B1808" s="263"/>
      <c r="C1808" s="264"/>
      <c r="D1808" s="243" t="s">
        <v>186</v>
      </c>
      <c r="E1808" s="265" t="s">
        <v>21</v>
      </c>
      <c r="F1808" s="266" t="s">
        <v>190</v>
      </c>
      <c r="G1808" s="264"/>
      <c r="H1808" s="267">
        <v>151.66000000000003</v>
      </c>
      <c r="I1808" s="268"/>
      <c r="J1808" s="264"/>
      <c r="K1808" s="264"/>
      <c r="L1808" s="269"/>
      <c r="M1808" s="270"/>
      <c r="N1808" s="271"/>
      <c r="O1808" s="271"/>
      <c r="P1808" s="271"/>
      <c r="Q1808" s="271"/>
      <c r="R1808" s="271"/>
      <c r="S1808" s="271"/>
      <c r="T1808" s="272"/>
      <c r="U1808" s="15"/>
      <c r="V1808" s="15"/>
      <c r="W1808" s="15"/>
      <c r="X1808" s="15"/>
      <c r="Y1808" s="15"/>
      <c r="Z1808" s="15"/>
      <c r="AA1808" s="15"/>
      <c r="AB1808" s="15"/>
      <c r="AC1808" s="15"/>
      <c r="AD1808" s="15"/>
      <c r="AE1808" s="15"/>
      <c r="AT1808" s="273" t="s">
        <v>186</v>
      </c>
      <c r="AU1808" s="273" t="s">
        <v>82</v>
      </c>
      <c r="AV1808" s="15" t="s">
        <v>184</v>
      </c>
      <c r="AW1808" s="15" t="s">
        <v>34</v>
      </c>
      <c r="AX1808" s="15" t="s">
        <v>80</v>
      </c>
      <c r="AY1808" s="273" t="s">
        <v>177</v>
      </c>
    </row>
    <row r="1809" s="2" customFormat="1" ht="14.4" customHeight="1">
      <c r="A1809" s="40"/>
      <c r="B1809" s="41"/>
      <c r="C1809" s="228" t="s">
        <v>2601</v>
      </c>
      <c r="D1809" s="228" t="s">
        <v>179</v>
      </c>
      <c r="E1809" s="229" t="s">
        <v>2602</v>
      </c>
      <c r="F1809" s="230" t="s">
        <v>2603</v>
      </c>
      <c r="G1809" s="231" t="s">
        <v>269</v>
      </c>
      <c r="H1809" s="232">
        <v>151.66</v>
      </c>
      <c r="I1809" s="233"/>
      <c r="J1809" s="234">
        <f>ROUND(I1809*H1809,2)</f>
        <v>0</v>
      </c>
      <c r="K1809" s="230" t="s">
        <v>183</v>
      </c>
      <c r="L1809" s="46"/>
      <c r="M1809" s="235" t="s">
        <v>21</v>
      </c>
      <c r="N1809" s="236" t="s">
        <v>44</v>
      </c>
      <c r="O1809" s="86"/>
      <c r="P1809" s="237">
        <f>O1809*H1809</f>
        <v>0</v>
      </c>
      <c r="Q1809" s="237">
        <v>0.00012</v>
      </c>
      <c r="R1809" s="237">
        <f>Q1809*H1809</f>
        <v>0.018199199999999999</v>
      </c>
      <c r="S1809" s="237">
        <v>0</v>
      </c>
      <c r="T1809" s="238">
        <f>S1809*H1809</f>
        <v>0</v>
      </c>
      <c r="U1809" s="40"/>
      <c r="V1809" s="40"/>
      <c r="W1809" s="40"/>
      <c r="X1809" s="40"/>
      <c r="Y1809" s="40"/>
      <c r="Z1809" s="40"/>
      <c r="AA1809" s="40"/>
      <c r="AB1809" s="40"/>
      <c r="AC1809" s="40"/>
      <c r="AD1809" s="40"/>
      <c r="AE1809" s="40"/>
      <c r="AR1809" s="239" t="s">
        <v>290</v>
      </c>
      <c r="AT1809" s="239" t="s">
        <v>179</v>
      </c>
      <c r="AU1809" s="239" t="s">
        <v>82</v>
      </c>
      <c r="AY1809" s="19" t="s">
        <v>177</v>
      </c>
      <c r="BE1809" s="240">
        <f>IF(N1809="základní",J1809,0)</f>
        <v>0</v>
      </c>
      <c r="BF1809" s="240">
        <f>IF(N1809="snížená",J1809,0)</f>
        <v>0</v>
      </c>
      <c r="BG1809" s="240">
        <f>IF(N1809="zákl. přenesená",J1809,0)</f>
        <v>0</v>
      </c>
      <c r="BH1809" s="240">
        <f>IF(N1809="sníž. přenesená",J1809,0)</f>
        <v>0</v>
      </c>
      <c r="BI1809" s="240">
        <f>IF(N1809="nulová",J1809,0)</f>
        <v>0</v>
      </c>
      <c r="BJ1809" s="19" t="s">
        <v>80</v>
      </c>
      <c r="BK1809" s="240">
        <f>ROUND(I1809*H1809,2)</f>
        <v>0</v>
      </c>
      <c r="BL1809" s="19" t="s">
        <v>290</v>
      </c>
      <c r="BM1809" s="239" t="s">
        <v>2604</v>
      </c>
    </row>
    <row r="1810" s="2" customFormat="1" ht="14.4" customHeight="1">
      <c r="A1810" s="40"/>
      <c r="B1810" s="41"/>
      <c r="C1810" s="228" t="s">
        <v>2605</v>
      </c>
      <c r="D1810" s="228" t="s">
        <v>179</v>
      </c>
      <c r="E1810" s="229" t="s">
        <v>2606</v>
      </c>
      <c r="F1810" s="230" t="s">
        <v>2607</v>
      </c>
      <c r="G1810" s="231" t="s">
        <v>269</v>
      </c>
      <c r="H1810" s="232">
        <v>151.66</v>
      </c>
      <c r="I1810" s="233"/>
      <c r="J1810" s="234">
        <f>ROUND(I1810*H1810,2)</f>
        <v>0</v>
      </c>
      <c r="K1810" s="230" t="s">
        <v>183</v>
      </c>
      <c r="L1810" s="46"/>
      <c r="M1810" s="235" t="s">
        <v>21</v>
      </c>
      <c r="N1810" s="236" t="s">
        <v>44</v>
      </c>
      <c r="O1810" s="86"/>
      <c r="P1810" s="237">
        <f>O1810*H1810</f>
        <v>0</v>
      </c>
      <c r="Q1810" s="237">
        <v>0.00012</v>
      </c>
      <c r="R1810" s="237">
        <f>Q1810*H1810</f>
        <v>0.018199199999999999</v>
      </c>
      <c r="S1810" s="237">
        <v>0</v>
      </c>
      <c r="T1810" s="238">
        <f>S1810*H1810</f>
        <v>0</v>
      </c>
      <c r="U1810" s="40"/>
      <c r="V1810" s="40"/>
      <c r="W1810" s="40"/>
      <c r="X1810" s="40"/>
      <c r="Y1810" s="40"/>
      <c r="Z1810" s="40"/>
      <c r="AA1810" s="40"/>
      <c r="AB1810" s="40"/>
      <c r="AC1810" s="40"/>
      <c r="AD1810" s="40"/>
      <c r="AE1810" s="40"/>
      <c r="AR1810" s="239" t="s">
        <v>290</v>
      </c>
      <c r="AT1810" s="239" t="s">
        <v>179</v>
      </c>
      <c r="AU1810" s="239" t="s">
        <v>82</v>
      </c>
      <c r="AY1810" s="19" t="s">
        <v>177</v>
      </c>
      <c r="BE1810" s="240">
        <f>IF(N1810="základní",J1810,0)</f>
        <v>0</v>
      </c>
      <c r="BF1810" s="240">
        <f>IF(N1810="snížená",J1810,0)</f>
        <v>0</v>
      </c>
      <c r="BG1810" s="240">
        <f>IF(N1810="zákl. přenesená",J1810,0)</f>
        <v>0</v>
      </c>
      <c r="BH1810" s="240">
        <f>IF(N1810="sníž. přenesená",J1810,0)</f>
        <v>0</v>
      </c>
      <c r="BI1810" s="240">
        <f>IF(N1810="nulová",J1810,0)</f>
        <v>0</v>
      </c>
      <c r="BJ1810" s="19" t="s">
        <v>80</v>
      </c>
      <c r="BK1810" s="240">
        <f>ROUND(I1810*H1810,2)</f>
        <v>0</v>
      </c>
      <c r="BL1810" s="19" t="s">
        <v>290</v>
      </c>
      <c r="BM1810" s="239" t="s">
        <v>2608</v>
      </c>
    </row>
    <row r="1811" s="2" customFormat="1" ht="14.4" customHeight="1">
      <c r="A1811" s="40"/>
      <c r="B1811" s="41"/>
      <c r="C1811" s="228" t="s">
        <v>2609</v>
      </c>
      <c r="D1811" s="228" t="s">
        <v>179</v>
      </c>
      <c r="E1811" s="229" t="s">
        <v>2610</v>
      </c>
      <c r="F1811" s="230" t="s">
        <v>2611</v>
      </c>
      <c r="G1811" s="231" t="s">
        <v>269</v>
      </c>
      <c r="H1811" s="232">
        <v>33.799999999999997</v>
      </c>
      <c r="I1811" s="233"/>
      <c r="J1811" s="234">
        <f>ROUND(I1811*H1811,2)</f>
        <v>0</v>
      </c>
      <c r="K1811" s="230" t="s">
        <v>183</v>
      </c>
      <c r="L1811" s="46"/>
      <c r="M1811" s="235" t="s">
        <v>21</v>
      </c>
      <c r="N1811" s="236" t="s">
        <v>44</v>
      </c>
      <c r="O1811" s="86"/>
      <c r="P1811" s="237">
        <f>O1811*H1811</f>
        <v>0</v>
      </c>
      <c r="Q1811" s="237">
        <v>2.0000000000000002E-05</v>
      </c>
      <c r="R1811" s="237">
        <f>Q1811*H1811</f>
        <v>0.00067599999999999995</v>
      </c>
      <c r="S1811" s="237">
        <v>0</v>
      </c>
      <c r="T1811" s="238">
        <f>S1811*H1811</f>
        <v>0</v>
      </c>
      <c r="U1811" s="40"/>
      <c r="V1811" s="40"/>
      <c r="W1811" s="40"/>
      <c r="X1811" s="40"/>
      <c r="Y1811" s="40"/>
      <c r="Z1811" s="40"/>
      <c r="AA1811" s="40"/>
      <c r="AB1811" s="40"/>
      <c r="AC1811" s="40"/>
      <c r="AD1811" s="40"/>
      <c r="AE1811" s="40"/>
      <c r="AR1811" s="239" t="s">
        <v>290</v>
      </c>
      <c r="AT1811" s="239" t="s">
        <v>179</v>
      </c>
      <c r="AU1811" s="239" t="s">
        <v>82</v>
      </c>
      <c r="AY1811" s="19" t="s">
        <v>177</v>
      </c>
      <c r="BE1811" s="240">
        <f>IF(N1811="základní",J1811,0)</f>
        <v>0</v>
      </c>
      <c r="BF1811" s="240">
        <f>IF(N1811="snížená",J1811,0)</f>
        <v>0</v>
      </c>
      <c r="BG1811" s="240">
        <f>IF(N1811="zákl. přenesená",J1811,0)</f>
        <v>0</v>
      </c>
      <c r="BH1811" s="240">
        <f>IF(N1811="sníž. přenesená",J1811,0)</f>
        <v>0</v>
      </c>
      <c r="BI1811" s="240">
        <f>IF(N1811="nulová",J1811,0)</f>
        <v>0</v>
      </c>
      <c r="BJ1811" s="19" t="s">
        <v>80</v>
      </c>
      <c r="BK1811" s="240">
        <f>ROUND(I1811*H1811,2)</f>
        <v>0</v>
      </c>
      <c r="BL1811" s="19" t="s">
        <v>290</v>
      </c>
      <c r="BM1811" s="239" t="s">
        <v>2612</v>
      </c>
    </row>
    <row r="1812" s="13" customFormat="1">
      <c r="A1812" s="13"/>
      <c r="B1812" s="241"/>
      <c r="C1812" s="242"/>
      <c r="D1812" s="243" t="s">
        <v>186</v>
      </c>
      <c r="E1812" s="244" t="s">
        <v>21</v>
      </c>
      <c r="F1812" s="245" t="s">
        <v>2613</v>
      </c>
      <c r="G1812" s="242"/>
      <c r="H1812" s="244" t="s">
        <v>21</v>
      </c>
      <c r="I1812" s="246"/>
      <c r="J1812" s="242"/>
      <c r="K1812" s="242"/>
      <c r="L1812" s="247"/>
      <c r="M1812" s="248"/>
      <c r="N1812" s="249"/>
      <c r="O1812" s="249"/>
      <c r="P1812" s="249"/>
      <c r="Q1812" s="249"/>
      <c r="R1812" s="249"/>
      <c r="S1812" s="249"/>
      <c r="T1812" s="250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51" t="s">
        <v>186</v>
      </c>
      <c r="AU1812" s="251" t="s">
        <v>82</v>
      </c>
      <c r="AV1812" s="13" t="s">
        <v>80</v>
      </c>
      <c r="AW1812" s="13" t="s">
        <v>34</v>
      </c>
      <c r="AX1812" s="13" t="s">
        <v>73</v>
      </c>
      <c r="AY1812" s="251" t="s">
        <v>177</v>
      </c>
    </row>
    <row r="1813" s="13" customFormat="1">
      <c r="A1813" s="13"/>
      <c r="B1813" s="241"/>
      <c r="C1813" s="242"/>
      <c r="D1813" s="243" t="s">
        <v>186</v>
      </c>
      <c r="E1813" s="244" t="s">
        <v>21</v>
      </c>
      <c r="F1813" s="245" t="s">
        <v>2614</v>
      </c>
      <c r="G1813" s="242"/>
      <c r="H1813" s="244" t="s">
        <v>21</v>
      </c>
      <c r="I1813" s="246"/>
      <c r="J1813" s="242"/>
      <c r="K1813" s="242"/>
      <c r="L1813" s="247"/>
      <c r="M1813" s="248"/>
      <c r="N1813" s="249"/>
      <c r="O1813" s="249"/>
      <c r="P1813" s="249"/>
      <c r="Q1813" s="249"/>
      <c r="R1813" s="249"/>
      <c r="S1813" s="249"/>
      <c r="T1813" s="250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51" t="s">
        <v>186</v>
      </c>
      <c r="AU1813" s="251" t="s">
        <v>82</v>
      </c>
      <c r="AV1813" s="13" t="s">
        <v>80</v>
      </c>
      <c r="AW1813" s="13" t="s">
        <v>34</v>
      </c>
      <c r="AX1813" s="13" t="s">
        <v>73</v>
      </c>
      <c r="AY1813" s="251" t="s">
        <v>177</v>
      </c>
    </row>
    <row r="1814" s="13" customFormat="1">
      <c r="A1814" s="13"/>
      <c r="B1814" s="241"/>
      <c r="C1814" s="242"/>
      <c r="D1814" s="243" t="s">
        <v>186</v>
      </c>
      <c r="E1814" s="244" t="s">
        <v>21</v>
      </c>
      <c r="F1814" s="245" t="s">
        <v>2615</v>
      </c>
      <c r="G1814" s="242"/>
      <c r="H1814" s="244" t="s">
        <v>21</v>
      </c>
      <c r="I1814" s="246"/>
      <c r="J1814" s="242"/>
      <c r="K1814" s="242"/>
      <c r="L1814" s="247"/>
      <c r="M1814" s="248"/>
      <c r="N1814" s="249"/>
      <c r="O1814" s="249"/>
      <c r="P1814" s="249"/>
      <c r="Q1814" s="249"/>
      <c r="R1814" s="249"/>
      <c r="S1814" s="249"/>
      <c r="T1814" s="250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51" t="s">
        <v>186</v>
      </c>
      <c r="AU1814" s="251" t="s">
        <v>82</v>
      </c>
      <c r="AV1814" s="13" t="s">
        <v>80</v>
      </c>
      <c r="AW1814" s="13" t="s">
        <v>34</v>
      </c>
      <c r="AX1814" s="13" t="s">
        <v>73</v>
      </c>
      <c r="AY1814" s="251" t="s">
        <v>177</v>
      </c>
    </row>
    <row r="1815" s="13" customFormat="1">
      <c r="A1815" s="13"/>
      <c r="B1815" s="241"/>
      <c r="C1815" s="242"/>
      <c r="D1815" s="243" t="s">
        <v>186</v>
      </c>
      <c r="E1815" s="244" t="s">
        <v>21</v>
      </c>
      <c r="F1815" s="245" t="s">
        <v>2616</v>
      </c>
      <c r="G1815" s="242"/>
      <c r="H1815" s="244" t="s">
        <v>21</v>
      </c>
      <c r="I1815" s="246"/>
      <c r="J1815" s="242"/>
      <c r="K1815" s="242"/>
      <c r="L1815" s="247"/>
      <c r="M1815" s="248"/>
      <c r="N1815" s="249"/>
      <c r="O1815" s="249"/>
      <c r="P1815" s="249"/>
      <c r="Q1815" s="249"/>
      <c r="R1815" s="249"/>
      <c r="S1815" s="249"/>
      <c r="T1815" s="250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51" t="s">
        <v>186</v>
      </c>
      <c r="AU1815" s="251" t="s">
        <v>82</v>
      </c>
      <c r="AV1815" s="13" t="s">
        <v>80</v>
      </c>
      <c r="AW1815" s="13" t="s">
        <v>34</v>
      </c>
      <c r="AX1815" s="13" t="s">
        <v>73</v>
      </c>
      <c r="AY1815" s="251" t="s">
        <v>177</v>
      </c>
    </row>
    <row r="1816" s="14" customFormat="1">
      <c r="A1816" s="14"/>
      <c r="B1816" s="252"/>
      <c r="C1816" s="253"/>
      <c r="D1816" s="243" t="s">
        <v>186</v>
      </c>
      <c r="E1816" s="254" t="s">
        <v>21</v>
      </c>
      <c r="F1816" s="255" t="s">
        <v>2617</v>
      </c>
      <c r="G1816" s="253"/>
      <c r="H1816" s="256">
        <v>33.799999999999997</v>
      </c>
      <c r="I1816" s="257"/>
      <c r="J1816" s="253"/>
      <c r="K1816" s="253"/>
      <c r="L1816" s="258"/>
      <c r="M1816" s="259"/>
      <c r="N1816" s="260"/>
      <c r="O1816" s="260"/>
      <c r="P1816" s="260"/>
      <c r="Q1816" s="260"/>
      <c r="R1816" s="260"/>
      <c r="S1816" s="260"/>
      <c r="T1816" s="261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62" t="s">
        <v>186</v>
      </c>
      <c r="AU1816" s="262" t="s">
        <v>82</v>
      </c>
      <c r="AV1816" s="14" t="s">
        <v>82</v>
      </c>
      <c r="AW1816" s="14" t="s">
        <v>34</v>
      </c>
      <c r="AX1816" s="14" t="s">
        <v>80</v>
      </c>
      <c r="AY1816" s="262" t="s">
        <v>177</v>
      </c>
    </row>
    <row r="1817" s="2" customFormat="1" ht="14.4" customHeight="1">
      <c r="A1817" s="40"/>
      <c r="B1817" s="41"/>
      <c r="C1817" s="228" t="s">
        <v>2618</v>
      </c>
      <c r="D1817" s="228" t="s">
        <v>179</v>
      </c>
      <c r="E1817" s="229" t="s">
        <v>2619</v>
      </c>
      <c r="F1817" s="230" t="s">
        <v>2620</v>
      </c>
      <c r="G1817" s="231" t="s">
        <v>269</v>
      </c>
      <c r="H1817" s="232">
        <v>33.799999999999997</v>
      </c>
      <c r="I1817" s="233"/>
      <c r="J1817" s="234">
        <f>ROUND(I1817*H1817,2)</f>
        <v>0</v>
      </c>
      <c r="K1817" s="230" t="s">
        <v>183</v>
      </c>
      <c r="L1817" s="46"/>
      <c r="M1817" s="235" t="s">
        <v>21</v>
      </c>
      <c r="N1817" s="236" t="s">
        <v>44</v>
      </c>
      <c r="O1817" s="86"/>
      <c r="P1817" s="237">
        <f>O1817*H1817</f>
        <v>0</v>
      </c>
      <c r="Q1817" s="237">
        <v>0</v>
      </c>
      <c r="R1817" s="237">
        <f>Q1817*H1817</f>
        <v>0</v>
      </c>
      <c r="S1817" s="237">
        <v>0</v>
      </c>
      <c r="T1817" s="238">
        <f>S1817*H1817</f>
        <v>0</v>
      </c>
      <c r="U1817" s="40"/>
      <c r="V1817" s="40"/>
      <c r="W1817" s="40"/>
      <c r="X1817" s="40"/>
      <c r="Y1817" s="40"/>
      <c r="Z1817" s="40"/>
      <c r="AA1817" s="40"/>
      <c r="AB1817" s="40"/>
      <c r="AC1817" s="40"/>
      <c r="AD1817" s="40"/>
      <c r="AE1817" s="40"/>
      <c r="AR1817" s="239" t="s">
        <v>290</v>
      </c>
      <c r="AT1817" s="239" t="s">
        <v>179</v>
      </c>
      <c r="AU1817" s="239" t="s">
        <v>82</v>
      </c>
      <c r="AY1817" s="19" t="s">
        <v>177</v>
      </c>
      <c r="BE1817" s="240">
        <f>IF(N1817="základní",J1817,0)</f>
        <v>0</v>
      </c>
      <c r="BF1817" s="240">
        <f>IF(N1817="snížená",J1817,0)</f>
        <v>0</v>
      </c>
      <c r="BG1817" s="240">
        <f>IF(N1817="zákl. přenesená",J1817,0)</f>
        <v>0</v>
      </c>
      <c r="BH1817" s="240">
        <f>IF(N1817="sníž. přenesená",J1817,0)</f>
        <v>0</v>
      </c>
      <c r="BI1817" s="240">
        <f>IF(N1817="nulová",J1817,0)</f>
        <v>0</v>
      </c>
      <c r="BJ1817" s="19" t="s">
        <v>80</v>
      </c>
      <c r="BK1817" s="240">
        <f>ROUND(I1817*H1817,2)</f>
        <v>0</v>
      </c>
      <c r="BL1817" s="19" t="s">
        <v>290</v>
      </c>
      <c r="BM1817" s="239" t="s">
        <v>2621</v>
      </c>
    </row>
    <row r="1818" s="2" customFormat="1" ht="19.8" customHeight="1">
      <c r="A1818" s="40"/>
      <c r="B1818" s="41"/>
      <c r="C1818" s="228" t="s">
        <v>2622</v>
      </c>
      <c r="D1818" s="228" t="s">
        <v>179</v>
      </c>
      <c r="E1818" s="229" t="s">
        <v>2623</v>
      </c>
      <c r="F1818" s="230" t="s">
        <v>2624</v>
      </c>
      <c r="G1818" s="231" t="s">
        <v>269</v>
      </c>
      <c r="H1818" s="232">
        <v>33.799999999999997</v>
      </c>
      <c r="I1818" s="233"/>
      <c r="J1818" s="234">
        <f>ROUND(I1818*H1818,2)</f>
        <v>0</v>
      </c>
      <c r="K1818" s="230" t="s">
        <v>183</v>
      </c>
      <c r="L1818" s="46"/>
      <c r="M1818" s="235" t="s">
        <v>21</v>
      </c>
      <c r="N1818" s="236" t="s">
        <v>44</v>
      </c>
      <c r="O1818" s="86"/>
      <c r="P1818" s="237">
        <f>O1818*H1818</f>
        <v>0</v>
      </c>
      <c r="Q1818" s="237">
        <v>0.00021000000000000001</v>
      </c>
      <c r="R1818" s="237">
        <f>Q1818*H1818</f>
        <v>0.0070979999999999993</v>
      </c>
      <c r="S1818" s="237">
        <v>0</v>
      </c>
      <c r="T1818" s="238">
        <f>S1818*H1818</f>
        <v>0</v>
      </c>
      <c r="U1818" s="40"/>
      <c r="V1818" s="40"/>
      <c r="W1818" s="40"/>
      <c r="X1818" s="40"/>
      <c r="Y1818" s="40"/>
      <c r="Z1818" s="40"/>
      <c r="AA1818" s="40"/>
      <c r="AB1818" s="40"/>
      <c r="AC1818" s="40"/>
      <c r="AD1818" s="40"/>
      <c r="AE1818" s="40"/>
      <c r="AR1818" s="239" t="s">
        <v>290</v>
      </c>
      <c r="AT1818" s="239" t="s">
        <v>179</v>
      </c>
      <c r="AU1818" s="239" t="s">
        <v>82</v>
      </c>
      <c r="AY1818" s="19" t="s">
        <v>177</v>
      </c>
      <c r="BE1818" s="240">
        <f>IF(N1818="základní",J1818,0)</f>
        <v>0</v>
      </c>
      <c r="BF1818" s="240">
        <f>IF(N1818="snížená",J1818,0)</f>
        <v>0</v>
      </c>
      <c r="BG1818" s="240">
        <f>IF(N1818="zákl. přenesená",J1818,0)</f>
        <v>0</v>
      </c>
      <c r="BH1818" s="240">
        <f>IF(N1818="sníž. přenesená",J1818,0)</f>
        <v>0</v>
      </c>
      <c r="BI1818" s="240">
        <f>IF(N1818="nulová",J1818,0)</f>
        <v>0</v>
      </c>
      <c r="BJ1818" s="19" t="s">
        <v>80</v>
      </c>
      <c r="BK1818" s="240">
        <f>ROUND(I1818*H1818,2)</f>
        <v>0</v>
      </c>
      <c r="BL1818" s="19" t="s">
        <v>290</v>
      </c>
      <c r="BM1818" s="239" t="s">
        <v>2625</v>
      </c>
    </row>
    <row r="1819" s="2" customFormat="1" ht="14.4" customHeight="1">
      <c r="A1819" s="40"/>
      <c r="B1819" s="41"/>
      <c r="C1819" s="228" t="s">
        <v>2626</v>
      </c>
      <c r="D1819" s="228" t="s">
        <v>179</v>
      </c>
      <c r="E1819" s="229" t="s">
        <v>2627</v>
      </c>
      <c r="F1819" s="230" t="s">
        <v>2628</v>
      </c>
      <c r="G1819" s="231" t="s">
        <v>269</v>
      </c>
      <c r="H1819" s="232">
        <v>33.799999999999997</v>
      </c>
      <c r="I1819" s="233"/>
      <c r="J1819" s="234">
        <f>ROUND(I1819*H1819,2)</f>
        <v>0</v>
      </c>
      <c r="K1819" s="230" t="s">
        <v>183</v>
      </c>
      <c r="L1819" s="46"/>
      <c r="M1819" s="235" t="s">
        <v>21</v>
      </c>
      <c r="N1819" s="236" t="s">
        <v>44</v>
      </c>
      <c r="O1819" s="86"/>
      <c r="P1819" s="237">
        <f>O1819*H1819</f>
        <v>0</v>
      </c>
      <c r="Q1819" s="237">
        <v>0.00017000000000000001</v>
      </c>
      <c r="R1819" s="237">
        <f>Q1819*H1819</f>
        <v>0.0057460000000000002</v>
      </c>
      <c r="S1819" s="237">
        <v>0</v>
      </c>
      <c r="T1819" s="238">
        <f>S1819*H1819</f>
        <v>0</v>
      </c>
      <c r="U1819" s="40"/>
      <c r="V1819" s="40"/>
      <c r="W1819" s="40"/>
      <c r="X1819" s="40"/>
      <c r="Y1819" s="40"/>
      <c r="Z1819" s="40"/>
      <c r="AA1819" s="40"/>
      <c r="AB1819" s="40"/>
      <c r="AC1819" s="40"/>
      <c r="AD1819" s="40"/>
      <c r="AE1819" s="40"/>
      <c r="AR1819" s="239" t="s">
        <v>290</v>
      </c>
      <c r="AT1819" s="239" t="s">
        <v>179</v>
      </c>
      <c r="AU1819" s="239" t="s">
        <v>82</v>
      </c>
      <c r="AY1819" s="19" t="s">
        <v>177</v>
      </c>
      <c r="BE1819" s="240">
        <f>IF(N1819="základní",J1819,0)</f>
        <v>0</v>
      </c>
      <c r="BF1819" s="240">
        <f>IF(N1819="snížená",J1819,0)</f>
        <v>0</v>
      </c>
      <c r="BG1819" s="240">
        <f>IF(N1819="zákl. přenesená",J1819,0)</f>
        <v>0</v>
      </c>
      <c r="BH1819" s="240">
        <f>IF(N1819="sníž. přenesená",J1819,0)</f>
        <v>0</v>
      </c>
      <c r="BI1819" s="240">
        <f>IF(N1819="nulová",J1819,0)</f>
        <v>0</v>
      </c>
      <c r="BJ1819" s="19" t="s">
        <v>80</v>
      </c>
      <c r="BK1819" s="240">
        <f>ROUND(I1819*H1819,2)</f>
        <v>0</v>
      </c>
      <c r="BL1819" s="19" t="s">
        <v>290</v>
      </c>
      <c r="BM1819" s="239" t="s">
        <v>2629</v>
      </c>
    </row>
    <row r="1820" s="13" customFormat="1">
      <c r="A1820" s="13"/>
      <c r="B1820" s="241"/>
      <c r="C1820" s="242"/>
      <c r="D1820" s="243" t="s">
        <v>186</v>
      </c>
      <c r="E1820" s="244" t="s">
        <v>21</v>
      </c>
      <c r="F1820" s="245" t="s">
        <v>2630</v>
      </c>
      <c r="G1820" s="242"/>
      <c r="H1820" s="244" t="s">
        <v>21</v>
      </c>
      <c r="I1820" s="246"/>
      <c r="J1820" s="242"/>
      <c r="K1820" s="242"/>
      <c r="L1820" s="247"/>
      <c r="M1820" s="248"/>
      <c r="N1820" s="249"/>
      <c r="O1820" s="249"/>
      <c r="P1820" s="249"/>
      <c r="Q1820" s="249"/>
      <c r="R1820" s="249"/>
      <c r="S1820" s="249"/>
      <c r="T1820" s="250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51" t="s">
        <v>186</v>
      </c>
      <c r="AU1820" s="251" t="s">
        <v>82</v>
      </c>
      <c r="AV1820" s="13" t="s">
        <v>80</v>
      </c>
      <c r="AW1820" s="13" t="s">
        <v>34</v>
      </c>
      <c r="AX1820" s="13" t="s">
        <v>73</v>
      </c>
      <c r="AY1820" s="251" t="s">
        <v>177</v>
      </c>
    </row>
    <row r="1821" s="14" customFormat="1">
      <c r="A1821" s="14"/>
      <c r="B1821" s="252"/>
      <c r="C1821" s="253"/>
      <c r="D1821" s="243" t="s">
        <v>186</v>
      </c>
      <c r="E1821" s="254" t="s">
        <v>21</v>
      </c>
      <c r="F1821" s="255" t="s">
        <v>2617</v>
      </c>
      <c r="G1821" s="253"/>
      <c r="H1821" s="256">
        <v>33.799999999999997</v>
      </c>
      <c r="I1821" s="257"/>
      <c r="J1821" s="253"/>
      <c r="K1821" s="253"/>
      <c r="L1821" s="258"/>
      <c r="M1821" s="259"/>
      <c r="N1821" s="260"/>
      <c r="O1821" s="260"/>
      <c r="P1821" s="260"/>
      <c r="Q1821" s="260"/>
      <c r="R1821" s="260"/>
      <c r="S1821" s="260"/>
      <c r="T1821" s="261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62" t="s">
        <v>186</v>
      </c>
      <c r="AU1821" s="262" t="s">
        <v>82</v>
      </c>
      <c r="AV1821" s="14" t="s">
        <v>82</v>
      </c>
      <c r="AW1821" s="14" t="s">
        <v>34</v>
      </c>
      <c r="AX1821" s="14" t="s">
        <v>80</v>
      </c>
      <c r="AY1821" s="262" t="s">
        <v>177</v>
      </c>
    </row>
    <row r="1822" s="2" customFormat="1" ht="14.4" customHeight="1">
      <c r="A1822" s="40"/>
      <c r="B1822" s="41"/>
      <c r="C1822" s="228" t="s">
        <v>2631</v>
      </c>
      <c r="D1822" s="228" t="s">
        <v>179</v>
      </c>
      <c r="E1822" s="229" t="s">
        <v>2632</v>
      </c>
      <c r="F1822" s="230" t="s">
        <v>2633</v>
      </c>
      <c r="G1822" s="231" t="s">
        <v>269</v>
      </c>
      <c r="H1822" s="232">
        <v>33.799999999999997</v>
      </c>
      <c r="I1822" s="233"/>
      <c r="J1822" s="234">
        <f>ROUND(I1822*H1822,2)</f>
        <v>0</v>
      </c>
      <c r="K1822" s="230" t="s">
        <v>183</v>
      </c>
      <c r="L1822" s="46"/>
      <c r="M1822" s="235" t="s">
        <v>21</v>
      </c>
      <c r="N1822" s="236" t="s">
        <v>44</v>
      </c>
      <c r="O1822" s="86"/>
      <c r="P1822" s="237">
        <f>O1822*H1822</f>
        <v>0</v>
      </c>
      <c r="Q1822" s="237">
        <v>0.00012999999999999999</v>
      </c>
      <c r="R1822" s="237">
        <f>Q1822*H1822</f>
        <v>0.0043939999999999995</v>
      </c>
      <c r="S1822" s="237">
        <v>0</v>
      </c>
      <c r="T1822" s="238">
        <f>S1822*H1822</f>
        <v>0</v>
      </c>
      <c r="U1822" s="40"/>
      <c r="V1822" s="40"/>
      <c r="W1822" s="40"/>
      <c r="X1822" s="40"/>
      <c r="Y1822" s="40"/>
      <c r="Z1822" s="40"/>
      <c r="AA1822" s="40"/>
      <c r="AB1822" s="40"/>
      <c r="AC1822" s="40"/>
      <c r="AD1822" s="40"/>
      <c r="AE1822" s="40"/>
      <c r="AR1822" s="239" t="s">
        <v>290</v>
      </c>
      <c r="AT1822" s="239" t="s">
        <v>179</v>
      </c>
      <c r="AU1822" s="239" t="s">
        <v>82</v>
      </c>
      <c r="AY1822" s="19" t="s">
        <v>177</v>
      </c>
      <c r="BE1822" s="240">
        <f>IF(N1822="základní",J1822,0)</f>
        <v>0</v>
      </c>
      <c r="BF1822" s="240">
        <f>IF(N1822="snížená",J1822,0)</f>
        <v>0</v>
      </c>
      <c r="BG1822" s="240">
        <f>IF(N1822="zákl. přenesená",J1822,0)</f>
        <v>0</v>
      </c>
      <c r="BH1822" s="240">
        <f>IF(N1822="sníž. přenesená",J1822,0)</f>
        <v>0</v>
      </c>
      <c r="BI1822" s="240">
        <f>IF(N1822="nulová",J1822,0)</f>
        <v>0</v>
      </c>
      <c r="BJ1822" s="19" t="s">
        <v>80</v>
      </c>
      <c r="BK1822" s="240">
        <f>ROUND(I1822*H1822,2)</f>
        <v>0</v>
      </c>
      <c r="BL1822" s="19" t="s">
        <v>290</v>
      </c>
      <c r="BM1822" s="239" t="s">
        <v>2634</v>
      </c>
    </row>
    <row r="1823" s="2" customFormat="1" ht="14.4" customHeight="1">
      <c r="A1823" s="40"/>
      <c r="B1823" s="41"/>
      <c r="C1823" s="228" t="s">
        <v>2635</v>
      </c>
      <c r="D1823" s="228" t="s">
        <v>179</v>
      </c>
      <c r="E1823" s="229" t="s">
        <v>2636</v>
      </c>
      <c r="F1823" s="230" t="s">
        <v>2637</v>
      </c>
      <c r="G1823" s="231" t="s">
        <v>269</v>
      </c>
      <c r="H1823" s="232">
        <v>33.799999999999997</v>
      </c>
      <c r="I1823" s="233"/>
      <c r="J1823" s="234">
        <f>ROUND(I1823*H1823,2)</f>
        <v>0</v>
      </c>
      <c r="K1823" s="230" t="s">
        <v>183</v>
      </c>
      <c r="L1823" s="46"/>
      <c r="M1823" s="235" t="s">
        <v>21</v>
      </c>
      <c r="N1823" s="236" t="s">
        <v>44</v>
      </c>
      <c r="O1823" s="86"/>
      <c r="P1823" s="237">
        <f>O1823*H1823</f>
        <v>0</v>
      </c>
      <c r="Q1823" s="237">
        <v>0.00012</v>
      </c>
      <c r="R1823" s="237">
        <f>Q1823*H1823</f>
        <v>0.0040559999999999997</v>
      </c>
      <c r="S1823" s="237">
        <v>0</v>
      </c>
      <c r="T1823" s="238">
        <f>S1823*H1823</f>
        <v>0</v>
      </c>
      <c r="U1823" s="40"/>
      <c r="V1823" s="40"/>
      <c r="W1823" s="40"/>
      <c r="X1823" s="40"/>
      <c r="Y1823" s="40"/>
      <c r="Z1823" s="40"/>
      <c r="AA1823" s="40"/>
      <c r="AB1823" s="40"/>
      <c r="AC1823" s="40"/>
      <c r="AD1823" s="40"/>
      <c r="AE1823" s="40"/>
      <c r="AR1823" s="239" t="s">
        <v>290</v>
      </c>
      <c r="AT1823" s="239" t="s">
        <v>179</v>
      </c>
      <c r="AU1823" s="239" t="s">
        <v>82</v>
      </c>
      <c r="AY1823" s="19" t="s">
        <v>177</v>
      </c>
      <c r="BE1823" s="240">
        <f>IF(N1823="základní",J1823,0)</f>
        <v>0</v>
      </c>
      <c r="BF1823" s="240">
        <f>IF(N1823="snížená",J1823,0)</f>
        <v>0</v>
      </c>
      <c r="BG1823" s="240">
        <f>IF(N1823="zákl. přenesená",J1823,0)</f>
        <v>0</v>
      </c>
      <c r="BH1823" s="240">
        <f>IF(N1823="sníž. přenesená",J1823,0)</f>
        <v>0</v>
      </c>
      <c r="BI1823" s="240">
        <f>IF(N1823="nulová",J1823,0)</f>
        <v>0</v>
      </c>
      <c r="BJ1823" s="19" t="s">
        <v>80</v>
      </c>
      <c r="BK1823" s="240">
        <f>ROUND(I1823*H1823,2)</f>
        <v>0</v>
      </c>
      <c r="BL1823" s="19" t="s">
        <v>290</v>
      </c>
      <c r="BM1823" s="239" t="s">
        <v>2638</v>
      </c>
    </row>
    <row r="1824" s="12" customFormat="1" ht="22.8" customHeight="1">
      <c r="A1824" s="12"/>
      <c r="B1824" s="212"/>
      <c r="C1824" s="213"/>
      <c r="D1824" s="214" t="s">
        <v>72</v>
      </c>
      <c r="E1824" s="226" t="s">
        <v>2639</v>
      </c>
      <c r="F1824" s="226" t="s">
        <v>2640</v>
      </c>
      <c r="G1824" s="213"/>
      <c r="H1824" s="213"/>
      <c r="I1824" s="216"/>
      <c r="J1824" s="227">
        <f>BK1824</f>
        <v>0</v>
      </c>
      <c r="K1824" s="213"/>
      <c r="L1824" s="218"/>
      <c r="M1824" s="219"/>
      <c r="N1824" s="220"/>
      <c r="O1824" s="220"/>
      <c r="P1824" s="221">
        <f>SUM(P1825:P1857)</f>
        <v>0</v>
      </c>
      <c r="Q1824" s="220"/>
      <c r="R1824" s="221">
        <f>SUM(R1825:R1857)</f>
        <v>0.24857400000000002</v>
      </c>
      <c r="S1824" s="220"/>
      <c r="T1824" s="222">
        <f>SUM(T1825:T1857)</f>
        <v>0</v>
      </c>
      <c r="U1824" s="12"/>
      <c r="V1824" s="12"/>
      <c r="W1824" s="12"/>
      <c r="X1824" s="12"/>
      <c r="Y1824" s="12"/>
      <c r="Z1824" s="12"/>
      <c r="AA1824" s="12"/>
      <c r="AB1824" s="12"/>
      <c r="AC1824" s="12"/>
      <c r="AD1824" s="12"/>
      <c r="AE1824" s="12"/>
      <c r="AR1824" s="223" t="s">
        <v>82</v>
      </c>
      <c r="AT1824" s="224" t="s">
        <v>72</v>
      </c>
      <c r="AU1824" s="224" t="s">
        <v>80</v>
      </c>
      <c r="AY1824" s="223" t="s">
        <v>177</v>
      </c>
      <c r="BK1824" s="225">
        <f>SUM(BK1825:BK1857)</f>
        <v>0</v>
      </c>
    </row>
    <row r="1825" s="2" customFormat="1" ht="14.4" customHeight="1">
      <c r="A1825" s="40"/>
      <c r="B1825" s="41"/>
      <c r="C1825" s="228" t="s">
        <v>2641</v>
      </c>
      <c r="D1825" s="228" t="s">
        <v>179</v>
      </c>
      <c r="E1825" s="229" t="s">
        <v>2642</v>
      </c>
      <c r="F1825" s="230" t="s">
        <v>2643</v>
      </c>
      <c r="G1825" s="231" t="s">
        <v>269</v>
      </c>
      <c r="H1825" s="232">
        <v>331.43200000000002</v>
      </c>
      <c r="I1825" s="233"/>
      <c r="J1825" s="234">
        <f>ROUND(I1825*H1825,2)</f>
        <v>0</v>
      </c>
      <c r="K1825" s="230" t="s">
        <v>183</v>
      </c>
      <c r="L1825" s="46"/>
      <c r="M1825" s="235" t="s">
        <v>21</v>
      </c>
      <c r="N1825" s="236" t="s">
        <v>44</v>
      </c>
      <c r="O1825" s="86"/>
      <c r="P1825" s="237">
        <f>O1825*H1825</f>
        <v>0</v>
      </c>
      <c r="Q1825" s="237">
        <v>0.00033</v>
      </c>
      <c r="R1825" s="237">
        <f>Q1825*H1825</f>
        <v>0.10937256000000001</v>
      </c>
      <c r="S1825" s="237">
        <v>0</v>
      </c>
      <c r="T1825" s="238">
        <f>S1825*H1825</f>
        <v>0</v>
      </c>
      <c r="U1825" s="40"/>
      <c r="V1825" s="40"/>
      <c r="W1825" s="40"/>
      <c r="X1825" s="40"/>
      <c r="Y1825" s="40"/>
      <c r="Z1825" s="40"/>
      <c r="AA1825" s="40"/>
      <c r="AB1825" s="40"/>
      <c r="AC1825" s="40"/>
      <c r="AD1825" s="40"/>
      <c r="AE1825" s="40"/>
      <c r="AR1825" s="239" t="s">
        <v>290</v>
      </c>
      <c r="AT1825" s="239" t="s">
        <v>179</v>
      </c>
      <c r="AU1825" s="239" t="s">
        <v>82</v>
      </c>
      <c r="AY1825" s="19" t="s">
        <v>177</v>
      </c>
      <c r="BE1825" s="240">
        <f>IF(N1825="základní",J1825,0)</f>
        <v>0</v>
      </c>
      <c r="BF1825" s="240">
        <f>IF(N1825="snížená",J1825,0)</f>
        <v>0</v>
      </c>
      <c r="BG1825" s="240">
        <f>IF(N1825="zákl. přenesená",J1825,0)</f>
        <v>0</v>
      </c>
      <c r="BH1825" s="240">
        <f>IF(N1825="sníž. přenesená",J1825,0)</f>
        <v>0</v>
      </c>
      <c r="BI1825" s="240">
        <f>IF(N1825="nulová",J1825,0)</f>
        <v>0</v>
      </c>
      <c r="BJ1825" s="19" t="s">
        <v>80</v>
      </c>
      <c r="BK1825" s="240">
        <f>ROUND(I1825*H1825,2)</f>
        <v>0</v>
      </c>
      <c r="BL1825" s="19" t="s">
        <v>290</v>
      </c>
      <c r="BM1825" s="239" t="s">
        <v>2644</v>
      </c>
    </row>
    <row r="1826" s="13" customFormat="1">
      <c r="A1826" s="13"/>
      <c r="B1826" s="241"/>
      <c r="C1826" s="242"/>
      <c r="D1826" s="243" t="s">
        <v>186</v>
      </c>
      <c r="E1826" s="244" t="s">
        <v>21</v>
      </c>
      <c r="F1826" s="245" t="s">
        <v>2645</v>
      </c>
      <c r="G1826" s="242"/>
      <c r="H1826" s="244" t="s">
        <v>21</v>
      </c>
      <c r="I1826" s="246"/>
      <c r="J1826" s="242"/>
      <c r="K1826" s="242"/>
      <c r="L1826" s="247"/>
      <c r="M1826" s="248"/>
      <c r="N1826" s="249"/>
      <c r="O1826" s="249"/>
      <c r="P1826" s="249"/>
      <c r="Q1826" s="249"/>
      <c r="R1826" s="249"/>
      <c r="S1826" s="249"/>
      <c r="T1826" s="250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51" t="s">
        <v>186</v>
      </c>
      <c r="AU1826" s="251" t="s">
        <v>82</v>
      </c>
      <c r="AV1826" s="13" t="s">
        <v>80</v>
      </c>
      <c r="AW1826" s="13" t="s">
        <v>34</v>
      </c>
      <c r="AX1826" s="13" t="s">
        <v>73</v>
      </c>
      <c r="AY1826" s="251" t="s">
        <v>177</v>
      </c>
    </row>
    <row r="1827" s="13" customFormat="1">
      <c r="A1827" s="13"/>
      <c r="B1827" s="241"/>
      <c r="C1827" s="242"/>
      <c r="D1827" s="243" t="s">
        <v>186</v>
      </c>
      <c r="E1827" s="244" t="s">
        <v>21</v>
      </c>
      <c r="F1827" s="245" t="s">
        <v>2421</v>
      </c>
      <c r="G1827" s="242"/>
      <c r="H1827" s="244" t="s">
        <v>21</v>
      </c>
      <c r="I1827" s="246"/>
      <c r="J1827" s="242"/>
      <c r="K1827" s="242"/>
      <c r="L1827" s="247"/>
      <c r="M1827" s="248"/>
      <c r="N1827" s="249"/>
      <c r="O1827" s="249"/>
      <c r="P1827" s="249"/>
      <c r="Q1827" s="249"/>
      <c r="R1827" s="249"/>
      <c r="S1827" s="249"/>
      <c r="T1827" s="250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51" t="s">
        <v>186</v>
      </c>
      <c r="AU1827" s="251" t="s">
        <v>82</v>
      </c>
      <c r="AV1827" s="13" t="s">
        <v>80</v>
      </c>
      <c r="AW1827" s="13" t="s">
        <v>34</v>
      </c>
      <c r="AX1827" s="13" t="s">
        <v>73</v>
      </c>
      <c r="AY1827" s="251" t="s">
        <v>177</v>
      </c>
    </row>
    <row r="1828" s="13" customFormat="1">
      <c r="A1828" s="13"/>
      <c r="B1828" s="241"/>
      <c r="C1828" s="242"/>
      <c r="D1828" s="243" t="s">
        <v>186</v>
      </c>
      <c r="E1828" s="244" t="s">
        <v>21</v>
      </c>
      <c r="F1828" s="245" t="s">
        <v>1085</v>
      </c>
      <c r="G1828" s="242"/>
      <c r="H1828" s="244" t="s">
        <v>21</v>
      </c>
      <c r="I1828" s="246"/>
      <c r="J1828" s="242"/>
      <c r="K1828" s="242"/>
      <c r="L1828" s="247"/>
      <c r="M1828" s="248"/>
      <c r="N1828" s="249"/>
      <c r="O1828" s="249"/>
      <c r="P1828" s="249"/>
      <c r="Q1828" s="249"/>
      <c r="R1828" s="249"/>
      <c r="S1828" s="249"/>
      <c r="T1828" s="250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51" t="s">
        <v>186</v>
      </c>
      <c r="AU1828" s="251" t="s">
        <v>82</v>
      </c>
      <c r="AV1828" s="13" t="s">
        <v>80</v>
      </c>
      <c r="AW1828" s="13" t="s">
        <v>34</v>
      </c>
      <c r="AX1828" s="13" t="s">
        <v>73</v>
      </c>
      <c r="AY1828" s="251" t="s">
        <v>177</v>
      </c>
    </row>
    <row r="1829" s="13" customFormat="1">
      <c r="A1829" s="13"/>
      <c r="B1829" s="241"/>
      <c r="C1829" s="242"/>
      <c r="D1829" s="243" t="s">
        <v>186</v>
      </c>
      <c r="E1829" s="244" t="s">
        <v>21</v>
      </c>
      <c r="F1829" s="245" t="s">
        <v>759</v>
      </c>
      <c r="G1829" s="242"/>
      <c r="H1829" s="244" t="s">
        <v>21</v>
      </c>
      <c r="I1829" s="246"/>
      <c r="J1829" s="242"/>
      <c r="K1829" s="242"/>
      <c r="L1829" s="247"/>
      <c r="M1829" s="248"/>
      <c r="N1829" s="249"/>
      <c r="O1829" s="249"/>
      <c r="P1829" s="249"/>
      <c r="Q1829" s="249"/>
      <c r="R1829" s="249"/>
      <c r="S1829" s="249"/>
      <c r="T1829" s="250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51" t="s">
        <v>186</v>
      </c>
      <c r="AU1829" s="251" t="s">
        <v>82</v>
      </c>
      <c r="AV1829" s="13" t="s">
        <v>80</v>
      </c>
      <c r="AW1829" s="13" t="s">
        <v>34</v>
      </c>
      <c r="AX1829" s="13" t="s">
        <v>73</v>
      </c>
      <c r="AY1829" s="251" t="s">
        <v>177</v>
      </c>
    </row>
    <row r="1830" s="14" customFormat="1">
      <c r="A1830" s="14"/>
      <c r="B1830" s="252"/>
      <c r="C1830" s="253"/>
      <c r="D1830" s="243" t="s">
        <v>186</v>
      </c>
      <c r="E1830" s="254" t="s">
        <v>21</v>
      </c>
      <c r="F1830" s="255" t="s">
        <v>2646</v>
      </c>
      <c r="G1830" s="253"/>
      <c r="H1830" s="256">
        <v>79.140000000000001</v>
      </c>
      <c r="I1830" s="257"/>
      <c r="J1830" s="253"/>
      <c r="K1830" s="253"/>
      <c r="L1830" s="258"/>
      <c r="M1830" s="259"/>
      <c r="N1830" s="260"/>
      <c r="O1830" s="260"/>
      <c r="P1830" s="260"/>
      <c r="Q1830" s="260"/>
      <c r="R1830" s="260"/>
      <c r="S1830" s="260"/>
      <c r="T1830" s="261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62" t="s">
        <v>186</v>
      </c>
      <c r="AU1830" s="262" t="s">
        <v>82</v>
      </c>
      <c r="AV1830" s="14" t="s">
        <v>82</v>
      </c>
      <c r="AW1830" s="14" t="s">
        <v>34</v>
      </c>
      <c r="AX1830" s="14" t="s">
        <v>73</v>
      </c>
      <c r="AY1830" s="262" t="s">
        <v>177</v>
      </c>
    </row>
    <row r="1831" s="14" customFormat="1">
      <c r="A1831" s="14"/>
      <c r="B1831" s="252"/>
      <c r="C1831" s="253"/>
      <c r="D1831" s="243" t="s">
        <v>186</v>
      </c>
      <c r="E1831" s="254" t="s">
        <v>21</v>
      </c>
      <c r="F1831" s="255" t="s">
        <v>2647</v>
      </c>
      <c r="G1831" s="253"/>
      <c r="H1831" s="256">
        <v>16.920000000000002</v>
      </c>
      <c r="I1831" s="257"/>
      <c r="J1831" s="253"/>
      <c r="K1831" s="253"/>
      <c r="L1831" s="258"/>
      <c r="M1831" s="259"/>
      <c r="N1831" s="260"/>
      <c r="O1831" s="260"/>
      <c r="P1831" s="260"/>
      <c r="Q1831" s="260"/>
      <c r="R1831" s="260"/>
      <c r="S1831" s="260"/>
      <c r="T1831" s="261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62" t="s">
        <v>186</v>
      </c>
      <c r="AU1831" s="262" t="s">
        <v>82</v>
      </c>
      <c r="AV1831" s="14" t="s">
        <v>82</v>
      </c>
      <c r="AW1831" s="14" t="s">
        <v>34</v>
      </c>
      <c r="AX1831" s="14" t="s">
        <v>73</v>
      </c>
      <c r="AY1831" s="262" t="s">
        <v>177</v>
      </c>
    </row>
    <row r="1832" s="14" customFormat="1">
      <c r="A1832" s="14"/>
      <c r="B1832" s="252"/>
      <c r="C1832" s="253"/>
      <c r="D1832" s="243" t="s">
        <v>186</v>
      </c>
      <c r="E1832" s="254" t="s">
        <v>21</v>
      </c>
      <c r="F1832" s="255" t="s">
        <v>2648</v>
      </c>
      <c r="G1832" s="253"/>
      <c r="H1832" s="256">
        <v>60</v>
      </c>
      <c r="I1832" s="257"/>
      <c r="J1832" s="253"/>
      <c r="K1832" s="253"/>
      <c r="L1832" s="258"/>
      <c r="M1832" s="259"/>
      <c r="N1832" s="260"/>
      <c r="O1832" s="260"/>
      <c r="P1832" s="260"/>
      <c r="Q1832" s="260"/>
      <c r="R1832" s="260"/>
      <c r="S1832" s="260"/>
      <c r="T1832" s="261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62" t="s">
        <v>186</v>
      </c>
      <c r="AU1832" s="262" t="s">
        <v>82</v>
      </c>
      <c r="AV1832" s="14" t="s">
        <v>82</v>
      </c>
      <c r="AW1832" s="14" t="s">
        <v>34</v>
      </c>
      <c r="AX1832" s="14" t="s">
        <v>73</v>
      </c>
      <c r="AY1832" s="262" t="s">
        <v>177</v>
      </c>
    </row>
    <row r="1833" s="14" customFormat="1">
      <c r="A1833" s="14"/>
      <c r="B1833" s="252"/>
      <c r="C1833" s="253"/>
      <c r="D1833" s="243" t="s">
        <v>186</v>
      </c>
      <c r="E1833" s="254" t="s">
        <v>21</v>
      </c>
      <c r="F1833" s="255" t="s">
        <v>2649</v>
      </c>
      <c r="G1833" s="253"/>
      <c r="H1833" s="256">
        <v>39.600000000000001</v>
      </c>
      <c r="I1833" s="257"/>
      <c r="J1833" s="253"/>
      <c r="K1833" s="253"/>
      <c r="L1833" s="258"/>
      <c r="M1833" s="259"/>
      <c r="N1833" s="260"/>
      <c r="O1833" s="260"/>
      <c r="P1833" s="260"/>
      <c r="Q1833" s="260"/>
      <c r="R1833" s="260"/>
      <c r="S1833" s="260"/>
      <c r="T1833" s="261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62" t="s">
        <v>186</v>
      </c>
      <c r="AU1833" s="262" t="s">
        <v>82</v>
      </c>
      <c r="AV1833" s="14" t="s">
        <v>82</v>
      </c>
      <c r="AW1833" s="14" t="s">
        <v>34</v>
      </c>
      <c r="AX1833" s="14" t="s">
        <v>73</v>
      </c>
      <c r="AY1833" s="262" t="s">
        <v>177</v>
      </c>
    </row>
    <row r="1834" s="14" customFormat="1">
      <c r="A1834" s="14"/>
      <c r="B1834" s="252"/>
      <c r="C1834" s="253"/>
      <c r="D1834" s="243" t="s">
        <v>186</v>
      </c>
      <c r="E1834" s="254" t="s">
        <v>21</v>
      </c>
      <c r="F1834" s="255" t="s">
        <v>2650</v>
      </c>
      <c r="G1834" s="253"/>
      <c r="H1834" s="256">
        <v>50.100000000000001</v>
      </c>
      <c r="I1834" s="257"/>
      <c r="J1834" s="253"/>
      <c r="K1834" s="253"/>
      <c r="L1834" s="258"/>
      <c r="M1834" s="259"/>
      <c r="N1834" s="260"/>
      <c r="O1834" s="260"/>
      <c r="P1834" s="260"/>
      <c r="Q1834" s="260"/>
      <c r="R1834" s="260"/>
      <c r="S1834" s="260"/>
      <c r="T1834" s="261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62" t="s">
        <v>186</v>
      </c>
      <c r="AU1834" s="262" t="s">
        <v>82</v>
      </c>
      <c r="AV1834" s="14" t="s">
        <v>82</v>
      </c>
      <c r="AW1834" s="14" t="s">
        <v>34</v>
      </c>
      <c r="AX1834" s="14" t="s">
        <v>73</v>
      </c>
      <c r="AY1834" s="262" t="s">
        <v>177</v>
      </c>
    </row>
    <row r="1835" s="14" customFormat="1">
      <c r="A1835" s="14"/>
      <c r="B1835" s="252"/>
      <c r="C1835" s="253"/>
      <c r="D1835" s="243" t="s">
        <v>186</v>
      </c>
      <c r="E1835" s="254" t="s">
        <v>21</v>
      </c>
      <c r="F1835" s="255" t="s">
        <v>2104</v>
      </c>
      <c r="G1835" s="253"/>
      <c r="H1835" s="256">
        <v>10</v>
      </c>
      <c r="I1835" s="257"/>
      <c r="J1835" s="253"/>
      <c r="K1835" s="253"/>
      <c r="L1835" s="258"/>
      <c r="M1835" s="259"/>
      <c r="N1835" s="260"/>
      <c r="O1835" s="260"/>
      <c r="P1835" s="260"/>
      <c r="Q1835" s="260"/>
      <c r="R1835" s="260"/>
      <c r="S1835" s="260"/>
      <c r="T1835" s="261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62" t="s">
        <v>186</v>
      </c>
      <c r="AU1835" s="262" t="s">
        <v>82</v>
      </c>
      <c r="AV1835" s="14" t="s">
        <v>82</v>
      </c>
      <c r="AW1835" s="14" t="s">
        <v>34</v>
      </c>
      <c r="AX1835" s="14" t="s">
        <v>73</v>
      </c>
      <c r="AY1835" s="262" t="s">
        <v>177</v>
      </c>
    </row>
    <row r="1836" s="13" customFormat="1">
      <c r="A1836" s="13"/>
      <c r="B1836" s="241"/>
      <c r="C1836" s="242"/>
      <c r="D1836" s="243" t="s">
        <v>186</v>
      </c>
      <c r="E1836" s="244" t="s">
        <v>21</v>
      </c>
      <c r="F1836" s="245" t="s">
        <v>777</v>
      </c>
      <c r="G1836" s="242"/>
      <c r="H1836" s="244" t="s">
        <v>21</v>
      </c>
      <c r="I1836" s="246"/>
      <c r="J1836" s="242"/>
      <c r="K1836" s="242"/>
      <c r="L1836" s="247"/>
      <c r="M1836" s="248"/>
      <c r="N1836" s="249"/>
      <c r="O1836" s="249"/>
      <c r="P1836" s="249"/>
      <c r="Q1836" s="249"/>
      <c r="R1836" s="249"/>
      <c r="S1836" s="249"/>
      <c r="T1836" s="250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51" t="s">
        <v>186</v>
      </c>
      <c r="AU1836" s="251" t="s">
        <v>82</v>
      </c>
      <c r="AV1836" s="13" t="s">
        <v>80</v>
      </c>
      <c r="AW1836" s="13" t="s">
        <v>34</v>
      </c>
      <c r="AX1836" s="13" t="s">
        <v>73</v>
      </c>
      <c r="AY1836" s="251" t="s">
        <v>177</v>
      </c>
    </row>
    <row r="1837" s="14" customFormat="1">
      <c r="A1837" s="14"/>
      <c r="B1837" s="252"/>
      <c r="C1837" s="253"/>
      <c r="D1837" s="243" t="s">
        <v>186</v>
      </c>
      <c r="E1837" s="254" t="s">
        <v>21</v>
      </c>
      <c r="F1837" s="255" t="s">
        <v>2651</v>
      </c>
      <c r="G1837" s="253"/>
      <c r="H1837" s="256">
        <v>69.103999999999999</v>
      </c>
      <c r="I1837" s="257"/>
      <c r="J1837" s="253"/>
      <c r="K1837" s="253"/>
      <c r="L1837" s="258"/>
      <c r="M1837" s="259"/>
      <c r="N1837" s="260"/>
      <c r="O1837" s="260"/>
      <c r="P1837" s="260"/>
      <c r="Q1837" s="260"/>
      <c r="R1837" s="260"/>
      <c r="S1837" s="260"/>
      <c r="T1837" s="261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62" t="s">
        <v>186</v>
      </c>
      <c r="AU1837" s="262" t="s">
        <v>82</v>
      </c>
      <c r="AV1837" s="14" t="s">
        <v>82</v>
      </c>
      <c r="AW1837" s="14" t="s">
        <v>34</v>
      </c>
      <c r="AX1837" s="14" t="s">
        <v>73</v>
      </c>
      <c r="AY1837" s="262" t="s">
        <v>177</v>
      </c>
    </row>
    <row r="1838" s="14" customFormat="1">
      <c r="A1838" s="14"/>
      <c r="B1838" s="252"/>
      <c r="C1838" s="253"/>
      <c r="D1838" s="243" t="s">
        <v>186</v>
      </c>
      <c r="E1838" s="254" t="s">
        <v>21</v>
      </c>
      <c r="F1838" s="255" t="s">
        <v>2652</v>
      </c>
      <c r="G1838" s="253"/>
      <c r="H1838" s="256">
        <v>28.559999999999999</v>
      </c>
      <c r="I1838" s="257"/>
      <c r="J1838" s="253"/>
      <c r="K1838" s="253"/>
      <c r="L1838" s="258"/>
      <c r="M1838" s="259"/>
      <c r="N1838" s="260"/>
      <c r="O1838" s="260"/>
      <c r="P1838" s="260"/>
      <c r="Q1838" s="260"/>
      <c r="R1838" s="260"/>
      <c r="S1838" s="260"/>
      <c r="T1838" s="261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62" t="s">
        <v>186</v>
      </c>
      <c r="AU1838" s="262" t="s">
        <v>82</v>
      </c>
      <c r="AV1838" s="14" t="s">
        <v>82</v>
      </c>
      <c r="AW1838" s="14" t="s">
        <v>34</v>
      </c>
      <c r="AX1838" s="14" t="s">
        <v>73</v>
      </c>
      <c r="AY1838" s="262" t="s">
        <v>177</v>
      </c>
    </row>
    <row r="1839" s="13" customFormat="1">
      <c r="A1839" s="13"/>
      <c r="B1839" s="241"/>
      <c r="C1839" s="242"/>
      <c r="D1839" s="243" t="s">
        <v>186</v>
      </c>
      <c r="E1839" s="244" t="s">
        <v>21</v>
      </c>
      <c r="F1839" s="245" t="s">
        <v>782</v>
      </c>
      <c r="G1839" s="242"/>
      <c r="H1839" s="244" t="s">
        <v>21</v>
      </c>
      <c r="I1839" s="246"/>
      <c r="J1839" s="242"/>
      <c r="K1839" s="242"/>
      <c r="L1839" s="247"/>
      <c r="M1839" s="248"/>
      <c r="N1839" s="249"/>
      <c r="O1839" s="249"/>
      <c r="P1839" s="249"/>
      <c r="Q1839" s="249"/>
      <c r="R1839" s="249"/>
      <c r="S1839" s="249"/>
      <c r="T1839" s="250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51" t="s">
        <v>186</v>
      </c>
      <c r="AU1839" s="251" t="s">
        <v>82</v>
      </c>
      <c r="AV1839" s="13" t="s">
        <v>80</v>
      </c>
      <c r="AW1839" s="13" t="s">
        <v>34</v>
      </c>
      <c r="AX1839" s="13" t="s">
        <v>73</v>
      </c>
      <c r="AY1839" s="251" t="s">
        <v>177</v>
      </c>
    </row>
    <row r="1840" s="14" customFormat="1">
      <c r="A1840" s="14"/>
      <c r="B1840" s="252"/>
      <c r="C1840" s="253"/>
      <c r="D1840" s="243" t="s">
        <v>186</v>
      </c>
      <c r="E1840" s="254" t="s">
        <v>21</v>
      </c>
      <c r="F1840" s="255" t="s">
        <v>499</v>
      </c>
      <c r="G1840" s="253"/>
      <c r="H1840" s="256">
        <v>3.8100000000000001</v>
      </c>
      <c r="I1840" s="257"/>
      <c r="J1840" s="253"/>
      <c r="K1840" s="253"/>
      <c r="L1840" s="258"/>
      <c r="M1840" s="259"/>
      <c r="N1840" s="260"/>
      <c r="O1840" s="260"/>
      <c r="P1840" s="260"/>
      <c r="Q1840" s="260"/>
      <c r="R1840" s="260"/>
      <c r="S1840" s="260"/>
      <c r="T1840" s="261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62" t="s">
        <v>186</v>
      </c>
      <c r="AU1840" s="262" t="s">
        <v>82</v>
      </c>
      <c r="AV1840" s="14" t="s">
        <v>82</v>
      </c>
      <c r="AW1840" s="14" t="s">
        <v>34</v>
      </c>
      <c r="AX1840" s="14" t="s">
        <v>73</v>
      </c>
      <c r="AY1840" s="262" t="s">
        <v>177</v>
      </c>
    </row>
    <row r="1841" s="13" customFormat="1">
      <c r="A1841" s="13"/>
      <c r="B1841" s="241"/>
      <c r="C1841" s="242"/>
      <c r="D1841" s="243" t="s">
        <v>186</v>
      </c>
      <c r="E1841" s="244" t="s">
        <v>21</v>
      </c>
      <c r="F1841" s="245" t="s">
        <v>2653</v>
      </c>
      <c r="G1841" s="242"/>
      <c r="H1841" s="244" t="s">
        <v>21</v>
      </c>
      <c r="I1841" s="246"/>
      <c r="J1841" s="242"/>
      <c r="K1841" s="242"/>
      <c r="L1841" s="247"/>
      <c r="M1841" s="248"/>
      <c r="N1841" s="249"/>
      <c r="O1841" s="249"/>
      <c r="P1841" s="249"/>
      <c r="Q1841" s="249"/>
      <c r="R1841" s="249"/>
      <c r="S1841" s="249"/>
      <c r="T1841" s="250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51" t="s">
        <v>186</v>
      </c>
      <c r="AU1841" s="251" t="s">
        <v>82</v>
      </c>
      <c r="AV1841" s="13" t="s">
        <v>80</v>
      </c>
      <c r="AW1841" s="13" t="s">
        <v>34</v>
      </c>
      <c r="AX1841" s="13" t="s">
        <v>73</v>
      </c>
      <c r="AY1841" s="251" t="s">
        <v>177</v>
      </c>
    </row>
    <row r="1842" s="14" customFormat="1">
      <c r="A1842" s="14"/>
      <c r="B1842" s="252"/>
      <c r="C1842" s="253"/>
      <c r="D1842" s="243" t="s">
        <v>186</v>
      </c>
      <c r="E1842" s="254" t="s">
        <v>21</v>
      </c>
      <c r="F1842" s="255" t="s">
        <v>2654</v>
      </c>
      <c r="G1842" s="253"/>
      <c r="H1842" s="256">
        <v>4</v>
      </c>
      <c r="I1842" s="257"/>
      <c r="J1842" s="253"/>
      <c r="K1842" s="253"/>
      <c r="L1842" s="258"/>
      <c r="M1842" s="259"/>
      <c r="N1842" s="260"/>
      <c r="O1842" s="260"/>
      <c r="P1842" s="260"/>
      <c r="Q1842" s="260"/>
      <c r="R1842" s="260"/>
      <c r="S1842" s="260"/>
      <c r="T1842" s="261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62" t="s">
        <v>186</v>
      </c>
      <c r="AU1842" s="262" t="s">
        <v>82</v>
      </c>
      <c r="AV1842" s="14" t="s">
        <v>82</v>
      </c>
      <c r="AW1842" s="14" t="s">
        <v>34</v>
      </c>
      <c r="AX1842" s="14" t="s">
        <v>73</v>
      </c>
      <c r="AY1842" s="262" t="s">
        <v>177</v>
      </c>
    </row>
    <row r="1843" s="13" customFormat="1">
      <c r="A1843" s="13"/>
      <c r="B1843" s="241"/>
      <c r="C1843" s="242"/>
      <c r="D1843" s="243" t="s">
        <v>186</v>
      </c>
      <c r="E1843" s="244" t="s">
        <v>21</v>
      </c>
      <c r="F1843" s="245" t="s">
        <v>790</v>
      </c>
      <c r="G1843" s="242"/>
      <c r="H1843" s="244" t="s">
        <v>21</v>
      </c>
      <c r="I1843" s="246"/>
      <c r="J1843" s="242"/>
      <c r="K1843" s="242"/>
      <c r="L1843" s="247"/>
      <c r="M1843" s="248"/>
      <c r="N1843" s="249"/>
      <c r="O1843" s="249"/>
      <c r="P1843" s="249"/>
      <c r="Q1843" s="249"/>
      <c r="R1843" s="249"/>
      <c r="S1843" s="249"/>
      <c r="T1843" s="250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51" t="s">
        <v>186</v>
      </c>
      <c r="AU1843" s="251" t="s">
        <v>82</v>
      </c>
      <c r="AV1843" s="13" t="s">
        <v>80</v>
      </c>
      <c r="AW1843" s="13" t="s">
        <v>34</v>
      </c>
      <c r="AX1843" s="13" t="s">
        <v>73</v>
      </c>
      <c r="AY1843" s="251" t="s">
        <v>177</v>
      </c>
    </row>
    <row r="1844" s="13" customFormat="1">
      <c r="A1844" s="13"/>
      <c r="B1844" s="241"/>
      <c r="C1844" s="242"/>
      <c r="D1844" s="243" t="s">
        <v>186</v>
      </c>
      <c r="E1844" s="244" t="s">
        <v>21</v>
      </c>
      <c r="F1844" s="245" t="s">
        <v>2556</v>
      </c>
      <c r="G1844" s="242"/>
      <c r="H1844" s="244" t="s">
        <v>21</v>
      </c>
      <c r="I1844" s="246"/>
      <c r="J1844" s="242"/>
      <c r="K1844" s="242"/>
      <c r="L1844" s="247"/>
      <c r="M1844" s="248"/>
      <c r="N1844" s="249"/>
      <c r="O1844" s="249"/>
      <c r="P1844" s="249"/>
      <c r="Q1844" s="249"/>
      <c r="R1844" s="249"/>
      <c r="S1844" s="249"/>
      <c r="T1844" s="250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51" t="s">
        <v>186</v>
      </c>
      <c r="AU1844" s="251" t="s">
        <v>82</v>
      </c>
      <c r="AV1844" s="13" t="s">
        <v>80</v>
      </c>
      <c r="AW1844" s="13" t="s">
        <v>34</v>
      </c>
      <c r="AX1844" s="13" t="s">
        <v>73</v>
      </c>
      <c r="AY1844" s="251" t="s">
        <v>177</v>
      </c>
    </row>
    <row r="1845" s="14" customFormat="1">
      <c r="A1845" s="14"/>
      <c r="B1845" s="252"/>
      <c r="C1845" s="253"/>
      <c r="D1845" s="243" t="s">
        <v>186</v>
      </c>
      <c r="E1845" s="254" t="s">
        <v>21</v>
      </c>
      <c r="F1845" s="255" t="s">
        <v>2539</v>
      </c>
      <c r="G1845" s="253"/>
      <c r="H1845" s="256">
        <v>60</v>
      </c>
      <c r="I1845" s="257"/>
      <c r="J1845" s="253"/>
      <c r="K1845" s="253"/>
      <c r="L1845" s="258"/>
      <c r="M1845" s="259"/>
      <c r="N1845" s="260"/>
      <c r="O1845" s="260"/>
      <c r="P1845" s="260"/>
      <c r="Q1845" s="260"/>
      <c r="R1845" s="260"/>
      <c r="S1845" s="260"/>
      <c r="T1845" s="261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62" t="s">
        <v>186</v>
      </c>
      <c r="AU1845" s="262" t="s">
        <v>82</v>
      </c>
      <c r="AV1845" s="14" t="s">
        <v>82</v>
      </c>
      <c r="AW1845" s="14" t="s">
        <v>34</v>
      </c>
      <c r="AX1845" s="14" t="s">
        <v>73</v>
      </c>
      <c r="AY1845" s="262" t="s">
        <v>177</v>
      </c>
    </row>
    <row r="1846" s="13" customFormat="1">
      <c r="A1846" s="13"/>
      <c r="B1846" s="241"/>
      <c r="C1846" s="242"/>
      <c r="D1846" s="243" t="s">
        <v>186</v>
      </c>
      <c r="E1846" s="244" t="s">
        <v>21</v>
      </c>
      <c r="F1846" s="245" t="s">
        <v>2655</v>
      </c>
      <c r="G1846" s="242"/>
      <c r="H1846" s="244" t="s">
        <v>21</v>
      </c>
      <c r="I1846" s="246"/>
      <c r="J1846" s="242"/>
      <c r="K1846" s="242"/>
      <c r="L1846" s="247"/>
      <c r="M1846" s="248"/>
      <c r="N1846" s="249"/>
      <c r="O1846" s="249"/>
      <c r="P1846" s="249"/>
      <c r="Q1846" s="249"/>
      <c r="R1846" s="249"/>
      <c r="S1846" s="249"/>
      <c r="T1846" s="250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51" t="s">
        <v>186</v>
      </c>
      <c r="AU1846" s="251" t="s">
        <v>82</v>
      </c>
      <c r="AV1846" s="13" t="s">
        <v>80</v>
      </c>
      <c r="AW1846" s="13" t="s">
        <v>34</v>
      </c>
      <c r="AX1846" s="13" t="s">
        <v>73</v>
      </c>
      <c r="AY1846" s="251" t="s">
        <v>177</v>
      </c>
    </row>
    <row r="1847" s="14" customFormat="1">
      <c r="A1847" s="14"/>
      <c r="B1847" s="252"/>
      <c r="C1847" s="253"/>
      <c r="D1847" s="243" t="s">
        <v>186</v>
      </c>
      <c r="E1847" s="254" t="s">
        <v>21</v>
      </c>
      <c r="F1847" s="255" t="s">
        <v>784</v>
      </c>
      <c r="G1847" s="253"/>
      <c r="H1847" s="256">
        <v>-89.802000000000007</v>
      </c>
      <c r="I1847" s="257"/>
      <c r="J1847" s="253"/>
      <c r="K1847" s="253"/>
      <c r="L1847" s="258"/>
      <c r="M1847" s="259"/>
      <c r="N1847" s="260"/>
      <c r="O1847" s="260"/>
      <c r="P1847" s="260"/>
      <c r="Q1847" s="260"/>
      <c r="R1847" s="260"/>
      <c r="S1847" s="260"/>
      <c r="T1847" s="261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62" t="s">
        <v>186</v>
      </c>
      <c r="AU1847" s="262" t="s">
        <v>82</v>
      </c>
      <c r="AV1847" s="14" t="s">
        <v>82</v>
      </c>
      <c r="AW1847" s="14" t="s">
        <v>34</v>
      </c>
      <c r="AX1847" s="14" t="s">
        <v>73</v>
      </c>
      <c r="AY1847" s="262" t="s">
        <v>177</v>
      </c>
    </row>
    <row r="1848" s="15" customFormat="1">
      <c r="A1848" s="15"/>
      <c r="B1848" s="263"/>
      <c r="C1848" s="264"/>
      <c r="D1848" s="243" t="s">
        <v>186</v>
      </c>
      <c r="E1848" s="265" t="s">
        <v>21</v>
      </c>
      <c r="F1848" s="266" t="s">
        <v>190</v>
      </c>
      <c r="G1848" s="264"/>
      <c r="H1848" s="267">
        <v>331.43199999999996</v>
      </c>
      <c r="I1848" s="268"/>
      <c r="J1848" s="264"/>
      <c r="K1848" s="264"/>
      <c r="L1848" s="269"/>
      <c r="M1848" s="270"/>
      <c r="N1848" s="271"/>
      <c r="O1848" s="271"/>
      <c r="P1848" s="271"/>
      <c r="Q1848" s="271"/>
      <c r="R1848" s="271"/>
      <c r="S1848" s="271"/>
      <c r="T1848" s="272"/>
      <c r="U1848" s="15"/>
      <c r="V1848" s="15"/>
      <c r="W1848" s="15"/>
      <c r="X1848" s="15"/>
      <c r="Y1848" s="15"/>
      <c r="Z1848" s="15"/>
      <c r="AA1848" s="15"/>
      <c r="AB1848" s="15"/>
      <c r="AC1848" s="15"/>
      <c r="AD1848" s="15"/>
      <c r="AE1848" s="15"/>
      <c r="AT1848" s="273" t="s">
        <v>186</v>
      </c>
      <c r="AU1848" s="273" t="s">
        <v>82</v>
      </c>
      <c r="AV1848" s="15" t="s">
        <v>184</v>
      </c>
      <c r="AW1848" s="15" t="s">
        <v>34</v>
      </c>
      <c r="AX1848" s="15" t="s">
        <v>80</v>
      </c>
      <c r="AY1848" s="273" t="s">
        <v>177</v>
      </c>
    </row>
    <row r="1849" s="2" customFormat="1" ht="14.4" customHeight="1">
      <c r="A1849" s="40"/>
      <c r="B1849" s="41"/>
      <c r="C1849" s="228" t="s">
        <v>2656</v>
      </c>
      <c r="D1849" s="228" t="s">
        <v>179</v>
      </c>
      <c r="E1849" s="229" t="s">
        <v>2657</v>
      </c>
      <c r="F1849" s="230" t="s">
        <v>2658</v>
      </c>
      <c r="G1849" s="231" t="s">
        <v>269</v>
      </c>
      <c r="H1849" s="232">
        <v>331.43200000000002</v>
      </c>
      <c r="I1849" s="233"/>
      <c r="J1849" s="234">
        <f>ROUND(I1849*H1849,2)</f>
        <v>0</v>
      </c>
      <c r="K1849" s="230" t="s">
        <v>183</v>
      </c>
      <c r="L1849" s="46"/>
      <c r="M1849" s="235" t="s">
        <v>21</v>
      </c>
      <c r="N1849" s="236" t="s">
        <v>44</v>
      </c>
      <c r="O1849" s="86"/>
      <c r="P1849" s="237">
        <f>O1849*H1849</f>
        <v>0</v>
      </c>
      <c r="Q1849" s="237">
        <v>0.00021000000000000001</v>
      </c>
      <c r="R1849" s="237">
        <f>Q1849*H1849</f>
        <v>0.069600720000000005</v>
      </c>
      <c r="S1849" s="237">
        <v>0</v>
      </c>
      <c r="T1849" s="238">
        <f>S1849*H1849</f>
        <v>0</v>
      </c>
      <c r="U1849" s="40"/>
      <c r="V1849" s="40"/>
      <c r="W1849" s="40"/>
      <c r="X1849" s="40"/>
      <c r="Y1849" s="40"/>
      <c r="Z1849" s="40"/>
      <c r="AA1849" s="40"/>
      <c r="AB1849" s="40"/>
      <c r="AC1849" s="40"/>
      <c r="AD1849" s="40"/>
      <c r="AE1849" s="40"/>
      <c r="AR1849" s="239" t="s">
        <v>290</v>
      </c>
      <c r="AT1849" s="239" t="s">
        <v>179</v>
      </c>
      <c r="AU1849" s="239" t="s">
        <v>82</v>
      </c>
      <c r="AY1849" s="19" t="s">
        <v>177</v>
      </c>
      <c r="BE1849" s="240">
        <f>IF(N1849="základní",J1849,0)</f>
        <v>0</v>
      </c>
      <c r="BF1849" s="240">
        <f>IF(N1849="snížená",J1849,0)</f>
        <v>0</v>
      </c>
      <c r="BG1849" s="240">
        <f>IF(N1849="zákl. přenesená",J1849,0)</f>
        <v>0</v>
      </c>
      <c r="BH1849" s="240">
        <f>IF(N1849="sníž. přenesená",J1849,0)</f>
        <v>0</v>
      </c>
      <c r="BI1849" s="240">
        <f>IF(N1849="nulová",J1849,0)</f>
        <v>0</v>
      </c>
      <c r="BJ1849" s="19" t="s">
        <v>80</v>
      </c>
      <c r="BK1849" s="240">
        <f>ROUND(I1849*H1849,2)</f>
        <v>0</v>
      </c>
      <c r="BL1849" s="19" t="s">
        <v>290</v>
      </c>
      <c r="BM1849" s="239" t="s">
        <v>2659</v>
      </c>
    </row>
    <row r="1850" s="2" customFormat="1" ht="14.4" customHeight="1">
      <c r="A1850" s="40"/>
      <c r="B1850" s="41"/>
      <c r="C1850" s="228" t="s">
        <v>2660</v>
      </c>
      <c r="D1850" s="228" t="s">
        <v>179</v>
      </c>
      <c r="E1850" s="229" t="s">
        <v>2661</v>
      </c>
      <c r="F1850" s="230" t="s">
        <v>2662</v>
      </c>
      <c r="G1850" s="231" t="s">
        <v>269</v>
      </c>
      <c r="H1850" s="232">
        <v>331.43200000000002</v>
      </c>
      <c r="I1850" s="233"/>
      <c r="J1850" s="234">
        <f>ROUND(I1850*H1850,2)</f>
        <v>0</v>
      </c>
      <c r="K1850" s="230" t="s">
        <v>183</v>
      </c>
      <c r="L1850" s="46"/>
      <c r="M1850" s="235" t="s">
        <v>21</v>
      </c>
      <c r="N1850" s="236" t="s">
        <v>44</v>
      </c>
      <c r="O1850" s="86"/>
      <c r="P1850" s="237">
        <f>O1850*H1850</f>
        <v>0</v>
      </c>
      <c r="Q1850" s="237">
        <v>0.00021000000000000001</v>
      </c>
      <c r="R1850" s="237">
        <f>Q1850*H1850</f>
        <v>0.069600720000000005</v>
      </c>
      <c r="S1850" s="237">
        <v>0</v>
      </c>
      <c r="T1850" s="238">
        <f>S1850*H1850</f>
        <v>0</v>
      </c>
      <c r="U1850" s="40"/>
      <c r="V1850" s="40"/>
      <c r="W1850" s="40"/>
      <c r="X1850" s="40"/>
      <c r="Y1850" s="40"/>
      <c r="Z1850" s="40"/>
      <c r="AA1850" s="40"/>
      <c r="AB1850" s="40"/>
      <c r="AC1850" s="40"/>
      <c r="AD1850" s="40"/>
      <c r="AE1850" s="40"/>
      <c r="AR1850" s="239" t="s">
        <v>290</v>
      </c>
      <c r="AT1850" s="239" t="s">
        <v>179</v>
      </c>
      <c r="AU1850" s="239" t="s">
        <v>82</v>
      </c>
      <c r="AY1850" s="19" t="s">
        <v>177</v>
      </c>
      <c r="BE1850" s="240">
        <f>IF(N1850="základní",J1850,0)</f>
        <v>0</v>
      </c>
      <c r="BF1850" s="240">
        <f>IF(N1850="snížená",J1850,0)</f>
        <v>0</v>
      </c>
      <c r="BG1850" s="240">
        <f>IF(N1850="zákl. přenesená",J1850,0)</f>
        <v>0</v>
      </c>
      <c r="BH1850" s="240">
        <f>IF(N1850="sníž. přenesená",J1850,0)</f>
        <v>0</v>
      </c>
      <c r="BI1850" s="240">
        <f>IF(N1850="nulová",J1850,0)</f>
        <v>0</v>
      </c>
      <c r="BJ1850" s="19" t="s">
        <v>80</v>
      </c>
      <c r="BK1850" s="240">
        <f>ROUND(I1850*H1850,2)</f>
        <v>0</v>
      </c>
      <c r="BL1850" s="19" t="s">
        <v>290</v>
      </c>
      <c r="BM1850" s="239" t="s">
        <v>2663</v>
      </c>
    </row>
    <row r="1851" s="2" customFormat="1" ht="14.4" customHeight="1">
      <c r="A1851" s="40"/>
      <c r="B1851" s="41"/>
      <c r="C1851" s="228" t="s">
        <v>2664</v>
      </c>
      <c r="D1851" s="228" t="s">
        <v>179</v>
      </c>
      <c r="E1851" s="229" t="s">
        <v>2665</v>
      </c>
      <c r="F1851" s="230" t="s">
        <v>2666</v>
      </c>
      <c r="G1851" s="231" t="s">
        <v>269</v>
      </c>
      <c r="H1851" s="232">
        <v>73.049999999999997</v>
      </c>
      <c r="I1851" s="233"/>
      <c r="J1851" s="234">
        <f>ROUND(I1851*H1851,2)</f>
        <v>0</v>
      </c>
      <c r="K1851" s="230" t="s">
        <v>183</v>
      </c>
      <c r="L1851" s="46"/>
      <c r="M1851" s="235" t="s">
        <v>21</v>
      </c>
      <c r="N1851" s="236" t="s">
        <v>44</v>
      </c>
      <c r="O1851" s="86"/>
      <c r="P1851" s="237">
        <f>O1851*H1851</f>
        <v>0</v>
      </c>
      <c r="Q1851" s="237">
        <v>0</v>
      </c>
      <c r="R1851" s="237">
        <f>Q1851*H1851</f>
        <v>0</v>
      </c>
      <c r="S1851" s="237">
        <v>0</v>
      </c>
      <c r="T1851" s="238">
        <f>S1851*H1851</f>
        <v>0</v>
      </c>
      <c r="U1851" s="40"/>
      <c r="V1851" s="40"/>
      <c r="W1851" s="40"/>
      <c r="X1851" s="40"/>
      <c r="Y1851" s="40"/>
      <c r="Z1851" s="40"/>
      <c r="AA1851" s="40"/>
      <c r="AB1851" s="40"/>
      <c r="AC1851" s="40"/>
      <c r="AD1851" s="40"/>
      <c r="AE1851" s="40"/>
      <c r="AR1851" s="239" t="s">
        <v>290</v>
      </c>
      <c r="AT1851" s="239" t="s">
        <v>179</v>
      </c>
      <c r="AU1851" s="239" t="s">
        <v>82</v>
      </c>
      <c r="AY1851" s="19" t="s">
        <v>177</v>
      </c>
      <c r="BE1851" s="240">
        <f>IF(N1851="základní",J1851,0)</f>
        <v>0</v>
      </c>
      <c r="BF1851" s="240">
        <f>IF(N1851="snížená",J1851,0)</f>
        <v>0</v>
      </c>
      <c r="BG1851" s="240">
        <f>IF(N1851="zákl. přenesená",J1851,0)</f>
        <v>0</v>
      </c>
      <c r="BH1851" s="240">
        <f>IF(N1851="sníž. přenesená",J1851,0)</f>
        <v>0</v>
      </c>
      <c r="BI1851" s="240">
        <f>IF(N1851="nulová",J1851,0)</f>
        <v>0</v>
      </c>
      <c r="BJ1851" s="19" t="s">
        <v>80</v>
      </c>
      <c r="BK1851" s="240">
        <f>ROUND(I1851*H1851,2)</f>
        <v>0</v>
      </c>
      <c r="BL1851" s="19" t="s">
        <v>290</v>
      </c>
      <c r="BM1851" s="239" t="s">
        <v>2667</v>
      </c>
    </row>
    <row r="1852" s="14" customFormat="1">
      <c r="A1852" s="14"/>
      <c r="B1852" s="252"/>
      <c r="C1852" s="253"/>
      <c r="D1852" s="243" t="s">
        <v>186</v>
      </c>
      <c r="E1852" s="254" t="s">
        <v>21</v>
      </c>
      <c r="F1852" s="255" t="s">
        <v>1198</v>
      </c>
      <c r="G1852" s="253"/>
      <c r="H1852" s="256">
        <v>38.409999999999997</v>
      </c>
      <c r="I1852" s="257"/>
      <c r="J1852" s="253"/>
      <c r="K1852" s="253"/>
      <c r="L1852" s="258"/>
      <c r="M1852" s="259"/>
      <c r="N1852" s="260"/>
      <c r="O1852" s="260"/>
      <c r="P1852" s="260"/>
      <c r="Q1852" s="260"/>
      <c r="R1852" s="260"/>
      <c r="S1852" s="260"/>
      <c r="T1852" s="261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62" t="s">
        <v>186</v>
      </c>
      <c r="AU1852" s="262" t="s">
        <v>82</v>
      </c>
      <c r="AV1852" s="14" t="s">
        <v>82</v>
      </c>
      <c r="AW1852" s="14" t="s">
        <v>34</v>
      </c>
      <c r="AX1852" s="14" t="s">
        <v>73</v>
      </c>
      <c r="AY1852" s="262" t="s">
        <v>177</v>
      </c>
    </row>
    <row r="1853" s="14" customFormat="1">
      <c r="A1853" s="14"/>
      <c r="B1853" s="252"/>
      <c r="C1853" s="253"/>
      <c r="D1853" s="243" t="s">
        <v>186</v>
      </c>
      <c r="E1853" s="254" t="s">
        <v>21</v>
      </c>
      <c r="F1853" s="255" t="s">
        <v>1199</v>
      </c>
      <c r="G1853" s="253"/>
      <c r="H1853" s="256">
        <v>24.640000000000001</v>
      </c>
      <c r="I1853" s="257"/>
      <c r="J1853" s="253"/>
      <c r="K1853" s="253"/>
      <c r="L1853" s="258"/>
      <c r="M1853" s="259"/>
      <c r="N1853" s="260"/>
      <c r="O1853" s="260"/>
      <c r="P1853" s="260"/>
      <c r="Q1853" s="260"/>
      <c r="R1853" s="260"/>
      <c r="S1853" s="260"/>
      <c r="T1853" s="261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62" t="s">
        <v>186</v>
      </c>
      <c r="AU1853" s="262" t="s">
        <v>82</v>
      </c>
      <c r="AV1853" s="14" t="s">
        <v>82</v>
      </c>
      <c r="AW1853" s="14" t="s">
        <v>34</v>
      </c>
      <c r="AX1853" s="14" t="s">
        <v>73</v>
      </c>
      <c r="AY1853" s="262" t="s">
        <v>177</v>
      </c>
    </row>
    <row r="1854" s="14" customFormat="1">
      <c r="A1854" s="14"/>
      <c r="B1854" s="252"/>
      <c r="C1854" s="253"/>
      <c r="D1854" s="243" t="s">
        <v>186</v>
      </c>
      <c r="E1854" s="254" t="s">
        <v>21</v>
      </c>
      <c r="F1854" s="255" t="s">
        <v>2104</v>
      </c>
      <c r="G1854" s="253"/>
      <c r="H1854" s="256">
        <v>10</v>
      </c>
      <c r="I1854" s="257"/>
      <c r="J1854" s="253"/>
      <c r="K1854" s="253"/>
      <c r="L1854" s="258"/>
      <c r="M1854" s="259"/>
      <c r="N1854" s="260"/>
      <c r="O1854" s="260"/>
      <c r="P1854" s="260"/>
      <c r="Q1854" s="260"/>
      <c r="R1854" s="260"/>
      <c r="S1854" s="260"/>
      <c r="T1854" s="261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62" t="s">
        <v>186</v>
      </c>
      <c r="AU1854" s="262" t="s">
        <v>82</v>
      </c>
      <c r="AV1854" s="14" t="s">
        <v>82</v>
      </c>
      <c r="AW1854" s="14" t="s">
        <v>34</v>
      </c>
      <c r="AX1854" s="14" t="s">
        <v>73</v>
      </c>
      <c r="AY1854" s="262" t="s">
        <v>177</v>
      </c>
    </row>
    <row r="1855" s="15" customFormat="1">
      <c r="A1855" s="15"/>
      <c r="B1855" s="263"/>
      <c r="C1855" s="264"/>
      <c r="D1855" s="243" t="s">
        <v>186</v>
      </c>
      <c r="E1855" s="265" t="s">
        <v>21</v>
      </c>
      <c r="F1855" s="266" t="s">
        <v>190</v>
      </c>
      <c r="G1855" s="264"/>
      <c r="H1855" s="267">
        <v>73.049999999999997</v>
      </c>
      <c r="I1855" s="268"/>
      <c r="J1855" s="264"/>
      <c r="K1855" s="264"/>
      <c r="L1855" s="269"/>
      <c r="M1855" s="270"/>
      <c r="N1855" s="271"/>
      <c r="O1855" s="271"/>
      <c r="P1855" s="271"/>
      <c r="Q1855" s="271"/>
      <c r="R1855" s="271"/>
      <c r="S1855" s="271"/>
      <c r="T1855" s="272"/>
      <c r="U1855" s="15"/>
      <c r="V1855" s="15"/>
      <c r="W1855" s="15"/>
      <c r="X1855" s="15"/>
      <c r="Y1855" s="15"/>
      <c r="Z1855" s="15"/>
      <c r="AA1855" s="15"/>
      <c r="AB1855" s="15"/>
      <c r="AC1855" s="15"/>
      <c r="AD1855" s="15"/>
      <c r="AE1855" s="15"/>
      <c r="AT1855" s="273" t="s">
        <v>186</v>
      </c>
      <c r="AU1855" s="273" t="s">
        <v>82</v>
      </c>
      <c r="AV1855" s="15" t="s">
        <v>184</v>
      </c>
      <c r="AW1855" s="15" t="s">
        <v>34</v>
      </c>
      <c r="AX1855" s="15" t="s">
        <v>80</v>
      </c>
      <c r="AY1855" s="273" t="s">
        <v>177</v>
      </c>
    </row>
    <row r="1856" s="2" customFormat="1" ht="14.4" customHeight="1">
      <c r="A1856" s="40"/>
      <c r="B1856" s="41"/>
      <c r="C1856" s="274" t="s">
        <v>2668</v>
      </c>
      <c r="D1856" s="274" t="s">
        <v>191</v>
      </c>
      <c r="E1856" s="275" t="s">
        <v>2669</v>
      </c>
      <c r="F1856" s="276" t="s">
        <v>2670</v>
      </c>
      <c r="G1856" s="277" t="s">
        <v>269</v>
      </c>
      <c r="H1856" s="278">
        <v>76.703000000000003</v>
      </c>
      <c r="I1856" s="279"/>
      <c r="J1856" s="280">
        <f>ROUND(I1856*H1856,2)</f>
        <v>0</v>
      </c>
      <c r="K1856" s="276" t="s">
        <v>183</v>
      </c>
      <c r="L1856" s="281"/>
      <c r="M1856" s="282" t="s">
        <v>21</v>
      </c>
      <c r="N1856" s="283" t="s">
        <v>44</v>
      </c>
      <c r="O1856" s="86"/>
      <c r="P1856" s="237">
        <f>O1856*H1856</f>
        <v>0</v>
      </c>
      <c r="Q1856" s="237">
        <v>0</v>
      </c>
      <c r="R1856" s="237">
        <f>Q1856*H1856</f>
        <v>0</v>
      </c>
      <c r="S1856" s="237">
        <v>0</v>
      </c>
      <c r="T1856" s="238">
        <f>S1856*H1856</f>
        <v>0</v>
      </c>
      <c r="U1856" s="40"/>
      <c r="V1856" s="40"/>
      <c r="W1856" s="40"/>
      <c r="X1856" s="40"/>
      <c r="Y1856" s="40"/>
      <c r="Z1856" s="40"/>
      <c r="AA1856" s="40"/>
      <c r="AB1856" s="40"/>
      <c r="AC1856" s="40"/>
      <c r="AD1856" s="40"/>
      <c r="AE1856" s="40"/>
      <c r="AR1856" s="239" t="s">
        <v>385</v>
      </c>
      <c r="AT1856" s="239" t="s">
        <v>191</v>
      </c>
      <c r="AU1856" s="239" t="s">
        <v>82</v>
      </c>
      <c r="AY1856" s="19" t="s">
        <v>177</v>
      </c>
      <c r="BE1856" s="240">
        <f>IF(N1856="základní",J1856,0)</f>
        <v>0</v>
      </c>
      <c r="BF1856" s="240">
        <f>IF(N1856="snížená",J1856,0)</f>
        <v>0</v>
      </c>
      <c r="BG1856" s="240">
        <f>IF(N1856="zákl. přenesená",J1856,0)</f>
        <v>0</v>
      </c>
      <c r="BH1856" s="240">
        <f>IF(N1856="sníž. přenesená",J1856,0)</f>
        <v>0</v>
      </c>
      <c r="BI1856" s="240">
        <f>IF(N1856="nulová",J1856,0)</f>
        <v>0</v>
      </c>
      <c r="BJ1856" s="19" t="s">
        <v>80</v>
      </c>
      <c r="BK1856" s="240">
        <f>ROUND(I1856*H1856,2)</f>
        <v>0</v>
      </c>
      <c r="BL1856" s="19" t="s">
        <v>290</v>
      </c>
      <c r="BM1856" s="239" t="s">
        <v>2671</v>
      </c>
    </row>
    <row r="1857" s="14" customFormat="1">
      <c r="A1857" s="14"/>
      <c r="B1857" s="252"/>
      <c r="C1857" s="253"/>
      <c r="D1857" s="243" t="s">
        <v>186</v>
      </c>
      <c r="E1857" s="254" t="s">
        <v>21</v>
      </c>
      <c r="F1857" s="255" t="s">
        <v>2672</v>
      </c>
      <c r="G1857" s="253"/>
      <c r="H1857" s="256">
        <v>76.703000000000003</v>
      </c>
      <c r="I1857" s="257"/>
      <c r="J1857" s="253"/>
      <c r="K1857" s="253"/>
      <c r="L1857" s="258"/>
      <c r="M1857" s="259"/>
      <c r="N1857" s="260"/>
      <c r="O1857" s="260"/>
      <c r="P1857" s="260"/>
      <c r="Q1857" s="260"/>
      <c r="R1857" s="260"/>
      <c r="S1857" s="260"/>
      <c r="T1857" s="261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62" t="s">
        <v>186</v>
      </c>
      <c r="AU1857" s="262" t="s">
        <v>82</v>
      </c>
      <c r="AV1857" s="14" t="s">
        <v>82</v>
      </c>
      <c r="AW1857" s="14" t="s">
        <v>34</v>
      </c>
      <c r="AX1857" s="14" t="s">
        <v>80</v>
      </c>
      <c r="AY1857" s="262" t="s">
        <v>177</v>
      </c>
    </row>
    <row r="1858" s="12" customFormat="1" ht="22.8" customHeight="1">
      <c r="A1858" s="12"/>
      <c r="B1858" s="212"/>
      <c r="C1858" s="213"/>
      <c r="D1858" s="214" t="s">
        <v>72</v>
      </c>
      <c r="E1858" s="226" t="s">
        <v>2673</v>
      </c>
      <c r="F1858" s="226" t="s">
        <v>2674</v>
      </c>
      <c r="G1858" s="213"/>
      <c r="H1858" s="213"/>
      <c r="I1858" s="216"/>
      <c r="J1858" s="227">
        <f>BK1858</f>
        <v>0</v>
      </c>
      <c r="K1858" s="213"/>
      <c r="L1858" s="218"/>
      <c r="M1858" s="219"/>
      <c r="N1858" s="220"/>
      <c r="O1858" s="220"/>
      <c r="P1858" s="221">
        <f>SUM(P1859:P1920)</f>
        <v>0</v>
      </c>
      <c r="Q1858" s="220"/>
      <c r="R1858" s="221">
        <f>SUM(R1859:R1920)</f>
        <v>0.29665999999999998</v>
      </c>
      <c r="S1858" s="220"/>
      <c r="T1858" s="222">
        <f>SUM(T1859:T1920)</f>
        <v>0</v>
      </c>
      <c r="U1858" s="12"/>
      <c r="V1858" s="12"/>
      <c r="W1858" s="12"/>
      <c r="X1858" s="12"/>
      <c r="Y1858" s="12"/>
      <c r="Z1858" s="12"/>
      <c r="AA1858" s="12"/>
      <c r="AB1858" s="12"/>
      <c r="AC1858" s="12"/>
      <c r="AD1858" s="12"/>
      <c r="AE1858" s="12"/>
      <c r="AR1858" s="223" t="s">
        <v>80</v>
      </c>
      <c r="AT1858" s="224" t="s">
        <v>72</v>
      </c>
      <c r="AU1858" s="224" t="s">
        <v>80</v>
      </c>
      <c r="AY1858" s="223" t="s">
        <v>177</v>
      </c>
      <c r="BK1858" s="225">
        <f>SUM(BK1859:BK1920)</f>
        <v>0</v>
      </c>
    </row>
    <row r="1859" s="2" customFormat="1" ht="14.4" customHeight="1">
      <c r="A1859" s="40"/>
      <c r="B1859" s="41"/>
      <c r="C1859" s="228" t="s">
        <v>2675</v>
      </c>
      <c r="D1859" s="228" t="s">
        <v>179</v>
      </c>
      <c r="E1859" s="229" t="s">
        <v>2676</v>
      </c>
      <c r="F1859" s="230" t="s">
        <v>2677</v>
      </c>
      <c r="G1859" s="231" t="s">
        <v>788</v>
      </c>
      <c r="H1859" s="232">
        <v>1</v>
      </c>
      <c r="I1859" s="233"/>
      <c r="J1859" s="234">
        <f>ROUND(I1859*H1859,2)</f>
        <v>0</v>
      </c>
      <c r="K1859" s="230" t="s">
        <v>21</v>
      </c>
      <c r="L1859" s="46"/>
      <c r="M1859" s="235" t="s">
        <v>21</v>
      </c>
      <c r="N1859" s="236" t="s">
        <v>44</v>
      </c>
      <c r="O1859" s="86"/>
      <c r="P1859" s="237">
        <f>O1859*H1859</f>
        <v>0</v>
      </c>
      <c r="Q1859" s="237">
        <v>0</v>
      </c>
      <c r="R1859" s="237">
        <f>Q1859*H1859</f>
        <v>0</v>
      </c>
      <c r="S1859" s="237">
        <v>0</v>
      </c>
      <c r="T1859" s="238">
        <f>S1859*H1859</f>
        <v>0</v>
      </c>
      <c r="U1859" s="40"/>
      <c r="V1859" s="40"/>
      <c r="W1859" s="40"/>
      <c r="X1859" s="40"/>
      <c r="Y1859" s="40"/>
      <c r="Z1859" s="40"/>
      <c r="AA1859" s="40"/>
      <c r="AB1859" s="40"/>
      <c r="AC1859" s="40"/>
      <c r="AD1859" s="40"/>
      <c r="AE1859" s="40"/>
      <c r="AR1859" s="239" t="s">
        <v>290</v>
      </c>
      <c r="AT1859" s="239" t="s">
        <v>179</v>
      </c>
      <c r="AU1859" s="239" t="s">
        <v>82</v>
      </c>
      <c r="AY1859" s="19" t="s">
        <v>177</v>
      </c>
      <c r="BE1859" s="240">
        <f>IF(N1859="základní",J1859,0)</f>
        <v>0</v>
      </c>
      <c r="BF1859" s="240">
        <f>IF(N1859="snížená",J1859,0)</f>
        <v>0</v>
      </c>
      <c r="BG1859" s="240">
        <f>IF(N1859="zákl. přenesená",J1859,0)</f>
        <v>0</v>
      </c>
      <c r="BH1859" s="240">
        <f>IF(N1859="sníž. přenesená",J1859,0)</f>
        <v>0</v>
      </c>
      <c r="BI1859" s="240">
        <f>IF(N1859="nulová",J1859,0)</f>
        <v>0</v>
      </c>
      <c r="BJ1859" s="19" t="s">
        <v>80</v>
      </c>
      <c r="BK1859" s="240">
        <f>ROUND(I1859*H1859,2)</f>
        <v>0</v>
      </c>
      <c r="BL1859" s="19" t="s">
        <v>290</v>
      </c>
      <c r="BM1859" s="239" t="s">
        <v>2678</v>
      </c>
    </row>
    <row r="1860" s="13" customFormat="1">
      <c r="A1860" s="13"/>
      <c r="B1860" s="241"/>
      <c r="C1860" s="242"/>
      <c r="D1860" s="243" t="s">
        <v>186</v>
      </c>
      <c r="E1860" s="244" t="s">
        <v>21</v>
      </c>
      <c r="F1860" s="245" t="s">
        <v>2679</v>
      </c>
      <c r="G1860" s="242"/>
      <c r="H1860" s="244" t="s">
        <v>21</v>
      </c>
      <c r="I1860" s="246"/>
      <c r="J1860" s="242"/>
      <c r="K1860" s="242"/>
      <c r="L1860" s="247"/>
      <c r="M1860" s="248"/>
      <c r="N1860" s="249"/>
      <c r="O1860" s="249"/>
      <c r="P1860" s="249"/>
      <c r="Q1860" s="249"/>
      <c r="R1860" s="249"/>
      <c r="S1860" s="249"/>
      <c r="T1860" s="250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51" t="s">
        <v>186</v>
      </c>
      <c r="AU1860" s="251" t="s">
        <v>82</v>
      </c>
      <c r="AV1860" s="13" t="s">
        <v>80</v>
      </c>
      <c r="AW1860" s="13" t="s">
        <v>34</v>
      </c>
      <c r="AX1860" s="13" t="s">
        <v>73</v>
      </c>
      <c r="AY1860" s="251" t="s">
        <v>177</v>
      </c>
    </row>
    <row r="1861" s="14" customFormat="1">
      <c r="A1861" s="14"/>
      <c r="B1861" s="252"/>
      <c r="C1861" s="253"/>
      <c r="D1861" s="243" t="s">
        <v>186</v>
      </c>
      <c r="E1861" s="254" t="s">
        <v>21</v>
      </c>
      <c r="F1861" s="255" t="s">
        <v>80</v>
      </c>
      <c r="G1861" s="253"/>
      <c r="H1861" s="256">
        <v>1</v>
      </c>
      <c r="I1861" s="257"/>
      <c r="J1861" s="253"/>
      <c r="K1861" s="253"/>
      <c r="L1861" s="258"/>
      <c r="M1861" s="259"/>
      <c r="N1861" s="260"/>
      <c r="O1861" s="260"/>
      <c r="P1861" s="260"/>
      <c r="Q1861" s="260"/>
      <c r="R1861" s="260"/>
      <c r="S1861" s="260"/>
      <c r="T1861" s="261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62" t="s">
        <v>186</v>
      </c>
      <c r="AU1861" s="262" t="s">
        <v>82</v>
      </c>
      <c r="AV1861" s="14" t="s">
        <v>82</v>
      </c>
      <c r="AW1861" s="14" t="s">
        <v>34</v>
      </c>
      <c r="AX1861" s="14" t="s">
        <v>80</v>
      </c>
      <c r="AY1861" s="262" t="s">
        <v>177</v>
      </c>
    </row>
    <row r="1862" s="2" customFormat="1" ht="14.4" customHeight="1">
      <c r="A1862" s="40"/>
      <c r="B1862" s="41"/>
      <c r="C1862" s="274" t="s">
        <v>2680</v>
      </c>
      <c r="D1862" s="274" t="s">
        <v>191</v>
      </c>
      <c r="E1862" s="275" t="s">
        <v>2681</v>
      </c>
      <c r="F1862" s="276" t="s">
        <v>2682</v>
      </c>
      <c r="G1862" s="277" t="s">
        <v>1276</v>
      </c>
      <c r="H1862" s="278">
        <v>1</v>
      </c>
      <c r="I1862" s="279"/>
      <c r="J1862" s="280">
        <f>ROUND(I1862*H1862,2)</f>
        <v>0</v>
      </c>
      <c r="K1862" s="276" t="s">
        <v>21</v>
      </c>
      <c r="L1862" s="281"/>
      <c r="M1862" s="282" t="s">
        <v>21</v>
      </c>
      <c r="N1862" s="283" t="s">
        <v>44</v>
      </c>
      <c r="O1862" s="86"/>
      <c r="P1862" s="237">
        <f>O1862*H1862</f>
        <v>0</v>
      </c>
      <c r="Q1862" s="237">
        <v>0.034200000000000001</v>
      </c>
      <c r="R1862" s="237">
        <f>Q1862*H1862</f>
        <v>0.034200000000000001</v>
      </c>
      <c r="S1862" s="237">
        <v>0</v>
      </c>
      <c r="T1862" s="238">
        <f>S1862*H1862</f>
        <v>0</v>
      </c>
      <c r="U1862" s="40"/>
      <c r="V1862" s="40"/>
      <c r="W1862" s="40"/>
      <c r="X1862" s="40"/>
      <c r="Y1862" s="40"/>
      <c r="Z1862" s="40"/>
      <c r="AA1862" s="40"/>
      <c r="AB1862" s="40"/>
      <c r="AC1862" s="40"/>
      <c r="AD1862" s="40"/>
      <c r="AE1862" s="40"/>
      <c r="AR1862" s="239" t="s">
        <v>385</v>
      </c>
      <c r="AT1862" s="239" t="s">
        <v>191</v>
      </c>
      <c r="AU1862" s="239" t="s">
        <v>82</v>
      </c>
      <c r="AY1862" s="19" t="s">
        <v>177</v>
      </c>
      <c r="BE1862" s="240">
        <f>IF(N1862="základní",J1862,0)</f>
        <v>0</v>
      </c>
      <c r="BF1862" s="240">
        <f>IF(N1862="snížená",J1862,0)</f>
        <v>0</v>
      </c>
      <c r="BG1862" s="240">
        <f>IF(N1862="zákl. přenesená",J1862,0)</f>
        <v>0</v>
      </c>
      <c r="BH1862" s="240">
        <f>IF(N1862="sníž. přenesená",J1862,0)</f>
        <v>0</v>
      </c>
      <c r="BI1862" s="240">
        <f>IF(N1862="nulová",J1862,0)</f>
        <v>0</v>
      </c>
      <c r="BJ1862" s="19" t="s">
        <v>80</v>
      </c>
      <c r="BK1862" s="240">
        <f>ROUND(I1862*H1862,2)</f>
        <v>0</v>
      </c>
      <c r="BL1862" s="19" t="s">
        <v>290</v>
      </c>
      <c r="BM1862" s="239" t="s">
        <v>2683</v>
      </c>
    </row>
    <row r="1863" s="2" customFormat="1" ht="14.4" customHeight="1">
      <c r="A1863" s="40"/>
      <c r="B1863" s="41"/>
      <c r="C1863" s="228" t="s">
        <v>2684</v>
      </c>
      <c r="D1863" s="228" t="s">
        <v>179</v>
      </c>
      <c r="E1863" s="229" t="s">
        <v>2685</v>
      </c>
      <c r="F1863" s="230" t="s">
        <v>2686</v>
      </c>
      <c r="G1863" s="231" t="s">
        <v>788</v>
      </c>
      <c r="H1863" s="232">
        <v>1</v>
      </c>
      <c r="I1863" s="233"/>
      <c r="J1863" s="234">
        <f>ROUND(I1863*H1863,2)</f>
        <v>0</v>
      </c>
      <c r="K1863" s="230" t="s">
        <v>183</v>
      </c>
      <c r="L1863" s="46"/>
      <c r="M1863" s="235" t="s">
        <v>21</v>
      </c>
      <c r="N1863" s="236" t="s">
        <v>44</v>
      </c>
      <c r="O1863" s="86"/>
      <c r="P1863" s="237">
        <f>O1863*H1863</f>
        <v>0</v>
      </c>
      <c r="Q1863" s="237">
        <v>0</v>
      </c>
      <c r="R1863" s="237">
        <f>Q1863*H1863</f>
        <v>0</v>
      </c>
      <c r="S1863" s="237">
        <v>0</v>
      </c>
      <c r="T1863" s="238">
        <f>S1863*H1863</f>
        <v>0</v>
      </c>
      <c r="U1863" s="40"/>
      <c r="V1863" s="40"/>
      <c r="W1863" s="40"/>
      <c r="X1863" s="40"/>
      <c r="Y1863" s="40"/>
      <c r="Z1863" s="40"/>
      <c r="AA1863" s="40"/>
      <c r="AB1863" s="40"/>
      <c r="AC1863" s="40"/>
      <c r="AD1863" s="40"/>
      <c r="AE1863" s="40"/>
      <c r="AR1863" s="239" t="s">
        <v>290</v>
      </c>
      <c r="AT1863" s="239" t="s">
        <v>179</v>
      </c>
      <c r="AU1863" s="239" t="s">
        <v>82</v>
      </c>
      <c r="AY1863" s="19" t="s">
        <v>177</v>
      </c>
      <c r="BE1863" s="240">
        <f>IF(N1863="základní",J1863,0)</f>
        <v>0</v>
      </c>
      <c r="BF1863" s="240">
        <f>IF(N1863="snížená",J1863,0)</f>
        <v>0</v>
      </c>
      <c r="BG1863" s="240">
        <f>IF(N1863="zákl. přenesená",J1863,0)</f>
        <v>0</v>
      </c>
      <c r="BH1863" s="240">
        <f>IF(N1863="sníž. přenesená",J1863,0)</f>
        <v>0</v>
      </c>
      <c r="BI1863" s="240">
        <f>IF(N1863="nulová",J1863,0)</f>
        <v>0</v>
      </c>
      <c r="BJ1863" s="19" t="s">
        <v>80</v>
      </c>
      <c r="BK1863" s="240">
        <f>ROUND(I1863*H1863,2)</f>
        <v>0</v>
      </c>
      <c r="BL1863" s="19" t="s">
        <v>290</v>
      </c>
      <c r="BM1863" s="239" t="s">
        <v>2687</v>
      </c>
    </row>
    <row r="1864" s="13" customFormat="1">
      <c r="A1864" s="13"/>
      <c r="B1864" s="241"/>
      <c r="C1864" s="242"/>
      <c r="D1864" s="243" t="s">
        <v>186</v>
      </c>
      <c r="E1864" s="244" t="s">
        <v>21</v>
      </c>
      <c r="F1864" s="245" t="s">
        <v>2688</v>
      </c>
      <c r="G1864" s="242"/>
      <c r="H1864" s="244" t="s">
        <v>21</v>
      </c>
      <c r="I1864" s="246"/>
      <c r="J1864" s="242"/>
      <c r="K1864" s="242"/>
      <c r="L1864" s="247"/>
      <c r="M1864" s="248"/>
      <c r="N1864" s="249"/>
      <c r="O1864" s="249"/>
      <c r="P1864" s="249"/>
      <c r="Q1864" s="249"/>
      <c r="R1864" s="249"/>
      <c r="S1864" s="249"/>
      <c r="T1864" s="250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51" t="s">
        <v>186</v>
      </c>
      <c r="AU1864" s="251" t="s">
        <v>82</v>
      </c>
      <c r="AV1864" s="13" t="s">
        <v>80</v>
      </c>
      <c r="AW1864" s="13" t="s">
        <v>34</v>
      </c>
      <c r="AX1864" s="13" t="s">
        <v>73</v>
      </c>
      <c r="AY1864" s="251" t="s">
        <v>177</v>
      </c>
    </row>
    <row r="1865" s="13" customFormat="1">
      <c r="A1865" s="13"/>
      <c r="B1865" s="241"/>
      <c r="C1865" s="242"/>
      <c r="D1865" s="243" t="s">
        <v>186</v>
      </c>
      <c r="E1865" s="244" t="s">
        <v>21</v>
      </c>
      <c r="F1865" s="245" t="s">
        <v>832</v>
      </c>
      <c r="G1865" s="242"/>
      <c r="H1865" s="244" t="s">
        <v>21</v>
      </c>
      <c r="I1865" s="246"/>
      <c r="J1865" s="242"/>
      <c r="K1865" s="242"/>
      <c r="L1865" s="247"/>
      <c r="M1865" s="248"/>
      <c r="N1865" s="249"/>
      <c r="O1865" s="249"/>
      <c r="P1865" s="249"/>
      <c r="Q1865" s="249"/>
      <c r="R1865" s="249"/>
      <c r="S1865" s="249"/>
      <c r="T1865" s="250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51" t="s">
        <v>186</v>
      </c>
      <c r="AU1865" s="251" t="s">
        <v>82</v>
      </c>
      <c r="AV1865" s="13" t="s">
        <v>80</v>
      </c>
      <c r="AW1865" s="13" t="s">
        <v>34</v>
      </c>
      <c r="AX1865" s="13" t="s">
        <v>73</v>
      </c>
      <c r="AY1865" s="251" t="s">
        <v>177</v>
      </c>
    </row>
    <row r="1866" s="14" customFormat="1">
      <c r="A1866" s="14"/>
      <c r="B1866" s="252"/>
      <c r="C1866" s="253"/>
      <c r="D1866" s="243" t="s">
        <v>186</v>
      </c>
      <c r="E1866" s="254" t="s">
        <v>21</v>
      </c>
      <c r="F1866" s="255" t="s">
        <v>80</v>
      </c>
      <c r="G1866" s="253"/>
      <c r="H1866" s="256">
        <v>1</v>
      </c>
      <c r="I1866" s="257"/>
      <c r="J1866" s="253"/>
      <c r="K1866" s="253"/>
      <c r="L1866" s="258"/>
      <c r="M1866" s="259"/>
      <c r="N1866" s="260"/>
      <c r="O1866" s="260"/>
      <c r="P1866" s="260"/>
      <c r="Q1866" s="260"/>
      <c r="R1866" s="260"/>
      <c r="S1866" s="260"/>
      <c r="T1866" s="261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62" t="s">
        <v>186</v>
      </c>
      <c r="AU1866" s="262" t="s">
        <v>82</v>
      </c>
      <c r="AV1866" s="14" t="s">
        <v>82</v>
      </c>
      <c r="AW1866" s="14" t="s">
        <v>34</v>
      </c>
      <c r="AX1866" s="14" t="s">
        <v>80</v>
      </c>
      <c r="AY1866" s="262" t="s">
        <v>177</v>
      </c>
    </row>
    <row r="1867" s="2" customFormat="1" ht="14.4" customHeight="1">
      <c r="A1867" s="40"/>
      <c r="B1867" s="41"/>
      <c r="C1867" s="274" t="s">
        <v>2689</v>
      </c>
      <c r="D1867" s="274" t="s">
        <v>191</v>
      </c>
      <c r="E1867" s="275" t="s">
        <v>2690</v>
      </c>
      <c r="F1867" s="276" t="s">
        <v>2691</v>
      </c>
      <c r="G1867" s="277" t="s">
        <v>788</v>
      </c>
      <c r="H1867" s="278">
        <v>1</v>
      </c>
      <c r="I1867" s="279"/>
      <c r="J1867" s="280">
        <f>ROUND(I1867*H1867,2)</f>
        <v>0</v>
      </c>
      <c r="K1867" s="276" t="s">
        <v>21</v>
      </c>
      <c r="L1867" s="281"/>
      <c r="M1867" s="282" t="s">
        <v>21</v>
      </c>
      <c r="N1867" s="283" t="s">
        <v>44</v>
      </c>
      <c r="O1867" s="86"/>
      <c r="P1867" s="237">
        <f>O1867*H1867</f>
        <v>0</v>
      </c>
      <c r="Q1867" s="237">
        <v>0.021000000000000001</v>
      </c>
      <c r="R1867" s="237">
        <f>Q1867*H1867</f>
        <v>0.021000000000000001</v>
      </c>
      <c r="S1867" s="237">
        <v>0</v>
      </c>
      <c r="T1867" s="238">
        <f>S1867*H1867</f>
        <v>0</v>
      </c>
      <c r="U1867" s="40"/>
      <c r="V1867" s="40"/>
      <c r="W1867" s="40"/>
      <c r="X1867" s="40"/>
      <c r="Y1867" s="40"/>
      <c r="Z1867" s="40"/>
      <c r="AA1867" s="40"/>
      <c r="AB1867" s="40"/>
      <c r="AC1867" s="40"/>
      <c r="AD1867" s="40"/>
      <c r="AE1867" s="40"/>
      <c r="AR1867" s="239" t="s">
        <v>385</v>
      </c>
      <c r="AT1867" s="239" t="s">
        <v>191</v>
      </c>
      <c r="AU1867" s="239" t="s">
        <v>82</v>
      </c>
      <c r="AY1867" s="19" t="s">
        <v>177</v>
      </c>
      <c r="BE1867" s="240">
        <f>IF(N1867="základní",J1867,0)</f>
        <v>0</v>
      </c>
      <c r="BF1867" s="240">
        <f>IF(N1867="snížená",J1867,0)</f>
        <v>0</v>
      </c>
      <c r="BG1867" s="240">
        <f>IF(N1867="zákl. přenesená",J1867,0)</f>
        <v>0</v>
      </c>
      <c r="BH1867" s="240">
        <f>IF(N1867="sníž. přenesená",J1867,0)</f>
        <v>0</v>
      </c>
      <c r="BI1867" s="240">
        <f>IF(N1867="nulová",J1867,0)</f>
        <v>0</v>
      </c>
      <c r="BJ1867" s="19" t="s">
        <v>80</v>
      </c>
      <c r="BK1867" s="240">
        <f>ROUND(I1867*H1867,2)</f>
        <v>0</v>
      </c>
      <c r="BL1867" s="19" t="s">
        <v>290</v>
      </c>
      <c r="BM1867" s="239" t="s">
        <v>2692</v>
      </c>
    </row>
    <row r="1868" s="2" customFormat="1" ht="14.4" customHeight="1">
      <c r="A1868" s="40"/>
      <c r="B1868" s="41"/>
      <c r="C1868" s="228" t="s">
        <v>2693</v>
      </c>
      <c r="D1868" s="228" t="s">
        <v>179</v>
      </c>
      <c r="E1868" s="229" t="s">
        <v>2694</v>
      </c>
      <c r="F1868" s="230" t="s">
        <v>2695</v>
      </c>
      <c r="G1868" s="231" t="s">
        <v>788</v>
      </c>
      <c r="H1868" s="232">
        <v>2</v>
      </c>
      <c r="I1868" s="233"/>
      <c r="J1868" s="234">
        <f>ROUND(I1868*H1868,2)</f>
        <v>0</v>
      </c>
      <c r="K1868" s="230" t="s">
        <v>183</v>
      </c>
      <c r="L1868" s="46"/>
      <c r="M1868" s="235" t="s">
        <v>21</v>
      </c>
      <c r="N1868" s="236" t="s">
        <v>44</v>
      </c>
      <c r="O1868" s="86"/>
      <c r="P1868" s="237">
        <f>O1868*H1868</f>
        <v>0</v>
      </c>
      <c r="Q1868" s="237">
        <v>0.00116</v>
      </c>
      <c r="R1868" s="237">
        <f>Q1868*H1868</f>
        <v>0.00232</v>
      </c>
      <c r="S1868" s="237">
        <v>0</v>
      </c>
      <c r="T1868" s="238">
        <f>S1868*H1868</f>
        <v>0</v>
      </c>
      <c r="U1868" s="40"/>
      <c r="V1868" s="40"/>
      <c r="W1868" s="40"/>
      <c r="X1868" s="40"/>
      <c r="Y1868" s="40"/>
      <c r="Z1868" s="40"/>
      <c r="AA1868" s="40"/>
      <c r="AB1868" s="40"/>
      <c r="AC1868" s="40"/>
      <c r="AD1868" s="40"/>
      <c r="AE1868" s="40"/>
      <c r="AR1868" s="239" t="s">
        <v>290</v>
      </c>
      <c r="AT1868" s="239" t="s">
        <v>179</v>
      </c>
      <c r="AU1868" s="239" t="s">
        <v>82</v>
      </c>
      <c r="AY1868" s="19" t="s">
        <v>177</v>
      </c>
      <c r="BE1868" s="240">
        <f>IF(N1868="základní",J1868,0)</f>
        <v>0</v>
      </c>
      <c r="BF1868" s="240">
        <f>IF(N1868="snížená",J1868,0)</f>
        <v>0</v>
      </c>
      <c r="BG1868" s="240">
        <f>IF(N1868="zákl. přenesená",J1868,0)</f>
        <v>0</v>
      </c>
      <c r="BH1868" s="240">
        <f>IF(N1868="sníž. přenesená",J1868,0)</f>
        <v>0</v>
      </c>
      <c r="BI1868" s="240">
        <f>IF(N1868="nulová",J1868,0)</f>
        <v>0</v>
      </c>
      <c r="BJ1868" s="19" t="s">
        <v>80</v>
      </c>
      <c r="BK1868" s="240">
        <f>ROUND(I1868*H1868,2)</f>
        <v>0</v>
      </c>
      <c r="BL1868" s="19" t="s">
        <v>290</v>
      </c>
      <c r="BM1868" s="239" t="s">
        <v>2696</v>
      </c>
    </row>
    <row r="1869" s="13" customFormat="1">
      <c r="A1869" s="13"/>
      <c r="B1869" s="241"/>
      <c r="C1869" s="242"/>
      <c r="D1869" s="243" t="s">
        <v>186</v>
      </c>
      <c r="E1869" s="244" t="s">
        <v>21</v>
      </c>
      <c r="F1869" s="245" t="s">
        <v>2697</v>
      </c>
      <c r="G1869" s="242"/>
      <c r="H1869" s="244" t="s">
        <v>21</v>
      </c>
      <c r="I1869" s="246"/>
      <c r="J1869" s="242"/>
      <c r="K1869" s="242"/>
      <c r="L1869" s="247"/>
      <c r="M1869" s="248"/>
      <c r="N1869" s="249"/>
      <c r="O1869" s="249"/>
      <c r="P1869" s="249"/>
      <c r="Q1869" s="249"/>
      <c r="R1869" s="249"/>
      <c r="S1869" s="249"/>
      <c r="T1869" s="250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51" t="s">
        <v>186</v>
      </c>
      <c r="AU1869" s="251" t="s">
        <v>82</v>
      </c>
      <c r="AV1869" s="13" t="s">
        <v>80</v>
      </c>
      <c r="AW1869" s="13" t="s">
        <v>34</v>
      </c>
      <c r="AX1869" s="13" t="s">
        <v>73</v>
      </c>
      <c r="AY1869" s="251" t="s">
        <v>177</v>
      </c>
    </row>
    <row r="1870" s="13" customFormat="1">
      <c r="A1870" s="13"/>
      <c r="B1870" s="241"/>
      <c r="C1870" s="242"/>
      <c r="D1870" s="243" t="s">
        <v>186</v>
      </c>
      <c r="E1870" s="244" t="s">
        <v>21</v>
      </c>
      <c r="F1870" s="245" t="s">
        <v>832</v>
      </c>
      <c r="G1870" s="242"/>
      <c r="H1870" s="244" t="s">
        <v>21</v>
      </c>
      <c r="I1870" s="246"/>
      <c r="J1870" s="242"/>
      <c r="K1870" s="242"/>
      <c r="L1870" s="247"/>
      <c r="M1870" s="248"/>
      <c r="N1870" s="249"/>
      <c r="O1870" s="249"/>
      <c r="P1870" s="249"/>
      <c r="Q1870" s="249"/>
      <c r="R1870" s="249"/>
      <c r="S1870" s="249"/>
      <c r="T1870" s="250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51" t="s">
        <v>186</v>
      </c>
      <c r="AU1870" s="251" t="s">
        <v>82</v>
      </c>
      <c r="AV1870" s="13" t="s">
        <v>80</v>
      </c>
      <c r="AW1870" s="13" t="s">
        <v>34</v>
      </c>
      <c r="AX1870" s="13" t="s">
        <v>73</v>
      </c>
      <c r="AY1870" s="251" t="s">
        <v>177</v>
      </c>
    </row>
    <row r="1871" s="14" customFormat="1">
      <c r="A1871" s="14"/>
      <c r="B1871" s="252"/>
      <c r="C1871" s="253"/>
      <c r="D1871" s="243" t="s">
        <v>186</v>
      </c>
      <c r="E1871" s="254" t="s">
        <v>21</v>
      </c>
      <c r="F1871" s="255" t="s">
        <v>82</v>
      </c>
      <c r="G1871" s="253"/>
      <c r="H1871" s="256">
        <v>2</v>
      </c>
      <c r="I1871" s="257"/>
      <c r="J1871" s="253"/>
      <c r="K1871" s="253"/>
      <c r="L1871" s="258"/>
      <c r="M1871" s="259"/>
      <c r="N1871" s="260"/>
      <c r="O1871" s="260"/>
      <c r="P1871" s="260"/>
      <c r="Q1871" s="260"/>
      <c r="R1871" s="260"/>
      <c r="S1871" s="260"/>
      <c r="T1871" s="261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62" t="s">
        <v>186</v>
      </c>
      <c r="AU1871" s="262" t="s">
        <v>82</v>
      </c>
      <c r="AV1871" s="14" t="s">
        <v>82</v>
      </c>
      <c r="AW1871" s="14" t="s">
        <v>34</v>
      </c>
      <c r="AX1871" s="14" t="s">
        <v>80</v>
      </c>
      <c r="AY1871" s="262" t="s">
        <v>177</v>
      </c>
    </row>
    <row r="1872" s="2" customFormat="1" ht="14.4" customHeight="1">
      <c r="A1872" s="40"/>
      <c r="B1872" s="41"/>
      <c r="C1872" s="274" t="s">
        <v>2698</v>
      </c>
      <c r="D1872" s="274" t="s">
        <v>191</v>
      </c>
      <c r="E1872" s="275" t="s">
        <v>2699</v>
      </c>
      <c r="F1872" s="276" t="s">
        <v>2700</v>
      </c>
      <c r="G1872" s="277" t="s">
        <v>788</v>
      </c>
      <c r="H1872" s="278">
        <v>2</v>
      </c>
      <c r="I1872" s="279"/>
      <c r="J1872" s="280">
        <f>ROUND(I1872*H1872,2)</f>
        <v>0</v>
      </c>
      <c r="K1872" s="276" t="s">
        <v>183</v>
      </c>
      <c r="L1872" s="281"/>
      <c r="M1872" s="282" t="s">
        <v>21</v>
      </c>
      <c r="N1872" s="283" t="s">
        <v>44</v>
      </c>
      <c r="O1872" s="86"/>
      <c r="P1872" s="237">
        <f>O1872*H1872</f>
        <v>0</v>
      </c>
      <c r="Q1872" s="237">
        <v>0.070000000000000007</v>
      </c>
      <c r="R1872" s="237">
        <f>Q1872*H1872</f>
        <v>0.14000000000000001</v>
      </c>
      <c r="S1872" s="237">
        <v>0</v>
      </c>
      <c r="T1872" s="238">
        <f>S1872*H1872</f>
        <v>0</v>
      </c>
      <c r="U1872" s="40"/>
      <c r="V1872" s="40"/>
      <c r="W1872" s="40"/>
      <c r="X1872" s="40"/>
      <c r="Y1872" s="40"/>
      <c r="Z1872" s="40"/>
      <c r="AA1872" s="40"/>
      <c r="AB1872" s="40"/>
      <c r="AC1872" s="40"/>
      <c r="AD1872" s="40"/>
      <c r="AE1872" s="40"/>
      <c r="AR1872" s="239" t="s">
        <v>385</v>
      </c>
      <c r="AT1872" s="239" t="s">
        <v>191</v>
      </c>
      <c r="AU1872" s="239" t="s">
        <v>82</v>
      </c>
      <c r="AY1872" s="19" t="s">
        <v>177</v>
      </c>
      <c r="BE1872" s="240">
        <f>IF(N1872="základní",J1872,0)</f>
        <v>0</v>
      </c>
      <c r="BF1872" s="240">
        <f>IF(N1872="snížená",J1872,0)</f>
        <v>0</v>
      </c>
      <c r="BG1872" s="240">
        <f>IF(N1872="zákl. přenesená",J1872,0)</f>
        <v>0</v>
      </c>
      <c r="BH1872" s="240">
        <f>IF(N1872="sníž. přenesená",J1872,0)</f>
        <v>0</v>
      </c>
      <c r="BI1872" s="240">
        <f>IF(N1872="nulová",J1872,0)</f>
        <v>0</v>
      </c>
      <c r="BJ1872" s="19" t="s">
        <v>80</v>
      </c>
      <c r="BK1872" s="240">
        <f>ROUND(I1872*H1872,2)</f>
        <v>0</v>
      </c>
      <c r="BL1872" s="19" t="s">
        <v>290</v>
      </c>
      <c r="BM1872" s="239" t="s">
        <v>2701</v>
      </c>
    </row>
    <row r="1873" s="2" customFormat="1" ht="30" customHeight="1">
      <c r="A1873" s="40"/>
      <c r="B1873" s="41"/>
      <c r="C1873" s="228" t="s">
        <v>2702</v>
      </c>
      <c r="D1873" s="228" t="s">
        <v>179</v>
      </c>
      <c r="E1873" s="229" t="s">
        <v>2703</v>
      </c>
      <c r="F1873" s="230" t="s">
        <v>2704</v>
      </c>
      <c r="G1873" s="231" t="s">
        <v>788</v>
      </c>
      <c r="H1873" s="232">
        <v>3</v>
      </c>
      <c r="I1873" s="233"/>
      <c r="J1873" s="234">
        <f>ROUND(I1873*H1873,2)</f>
        <v>0</v>
      </c>
      <c r="K1873" s="230" t="s">
        <v>183</v>
      </c>
      <c r="L1873" s="46"/>
      <c r="M1873" s="235" t="s">
        <v>21</v>
      </c>
      <c r="N1873" s="236" t="s">
        <v>44</v>
      </c>
      <c r="O1873" s="86"/>
      <c r="P1873" s="237">
        <f>O1873*H1873</f>
        <v>0</v>
      </c>
      <c r="Q1873" s="237">
        <v>0.016379999999999999</v>
      </c>
      <c r="R1873" s="237">
        <f>Q1873*H1873</f>
        <v>0.049139999999999996</v>
      </c>
      <c r="S1873" s="237">
        <v>0</v>
      </c>
      <c r="T1873" s="238">
        <f>S1873*H1873</f>
        <v>0</v>
      </c>
      <c r="U1873" s="40"/>
      <c r="V1873" s="40"/>
      <c r="W1873" s="40"/>
      <c r="X1873" s="40"/>
      <c r="Y1873" s="40"/>
      <c r="Z1873" s="40"/>
      <c r="AA1873" s="40"/>
      <c r="AB1873" s="40"/>
      <c r="AC1873" s="40"/>
      <c r="AD1873" s="40"/>
      <c r="AE1873" s="40"/>
      <c r="AR1873" s="239" t="s">
        <v>290</v>
      </c>
      <c r="AT1873" s="239" t="s">
        <v>179</v>
      </c>
      <c r="AU1873" s="239" t="s">
        <v>82</v>
      </c>
      <c r="AY1873" s="19" t="s">
        <v>177</v>
      </c>
      <c r="BE1873" s="240">
        <f>IF(N1873="základní",J1873,0)</f>
        <v>0</v>
      </c>
      <c r="BF1873" s="240">
        <f>IF(N1873="snížená",J1873,0)</f>
        <v>0</v>
      </c>
      <c r="BG1873" s="240">
        <f>IF(N1873="zákl. přenesená",J1873,0)</f>
        <v>0</v>
      </c>
      <c r="BH1873" s="240">
        <f>IF(N1873="sníž. přenesená",J1873,0)</f>
        <v>0</v>
      </c>
      <c r="BI1873" s="240">
        <f>IF(N1873="nulová",J1873,0)</f>
        <v>0</v>
      </c>
      <c r="BJ1873" s="19" t="s">
        <v>80</v>
      </c>
      <c r="BK1873" s="240">
        <f>ROUND(I1873*H1873,2)</f>
        <v>0</v>
      </c>
      <c r="BL1873" s="19" t="s">
        <v>290</v>
      </c>
      <c r="BM1873" s="239" t="s">
        <v>2705</v>
      </c>
    </row>
    <row r="1874" s="13" customFormat="1">
      <c r="A1874" s="13"/>
      <c r="B1874" s="241"/>
      <c r="C1874" s="242"/>
      <c r="D1874" s="243" t="s">
        <v>186</v>
      </c>
      <c r="E1874" s="244" t="s">
        <v>21</v>
      </c>
      <c r="F1874" s="245" t="s">
        <v>2706</v>
      </c>
      <c r="G1874" s="242"/>
      <c r="H1874" s="244" t="s">
        <v>21</v>
      </c>
      <c r="I1874" s="246"/>
      <c r="J1874" s="242"/>
      <c r="K1874" s="242"/>
      <c r="L1874" s="247"/>
      <c r="M1874" s="248"/>
      <c r="N1874" s="249"/>
      <c r="O1874" s="249"/>
      <c r="P1874" s="249"/>
      <c r="Q1874" s="249"/>
      <c r="R1874" s="249"/>
      <c r="S1874" s="249"/>
      <c r="T1874" s="250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51" t="s">
        <v>186</v>
      </c>
      <c r="AU1874" s="251" t="s">
        <v>82</v>
      </c>
      <c r="AV1874" s="13" t="s">
        <v>80</v>
      </c>
      <c r="AW1874" s="13" t="s">
        <v>34</v>
      </c>
      <c r="AX1874" s="13" t="s">
        <v>73</v>
      </c>
      <c r="AY1874" s="251" t="s">
        <v>177</v>
      </c>
    </row>
    <row r="1875" s="13" customFormat="1">
      <c r="A1875" s="13"/>
      <c r="B1875" s="241"/>
      <c r="C1875" s="242"/>
      <c r="D1875" s="243" t="s">
        <v>186</v>
      </c>
      <c r="E1875" s="244" t="s">
        <v>21</v>
      </c>
      <c r="F1875" s="245" t="s">
        <v>2707</v>
      </c>
      <c r="G1875" s="242"/>
      <c r="H1875" s="244" t="s">
        <v>21</v>
      </c>
      <c r="I1875" s="246"/>
      <c r="J1875" s="242"/>
      <c r="K1875" s="242"/>
      <c r="L1875" s="247"/>
      <c r="M1875" s="248"/>
      <c r="N1875" s="249"/>
      <c r="O1875" s="249"/>
      <c r="P1875" s="249"/>
      <c r="Q1875" s="249"/>
      <c r="R1875" s="249"/>
      <c r="S1875" s="249"/>
      <c r="T1875" s="250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51" t="s">
        <v>186</v>
      </c>
      <c r="AU1875" s="251" t="s">
        <v>82</v>
      </c>
      <c r="AV1875" s="13" t="s">
        <v>80</v>
      </c>
      <c r="AW1875" s="13" t="s">
        <v>34</v>
      </c>
      <c r="AX1875" s="13" t="s">
        <v>73</v>
      </c>
      <c r="AY1875" s="251" t="s">
        <v>177</v>
      </c>
    </row>
    <row r="1876" s="13" customFormat="1">
      <c r="A1876" s="13"/>
      <c r="B1876" s="241"/>
      <c r="C1876" s="242"/>
      <c r="D1876" s="243" t="s">
        <v>186</v>
      </c>
      <c r="E1876" s="244" t="s">
        <v>21</v>
      </c>
      <c r="F1876" s="245" t="s">
        <v>2708</v>
      </c>
      <c r="G1876" s="242"/>
      <c r="H1876" s="244" t="s">
        <v>21</v>
      </c>
      <c r="I1876" s="246"/>
      <c r="J1876" s="242"/>
      <c r="K1876" s="242"/>
      <c r="L1876" s="247"/>
      <c r="M1876" s="248"/>
      <c r="N1876" s="249"/>
      <c r="O1876" s="249"/>
      <c r="P1876" s="249"/>
      <c r="Q1876" s="249"/>
      <c r="R1876" s="249"/>
      <c r="S1876" s="249"/>
      <c r="T1876" s="250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51" t="s">
        <v>186</v>
      </c>
      <c r="AU1876" s="251" t="s">
        <v>82</v>
      </c>
      <c r="AV1876" s="13" t="s">
        <v>80</v>
      </c>
      <c r="AW1876" s="13" t="s">
        <v>34</v>
      </c>
      <c r="AX1876" s="13" t="s">
        <v>73</v>
      </c>
      <c r="AY1876" s="251" t="s">
        <v>177</v>
      </c>
    </row>
    <row r="1877" s="14" customFormat="1">
      <c r="A1877" s="14"/>
      <c r="B1877" s="252"/>
      <c r="C1877" s="253"/>
      <c r="D1877" s="243" t="s">
        <v>186</v>
      </c>
      <c r="E1877" s="254" t="s">
        <v>21</v>
      </c>
      <c r="F1877" s="255" t="s">
        <v>2709</v>
      </c>
      <c r="G1877" s="253"/>
      <c r="H1877" s="256">
        <v>3</v>
      </c>
      <c r="I1877" s="257"/>
      <c r="J1877" s="253"/>
      <c r="K1877" s="253"/>
      <c r="L1877" s="258"/>
      <c r="M1877" s="259"/>
      <c r="N1877" s="260"/>
      <c r="O1877" s="260"/>
      <c r="P1877" s="260"/>
      <c r="Q1877" s="260"/>
      <c r="R1877" s="260"/>
      <c r="S1877" s="260"/>
      <c r="T1877" s="261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62" t="s">
        <v>186</v>
      </c>
      <c r="AU1877" s="262" t="s">
        <v>82</v>
      </c>
      <c r="AV1877" s="14" t="s">
        <v>82</v>
      </c>
      <c r="AW1877" s="14" t="s">
        <v>34</v>
      </c>
      <c r="AX1877" s="14" t="s">
        <v>73</v>
      </c>
      <c r="AY1877" s="262" t="s">
        <v>177</v>
      </c>
    </row>
    <row r="1878" s="15" customFormat="1">
      <c r="A1878" s="15"/>
      <c r="B1878" s="263"/>
      <c r="C1878" s="264"/>
      <c r="D1878" s="243" t="s">
        <v>186</v>
      </c>
      <c r="E1878" s="265" t="s">
        <v>21</v>
      </c>
      <c r="F1878" s="266" t="s">
        <v>190</v>
      </c>
      <c r="G1878" s="264"/>
      <c r="H1878" s="267">
        <v>3</v>
      </c>
      <c r="I1878" s="268"/>
      <c r="J1878" s="264"/>
      <c r="K1878" s="264"/>
      <c r="L1878" s="269"/>
      <c r="M1878" s="270"/>
      <c r="N1878" s="271"/>
      <c r="O1878" s="271"/>
      <c r="P1878" s="271"/>
      <c r="Q1878" s="271"/>
      <c r="R1878" s="271"/>
      <c r="S1878" s="271"/>
      <c r="T1878" s="272"/>
      <c r="U1878" s="15"/>
      <c r="V1878" s="15"/>
      <c r="W1878" s="15"/>
      <c r="X1878" s="15"/>
      <c r="Y1878" s="15"/>
      <c r="Z1878" s="15"/>
      <c r="AA1878" s="15"/>
      <c r="AB1878" s="15"/>
      <c r="AC1878" s="15"/>
      <c r="AD1878" s="15"/>
      <c r="AE1878" s="15"/>
      <c r="AT1878" s="273" t="s">
        <v>186</v>
      </c>
      <c r="AU1878" s="273" t="s">
        <v>82</v>
      </c>
      <c r="AV1878" s="15" t="s">
        <v>184</v>
      </c>
      <c r="AW1878" s="15" t="s">
        <v>34</v>
      </c>
      <c r="AX1878" s="15" t="s">
        <v>80</v>
      </c>
      <c r="AY1878" s="273" t="s">
        <v>177</v>
      </c>
    </row>
    <row r="1879" s="2" customFormat="1" ht="14.4" customHeight="1">
      <c r="A1879" s="40"/>
      <c r="B1879" s="41"/>
      <c r="C1879" s="274" t="s">
        <v>2710</v>
      </c>
      <c r="D1879" s="274" t="s">
        <v>191</v>
      </c>
      <c r="E1879" s="275" t="s">
        <v>2711</v>
      </c>
      <c r="F1879" s="276" t="s">
        <v>2712</v>
      </c>
      <c r="G1879" s="277" t="s">
        <v>269</v>
      </c>
      <c r="H1879" s="278">
        <v>0.95999999999999996</v>
      </c>
      <c r="I1879" s="279"/>
      <c r="J1879" s="280">
        <f>ROUND(I1879*H1879,2)</f>
        <v>0</v>
      </c>
      <c r="K1879" s="276" t="s">
        <v>21</v>
      </c>
      <c r="L1879" s="281"/>
      <c r="M1879" s="282" t="s">
        <v>21</v>
      </c>
      <c r="N1879" s="283" t="s">
        <v>44</v>
      </c>
      <c r="O1879" s="86"/>
      <c r="P1879" s="237">
        <f>O1879*H1879</f>
        <v>0</v>
      </c>
      <c r="Q1879" s="237">
        <v>0.012</v>
      </c>
      <c r="R1879" s="237">
        <f>Q1879*H1879</f>
        <v>0.011519999999999999</v>
      </c>
      <c r="S1879" s="237">
        <v>0</v>
      </c>
      <c r="T1879" s="238">
        <f>S1879*H1879</f>
        <v>0</v>
      </c>
      <c r="U1879" s="40"/>
      <c r="V1879" s="40"/>
      <c r="W1879" s="40"/>
      <c r="X1879" s="40"/>
      <c r="Y1879" s="40"/>
      <c r="Z1879" s="40"/>
      <c r="AA1879" s="40"/>
      <c r="AB1879" s="40"/>
      <c r="AC1879" s="40"/>
      <c r="AD1879" s="40"/>
      <c r="AE1879" s="40"/>
      <c r="AR1879" s="239" t="s">
        <v>385</v>
      </c>
      <c r="AT1879" s="239" t="s">
        <v>191</v>
      </c>
      <c r="AU1879" s="239" t="s">
        <v>82</v>
      </c>
      <c r="AY1879" s="19" t="s">
        <v>177</v>
      </c>
      <c r="BE1879" s="240">
        <f>IF(N1879="základní",J1879,0)</f>
        <v>0</v>
      </c>
      <c r="BF1879" s="240">
        <f>IF(N1879="snížená",J1879,0)</f>
        <v>0</v>
      </c>
      <c r="BG1879" s="240">
        <f>IF(N1879="zákl. přenesená",J1879,0)</f>
        <v>0</v>
      </c>
      <c r="BH1879" s="240">
        <f>IF(N1879="sníž. přenesená",J1879,0)</f>
        <v>0</v>
      </c>
      <c r="BI1879" s="240">
        <f>IF(N1879="nulová",J1879,0)</f>
        <v>0</v>
      </c>
      <c r="BJ1879" s="19" t="s">
        <v>80</v>
      </c>
      <c r="BK1879" s="240">
        <f>ROUND(I1879*H1879,2)</f>
        <v>0</v>
      </c>
      <c r="BL1879" s="19" t="s">
        <v>290</v>
      </c>
      <c r="BM1879" s="239" t="s">
        <v>2713</v>
      </c>
    </row>
    <row r="1880" s="14" customFormat="1">
      <c r="A1880" s="14"/>
      <c r="B1880" s="252"/>
      <c r="C1880" s="253"/>
      <c r="D1880" s="243" t="s">
        <v>186</v>
      </c>
      <c r="E1880" s="254" t="s">
        <v>21</v>
      </c>
      <c r="F1880" s="255" t="s">
        <v>2714</v>
      </c>
      <c r="G1880" s="253"/>
      <c r="H1880" s="256">
        <v>0.95999999999999996</v>
      </c>
      <c r="I1880" s="257"/>
      <c r="J1880" s="253"/>
      <c r="K1880" s="253"/>
      <c r="L1880" s="258"/>
      <c r="M1880" s="259"/>
      <c r="N1880" s="260"/>
      <c r="O1880" s="260"/>
      <c r="P1880" s="260"/>
      <c r="Q1880" s="260"/>
      <c r="R1880" s="260"/>
      <c r="S1880" s="260"/>
      <c r="T1880" s="261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62" t="s">
        <v>186</v>
      </c>
      <c r="AU1880" s="262" t="s">
        <v>82</v>
      </c>
      <c r="AV1880" s="14" t="s">
        <v>82</v>
      </c>
      <c r="AW1880" s="14" t="s">
        <v>34</v>
      </c>
      <c r="AX1880" s="14" t="s">
        <v>73</v>
      </c>
      <c r="AY1880" s="262" t="s">
        <v>177</v>
      </c>
    </row>
    <row r="1881" s="15" customFormat="1">
      <c r="A1881" s="15"/>
      <c r="B1881" s="263"/>
      <c r="C1881" s="264"/>
      <c r="D1881" s="243" t="s">
        <v>186</v>
      </c>
      <c r="E1881" s="265" t="s">
        <v>21</v>
      </c>
      <c r="F1881" s="266" t="s">
        <v>190</v>
      </c>
      <c r="G1881" s="264"/>
      <c r="H1881" s="267">
        <v>0.95999999999999996</v>
      </c>
      <c r="I1881" s="268"/>
      <c r="J1881" s="264"/>
      <c r="K1881" s="264"/>
      <c r="L1881" s="269"/>
      <c r="M1881" s="270"/>
      <c r="N1881" s="271"/>
      <c r="O1881" s="271"/>
      <c r="P1881" s="271"/>
      <c r="Q1881" s="271"/>
      <c r="R1881" s="271"/>
      <c r="S1881" s="271"/>
      <c r="T1881" s="272"/>
      <c r="U1881" s="15"/>
      <c r="V1881" s="15"/>
      <c r="W1881" s="15"/>
      <c r="X1881" s="15"/>
      <c r="Y1881" s="15"/>
      <c r="Z1881" s="15"/>
      <c r="AA1881" s="15"/>
      <c r="AB1881" s="15"/>
      <c r="AC1881" s="15"/>
      <c r="AD1881" s="15"/>
      <c r="AE1881" s="15"/>
      <c r="AT1881" s="273" t="s">
        <v>186</v>
      </c>
      <c r="AU1881" s="273" t="s">
        <v>82</v>
      </c>
      <c r="AV1881" s="15" t="s">
        <v>184</v>
      </c>
      <c r="AW1881" s="15" t="s">
        <v>34</v>
      </c>
      <c r="AX1881" s="15" t="s">
        <v>80</v>
      </c>
      <c r="AY1881" s="273" t="s">
        <v>177</v>
      </c>
    </row>
    <row r="1882" s="2" customFormat="1" ht="14.4" customHeight="1">
      <c r="A1882" s="40"/>
      <c r="B1882" s="41"/>
      <c r="C1882" s="274" t="s">
        <v>2715</v>
      </c>
      <c r="D1882" s="274" t="s">
        <v>191</v>
      </c>
      <c r="E1882" s="275" t="s">
        <v>2716</v>
      </c>
      <c r="F1882" s="276" t="s">
        <v>2717</v>
      </c>
      <c r="G1882" s="277" t="s">
        <v>269</v>
      </c>
      <c r="H1882" s="278">
        <v>0.47999999999999998</v>
      </c>
      <c r="I1882" s="279"/>
      <c r="J1882" s="280">
        <f>ROUND(I1882*H1882,2)</f>
        <v>0</v>
      </c>
      <c r="K1882" s="276" t="s">
        <v>21</v>
      </c>
      <c r="L1882" s="281"/>
      <c r="M1882" s="282" t="s">
        <v>21</v>
      </c>
      <c r="N1882" s="283" t="s">
        <v>44</v>
      </c>
      <c r="O1882" s="86"/>
      <c r="P1882" s="237">
        <f>O1882*H1882</f>
        <v>0</v>
      </c>
      <c r="Q1882" s="237">
        <v>0.012</v>
      </c>
      <c r="R1882" s="237">
        <f>Q1882*H1882</f>
        <v>0.0057599999999999995</v>
      </c>
      <c r="S1882" s="237">
        <v>0</v>
      </c>
      <c r="T1882" s="238">
        <f>S1882*H1882</f>
        <v>0</v>
      </c>
      <c r="U1882" s="40"/>
      <c r="V1882" s="40"/>
      <c r="W1882" s="40"/>
      <c r="X1882" s="40"/>
      <c r="Y1882" s="40"/>
      <c r="Z1882" s="40"/>
      <c r="AA1882" s="40"/>
      <c r="AB1882" s="40"/>
      <c r="AC1882" s="40"/>
      <c r="AD1882" s="40"/>
      <c r="AE1882" s="40"/>
      <c r="AR1882" s="239" t="s">
        <v>385</v>
      </c>
      <c r="AT1882" s="239" t="s">
        <v>191</v>
      </c>
      <c r="AU1882" s="239" t="s">
        <v>82</v>
      </c>
      <c r="AY1882" s="19" t="s">
        <v>177</v>
      </c>
      <c r="BE1882" s="240">
        <f>IF(N1882="základní",J1882,0)</f>
        <v>0</v>
      </c>
      <c r="BF1882" s="240">
        <f>IF(N1882="snížená",J1882,0)</f>
        <v>0</v>
      </c>
      <c r="BG1882" s="240">
        <f>IF(N1882="zákl. přenesená",J1882,0)</f>
        <v>0</v>
      </c>
      <c r="BH1882" s="240">
        <f>IF(N1882="sníž. přenesená",J1882,0)</f>
        <v>0</v>
      </c>
      <c r="BI1882" s="240">
        <f>IF(N1882="nulová",J1882,0)</f>
        <v>0</v>
      </c>
      <c r="BJ1882" s="19" t="s">
        <v>80</v>
      </c>
      <c r="BK1882" s="240">
        <f>ROUND(I1882*H1882,2)</f>
        <v>0</v>
      </c>
      <c r="BL1882" s="19" t="s">
        <v>290</v>
      </c>
      <c r="BM1882" s="239" t="s">
        <v>2718</v>
      </c>
    </row>
    <row r="1883" s="13" customFormat="1">
      <c r="A1883" s="13"/>
      <c r="B1883" s="241"/>
      <c r="C1883" s="242"/>
      <c r="D1883" s="243" t="s">
        <v>186</v>
      </c>
      <c r="E1883" s="244" t="s">
        <v>21</v>
      </c>
      <c r="F1883" s="245" t="s">
        <v>2719</v>
      </c>
      <c r="G1883" s="242"/>
      <c r="H1883" s="244" t="s">
        <v>21</v>
      </c>
      <c r="I1883" s="246"/>
      <c r="J1883" s="242"/>
      <c r="K1883" s="242"/>
      <c r="L1883" s="247"/>
      <c r="M1883" s="248"/>
      <c r="N1883" s="249"/>
      <c r="O1883" s="249"/>
      <c r="P1883" s="249"/>
      <c r="Q1883" s="249"/>
      <c r="R1883" s="249"/>
      <c r="S1883" s="249"/>
      <c r="T1883" s="250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51" t="s">
        <v>186</v>
      </c>
      <c r="AU1883" s="251" t="s">
        <v>82</v>
      </c>
      <c r="AV1883" s="13" t="s">
        <v>80</v>
      </c>
      <c r="AW1883" s="13" t="s">
        <v>34</v>
      </c>
      <c r="AX1883" s="13" t="s">
        <v>73</v>
      </c>
      <c r="AY1883" s="251" t="s">
        <v>177</v>
      </c>
    </row>
    <row r="1884" s="14" customFormat="1">
      <c r="A1884" s="14"/>
      <c r="B1884" s="252"/>
      <c r="C1884" s="253"/>
      <c r="D1884" s="243" t="s">
        <v>186</v>
      </c>
      <c r="E1884" s="254" t="s">
        <v>21</v>
      </c>
      <c r="F1884" s="255" t="s">
        <v>2720</v>
      </c>
      <c r="G1884" s="253"/>
      <c r="H1884" s="256">
        <v>0.47999999999999998</v>
      </c>
      <c r="I1884" s="257"/>
      <c r="J1884" s="253"/>
      <c r="K1884" s="253"/>
      <c r="L1884" s="258"/>
      <c r="M1884" s="259"/>
      <c r="N1884" s="260"/>
      <c r="O1884" s="260"/>
      <c r="P1884" s="260"/>
      <c r="Q1884" s="260"/>
      <c r="R1884" s="260"/>
      <c r="S1884" s="260"/>
      <c r="T1884" s="261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62" t="s">
        <v>186</v>
      </c>
      <c r="AU1884" s="262" t="s">
        <v>82</v>
      </c>
      <c r="AV1884" s="14" t="s">
        <v>82</v>
      </c>
      <c r="AW1884" s="14" t="s">
        <v>34</v>
      </c>
      <c r="AX1884" s="14" t="s">
        <v>73</v>
      </c>
      <c r="AY1884" s="262" t="s">
        <v>177</v>
      </c>
    </row>
    <row r="1885" s="15" customFormat="1">
      <c r="A1885" s="15"/>
      <c r="B1885" s="263"/>
      <c r="C1885" s="264"/>
      <c r="D1885" s="243" t="s">
        <v>186</v>
      </c>
      <c r="E1885" s="265" t="s">
        <v>21</v>
      </c>
      <c r="F1885" s="266" t="s">
        <v>190</v>
      </c>
      <c r="G1885" s="264"/>
      <c r="H1885" s="267">
        <v>0.47999999999999998</v>
      </c>
      <c r="I1885" s="268"/>
      <c r="J1885" s="264"/>
      <c r="K1885" s="264"/>
      <c r="L1885" s="269"/>
      <c r="M1885" s="270"/>
      <c r="N1885" s="271"/>
      <c r="O1885" s="271"/>
      <c r="P1885" s="271"/>
      <c r="Q1885" s="271"/>
      <c r="R1885" s="271"/>
      <c r="S1885" s="271"/>
      <c r="T1885" s="272"/>
      <c r="U1885" s="15"/>
      <c r="V1885" s="15"/>
      <c r="W1885" s="15"/>
      <c r="X1885" s="15"/>
      <c r="Y1885" s="15"/>
      <c r="Z1885" s="15"/>
      <c r="AA1885" s="15"/>
      <c r="AB1885" s="15"/>
      <c r="AC1885" s="15"/>
      <c r="AD1885" s="15"/>
      <c r="AE1885" s="15"/>
      <c r="AT1885" s="273" t="s">
        <v>186</v>
      </c>
      <c r="AU1885" s="273" t="s">
        <v>82</v>
      </c>
      <c r="AV1885" s="15" t="s">
        <v>184</v>
      </c>
      <c r="AW1885" s="15" t="s">
        <v>34</v>
      </c>
      <c r="AX1885" s="15" t="s">
        <v>80</v>
      </c>
      <c r="AY1885" s="273" t="s">
        <v>177</v>
      </c>
    </row>
    <row r="1886" s="2" customFormat="1" ht="14.4" customHeight="1">
      <c r="A1886" s="40"/>
      <c r="B1886" s="41"/>
      <c r="C1886" s="228" t="s">
        <v>2721</v>
      </c>
      <c r="D1886" s="228" t="s">
        <v>179</v>
      </c>
      <c r="E1886" s="229" t="s">
        <v>2722</v>
      </c>
      <c r="F1886" s="230" t="s">
        <v>2723</v>
      </c>
      <c r="G1886" s="231" t="s">
        <v>788</v>
      </c>
      <c r="H1886" s="232">
        <v>3</v>
      </c>
      <c r="I1886" s="233"/>
      <c r="J1886" s="234">
        <f>ROUND(I1886*H1886,2)</f>
        <v>0</v>
      </c>
      <c r="K1886" s="230" t="s">
        <v>21</v>
      </c>
      <c r="L1886" s="46"/>
      <c r="M1886" s="235" t="s">
        <v>21</v>
      </c>
      <c r="N1886" s="236" t="s">
        <v>44</v>
      </c>
      <c r="O1886" s="86"/>
      <c r="P1886" s="237">
        <f>O1886*H1886</f>
        <v>0</v>
      </c>
      <c r="Q1886" s="237">
        <v>0.00051999999999999995</v>
      </c>
      <c r="R1886" s="237">
        <f>Q1886*H1886</f>
        <v>0.0015599999999999998</v>
      </c>
      <c r="S1886" s="237">
        <v>0</v>
      </c>
      <c r="T1886" s="238">
        <f>S1886*H1886</f>
        <v>0</v>
      </c>
      <c r="U1886" s="40"/>
      <c r="V1886" s="40"/>
      <c r="W1886" s="40"/>
      <c r="X1886" s="40"/>
      <c r="Y1886" s="40"/>
      <c r="Z1886" s="40"/>
      <c r="AA1886" s="40"/>
      <c r="AB1886" s="40"/>
      <c r="AC1886" s="40"/>
      <c r="AD1886" s="40"/>
      <c r="AE1886" s="40"/>
      <c r="AR1886" s="239" t="s">
        <v>290</v>
      </c>
      <c r="AT1886" s="239" t="s">
        <v>179</v>
      </c>
      <c r="AU1886" s="239" t="s">
        <v>82</v>
      </c>
      <c r="AY1886" s="19" t="s">
        <v>177</v>
      </c>
      <c r="BE1886" s="240">
        <f>IF(N1886="základní",J1886,0)</f>
        <v>0</v>
      </c>
      <c r="BF1886" s="240">
        <f>IF(N1886="snížená",J1886,0)</f>
        <v>0</v>
      </c>
      <c r="BG1886" s="240">
        <f>IF(N1886="zákl. přenesená",J1886,0)</f>
        <v>0</v>
      </c>
      <c r="BH1886" s="240">
        <f>IF(N1886="sníž. přenesená",J1886,0)</f>
        <v>0</v>
      </c>
      <c r="BI1886" s="240">
        <f>IF(N1886="nulová",J1886,0)</f>
        <v>0</v>
      </c>
      <c r="BJ1886" s="19" t="s">
        <v>80</v>
      </c>
      <c r="BK1886" s="240">
        <f>ROUND(I1886*H1886,2)</f>
        <v>0</v>
      </c>
      <c r="BL1886" s="19" t="s">
        <v>290</v>
      </c>
      <c r="BM1886" s="239" t="s">
        <v>2724</v>
      </c>
    </row>
    <row r="1887" s="13" customFormat="1">
      <c r="A1887" s="13"/>
      <c r="B1887" s="241"/>
      <c r="C1887" s="242"/>
      <c r="D1887" s="243" t="s">
        <v>186</v>
      </c>
      <c r="E1887" s="244" t="s">
        <v>21</v>
      </c>
      <c r="F1887" s="245" t="s">
        <v>2707</v>
      </c>
      <c r="G1887" s="242"/>
      <c r="H1887" s="244" t="s">
        <v>21</v>
      </c>
      <c r="I1887" s="246"/>
      <c r="J1887" s="242"/>
      <c r="K1887" s="242"/>
      <c r="L1887" s="247"/>
      <c r="M1887" s="248"/>
      <c r="N1887" s="249"/>
      <c r="O1887" s="249"/>
      <c r="P1887" s="249"/>
      <c r="Q1887" s="249"/>
      <c r="R1887" s="249"/>
      <c r="S1887" s="249"/>
      <c r="T1887" s="250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51" t="s">
        <v>186</v>
      </c>
      <c r="AU1887" s="251" t="s">
        <v>82</v>
      </c>
      <c r="AV1887" s="13" t="s">
        <v>80</v>
      </c>
      <c r="AW1887" s="13" t="s">
        <v>34</v>
      </c>
      <c r="AX1887" s="13" t="s">
        <v>73</v>
      </c>
      <c r="AY1887" s="251" t="s">
        <v>177</v>
      </c>
    </row>
    <row r="1888" s="14" customFormat="1">
      <c r="A1888" s="14"/>
      <c r="B1888" s="252"/>
      <c r="C1888" s="253"/>
      <c r="D1888" s="243" t="s">
        <v>186</v>
      </c>
      <c r="E1888" s="254" t="s">
        <v>21</v>
      </c>
      <c r="F1888" s="255" t="s">
        <v>2725</v>
      </c>
      <c r="G1888" s="253"/>
      <c r="H1888" s="256">
        <v>2</v>
      </c>
      <c r="I1888" s="257"/>
      <c r="J1888" s="253"/>
      <c r="K1888" s="253"/>
      <c r="L1888" s="258"/>
      <c r="M1888" s="259"/>
      <c r="N1888" s="260"/>
      <c r="O1888" s="260"/>
      <c r="P1888" s="260"/>
      <c r="Q1888" s="260"/>
      <c r="R1888" s="260"/>
      <c r="S1888" s="260"/>
      <c r="T1888" s="261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62" t="s">
        <v>186</v>
      </c>
      <c r="AU1888" s="262" t="s">
        <v>82</v>
      </c>
      <c r="AV1888" s="14" t="s">
        <v>82</v>
      </c>
      <c r="AW1888" s="14" t="s">
        <v>34</v>
      </c>
      <c r="AX1888" s="14" t="s">
        <v>73</v>
      </c>
      <c r="AY1888" s="262" t="s">
        <v>177</v>
      </c>
    </row>
    <row r="1889" s="14" customFormat="1">
      <c r="A1889" s="14"/>
      <c r="B1889" s="252"/>
      <c r="C1889" s="253"/>
      <c r="D1889" s="243" t="s">
        <v>186</v>
      </c>
      <c r="E1889" s="254" t="s">
        <v>21</v>
      </c>
      <c r="F1889" s="255" t="s">
        <v>80</v>
      </c>
      <c r="G1889" s="253"/>
      <c r="H1889" s="256">
        <v>1</v>
      </c>
      <c r="I1889" s="257"/>
      <c r="J1889" s="253"/>
      <c r="K1889" s="253"/>
      <c r="L1889" s="258"/>
      <c r="M1889" s="259"/>
      <c r="N1889" s="260"/>
      <c r="O1889" s="260"/>
      <c r="P1889" s="260"/>
      <c r="Q1889" s="260"/>
      <c r="R1889" s="260"/>
      <c r="S1889" s="260"/>
      <c r="T1889" s="261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62" t="s">
        <v>186</v>
      </c>
      <c r="AU1889" s="262" t="s">
        <v>82</v>
      </c>
      <c r="AV1889" s="14" t="s">
        <v>82</v>
      </c>
      <c r="AW1889" s="14" t="s">
        <v>34</v>
      </c>
      <c r="AX1889" s="14" t="s">
        <v>73</v>
      </c>
      <c r="AY1889" s="262" t="s">
        <v>177</v>
      </c>
    </row>
    <row r="1890" s="15" customFormat="1">
      <c r="A1890" s="15"/>
      <c r="B1890" s="263"/>
      <c r="C1890" s="264"/>
      <c r="D1890" s="243" t="s">
        <v>186</v>
      </c>
      <c r="E1890" s="265" t="s">
        <v>21</v>
      </c>
      <c r="F1890" s="266" t="s">
        <v>190</v>
      </c>
      <c r="G1890" s="264"/>
      <c r="H1890" s="267">
        <v>3</v>
      </c>
      <c r="I1890" s="268"/>
      <c r="J1890" s="264"/>
      <c r="K1890" s="264"/>
      <c r="L1890" s="269"/>
      <c r="M1890" s="270"/>
      <c r="N1890" s="271"/>
      <c r="O1890" s="271"/>
      <c r="P1890" s="271"/>
      <c r="Q1890" s="271"/>
      <c r="R1890" s="271"/>
      <c r="S1890" s="271"/>
      <c r="T1890" s="272"/>
      <c r="U1890" s="15"/>
      <c r="V1890" s="15"/>
      <c r="W1890" s="15"/>
      <c r="X1890" s="15"/>
      <c r="Y1890" s="15"/>
      <c r="Z1890" s="15"/>
      <c r="AA1890" s="15"/>
      <c r="AB1890" s="15"/>
      <c r="AC1890" s="15"/>
      <c r="AD1890" s="15"/>
      <c r="AE1890" s="15"/>
      <c r="AT1890" s="273" t="s">
        <v>186</v>
      </c>
      <c r="AU1890" s="273" t="s">
        <v>82</v>
      </c>
      <c r="AV1890" s="15" t="s">
        <v>184</v>
      </c>
      <c r="AW1890" s="15" t="s">
        <v>34</v>
      </c>
      <c r="AX1890" s="15" t="s">
        <v>80</v>
      </c>
      <c r="AY1890" s="273" t="s">
        <v>177</v>
      </c>
    </row>
    <row r="1891" s="2" customFormat="1" ht="14.4" customHeight="1">
      <c r="A1891" s="40"/>
      <c r="B1891" s="41"/>
      <c r="C1891" s="228" t="s">
        <v>2726</v>
      </c>
      <c r="D1891" s="228" t="s">
        <v>179</v>
      </c>
      <c r="E1891" s="229" t="s">
        <v>2727</v>
      </c>
      <c r="F1891" s="230" t="s">
        <v>2728</v>
      </c>
      <c r="G1891" s="231" t="s">
        <v>1843</v>
      </c>
      <c r="H1891" s="232">
        <v>2</v>
      </c>
      <c r="I1891" s="233"/>
      <c r="J1891" s="234">
        <f>ROUND(I1891*H1891,2)</f>
        <v>0</v>
      </c>
      <c r="K1891" s="230" t="s">
        <v>183</v>
      </c>
      <c r="L1891" s="46"/>
      <c r="M1891" s="235" t="s">
        <v>21</v>
      </c>
      <c r="N1891" s="236" t="s">
        <v>44</v>
      </c>
      <c r="O1891" s="86"/>
      <c r="P1891" s="237">
        <f>O1891*H1891</f>
        <v>0</v>
      </c>
      <c r="Q1891" s="237">
        <v>0.00051999999999999995</v>
      </c>
      <c r="R1891" s="237">
        <f>Q1891*H1891</f>
        <v>0.0010399999999999999</v>
      </c>
      <c r="S1891" s="237">
        <v>0</v>
      </c>
      <c r="T1891" s="238">
        <f>S1891*H1891</f>
        <v>0</v>
      </c>
      <c r="U1891" s="40"/>
      <c r="V1891" s="40"/>
      <c r="W1891" s="40"/>
      <c r="X1891" s="40"/>
      <c r="Y1891" s="40"/>
      <c r="Z1891" s="40"/>
      <c r="AA1891" s="40"/>
      <c r="AB1891" s="40"/>
      <c r="AC1891" s="40"/>
      <c r="AD1891" s="40"/>
      <c r="AE1891" s="40"/>
      <c r="AR1891" s="239" t="s">
        <v>290</v>
      </c>
      <c r="AT1891" s="239" t="s">
        <v>179</v>
      </c>
      <c r="AU1891" s="239" t="s">
        <v>82</v>
      </c>
      <c r="AY1891" s="19" t="s">
        <v>177</v>
      </c>
      <c r="BE1891" s="240">
        <f>IF(N1891="základní",J1891,0)</f>
        <v>0</v>
      </c>
      <c r="BF1891" s="240">
        <f>IF(N1891="snížená",J1891,0)</f>
        <v>0</v>
      </c>
      <c r="BG1891" s="240">
        <f>IF(N1891="zákl. přenesená",J1891,0)</f>
        <v>0</v>
      </c>
      <c r="BH1891" s="240">
        <f>IF(N1891="sníž. přenesená",J1891,0)</f>
        <v>0</v>
      </c>
      <c r="BI1891" s="240">
        <f>IF(N1891="nulová",J1891,0)</f>
        <v>0</v>
      </c>
      <c r="BJ1891" s="19" t="s">
        <v>80</v>
      </c>
      <c r="BK1891" s="240">
        <f>ROUND(I1891*H1891,2)</f>
        <v>0</v>
      </c>
      <c r="BL1891" s="19" t="s">
        <v>290</v>
      </c>
      <c r="BM1891" s="239" t="s">
        <v>2729</v>
      </c>
    </row>
    <row r="1892" s="13" customFormat="1">
      <c r="A1892" s="13"/>
      <c r="B1892" s="241"/>
      <c r="C1892" s="242"/>
      <c r="D1892" s="243" t="s">
        <v>186</v>
      </c>
      <c r="E1892" s="244" t="s">
        <v>21</v>
      </c>
      <c r="F1892" s="245" t="s">
        <v>2730</v>
      </c>
      <c r="G1892" s="242"/>
      <c r="H1892" s="244" t="s">
        <v>21</v>
      </c>
      <c r="I1892" s="246"/>
      <c r="J1892" s="242"/>
      <c r="K1892" s="242"/>
      <c r="L1892" s="247"/>
      <c r="M1892" s="248"/>
      <c r="N1892" s="249"/>
      <c r="O1892" s="249"/>
      <c r="P1892" s="249"/>
      <c r="Q1892" s="249"/>
      <c r="R1892" s="249"/>
      <c r="S1892" s="249"/>
      <c r="T1892" s="250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51" t="s">
        <v>186</v>
      </c>
      <c r="AU1892" s="251" t="s">
        <v>82</v>
      </c>
      <c r="AV1892" s="13" t="s">
        <v>80</v>
      </c>
      <c r="AW1892" s="13" t="s">
        <v>34</v>
      </c>
      <c r="AX1892" s="13" t="s">
        <v>73</v>
      </c>
      <c r="AY1892" s="251" t="s">
        <v>177</v>
      </c>
    </row>
    <row r="1893" s="14" customFormat="1">
      <c r="A1893" s="14"/>
      <c r="B1893" s="252"/>
      <c r="C1893" s="253"/>
      <c r="D1893" s="243" t="s">
        <v>186</v>
      </c>
      <c r="E1893" s="254" t="s">
        <v>21</v>
      </c>
      <c r="F1893" s="255" t="s">
        <v>2725</v>
      </c>
      <c r="G1893" s="253"/>
      <c r="H1893" s="256">
        <v>2</v>
      </c>
      <c r="I1893" s="257"/>
      <c r="J1893" s="253"/>
      <c r="K1893" s="253"/>
      <c r="L1893" s="258"/>
      <c r="M1893" s="259"/>
      <c r="N1893" s="260"/>
      <c r="O1893" s="260"/>
      <c r="P1893" s="260"/>
      <c r="Q1893" s="260"/>
      <c r="R1893" s="260"/>
      <c r="S1893" s="260"/>
      <c r="T1893" s="261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62" t="s">
        <v>186</v>
      </c>
      <c r="AU1893" s="262" t="s">
        <v>82</v>
      </c>
      <c r="AV1893" s="14" t="s">
        <v>82</v>
      </c>
      <c r="AW1893" s="14" t="s">
        <v>34</v>
      </c>
      <c r="AX1893" s="14" t="s">
        <v>73</v>
      </c>
      <c r="AY1893" s="262" t="s">
        <v>177</v>
      </c>
    </row>
    <row r="1894" s="15" customFormat="1">
      <c r="A1894" s="15"/>
      <c r="B1894" s="263"/>
      <c r="C1894" s="264"/>
      <c r="D1894" s="243" t="s">
        <v>186</v>
      </c>
      <c r="E1894" s="265" t="s">
        <v>21</v>
      </c>
      <c r="F1894" s="266" t="s">
        <v>190</v>
      </c>
      <c r="G1894" s="264"/>
      <c r="H1894" s="267">
        <v>2</v>
      </c>
      <c r="I1894" s="268"/>
      <c r="J1894" s="264"/>
      <c r="K1894" s="264"/>
      <c r="L1894" s="269"/>
      <c r="M1894" s="270"/>
      <c r="N1894" s="271"/>
      <c r="O1894" s="271"/>
      <c r="P1894" s="271"/>
      <c r="Q1894" s="271"/>
      <c r="R1894" s="271"/>
      <c r="S1894" s="271"/>
      <c r="T1894" s="272"/>
      <c r="U1894" s="15"/>
      <c r="V1894" s="15"/>
      <c r="W1894" s="15"/>
      <c r="X1894" s="15"/>
      <c r="Y1894" s="15"/>
      <c r="Z1894" s="15"/>
      <c r="AA1894" s="15"/>
      <c r="AB1894" s="15"/>
      <c r="AC1894" s="15"/>
      <c r="AD1894" s="15"/>
      <c r="AE1894" s="15"/>
      <c r="AT1894" s="273" t="s">
        <v>186</v>
      </c>
      <c r="AU1894" s="273" t="s">
        <v>82</v>
      </c>
      <c r="AV1894" s="15" t="s">
        <v>184</v>
      </c>
      <c r="AW1894" s="15" t="s">
        <v>34</v>
      </c>
      <c r="AX1894" s="15" t="s">
        <v>80</v>
      </c>
      <c r="AY1894" s="273" t="s">
        <v>177</v>
      </c>
    </row>
    <row r="1895" s="2" customFormat="1" ht="14.4" customHeight="1">
      <c r="A1895" s="40"/>
      <c r="B1895" s="41"/>
      <c r="C1895" s="228" t="s">
        <v>2731</v>
      </c>
      <c r="D1895" s="228" t="s">
        <v>179</v>
      </c>
      <c r="E1895" s="229" t="s">
        <v>2732</v>
      </c>
      <c r="F1895" s="230" t="s">
        <v>2733</v>
      </c>
      <c r="G1895" s="231" t="s">
        <v>1843</v>
      </c>
      <c r="H1895" s="232">
        <v>1</v>
      </c>
      <c r="I1895" s="233"/>
      <c r="J1895" s="234">
        <f>ROUND(I1895*H1895,2)</f>
        <v>0</v>
      </c>
      <c r="K1895" s="230" t="s">
        <v>183</v>
      </c>
      <c r="L1895" s="46"/>
      <c r="M1895" s="235" t="s">
        <v>21</v>
      </c>
      <c r="N1895" s="236" t="s">
        <v>44</v>
      </c>
      <c r="O1895" s="86"/>
      <c r="P1895" s="237">
        <f>O1895*H1895</f>
        <v>0</v>
      </c>
      <c r="Q1895" s="237">
        <v>0.00051999999999999995</v>
      </c>
      <c r="R1895" s="237">
        <f>Q1895*H1895</f>
        <v>0.00051999999999999995</v>
      </c>
      <c r="S1895" s="237">
        <v>0</v>
      </c>
      <c r="T1895" s="238">
        <f>S1895*H1895</f>
        <v>0</v>
      </c>
      <c r="U1895" s="40"/>
      <c r="V1895" s="40"/>
      <c r="W1895" s="40"/>
      <c r="X1895" s="40"/>
      <c r="Y1895" s="40"/>
      <c r="Z1895" s="40"/>
      <c r="AA1895" s="40"/>
      <c r="AB1895" s="40"/>
      <c r="AC1895" s="40"/>
      <c r="AD1895" s="40"/>
      <c r="AE1895" s="40"/>
      <c r="AR1895" s="239" t="s">
        <v>290</v>
      </c>
      <c r="AT1895" s="239" t="s">
        <v>179</v>
      </c>
      <c r="AU1895" s="239" t="s">
        <v>82</v>
      </c>
      <c r="AY1895" s="19" t="s">
        <v>177</v>
      </c>
      <c r="BE1895" s="240">
        <f>IF(N1895="základní",J1895,0)</f>
        <v>0</v>
      </c>
      <c r="BF1895" s="240">
        <f>IF(N1895="snížená",J1895,0)</f>
        <v>0</v>
      </c>
      <c r="BG1895" s="240">
        <f>IF(N1895="zákl. přenesená",J1895,0)</f>
        <v>0</v>
      </c>
      <c r="BH1895" s="240">
        <f>IF(N1895="sníž. přenesená",J1895,0)</f>
        <v>0</v>
      </c>
      <c r="BI1895" s="240">
        <f>IF(N1895="nulová",J1895,0)</f>
        <v>0</v>
      </c>
      <c r="BJ1895" s="19" t="s">
        <v>80</v>
      </c>
      <c r="BK1895" s="240">
        <f>ROUND(I1895*H1895,2)</f>
        <v>0</v>
      </c>
      <c r="BL1895" s="19" t="s">
        <v>290</v>
      </c>
      <c r="BM1895" s="239" t="s">
        <v>2734</v>
      </c>
    </row>
    <row r="1896" s="13" customFormat="1">
      <c r="A1896" s="13"/>
      <c r="B1896" s="241"/>
      <c r="C1896" s="242"/>
      <c r="D1896" s="243" t="s">
        <v>186</v>
      </c>
      <c r="E1896" s="244" t="s">
        <v>21</v>
      </c>
      <c r="F1896" s="245" t="s">
        <v>2719</v>
      </c>
      <c r="G1896" s="242"/>
      <c r="H1896" s="244" t="s">
        <v>21</v>
      </c>
      <c r="I1896" s="246"/>
      <c r="J1896" s="242"/>
      <c r="K1896" s="242"/>
      <c r="L1896" s="247"/>
      <c r="M1896" s="248"/>
      <c r="N1896" s="249"/>
      <c r="O1896" s="249"/>
      <c r="P1896" s="249"/>
      <c r="Q1896" s="249"/>
      <c r="R1896" s="249"/>
      <c r="S1896" s="249"/>
      <c r="T1896" s="250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51" t="s">
        <v>186</v>
      </c>
      <c r="AU1896" s="251" t="s">
        <v>82</v>
      </c>
      <c r="AV1896" s="13" t="s">
        <v>80</v>
      </c>
      <c r="AW1896" s="13" t="s">
        <v>34</v>
      </c>
      <c r="AX1896" s="13" t="s">
        <v>73</v>
      </c>
      <c r="AY1896" s="251" t="s">
        <v>177</v>
      </c>
    </row>
    <row r="1897" s="14" customFormat="1">
      <c r="A1897" s="14"/>
      <c r="B1897" s="252"/>
      <c r="C1897" s="253"/>
      <c r="D1897" s="243" t="s">
        <v>186</v>
      </c>
      <c r="E1897" s="254" t="s">
        <v>21</v>
      </c>
      <c r="F1897" s="255" t="s">
        <v>80</v>
      </c>
      <c r="G1897" s="253"/>
      <c r="H1897" s="256">
        <v>1</v>
      </c>
      <c r="I1897" s="257"/>
      <c r="J1897" s="253"/>
      <c r="K1897" s="253"/>
      <c r="L1897" s="258"/>
      <c r="M1897" s="259"/>
      <c r="N1897" s="260"/>
      <c r="O1897" s="260"/>
      <c r="P1897" s="260"/>
      <c r="Q1897" s="260"/>
      <c r="R1897" s="260"/>
      <c r="S1897" s="260"/>
      <c r="T1897" s="261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62" t="s">
        <v>186</v>
      </c>
      <c r="AU1897" s="262" t="s">
        <v>82</v>
      </c>
      <c r="AV1897" s="14" t="s">
        <v>82</v>
      </c>
      <c r="AW1897" s="14" t="s">
        <v>34</v>
      </c>
      <c r="AX1897" s="14" t="s">
        <v>73</v>
      </c>
      <c r="AY1897" s="262" t="s">
        <v>177</v>
      </c>
    </row>
    <row r="1898" s="15" customFormat="1">
      <c r="A1898" s="15"/>
      <c r="B1898" s="263"/>
      <c r="C1898" s="264"/>
      <c r="D1898" s="243" t="s">
        <v>186</v>
      </c>
      <c r="E1898" s="265" t="s">
        <v>21</v>
      </c>
      <c r="F1898" s="266" t="s">
        <v>190</v>
      </c>
      <c r="G1898" s="264"/>
      <c r="H1898" s="267">
        <v>1</v>
      </c>
      <c r="I1898" s="268"/>
      <c r="J1898" s="264"/>
      <c r="K1898" s="264"/>
      <c r="L1898" s="269"/>
      <c r="M1898" s="270"/>
      <c r="N1898" s="271"/>
      <c r="O1898" s="271"/>
      <c r="P1898" s="271"/>
      <c r="Q1898" s="271"/>
      <c r="R1898" s="271"/>
      <c r="S1898" s="271"/>
      <c r="T1898" s="272"/>
      <c r="U1898" s="15"/>
      <c r="V1898" s="15"/>
      <c r="W1898" s="15"/>
      <c r="X1898" s="15"/>
      <c r="Y1898" s="15"/>
      <c r="Z1898" s="15"/>
      <c r="AA1898" s="15"/>
      <c r="AB1898" s="15"/>
      <c r="AC1898" s="15"/>
      <c r="AD1898" s="15"/>
      <c r="AE1898" s="15"/>
      <c r="AT1898" s="273" t="s">
        <v>186</v>
      </c>
      <c r="AU1898" s="273" t="s">
        <v>82</v>
      </c>
      <c r="AV1898" s="15" t="s">
        <v>184</v>
      </c>
      <c r="AW1898" s="15" t="s">
        <v>34</v>
      </c>
      <c r="AX1898" s="15" t="s">
        <v>80</v>
      </c>
      <c r="AY1898" s="273" t="s">
        <v>177</v>
      </c>
    </row>
    <row r="1899" s="2" customFormat="1" ht="30" customHeight="1">
      <c r="A1899" s="40"/>
      <c r="B1899" s="41"/>
      <c r="C1899" s="228" t="s">
        <v>2735</v>
      </c>
      <c r="D1899" s="228" t="s">
        <v>179</v>
      </c>
      <c r="E1899" s="229" t="s">
        <v>2736</v>
      </c>
      <c r="F1899" s="230" t="s">
        <v>2737</v>
      </c>
      <c r="G1899" s="231" t="s">
        <v>788</v>
      </c>
      <c r="H1899" s="232">
        <v>2</v>
      </c>
      <c r="I1899" s="233"/>
      <c r="J1899" s="234">
        <f>ROUND(I1899*H1899,2)</f>
        <v>0</v>
      </c>
      <c r="K1899" s="230" t="s">
        <v>183</v>
      </c>
      <c r="L1899" s="46"/>
      <c r="M1899" s="235" t="s">
        <v>21</v>
      </c>
      <c r="N1899" s="236" t="s">
        <v>44</v>
      </c>
      <c r="O1899" s="86"/>
      <c r="P1899" s="237">
        <f>O1899*H1899</f>
        <v>0</v>
      </c>
      <c r="Q1899" s="237">
        <v>0.0117</v>
      </c>
      <c r="R1899" s="237">
        <f>Q1899*H1899</f>
        <v>0.023400000000000001</v>
      </c>
      <c r="S1899" s="237">
        <v>0</v>
      </c>
      <c r="T1899" s="238">
        <f>S1899*H1899</f>
        <v>0</v>
      </c>
      <c r="U1899" s="40"/>
      <c r="V1899" s="40"/>
      <c r="W1899" s="40"/>
      <c r="X1899" s="40"/>
      <c r="Y1899" s="40"/>
      <c r="Z1899" s="40"/>
      <c r="AA1899" s="40"/>
      <c r="AB1899" s="40"/>
      <c r="AC1899" s="40"/>
      <c r="AD1899" s="40"/>
      <c r="AE1899" s="40"/>
      <c r="AR1899" s="239" t="s">
        <v>290</v>
      </c>
      <c r="AT1899" s="239" t="s">
        <v>179</v>
      </c>
      <c r="AU1899" s="239" t="s">
        <v>82</v>
      </c>
      <c r="AY1899" s="19" t="s">
        <v>177</v>
      </c>
      <c r="BE1899" s="240">
        <f>IF(N1899="základní",J1899,0)</f>
        <v>0</v>
      </c>
      <c r="BF1899" s="240">
        <f>IF(N1899="snížená",J1899,0)</f>
        <v>0</v>
      </c>
      <c r="BG1899" s="240">
        <f>IF(N1899="zákl. přenesená",J1899,0)</f>
        <v>0</v>
      </c>
      <c r="BH1899" s="240">
        <f>IF(N1899="sníž. přenesená",J1899,0)</f>
        <v>0</v>
      </c>
      <c r="BI1899" s="240">
        <f>IF(N1899="nulová",J1899,0)</f>
        <v>0</v>
      </c>
      <c r="BJ1899" s="19" t="s">
        <v>80</v>
      </c>
      <c r="BK1899" s="240">
        <f>ROUND(I1899*H1899,2)</f>
        <v>0</v>
      </c>
      <c r="BL1899" s="19" t="s">
        <v>290</v>
      </c>
      <c r="BM1899" s="239" t="s">
        <v>2738</v>
      </c>
    </row>
    <row r="1900" s="13" customFormat="1">
      <c r="A1900" s="13"/>
      <c r="B1900" s="241"/>
      <c r="C1900" s="242"/>
      <c r="D1900" s="243" t="s">
        <v>186</v>
      </c>
      <c r="E1900" s="244" t="s">
        <v>21</v>
      </c>
      <c r="F1900" s="245" t="s">
        <v>2739</v>
      </c>
      <c r="G1900" s="242"/>
      <c r="H1900" s="244" t="s">
        <v>21</v>
      </c>
      <c r="I1900" s="246"/>
      <c r="J1900" s="242"/>
      <c r="K1900" s="242"/>
      <c r="L1900" s="247"/>
      <c r="M1900" s="248"/>
      <c r="N1900" s="249"/>
      <c r="O1900" s="249"/>
      <c r="P1900" s="249"/>
      <c r="Q1900" s="249"/>
      <c r="R1900" s="249"/>
      <c r="S1900" s="249"/>
      <c r="T1900" s="250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51" t="s">
        <v>186</v>
      </c>
      <c r="AU1900" s="251" t="s">
        <v>82</v>
      </c>
      <c r="AV1900" s="13" t="s">
        <v>80</v>
      </c>
      <c r="AW1900" s="13" t="s">
        <v>34</v>
      </c>
      <c r="AX1900" s="13" t="s">
        <v>73</v>
      </c>
      <c r="AY1900" s="251" t="s">
        <v>177</v>
      </c>
    </row>
    <row r="1901" s="13" customFormat="1">
      <c r="A1901" s="13"/>
      <c r="B1901" s="241"/>
      <c r="C1901" s="242"/>
      <c r="D1901" s="243" t="s">
        <v>186</v>
      </c>
      <c r="E1901" s="244" t="s">
        <v>21</v>
      </c>
      <c r="F1901" s="245" t="s">
        <v>2730</v>
      </c>
      <c r="G1901" s="242"/>
      <c r="H1901" s="244" t="s">
        <v>21</v>
      </c>
      <c r="I1901" s="246"/>
      <c r="J1901" s="242"/>
      <c r="K1901" s="242"/>
      <c r="L1901" s="247"/>
      <c r="M1901" s="248"/>
      <c r="N1901" s="249"/>
      <c r="O1901" s="249"/>
      <c r="P1901" s="249"/>
      <c r="Q1901" s="249"/>
      <c r="R1901" s="249"/>
      <c r="S1901" s="249"/>
      <c r="T1901" s="250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51" t="s">
        <v>186</v>
      </c>
      <c r="AU1901" s="251" t="s">
        <v>82</v>
      </c>
      <c r="AV1901" s="13" t="s">
        <v>80</v>
      </c>
      <c r="AW1901" s="13" t="s">
        <v>34</v>
      </c>
      <c r="AX1901" s="13" t="s">
        <v>73</v>
      </c>
      <c r="AY1901" s="251" t="s">
        <v>177</v>
      </c>
    </row>
    <row r="1902" s="14" customFormat="1">
      <c r="A1902" s="14"/>
      <c r="B1902" s="252"/>
      <c r="C1902" s="253"/>
      <c r="D1902" s="243" t="s">
        <v>186</v>
      </c>
      <c r="E1902" s="254" t="s">
        <v>21</v>
      </c>
      <c r="F1902" s="255" t="s">
        <v>2725</v>
      </c>
      <c r="G1902" s="253"/>
      <c r="H1902" s="256">
        <v>2</v>
      </c>
      <c r="I1902" s="257"/>
      <c r="J1902" s="253"/>
      <c r="K1902" s="253"/>
      <c r="L1902" s="258"/>
      <c r="M1902" s="259"/>
      <c r="N1902" s="260"/>
      <c r="O1902" s="260"/>
      <c r="P1902" s="260"/>
      <c r="Q1902" s="260"/>
      <c r="R1902" s="260"/>
      <c r="S1902" s="260"/>
      <c r="T1902" s="261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62" t="s">
        <v>186</v>
      </c>
      <c r="AU1902" s="262" t="s">
        <v>82</v>
      </c>
      <c r="AV1902" s="14" t="s">
        <v>82</v>
      </c>
      <c r="AW1902" s="14" t="s">
        <v>34</v>
      </c>
      <c r="AX1902" s="14" t="s">
        <v>80</v>
      </c>
      <c r="AY1902" s="262" t="s">
        <v>177</v>
      </c>
    </row>
    <row r="1903" s="2" customFormat="1" ht="14.4" customHeight="1">
      <c r="A1903" s="40"/>
      <c r="B1903" s="41"/>
      <c r="C1903" s="274" t="s">
        <v>2740</v>
      </c>
      <c r="D1903" s="274" t="s">
        <v>191</v>
      </c>
      <c r="E1903" s="275" t="s">
        <v>2741</v>
      </c>
      <c r="F1903" s="276" t="s">
        <v>2742</v>
      </c>
      <c r="G1903" s="277" t="s">
        <v>788</v>
      </c>
      <c r="H1903" s="278">
        <v>2</v>
      </c>
      <c r="I1903" s="279"/>
      <c r="J1903" s="280">
        <f>ROUND(I1903*H1903,2)</f>
        <v>0</v>
      </c>
      <c r="K1903" s="276" t="s">
        <v>183</v>
      </c>
      <c r="L1903" s="281"/>
      <c r="M1903" s="282" t="s">
        <v>21</v>
      </c>
      <c r="N1903" s="283" t="s">
        <v>44</v>
      </c>
      <c r="O1903" s="86"/>
      <c r="P1903" s="237">
        <f>O1903*H1903</f>
        <v>0</v>
      </c>
      <c r="Q1903" s="237">
        <v>0.00050000000000000001</v>
      </c>
      <c r="R1903" s="237">
        <f>Q1903*H1903</f>
        <v>0.001</v>
      </c>
      <c r="S1903" s="237">
        <v>0</v>
      </c>
      <c r="T1903" s="238">
        <f>S1903*H1903</f>
        <v>0</v>
      </c>
      <c r="U1903" s="40"/>
      <c r="V1903" s="40"/>
      <c r="W1903" s="40"/>
      <c r="X1903" s="40"/>
      <c r="Y1903" s="40"/>
      <c r="Z1903" s="40"/>
      <c r="AA1903" s="40"/>
      <c r="AB1903" s="40"/>
      <c r="AC1903" s="40"/>
      <c r="AD1903" s="40"/>
      <c r="AE1903" s="40"/>
      <c r="AR1903" s="239" t="s">
        <v>385</v>
      </c>
      <c r="AT1903" s="239" t="s">
        <v>191</v>
      </c>
      <c r="AU1903" s="239" t="s">
        <v>82</v>
      </c>
      <c r="AY1903" s="19" t="s">
        <v>177</v>
      </c>
      <c r="BE1903" s="240">
        <f>IF(N1903="základní",J1903,0)</f>
        <v>0</v>
      </c>
      <c r="BF1903" s="240">
        <f>IF(N1903="snížená",J1903,0)</f>
        <v>0</v>
      </c>
      <c r="BG1903" s="240">
        <f>IF(N1903="zákl. přenesená",J1903,0)</f>
        <v>0</v>
      </c>
      <c r="BH1903" s="240">
        <f>IF(N1903="sníž. přenesená",J1903,0)</f>
        <v>0</v>
      </c>
      <c r="BI1903" s="240">
        <f>IF(N1903="nulová",J1903,0)</f>
        <v>0</v>
      </c>
      <c r="BJ1903" s="19" t="s">
        <v>80</v>
      </c>
      <c r="BK1903" s="240">
        <f>ROUND(I1903*H1903,2)</f>
        <v>0</v>
      </c>
      <c r="BL1903" s="19" t="s">
        <v>290</v>
      </c>
      <c r="BM1903" s="239" t="s">
        <v>2743</v>
      </c>
    </row>
    <row r="1904" s="2" customFormat="1" ht="14.4" customHeight="1">
      <c r="A1904" s="40"/>
      <c r="B1904" s="41"/>
      <c r="C1904" s="274" t="s">
        <v>2744</v>
      </c>
      <c r="D1904" s="274" t="s">
        <v>191</v>
      </c>
      <c r="E1904" s="275" t="s">
        <v>2745</v>
      </c>
      <c r="F1904" s="276" t="s">
        <v>2746</v>
      </c>
      <c r="G1904" s="277" t="s">
        <v>788</v>
      </c>
      <c r="H1904" s="278">
        <v>3</v>
      </c>
      <c r="I1904" s="279"/>
      <c r="J1904" s="280">
        <f>ROUND(I1904*H1904,2)</f>
        <v>0</v>
      </c>
      <c r="K1904" s="276" t="s">
        <v>21</v>
      </c>
      <c r="L1904" s="281"/>
      <c r="M1904" s="282" t="s">
        <v>21</v>
      </c>
      <c r="N1904" s="283" t="s">
        <v>44</v>
      </c>
      <c r="O1904" s="86"/>
      <c r="P1904" s="237">
        <f>O1904*H1904</f>
        <v>0</v>
      </c>
      <c r="Q1904" s="237">
        <v>0.001</v>
      </c>
      <c r="R1904" s="237">
        <f>Q1904*H1904</f>
        <v>0.0030000000000000001</v>
      </c>
      <c r="S1904" s="237">
        <v>0</v>
      </c>
      <c r="T1904" s="238">
        <f>S1904*H1904</f>
        <v>0</v>
      </c>
      <c r="U1904" s="40"/>
      <c r="V1904" s="40"/>
      <c r="W1904" s="40"/>
      <c r="X1904" s="40"/>
      <c r="Y1904" s="40"/>
      <c r="Z1904" s="40"/>
      <c r="AA1904" s="40"/>
      <c r="AB1904" s="40"/>
      <c r="AC1904" s="40"/>
      <c r="AD1904" s="40"/>
      <c r="AE1904" s="40"/>
      <c r="AR1904" s="239" t="s">
        <v>385</v>
      </c>
      <c r="AT1904" s="239" t="s">
        <v>191</v>
      </c>
      <c r="AU1904" s="239" t="s">
        <v>82</v>
      </c>
      <c r="AY1904" s="19" t="s">
        <v>177</v>
      </c>
      <c r="BE1904" s="240">
        <f>IF(N1904="základní",J1904,0)</f>
        <v>0</v>
      </c>
      <c r="BF1904" s="240">
        <f>IF(N1904="snížená",J1904,0)</f>
        <v>0</v>
      </c>
      <c r="BG1904" s="240">
        <f>IF(N1904="zákl. přenesená",J1904,0)</f>
        <v>0</v>
      </c>
      <c r="BH1904" s="240">
        <f>IF(N1904="sníž. přenesená",J1904,0)</f>
        <v>0</v>
      </c>
      <c r="BI1904" s="240">
        <f>IF(N1904="nulová",J1904,0)</f>
        <v>0</v>
      </c>
      <c r="BJ1904" s="19" t="s">
        <v>80</v>
      </c>
      <c r="BK1904" s="240">
        <f>ROUND(I1904*H1904,2)</f>
        <v>0</v>
      </c>
      <c r="BL1904" s="19" t="s">
        <v>290</v>
      </c>
      <c r="BM1904" s="239" t="s">
        <v>2747</v>
      </c>
    </row>
    <row r="1905" s="14" customFormat="1">
      <c r="A1905" s="14"/>
      <c r="B1905" s="252"/>
      <c r="C1905" s="253"/>
      <c r="D1905" s="243" t="s">
        <v>186</v>
      </c>
      <c r="E1905" s="254" t="s">
        <v>21</v>
      </c>
      <c r="F1905" s="255" t="s">
        <v>2748</v>
      </c>
      <c r="G1905" s="253"/>
      <c r="H1905" s="256">
        <v>3</v>
      </c>
      <c r="I1905" s="257"/>
      <c r="J1905" s="253"/>
      <c r="K1905" s="253"/>
      <c r="L1905" s="258"/>
      <c r="M1905" s="259"/>
      <c r="N1905" s="260"/>
      <c r="O1905" s="260"/>
      <c r="P1905" s="260"/>
      <c r="Q1905" s="260"/>
      <c r="R1905" s="260"/>
      <c r="S1905" s="260"/>
      <c r="T1905" s="261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62" t="s">
        <v>186</v>
      </c>
      <c r="AU1905" s="262" t="s">
        <v>82</v>
      </c>
      <c r="AV1905" s="14" t="s">
        <v>82</v>
      </c>
      <c r="AW1905" s="14" t="s">
        <v>34</v>
      </c>
      <c r="AX1905" s="14" t="s">
        <v>73</v>
      </c>
      <c r="AY1905" s="262" t="s">
        <v>177</v>
      </c>
    </row>
    <row r="1906" s="15" customFormat="1">
      <c r="A1906" s="15"/>
      <c r="B1906" s="263"/>
      <c r="C1906" s="264"/>
      <c r="D1906" s="243" t="s">
        <v>186</v>
      </c>
      <c r="E1906" s="265" t="s">
        <v>21</v>
      </c>
      <c r="F1906" s="266" t="s">
        <v>190</v>
      </c>
      <c r="G1906" s="264"/>
      <c r="H1906" s="267">
        <v>3</v>
      </c>
      <c r="I1906" s="268"/>
      <c r="J1906" s="264"/>
      <c r="K1906" s="264"/>
      <c r="L1906" s="269"/>
      <c r="M1906" s="270"/>
      <c r="N1906" s="271"/>
      <c r="O1906" s="271"/>
      <c r="P1906" s="271"/>
      <c r="Q1906" s="271"/>
      <c r="R1906" s="271"/>
      <c r="S1906" s="271"/>
      <c r="T1906" s="272"/>
      <c r="U1906" s="15"/>
      <c r="V1906" s="15"/>
      <c r="W1906" s="15"/>
      <c r="X1906" s="15"/>
      <c r="Y1906" s="15"/>
      <c r="Z1906" s="15"/>
      <c r="AA1906" s="15"/>
      <c r="AB1906" s="15"/>
      <c r="AC1906" s="15"/>
      <c r="AD1906" s="15"/>
      <c r="AE1906" s="15"/>
      <c r="AT1906" s="273" t="s">
        <v>186</v>
      </c>
      <c r="AU1906" s="273" t="s">
        <v>82</v>
      </c>
      <c r="AV1906" s="15" t="s">
        <v>184</v>
      </c>
      <c r="AW1906" s="15" t="s">
        <v>34</v>
      </c>
      <c r="AX1906" s="15" t="s">
        <v>80</v>
      </c>
      <c r="AY1906" s="273" t="s">
        <v>177</v>
      </c>
    </row>
    <row r="1907" s="2" customFormat="1" ht="14.4" customHeight="1">
      <c r="A1907" s="40"/>
      <c r="B1907" s="41"/>
      <c r="C1907" s="274" t="s">
        <v>2749</v>
      </c>
      <c r="D1907" s="274" t="s">
        <v>191</v>
      </c>
      <c r="E1907" s="275" t="s">
        <v>2750</v>
      </c>
      <c r="F1907" s="276" t="s">
        <v>2751</v>
      </c>
      <c r="G1907" s="277" t="s">
        <v>788</v>
      </c>
      <c r="H1907" s="278">
        <v>3</v>
      </c>
      <c r="I1907" s="279"/>
      <c r="J1907" s="280">
        <f>ROUND(I1907*H1907,2)</f>
        <v>0</v>
      </c>
      <c r="K1907" s="276" t="s">
        <v>21</v>
      </c>
      <c r="L1907" s="281"/>
      <c r="M1907" s="282" t="s">
        <v>21</v>
      </c>
      <c r="N1907" s="283" t="s">
        <v>44</v>
      </c>
      <c r="O1907" s="86"/>
      <c r="P1907" s="237">
        <f>O1907*H1907</f>
        <v>0</v>
      </c>
      <c r="Q1907" s="237">
        <v>0</v>
      </c>
      <c r="R1907" s="237">
        <f>Q1907*H1907</f>
        <v>0</v>
      </c>
      <c r="S1907" s="237">
        <v>0</v>
      </c>
      <c r="T1907" s="238">
        <f>S1907*H1907</f>
        <v>0</v>
      </c>
      <c r="U1907" s="40"/>
      <c r="V1907" s="40"/>
      <c r="W1907" s="40"/>
      <c r="X1907" s="40"/>
      <c r="Y1907" s="40"/>
      <c r="Z1907" s="40"/>
      <c r="AA1907" s="40"/>
      <c r="AB1907" s="40"/>
      <c r="AC1907" s="40"/>
      <c r="AD1907" s="40"/>
      <c r="AE1907" s="40"/>
      <c r="AR1907" s="239" t="s">
        <v>385</v>
      </c>
      <c r="AT1907" s="239" t="s">
        <v>191</v>
      </c>
      <c r="AU1907" s="239" t="s">
        <v>82</v>
      </c>
      <c r="AY1907" s="19" t="s">
        <v>177</v>
      </c>
      <c r="BE1907" s="240">
        <f>IF(N1907="základní",J1907,0)</f>
        <v>0</v>
      </c>
      <c r="BF1907" s="240">
        <f>IF(N1907="snížená",J1907,0)</f>
        <v>0</v>
      </c>
      <c r="BG1907" s="240">
        <f>IF(N1907="zákl. přenesená",J1907,0)</f>
        <v>0</v>
      </c>
      <c r="BH1907" s="240">
        <f>IF(N1907="sníž. přenesená",J1907,0)</f>
        <v>0</v>
      </c>
      <c r="BI1907" s="240">
        <f>IF(N1907="nulová",J1907,0)</f>
        <v>0</v>
      </c>
      <c r="BJ1907" s="19" t="s">
        <v>80</v>
      </c>
      <c r="BK1907" s="240">
        <f>ROUND(I1907*H1907,2)</f>
        <v>0</v>
      </c>
      <c r="BL1907" s="19" t="s">
        <v>290</v>
      </c>
      <c r="BM1907" s="239" t="s">
        <v>2752</v>
      </c>
    </row>
    <row r="1908" s="14" customFormat="1">
      <c r="A1908" s="14"/>
      <c r="B1908" s="252"/>
      <c r="C1908" s="253"/>
      <c r="D1908" s="243" t="s">
        <v>186</v>
      </c>
      <c r="E1908" s="254" t="s">
        <v>21</v>
      </c>
      <c r="F1908" s="255" t="s">
        <v>2725</v>
      </c>
      <c r="G1908" s="253"/>
      <c r="H1908" s="256">
        <v>2</v>
      </c>
      <c r="I1908" s="257"/>
      <c r="J1908" s="253"/>
      <c r="K1908" s="253"/>
      <c r="L1908" s="258"/>
      <c r="M1908" s="259"/>
      <c r="N1908" s="260"/>
      <c r="O1908" s="260"/>
      <c r="P1908" s="260"/>
      <c r="Q1908" s="260"/>
      <c r="R1908" s="260"/>
      <c r="S1908" s="260"/>
      <c r="T1908" s="261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62" t="s">
        <v>186</v>
      </c>
      <c r="AU1908" s="262" t="s">
        <v>82</v>
      </c>
      <c r="AV1908" s="14" t="s">
        <v>82</v>
      </c>
      <c r="AW1908" s="14" t="s">
        <v>34</v>
      </c>
      <c r="AX1908" s="14" t="s">
        <v>73</v>
      </c>
      <c r="AY1908" s="262" t="s">
        <v>177</v>
      </c>
    </row>
    <row r="1909" s="14" customFormat="1">
      <c r="A1909" s="14"/>
      <c r="B1909" s="252"/>
      <c r="C1909" s="253"/>
      <c r="D1909" s="243" t="s">
        <v>186</v>
      </c>
      <c r="E1909" s="254" t="s">
        <v>21</v>
      </c>
      <c r="F1909" s="255" t="s">
        <v>80</v>
      </c>
      <c r="G1909" s="253"/>
      <c r="H1909" s="256">
        <v>1</v>
      </c>
      <c r="I1909" s="257"/>
      <c r="J1909" s="253"/>
      <c r="K1909" s="253"/>
      <c r="L1909" s="258"/>
      <c r="M1909" s="259"/>
      <c r="N1909" s="260"/>
      <c r="O1909" s="260"/>
      <c r="P1909" s="260"/>
      <c r="Q1909" s="260"/>
      <c r="R1909" s="260"/>
      <c r="S1909" s="260"/>
      <c r="T1909" s="261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62" t="s">
        <v>186</v>
      </c>
      <c r="AU1909" s="262" t="s">
        <v>82</v>
      </c>
      <c r="AV1909" s="14" t="s">
        <v>82</v>
      </c>
      <c r="AW1909" s="14" t="s">
        <v>34</v>
      </c>
      <c r="AX1909" s="14" t="s">
        <v>73</v>
      </c>
      <c r="AY1909" s="262" t="s">
        <v>177</v>
      </c>
    </row>
    <row r="1910" s="15" customFormat="1">
      <c r="A1910" s="15"/>
      <c r="B1910" s="263"/>
      <c r="C1910" s="264"/>
      <c r="D1910" s="243" t="s">
        <v>186</v>
      </c>
      <c r="E1910" s="265" t="s">
        <v>21</v>
      </c>
      <c r="F1910" s="266" t="s">
        <v>190</v>
      </c>
      <c r="G1910" s="264"/>
      <c r="H1910" s="267">
        <v>3</v>
      </c>
      <c r="I1910" s="268"/>
      <c r="J1910" s="264"/>
      <c r="K1910" s="264"/>
      <c r="L1910" s="269"/>
      <c r="M1910" s="270"/>
      <c r="N1910" s="271"/>
      <c r="O1910" s="271"/>
      <c r="P1910" s="271"/>
      <c r="Q1910" s="271"/>
      <c r="R1910" s="271"/>
      <c r="S1910" s="271"/>
      <c r="T1910" s="272"/>
      <c r="U1910" s="15"/>
      <c r="V1910" s="15"/>
      <c r="W1910" s="15"/>
      <c r="X1910" s="15"/>
      <c r="Y1910" s="15"/>
      <c r="Z1910" s="15"/>
      <c r="AA1910" s="15"/>
      <c r="AB1910" s="15"/>
      <c r="AC1910" s="15"/>
      <c r="AD1910" s="15"/>
      <c r="AE1910" s="15"/>
      <c r="AT1910" s="273" t="s">
        <v>186</v>
      </c>
      <c r="AU1910" s="273" t="s">
        <v>82</v>
      </c>
      <c r="AV1910" s="15" t="s">
        <v>184</v>
      </c>
      <c r="AW1910" s="15" t="s">
        <v>34</v>
      </c>
      <c r="AX1910" s="15" t="s">
        <v>80</v>
      </c>
      <c r="AY1910" s="273" t="s">
        <v>177</v>
      </c>
    </row>
    <row r="1911" s="2" customFormat="1" ht="14.4" customHeight="1">
      <c r="A1911" s="40"/>
      <c r="B1911" s="41"/>
      <c r="C1911" s="228" t="s">
        <v>2753</v>
      </c>
      <c r="D1911" s="228" t="s">
        <v>179</v>
      </c>
      <c r="E1911" s="229" t="s">
        <v>2754</v>
      </c>
      <c r="F1911" s="230" t="s">
        <v>2755</v>
      </c>
      <c r="G1911" s="231" t="s">
        <v>788</v>
      </c>
      <c r="H1911" s="232">
        <v>1</v>
      </c>
      <c r="I1911" s="233"/>
      <c r="J1911" s="234">
        <f>ROUND(I1911*H1911,2)</f>
        <v>0</v>
      </c>
      <c r="K1911" s="230" t="s">
        <v>21</v>
      </c>
      <c r="L1911" s="46"/>
      <c r="M1911" s="235" t="s">
        <v>21</v>
      </c>
      <c r="N1911" s="236" t="s">
        <v>44</v>
      </c>
      <c r="O1911" s="86"/>
      <c r="P1911" s="237">
        <f>O1911*H1911</f>
        <v>0</v>
      </c>
      <c r="Q1911" s="237">
        <v>0.0011000000000000001</v>
      </c>
      <c r="R1911" s="237">
        <f>Q1911*H1911</f>
        <v>0.0011000000000000001</v>
      </c>
      <c r="S1911" s="237">
        <v>0</v>
      </c>
      <c r="T1911" s="238">
        <f>S1911*H1911</f>
        <v>0</v>
      </c>
      <c r="U1911" s="40"/>
      <c r="V1911" s="40"/>
      <c r="W1911" s="40"/>
      <c r="X1911" s="40"/>
      <c r="Y1911" s="40"/>
      <c r="Z1911" s="40"/>
      <c r="AA1911" s="40"/>
      <c r="AB1911" s="40"/>
      <c r="AC1911" s="40"/>
      <c r="AD1911" s="40"/>
      <c r="AE1911" s="40"/>
      <c r="AR1911" s="239" t="s">
        <v>290</v>
      </c>
      <c r="AT1911" s="239" t="s">
        <v>179</v>
      </c>
      <c r="AU1911" s="239" t="s">
        <v>82</v>
      </c>
      <c r="AY1911" s="19" t="s">
        <v>177</v>
      </c>
      <c r="BE1911" s="240">
        <f>IF(N1911="základní",J1911,0)</f>
        <v>0</v>
      </c>
      <c r="BF1911" s="240">
        <f>IF(N1911="snížená",J1911,0)</f>
        <v>0</v>
      </c>
      <c r="BG1911" s="240">
        <f>IF(N1911="zákl. přenesená",J1911,0)</f>
        <v>0</v>
      </c>
      <c r="BH1911" s="240">
        <f>IF(N1911="sníž. přenesená",J1911,0)</f>
        <v>0</v>
      </c>
      <c r="BI1911" s="240">
        <f>IF(N1911="nulová",J1911,0)</f>
        <v>0</v>
      </c>
      <c r="BJ1911" s="19" t="s">
        <v>80</v>
      </c>
      <c r="BK1911" s="240">
        <f>ROUND(I1911*H1911,2)</f>
        <v>0</v>
      </c>
      <c r="BL1911" s="19" t="s">
        <v>290</v>
      </c>
      <c r="BM1911" s="239" t="s">
        <v>2756</v>
      </c>
    </row>
    <row r="1912" s="13" customFormat="1">
      <c r="A1912" s="13"/>
      <c r="B1912" s="241"/>
      <c r="C1912" s="242"/>
      <c r="D1912" s="243" t="s">
        <v>186</v>
      </c>
      <c r="E1912" s="244" t="s">
        <v>21</v>
      </c>
      <c r="F1912" s="245" t="s">
        <v>2719</v>
      </c>
      <c r="G1912" s="242"/>
      <c r="H1912" s="244" t="s">
        <v>21</v>
      </c>
      <c r="I1912" s="246"/>
      <c r="J1912" s="242"/>
      <c r="K1912" s="242"/>
      <c r="L1912" s="247"/>
      <c r="M1912" s="248"/>
      <c r="N1912" s="249"/>
      <c r="O1912" s="249"/>
      <c r="P1912" s="249"/>
      <c r="Q1912" s="249"/>
      <c r="R1912" s="249"/>
      <c r="S1912" s="249"/>
      <c r="T1912" s="250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51" t="s">
        <v>186</v>
      </c>
      <c r="AU1912" s="251" t="s">
        <v>82</v>
      </c>
      <c r="AV1912" s="13" t="s">
        <v>80</v>
      </c>
      <c r="AW1912" s="13" t="s">
        <v>34</v>
      </c>
      <c r="AX1912" s="13" t="s">
        <v>73</v>
      </c>
      <c r="AY1912" s="251" t="s">
        <v>177</v>
      </c>
    </row>
    <row r="1913" s="14" customFormat="1">
      <c r="A1913" s="14"/>
      <c r="B1913" s="252"/>
      <c r="C1913" s="253"/>
      <c r="D1913" s="243" t="s">
        <v>186</v>
      </c>
      <c r="E1913" s="254" t="s">
        <v>21</v>
      </c>
      <c r="F1913" s="255" t="s">
        <v>80</v>
      </c>
      <c r="G1913" s="253"/>
      <c r="H1913" s="256">
        <v>1</v>
      </c>
      <c r="I1913" s="257"/>
      <c r="J1913" s="253"/>
      <c r="K1913" s="253"/>
      <c r="L1913" s="258"/>
      <c r="M1913" s="259"/>
      <c r="N1913" s="260"/>
      <c r="O1913" s="260"/>
      <c r="P1913" s="260"/>
      <c r="Q1913" s="260"/>
      <c r="R1913" s="260"/>
      <c r="S1913" s="260"/>
      <c r="T1913" s="261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62" t="s">
        <v>186</v>
      </c>
      <c r="AU1913" s="262" t="s">
        <v>82</v>
      </c>
      <c r="AV1913" s="14" t="s">
        <v>82</v>
      </c>
      <c r="AW1913" s="14" t="s">
        <v>34</v>
      </c>
      <c r="AX1913" s="14" t="s">
        <v>80</v>
      </c>
      <c r="AY1913" s="262" t="s">
        <v>177</v>
      </c>
    </row>
    <row r="1914" s="2" customFormat="1" ht="14.4" customHeight="1">
      <c r="A1914" s="40"/>
      <c r="B1914" s="41"/>
      <c r="C1914" s="228" t="s">
        <v>2757</v>
      </c>
      <c r="D1914" s="228" t="s">
        <v>179</v>
      </c>
      <c r="E1914" s="229" t="s">
        <v>2758</v>
      </c>
      <c r="F1914" s="230" t="s">
        <v>2759</v>
      </c>
      <c r="G1914" s="231" t="s">
        <v>788</v>
      </c>
      <c r="H1914" s="232">
        <v>1</v>
      </c>
      <c r="I1914" s="233"/>
      <c r="J1914" s="234">
        <f>ROUND(I1914*H1914,2)</f>
        <v>0</v>
      </c>
      <c r="K1914" s="230" t="s">
        <v>21</v>
      </c>
      <c r="L1914" s="46"/>
      <c r="M1914" s="235" t="s">
        <v>21</v>
      </c>
      <c r="N1914" s="236" t="s">
        <v>44</v>
      </c>
      <c r="O1914" s="86"/>
      <c r="P1914" s="237">
        <f>O1914*H1914</f>
        <v>0</v>
      </c>
      <c r="Q1914" s="237">
        <v>0.0011000000000000001</v>
      </c>
      <c r="R1914" s="237">
        <f>Q1914*H1914</f>
        <v>0.0011000000000000001</v>
      </c>
      <c r="S1914" s="237">
        <v>0</v>
      </c>
      <c r="T1914" s="238">
        <f>S1914*H1914</f>
        <v>0</v>
      </c>
      <c r="U1914" s="40"/>
      <c r="V1914" s="40"/>
      <c r="W1914" s="40"/>
      <c r="X1914" s="40"/>
      <c r="Y1914" s="40"/>
      <c r="Z1914" s="40"/>
      <c r="AA1914" s="40"/>
      <c r="AB1914" s="40"/>
      <c r="AC1914" s="40"/>
      <c r="AD1914" s="40"/>
      <c r="AE1914" s="40"/>
      <c r="AR1914" s="239" t="s">
        <v>290</v>
      </c>
      <c r="AT1914" s="239" t="s">
        <v>179</v>
      </c>
      <c r="AU1914" s="239" t="s">
        <v>82</v>
      </c>
      <c r="AY1914" s="19" t="s">
        <v>177</v>
      </c>
      <c r="BE1914" s="240">
        <f>IF(N1914="základní",J1914,0)</f>
        <v>0</v>
      </c>
      <c r="BF1914" s="240">
        <f>IF(N1914="snížená",J1914,0)</f>
        <v>0</v>
      </c>
      <c r="BG1914" s="240">
        <f>IF(N1914="zákl. přenesená",J1914,0)</f>
        <v>0</v>
      </c>
      <c r="BH1914" s="240">
        <f>IF(N1914="sníž. přenesená",J1914,0)</f>
        <v>0</v>
      </c>
      <c r="BI1914" s="240">
        <f>IF(N1914="nulová",J1914,0)</f>
        <v>0</v>
      </c>
      <c r="BJ1914" s="19" t="s">
        <v>80</v>
      </c>
      <c r="BK1914" s="240">
        <f>ROUND(I1914*H1914,2)</f>
        <v>0</v>
      </c>
      <c r="BL1914" s="19" t="s">
        <v>290</v>
      </c>
      <c r="BM1914" s="239" t="s">
        <v>2760</v>
      </c>
    </row>
    <row r="1915" s="13" customFormat="1">
      <c r="A1915" s="13"/>
      <c r="B1915" s="241"/>
      <c r="C1915" s="242"/>
      <c r="D1915" s="243" t="s">
        <v>186</v>
      </c>
      <c r="E1915" s="244" t="s">
        <v>21</v>
      </c>
      <c r="F1915" s="245" t="s">
        <v>2719</v>
      </c>
      <c r="G1915" s="242"/>
      <c r="H1915" s="244" t="s">
        <v>21</v>
      </c>
      <c r="I1915" s="246"/>
      <c r="J1915" s="242"/>
      <c r="K1915" s="242"/>
      <c r="L1915" s="247"/>
      <c r="M1915" s="248"/>
      <c r="N1915" s="249"/>
      <c r="O1915" s="249"/>
      <c r="P1915" s="249"/>
      <c r="Q1915" s="249"/>
      <c r="R1915" s="249"/>
      <c r="S1915" s="249"/>
      <c r="T1915" s="250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51" t="s">
        <v>186</v>
      </c>
      <c r="AU1915" s="251" t="s">
        <v>82</v>
      </c>
      <c r="AV1915" s="13" t="s">
        <v>80</v>
      </c>
      <c r="AW1915" s="13" t="s">
        <v>34</v>
      </c>
      <c r="AX1915" s="13" t="s">
        <v>73</v>
      </c>
      <c r="AY1915" s="251" t="s">
        <v>177</v>
      </c>
    </row>
    <row r="1916" s="14" customFormat="1">
      <c r="A1916" s="14"/>
      <c r="B1916" s="252"/>
      <c r="C1916" s="253"/>
      <c r="D1916" s="243" t="s">
        <v>186</v>
      </c>
      <c r="E1916" s="254" t="s">
        <v>21</v>
      </c>
      <c r="F1916" s="255" t="s">
        <v>80</v>
      </c>
      <c r="G1916" s="253"/>
      <c r="H1916" s="256">
        <v>1</v>
      </c>
      <c r="I1916" s="257"/>
      <c r="J1916" s="253"/>
      <c r="K1916" s="253"/>
      <c r="L1916" s="258"/>
      <c r="M1916" s="259"/>
      <c r="N1916" s="260"/>
      <c r="O1916" s="260"/>
      <c r="P1916" s="260"/>
      <c r="Q1916" s="260"/>
      <c r="R1916" s="260"/>
      <c r="S1916" s="260"/>
      <c r="T1916" s="261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62" t="s">
        <v>186</v>
      </c>
      <c r="AU1916" s="262" t="s">
        <v>82</v>
      </c>
      <c r="AV1916" s="14" t="s">
        <v>82</v>
      </c>
      <c r="AW1916" s="14" t="s">
        <v>34</v>
      </c>
      <c r="AX1916" s="14" t="s">
        <v>80</v>
      </c>
      <c r="AY1916" s="262" t="s">
        <v>177</v>
      </c>
    </row>
    <row r="1917" s="2" customFormat="1" ht="14.4" customHeight="1">
      <c r="A1917" s="40"/>
      <c r="B1917" s="41"/>
      <c r="C1917" s="228" t="s">
        <v>2761</v>
      </c>
      <c r="D1917" s="228" t="s">
        <v>179</v>
      </c>
      <c r="E1917" s="229" t="s">
        <v>2762</v>
      </c>
      <c r="F1917" s="230" t="s">
        <v>2763</v>
      </c>
      <c r="G1917" s="231" t="s">
        <v>1276</v>
      </c>
      <c r="H1917" s="232">
        <v>1</v>
      </c>
      <c r="I1917" s="233"/>
      <c r="J1917" s="234">
        <f>ROUND(I1917*H1917,2)</f>
        <v>0</v>
      </c>
      <c r="K1917" s="230" t="s">
        <v>21</v>
      </c>
      <c r="L1917" s="46"/>
      <c r="M1917" s="235" t="s">
        <v>21</v>
      </c>
      <c r="N1917" s="236" t="s">
        <v>44</v>
      </c>
      <c r="O1917" s="86"/>
      <c r="P1917" s="237">
        <f>O1917*H1917</f>
        <v>0</v>
      </c>
      <c r="Q1917" s="237">
        <v>0</v>
      </c>
      <c r="R1917" s="237">
        <f>Q1917*H1917</f>
        <v>0</v>
      </c>
      <c r="S1917" s="237">
        <v>0</v>
      </c>
      <c r="T1917" s="238">
        <f>S1917*H1917</f>
        <v>0</v>
      </c>
      <c r="U1917" s="40"/>
      <c r="V1917" s="40"/>
      <c r="W1917" s="40"/>
      <c r="X1917" s="40"/>
      <c r="Y1917" s="40"/>
      <c r="Z1917" s="40"/>
      <c r="AA1917" s="40"/>
      <c r="AB1917" s="40"/>
      <c r="AC1917" s="40"/>
      <c r="AD1917" s="40"/>
      <c r="AE1917" s="40"/>
      <c r="AR1917" s="239" t="s">
        <v>290</v>
      </c>
      <c r="AT1917" s="239" t="s">
        <v>179</v>
      </c>
      <c r="AU1917" s="239" t="s">
        <v>82</v>
      </c>
      <c r="AY1917" s="19" t="s">
        <v>177</v>
      </c>
      <c r="BE1917" s="240">
        <f>IF(N1917="základní",J1917,0)</f>
        <v>0</v>
      </c>
      <c r="BF1917" s="240">
        <f>IF(N1917="snížená",J1917,0)</f>
        <v>0</v>
      </c>
      <c r="BG1917" s="240">
        <f>IF(N1917="zákl. přenesená",J1917,0)</f>
        <v>0</v>
      </c>
      <c r="BH1917" s="240">
        <f>IF(N1917="sníž. přenesená",J1917,0)</f>
        <v>0</v>
      </c>
      <c r="BI1917" s="240">
        <f>IF(N1917="nulová",J1917,0)</f>
        <v>0</v>
      </c>
      <c r="BJ1917" s="19" t="s">
        <v>80</v>
      </c>
      <c r="BK1917" s="240">
        <f>ROUND(I1917*H1917,2)</f>
        <v>0</v>
      </c>
      <c r="BL1917" s="19" t="s">
        <v>290</v>
      </c>
      <c r="BM1917" s="239" t="s">
        <v>2764</v>
      </c>
    </row>
    <row r="1918" s="2" customFormat="1" ht="14.4" customHeight="1">
      <c r="A1918" s="40"/>
      <c r="B1918" s="41"/>
      <c r="C1918" s="228" t="s">
        <v>2765</v>
      </c>
      <c r="D1918" s="228" t="s">
        <v>179</v>
      </c>
      <c r="E1918" s="229" t="s">
        <v>2766</v>
      </c>
      <c r="F1918" s="230" t="s">
        <v>2767</v>
      </c>
      <c r="G1918" s="231" t="s">
        <v>1276</v>
      </c>
      <c r="H1918" s="232">
        <v>2</v>
      </c>
      <c r="I1918" s="233"/>
      <c r="J1918" s="234">
        <f>ROUND(I1918*H1918,2)</f>
        <v>0</v>
      </c>
      <c r="K1918" s="230" t="s">
        <v>21</v>
      </c>
      <c r="L1918" s="46"/>
      <c r="M1918" s="235" t="s">
        <v>21</v>
      </c>
      <c r="N1918" s="236" t="s">
        <v>44</v>
      </c>
      <c r="O1918" s="86"/>
      <c r="P1918" s="237">
        <f>O1918*H1918</f>
        <v>0</v>
      </c>
      <c r="Q1918" s="237">
        <v>0</v>
      </c>
      <c r="R1918" s="237">
        <f>Q1918*H1918</f>
        <v>0</v>
      </c>
      <c r="S1918" s="237">
        <v>0</v>
      </c>
      <c r="T1918" s="238">
        <f>S1918*H1918</f>
        <v>0</v>
      </c>
      <c r="U1918" s="40"/>
      <c r="V1918" s="40"/>
      <c r="W1918" s="40"/>
      <c r="X1918" s="40"/>
      <c r="Y1918" s="40"/>
      <c r="Z1918" s="40"/>
      <c r="AA1918" s="40"/>
      <c r="AB1918" s="40"/>
      <c r="AC1918" s="40"/>
      <c r="AD1918" s="40"/>
      <c r="AE1918" s="40"/>
      <c r="AR1918" s="239" t="s">
        <v>290</v>
      </c>
      <c r="AT1918" s="239" t="s">
        <v>179</v>
      </c>
      <c r="AU1918" s="239" t="s">
        <v>82</v>
      </c>
      <c r="AY1918" s="19" t="s">
        <v>177</v>
      </c>
      <c r="BE1918" s="240">
        <f>IF(N1918="základní",J1918,0)</f>
        <v>0</v>
      </c>
      <c r="BF1918" s="240">
        <f>IF(N1918="snížená",J1918,0)</f>
        <v>0</v>
      </c>
      <c r="BG1918" s="240">
        <f>IF(N1918="zákl. přenesená",J1918,0)</f>
        <v>0</v>
      </c>
      <c r="BH1918" s="240">
        <f>IF(N1918="sníž. přenesená",J1918,0)</f>
        <v>0</v>
      </c>
      <c r="BI1918" s="240">
        <f>IF(N1918="nulová",J1918,0)</f>
        <v>0</v>
      </c>
      <c r="BJ1918" s="19" t="s">
        <v>80</v>
      </c>
      <c r="BK1918" s="240">
        <f>ROUND(I1918*H1918,2)</f>
        <v>0</v>
      </c>
      <c r="BL1918" s="19" t="s">
        <v>290</v>
      </c>
      <c r="BM1918" s="239" t="s">
        <v>2768</v>
      </c>
    </row>
    <row r="1919" s="2" customFormat="1" ht="19.8" customHeight="1">
      <c r="A1919" s="40"/>
      <c r="B1919" s="41"/>
      <c r="C1919" s="228" t="s">
        <v>2769</v>
      </c>
      <c r="D1919" s="228" t="s">
        <v>179</v>
      </c>
      <c r="E1919" s="229" t="s">
        <v>2770</v>
      </c>
      <c r="F1919" s="230" t="s">
        <v>2771</v>
      </c>
      <c r="G1919" s="231" t="s">
        <v>194</v>
      </c>
      <c r="H1919" s="232">
        <v>0.312</v>
      </c>
      <c r="I1919" s="233"/>
      <c r="J1919" s="234">
        <f>ROUND(I1919*H1919,2)</f>
        <v>0</v>
      </c>
      <c r="K1919" s="230" t="s">
        <v>183</v>
      </c>
      <c r="L1919" s="46"/>
      <c r="M1919" s="235" t="s">
        <v>21</v>
      </c>
      <c r="N1919" s="236" t="s">
        <v>44</v>
      </c>
      <c r="O1919" s="86"/>
      <c r="P1919" s="237">
        <f>O1919*H1919</f>
        <v>0</v>
      </c>
      <c r="Q1919" s="237">
        <v>0</v>
      </c>
      <c r="R1919" s="237">
        <f>Q1919*H1919</f>
        <v>0</v>
      </c>
      <c r="S1919" s="237">
        <v>0</v>
      </c>
      <c r="T1919" s="238">
        <f>S1919*H1919</f>
        <v>0</v>
      </c>
      <c r="U1919" s="40"/>
      <c r="V1919" s="40"/>
      <c r="W1919" s="40"/>
      <c r="X1919" s="40"/>
      <c r="Y1919" s="40"/>
      <c r="Z1919" s="40"/>
      <c r="AA1919" s="40"/>
      <c r="AB1919" s="40"/>
      <c r="AC1919" s="40"/>
      <c r="AD1919" s="40"/>
      <c r="AE1919" s="40"/>
      <c r="AR1919" s="239" t="s">
        <v>290</v>
      </c>
      <c r="AT1919" s="239" t="s">
        <v>179</v>
      </c>
      <c r="AU1919" s="239" t="s">
        <v>82</v>
      </c>
      <c r="AY1919" s="19" t="s">
        <v>177</v>
      </c>
      <c r="BE1919" s="240">
        <f>IF(N1919="základní",J1919,0)</f>
        <v>0</v>
      </c>
      <c r="BF1919" s="240">
        <f>IF(N1919="snížená",J1919,0)</f>
        <v>0</v>
      </c>
      <c r="BG1919" s="240">
        <f>IF(N1919="zákl. přenesená",J1919,0)</f>
        <v>0</v>
      </c>
      <c r="BH1919" s="240">
        <f>IF(N1919="sníž. přenesená",J1919,0)</f>
        <v>0</v>
      </c>
      <c r="BI1919" s="240">
        <f>IF(N1919="nulová",J1919,0)</f>
        <v>0</v>
      </c>
      <c r="BJ1919" s="19" t="s">
        <v>80</v>
      </c>
      <c r="BK1919" s="240">
        <f>ROUND(I1919*H1919,2)</f>
        <v>0</v>
      </c>
      <c r="BL1919" s="19" t="s">
        <v>290</v>
      </c>
      <c r="BM1919" s="239" t="s">
        <v>2772</v>
      </c>
    </row>
    <row r="1920" s="2" customFormat="1" ht="19.8" customHeight="1">
      <c r="A1920" s="40"/>
      <c r="B1920" s="41"/>
      <c r="C1920" s="228" t="s">
        <v>2773</v>
      </c>
      <c r="D1920" s="228" t="s">
        <v>179</v>
      </c>
      <c r="E1920" s="229" t="s">
        <v>2242</v>
      </c>
      <c r="F1920" s="230" t="s">
        <v>2243</v>
      </c>
      <c r="G1920" s="231" t="s">
        <v>194</v>
      </c>
      <c r="H1920" s="232">
        <v>0.312</v>
      </c>
      <c r="I1920" s="233"/>
      <c r="J1920" s="234">
        <f>ROUND(I1920*H1920,2)</f>
        <v>0</v>
      </c>
      <c r="K1920" s="230" t="s">
        <v>183</v>
      </c>
      <c r="L1920" s="46"/>
      <c r="M1920" s="235" t="s">
        <v>21</v>
      </c>
      <c r="N1920" s="236" t="s">
        <v>44</v>
      </c>
      <c r="O1920" s="86"/>
      <c r="P1920" s="237">
        <f>O1920*H1920</f>
        <v>0</v>
      </c>
      <c r="Q1920" s="237">
        <v>0</v>
      </c>
      <c r="R1920" s="237">
        <f>Q1920*H1920</f>
        <v>0</v>
      </c>
      <c r="S1920" s="237">
        <v>0</v>
      </c>
      <c r="T1920" s="238">
        <f>S1920*H1920</f>
        <v>0</v>
      </c>
      <c r="U1920" s="40"/>
      <c r="V1920" s="40"/>
      <c r="W1920" s="40"/>
      <c r="X1920" s="40"/>
      <c r="Y1920" s="40"/>
      <c r="Z1920" s="40"/>
      <c r="AA1920" s="40"/>
      <c r="AB1920" s="40"/>
      <c r="AC1920" s="40"/>
      <c r="AD1920" s="40"/>
      <c r="AE1920" s="40"/>
      <c r="AR1920" s="239" t="s">
        <v>290</v>
      </c>
      <c r="AT1920" s="239" t="s">
        <v>179</v>
      </c>
      <c r="AU1920" s="239" t="s">
        <v>82</v>
      </c>
      <c r="AY1920" s="19" t="s">
        <v>177</v>
      </c>
      <c r="BE1920" s="240">
        <f>IF(N1920="základní",J1920,0)</f>
        <v>0</v>
      </c>
      <c r="BF1920" s="240">
        <f>IF(N1920="snížená",J1920,0)</f>
        <v>0</v>
      </c>
      <c r="BG1920" s="240">
        <f>IF(N1920="zákl. přenesená",J1920,0)</f>
        <v>0</v>
      </c>
      <c r="BH1920" s="240">
        <f>IF(N1920="sníž. přenesená",J1920,0)</f>
        <v>0</v>
      </c>
      <c r="BI1920" s="240">
        <f>IF(N1920="nulová",J1920,0)</f>
        <v>0</v>
      </c>
      <c r="BJ1920" s="19" t="s">
        <v>80</v>
      </c>
      <c r="BK1920" s="240">
        <f>ROUND(I1920*H1920,2)</f>
        <v>0</v>
      </c>
      <c r="BL1920" s="19" t="s">
        <v>290</v>
      </c>
      <c r="BM1920" s="239" t="s">
        <v>2774</v>
      </c>
    </row>
    <row r="1921" s="12" customFormat="1" ht="25.92" customHeight="1">
      <c r="A1921" s="12"/>
      <c r="B1921" s="212"/>
      <c r="C1921" s="213"/>
      <c r="D1921" s="214" t="s">
        <v>72</v>
      </c>
      <c r="E1921" s="215" t="s">
        <v>191</v>
      </c>
      <c r="F1921" s="215" t="s">
        <v>2775</v>
      </c>
      <c r="G1921" s="213"/>
      <c r="H1921" s="213"/>
      <c r="I1921" s="216"/>
      <c r="J1921" s="217">
        <f>BK1921</f>
        <v>0</v>
      </c>
      <c r="K1921" s="213"/>
      <c r="L1921" s="218"/>
      <c r="M1921" s="219"/>
      <c r="N1921" s="220"/>
      <c r="O1921" s="220"/>
      <c r="P1921" s="221">
        <f>P1922+P1926+P1932</f>
        <v>0</v>
      </c>
      <c r="Q1921" s="220"/>
      <c r="R1921" s="221">
        <f>R1922+R1926+R1932</f>
        <v>0.17495000000000002</v>
      </c>
      <c r="S1921" s="220"/>
      <c r="T1921" s="222">
        <f>T1922+T1926+T1932</f>
        <v>0</v>
      </c>
      <c r="U1921" s="12"/>
      <c r="V1921" s="12"/>
      <c r="W1921" s="12"/>
      <c r="X1921" s="12"/>
      <c r="Y1921" s="12"/>
      <c r="Z1921" s="12"/>
      <c r="AA1921" s="12"/>
      <c r="AB1921" s="12"/>
      <c r="AC1921" s="12"/>
      <c r="AD1921" s="12"/>
      <c r="AE1921" s="12"/>
      <c r="AR1921" s="223" t="s">
        <v>199</v>
      </c>
      <c r="AT1921" s="224" t="s">
        <v>72</v>
      </c>
      <c r="AU1921" s="224" t="s">
        <v>73</v>
      </c>
      <c r="AY1921" s="223" t="s">
        <v>177</v>
      </c>
      <c r="BK1921" s="225">
        <f>BK1922+BK1926+BK1932</f>
        <v>0</v>
      </c>
    </row>
    <row r="1922" s="12" customFormat="1" ht="22.8" customHeight="1">
      <c r="A1922" s="12"/>
      <c r="B1922" s="212"/>
      <c r="C1922" s="213"/>
      <c r="D1922" s="214" t="s">
        <v>72</v>
      </c>
      <c r="E1922" s="226" t="s">
        <v>2776</v>
      </c>
      <c r="F1922" s="226" t="s">
        <v>2777</v>
      </c>
      <c r="G1922" s="213"/>
      <c r="H1922" s="213"/>
      <c r="I1922" s="216"/>
      <c r="J1922" s="227">
        <f>BK1922</f>
        <v>0</v>
      </c>
      <c r="K1922" s="213"/>
      <c r="L1922" s="218"/>
      <c r="M1922" s="219"/>
      <c r="N1922" s="220"/>
      <c r="O1922" s="220"/>
      <c r="P1922" s="221">
        <f>SUM(P1923:P1925)</f>
        <v>0</v>
      </c>
      <c r="Q1922" s="220"/>
      <c r="R1922" s="221">
        <f>SUM(R1923:R1925)</f>
        <v>0</v>
      </c>
      <c r="S1922" s="220"/>
      <c r="T1922" s="222">
        <f>SUM(T1923:T1925)</f>
        <v>0</v>
      </c>
      <c r="U1922" s="12"/>
      <c r="V1922" s="12"/>
      <c r="W1922" s="12"/>
      <c r="X1922" s="12"/>
      <c r="Y1922" s="12"/>
      <c r="Z1922" s="12"/>
      <c r="AA1922" s="12"/>
      <c r="AB1922" s="12"/>
      <c r="AC1922" s="12"/>
      <c r="AD1922" s="12"/>
      <c r="AE1922" s="12"/>
      <c r="AR1922" s="223" t="s">
        <v>199</v>
      </c>
      <c r="AT1922" s="224" t="s">
        <v>72</v>
      </c>
      <c r="AU1922" s="224" t="s">
        <v>80</v>
      </c>
      <c r="AY1922" s="223" t="s">
        <v>177</v>
      </c>
      <c r="BK1922" s="225">
        <f>SUM(BK1923:BK1925)</f>
        <v>0</v>
      </c>
    </row>
    <row r="1923" s="2" customFormat="1" ht="14.4" customHeight="1">
      <c r="A1923" s="40"/>
      <c r="B1923" s="41"/>
      <c r="C1923" s="228" t="s">
        <v>2778</v>
      </c>
      <c r="D1923" s="228" t="s">
        <v>179</v>
      </c>
      <c r="E1923" s="229" t="s">
        <v>2779</v>
      </c>
      <c r="F1923" s="230" t="s">
        <v>2780</v>
      </c>
      <c r="G1923" s="231" t="s">
        <v>293</v>
      </c>
      <c r="H1923" s="232">
        <v>22</v>
      </c>
      <c r="I1923" s="233"/>
      <c r="J1923" s="234">
        <f>ROUND(I1923*H1923,2)</f>
        <v>0</v>
      </c>
      <c r="K1923" s="230" t="s">
        <v>21</v>
      </c>
      <c r="L1923" s="46"/>
      <c r="M1923" s="235" t="s">
        <v>21</v>
      </c>
      <c r="N1923" s="236" t="s">
        <v>44</v>
      </c>
      <c r="O1923" s="86"/>
      <c r="P1923" s="237">
        <f>O1923*H1923</f>
        <v>0</v>
      </c>
      <c r="Q1923" s="237">
        <v>0</v>
      </c>
      <c r="R1923" s="237">
        <f>Q1923*H1923</f>
        <v>0</v>
      </c>
      <c r="S1923" s="237">
        <v>0</v>
      </c>
      <c r="T1923" s="238">
        <f>S1923*H1923</f>
        <v>0</v>
      </c>
      <c r="U1923" s="40"/>
      <c r="V1923" s="40"/>
      <c r="W1923" s="40"/>
      <c r="X1923" s="40"/>
      <c r="Y1923" s="40"/>
      <c r="Z1923" s="40"/>
      <c r="AA1923" s="40"/>
      <c r="AB1923" s="40"/>
      <c r="AC1923" s="40"/>
      <c r="AD1923" s="40"/>
      <c r="AE1923" s="40"/>
      <c r="AR1923" s="239" t="s">
        <v>594</v>
      </c>
      <c r="AT1923" s="239" t="s">
        <v>179</v>
      </c>
      <c r="AU1923" s="239" t="s">
        <v>82</v>
      </c>
      <c r="AY1923" s="19" t="s">
        <v>177</v>
      </c>
      <c r="BE1923" s="240">
        <f>IF(N1923="základní",J1923,0)</f>
        <v>0</v>
      </c>
      <c r="BF1923" s="240">
        <f>IF(N1923="snížená",J1923,0)</f>
        <v>0</v>
      </c>
      <c r="BG1923" s="240">
        <f>IF(N1923="zákl. přenesená",J1923,0)</f>
        <v>0</v>
      </c>
      <c r="BH1923" s="240">
        <f>IF(N1923="sníž. přenesená",J1923,0)</f>
        <v>0</v>
      </c>
      <c r="BI1923" s="240">
        <f>IF(N1923="nulová",J1923,0)</f>
        <v>0</v>
      </c>
      <c r="BJ1923" s="19" t="s">
        <v>80</v>
      </c>
      <c r="BK1923" s="240">
        <f>ROUND(I1923*H1923,2)</f>
        <v>0</v>
      </c>
      <c r="BL1923" s="19" t="s">
        <v>594</v>
      </c>
      <c r="BM1923" s="239" t="s">
        <v>2781</v>
      </c>
    </row>
    <row r="1924" s="2" customFormat="1" ht="14.4" customHeight="1">
      <c r="A1924" s="40"/>
      <c r="B1924" s="41"/>
      <c r="C1924" s="228" t="s">
        <v>2782</v>
      </c>
      <c r="D1924" s="228" t="s">
        <v>179</v>
      </c>
      <c r="E1924" s="229" t="s">
        <v>2783</v>
      </c>
      <c r="F1924" s="230" t="s">
        <v>2784</v>
      </c>
      <c r="G1924" s="231" t="s">
        <v>293</v>
      </c>
      <c r="H1924" s="232">
        <v>22</v>
      </c>
      <c r="I1924" s="233"/>
      <c r="J1924" s="234">
        <f>ROUND(I1924*H1924,2)</f>
        <v>0</v>
      </c>
      <c r="K1924" s="230" t="s">
        <v>21</v>
      </c>
      <c r="L1924" s="46"/>
      <c r="M1924" s="235" t="s">
        <v>21</v>
      </c>
      <c r="N1924" s="236" t="s">
        <v>44</v>
      </c>
      <c r="O1924" s="86"/>
      <c r="P1924" s="237">
        <f>O1924*H1924</f>
        <v>0</v>
      </c>
      <c r="Q1924" s="237">
        <v>0</v>
      </c>
      <c r="R1924" s="237">
        <f>Q1924*H1924</f>
        <v>0</v>
      </c>
      <c r="S1924" s="237">
        <v>0</v>
      </c>
      <c r="T1924" s="238">
        <f>S1924*H1924</f>
        <v>0</v>
      </c>
      <c r="U1924" s="40"/>
      <c r="V1924" s="40"/>
      <c r="W1924" s="40"/>
      <c r="X1924" s="40"/>
      <c r="Y1924" s="40"/>
      <c r="Z1924" s="40"/>
      <c r="AA1924" s="40"/>
      <c r="AB1924" s="40"/>
      <c r="AC1924" s="40"/>
      <c r="AD1924" s="40"/>
      <c r="AE1924" s="40"/>
      <c r="AR1924" s="239" t="s">
        <v>2785</v>
      </c>
      <c r="AT1924" s="239" t="s">
        <v>179</v>
      </c>
      <c r="AU1924" s="239" t="s">
        <v>82</v>
      </c>
      <c r="AY1924" s="19" t="s">
        <v>177</v>
      </c>
      <c r="BE1924" s="240">
        <f>IF(N1924="základní",J1924,0)</f>
        <v>0</v>
      </c>
      <c r="BF1924" s="240">
        <f>IF(N1924="snížená",J1924,0)</f>
        <v>0</v>
      </c>
      <c r="BG1924" s="240">
        <f>IF(N1924="zákl. přenesená",J1924,0)</f>
        <v>0</v>
      </c>
      <c r="BH1924" s="240">
        <f>IF(N1924="sníž. přenesená",J1924,0)</f>
        <v>0</v>
      </c>
      <c r="BI1924" s="240">
        <f>IF(N1924="nulová",J1924,0)</f>
        <v>0</v>
      </c>
      <c r="BJ1924" s="19" t="s">
        <v>80</v>
      </c>
      <c r="BK1924" s="240">
        <f>ROUND(I1924*H1924,2)</f>
        <v>0</v>
      </c>
      <c r="BL1924" s="19" t="s">
        <v>2785</v>
      </c>
      <c r="BM1924" s="239" t="s">
        <v>2786</v>
      </c>
    </row>
    <row r="1925" s="2" customFormat="1" ht="14.4" customHeight="1">
      <c r="A1925" s="40"/>
      <c r="B1925" s="41"/>
      <c r="C1925" s="228" t="s">
        <v>2787</v>
      </c>
      <c r="D1925" s="228" t="s">
        <v>179</v>
      </c>
      <c r="E1925" s="229" t="s">
        <v>2788</v>
      </c>
      <c r="F1925" s="230" t="s">
        <v>2789</v>
      </c>
      <c r="G1925" s="231" t="s">
        <v>1276</v>
      </c>
      <c r="H1925" s="232">
        <v>1</v>
      </c>
      <c r="I1925" s="233"/>
      <c r="J1925" s="234">
        <f>ROUND(I1925*H1925,2)</f>
        <v>0</v>
      </c>
      <c r="K1925" s="230" t="s">
        <v>21</v>
      </c>
      <c r="L1925" s="46"/>
      <c r="M1925" s="235" t="s">
        <v>21</v>
      </c>
      <c r="N1925" s="236" t="s">
        <v>44</v>
      </c>
      <c r="O1925" s="86"/>
      <c r="P1925" s="237">
        <f>O1925*H1925</f>
        <v>0</v>
      </c>
      <c r="Q1925" s="237">
        <v>0</v>
      </c>
      <c r="R1925" s="237">
        <f>Q1925*H1925</f>
        <v>0</v>
      </c>
      <c r="S1925" s="237">
        <v>0</v>
      </c>
      <c r="T1925" s="238">
        <f>S1925*H1925</f>
        <v>0</v>
      </c>
      <c r="U1925" s="40"/>
      <c r="V1925" s="40"/>
      <c r="W1925" s="40"/>
      <c r="X1925" s="40"/>
      <c r="Y1925" s="40"/>
      <c r="Z1925" s="40"/>
      <c r="AA1925" s="40"/>
      <c r="AB1925" s="40"/>
      <c r="AC1925" s="40"/>
      <c r="AD1925" s="40"/>
      <c r="AE1925" s="40"/>
      <c r="AR1925" s="239" t="s">
        <v>184</v>
      </c>
      <c r="AT1925" s="239" t="s">
        <v>179</v>
      </c>
      <c r="AU1925" s="239" t="s">
        <v>82</v>
      </c>
      <c r="AY1925" s="19" t="s">
        <v>177</v>
      </c>
      <c r="BE1925" s="240">
        <f>IF(N1925="základní",J1925,0)</f>
        <v>0</v>
      </c>
      <c r="BF1925" s="240">
        <f>IF(N1925="snížená",J1925,0)</f>
        <v>0</v>
      </c>
      <c r="BG1925" s="240">
        <f>IF(N1925="zákl. přenesená",J1925,0)</f>
        <v>0</v>
      </c>
      <c r="BH1925" s="240">
        <f>IF(N1925="sníž. přenesená",J1925,0)</f>
        <v>0</v>
      </c>
      <c r="BI1925" s="240">
        <f>IF(N1925="nulová",J1925,0)</f>
        <v>0</v>
      </c>
      <c r="BJ1925" s="19" t="s">
        <v>80</v>
      </c>
      <c r="BK1925" s="240">
        <f>ROUND(I1925*H1925,2)</f>
        <v>0</v>
      </c>
      <c r="BL1925" s="19" t="s">
        <v>184</v>
      </c>
      <c r="BM1925" s="239" t="s">
        <v>2790</v>
      </c>
    </row>
    <row r="1926" s="12" customFormat="1" ht="22.8" customHeight="1">
      <c r="A1926" s="12"/>
      <c r="B1926" s="212"/>
      <c r="C1926" s="213"/>
      <c r="D1926" s="214" t="s">
        <v>72</v>
      </c>
      <c r="E1926" s="226" t="s">
        <v>2791</v>
      </c>
      <c r="F1926" s="226" t="s">
        <v>2792</v>
      </c>
      <c r="G1926" s="213"/>
      <c r="H1926" s="213"/>
      <c r="I1926" s="216"/>
      <c r="J1926" s="227">
        <f>BK1926</f>
        <v>0</v>
      </c>
      <c r="K1926" s="213"/>
      <c r="L1926" s="218"/>
      <c r="M1926" s="219"/>
      <c r="N1926" s="220"/>
      <c r="O1926" s="220"/>
      <c r="P1926" s="221">
        <f>SUM(P1927:P1931)</f>
        <v>0</v>
      </c>
      <c r="Q1926" s="220"/>
      <c r="R1926" s="221">
        <f>SUM(R1927:R1931)</f>
        <v>0.023399999999999997</v>
      </c>
      <c r="S1926" s="220"/>
      <c r="T1926" s="222">
        <f>SUM(T1927:T1931)</f>
        <v>0</v>
      </c>
      <c r="U1926" s="12"/>
      <c r="V1926" s="12"/>
      <c r="W1926" s="12"/>
      <c r="X1926" s="12"/>
      <c r="Y1926" s="12"/>
      <c r="Z1926" s="12"/>
      <c r="AA1926" s="12"/>
      <c r="AB1926" s="12"/>
      <c r="AC1926" s="12"/>
      <c r="AD1926" s="12"/>
      <c r="AE1926" s="12"/>
      <c r="AR1926" s="223" t="s">
        <v>199</v>
      </c>
      <c r="AT1926" s="224" t="s">
        <v>72</v>
      </c>
      <c r="AU1926" s="224" t="s">
        <v>80</v>
      </c>
      <c r="AY1926" s="223" t="s">
        <v>177</v>
      </c>
      <c r="BK1926" s="225">
        <f>SUM(BK1927:BK1931)</f>
        <v>0</v>
      </c>
    </row>
    <row r="1927" s="2" customFormat="1" ht="19.8" customHeight="1">
      <c r="A1927" s="40"/>
      <c r="B1927" s="41"/>
      <c r="C1927" s="228" t="s">
        <v>2793</v>
      </c>
      <c r="D1927" s="228" t="s">
        <v>179</v>
      </c>
      <c r="E1927" s="229" t="s">
        <v>2794</v>
      </c>
      <c r="F1927" s="230" t="s">
        <v>2795</v>
      </c>
      <c r="G1927" s="231" t="s">
        <v>788</v>
      </c>
      <c r="H1927" s="232">
        <v>3</v>
      </c>
      <c r="I1927" s="233"/>
      <c r="J1927" s="234">
        <f>ROUND(I1927*H1927,2)</f>
        <v>0</v>
      </c>
      <c r="K1927" s="230" t="s">
        <v>1695</v>
      </c>
      <c r="L1927" s="46"/>
      <c r="M1927" s="235" t="s">
        <v>21</v>
      </c>
      <c r="N1927" s="236" t="s">
        <v>44</v>
      </c>
      <c r="O1927" s="86"/>
      <c r="P1927" s="237">
        <f>O1927*H1927</f>
        <v>0</v>
      </c>
      <c r="Q1927" s="237">
        <v>0</v>
      </c>
      <c r="R1927" s="237">
        <f>Q1927*H1927</f>
        <v>0</v>
      </c>
      <c r="S1927" s="237">
        <v>0</v>
      </c>
      <c r="T1927" s="238">
        <f>S1927*H1927</f>
        <v>0</v>
      </c>
      <c r="U1927" s="40"/>
      <c r="V1927" s="40"/>
      <c r="W1927" s="40"/>
      <c r="X1927" s="40"/>
      <c r="Y1927" s="40"/>
      <c r="Z1927" s="40"/>
      <c r="AA1927" s="40"/>
      <c r="AB1927" s="40"/>
      <c r="AC1927" s="40"/>
      <c r="AD1927" s="40"/>
      <c r="AE1927" s="40"/>
      <c r="AR1927" s="239" t="s">
        <v>594</v>
      </c>
      <c r="AT1927" s="239" t="s">
        <v>179</v>
      </c>
      <c r="AU1927" s="239" t="s">
        <v>82</v>
      </c>
      <c r="AY1927" s="19" t="s">
        <v>177</v>
      </c>
      <c r="BE1927" s="240">
        <f>IF(N1927="základní",J1927,0)</f>
        <v>0</v>
      </c>
      <c r="BF1927" s="240">
        <f>IF(N1927="snížená",J1927,0)</f>
        <v>0</v>
      </c>
      <c r="BG1927" s="240">
        <f>IF(N1927="zákl. přenesená",J1927,0)</f>
        <v>0</v>
      </c>
      <c r="BH1927" s="240">
        <f>IF(N1927="sníž. přenesená",J1927,0)</f>
        <v>0</v>
      </c>
      <c r="BI1927" s="240">
        <f>IF(N1927="nulová",J1927,0)</f>
        <v>0</v>
      </c>
      <c r="BJ1927" s="19" t="s">
        <v>80</v>
      </c>
      <c r="BK1927" s="240">
        <f>ROUND(I1927*H1927,2)</f>
        <v>0</v>
      </c>
      <c r="BL1927" s="19" t="s">
        <v>594</v>
      </c>
      <c r="BM1927" s="239" t="s">
        <v>2796</v>
      </c>
    </row>
    <row r="1928" s="2" customFormat="1">
      <c r="A1928" s="40"/>
      <c r="B1928" s="41"/>
      <c r="C1928" s="42"/>
      <c r="D1928" s="243" t="s">
        <v>1697</v>
      </c>
      <c r="E1928" s="42"/>
      <c r="F1928" s="295" t="s">
        <v>2797</v>
      </c>
      <c r="G1928" s="42"/>
      <c r="H1928" s="42"/>
      <c r="I1928" s="148"/>
      <c r="J1928" s="42"/>
      <c r="K1928" s="42"/>
      <c r="L1928" s="46"/>
      <c r="M1928" s="296"/>
      <c r="N1928" s="297"/>
      <c r="O1928" s="86"/>
      <c r="P1928" s="86"/>
      <c r="Q1928" s="86"/>
      <c r="R1928" s="86"/>
      <c r="S1928" s="86"/>
      <c r="T1928" s="87"/>
      <c r="U1928" s="40"/>
      <c r="V1928" s="40"/>
      <c r="W1928" s="40"/>
      <c r="X1928" s="40"/>
      <c r="Y1928" s="40"/>
      <c r="Z1928" s="40"/>
      <c r="AA1928" s="40"/>
      <c r="AB1928" s="40"/>
      <c r="AC1928" s="40"/>
      <c r="AD1928" s="40"/>
      <c r="AE1928" s="40"/>
      <c r="AT1928" s="19" t="s">
        <v>1697</v>
      </c>
      <c r="AU1928" s="19" t="s">
        <v>82</v>
      </c>
    </row>
    <row r="1929" s="2" customFormat="1" ht="19.8" customHeight="1">
      <c r="A1929" s="40"/>
      <c r="B1929" s="41"/>
      <c r="C1929" s="274" t="s">
        <v>2798</v>
      </c>
      <c r="D1929" s="274" t="s">
        <v>191</v>
      </c>
      <c r="E1929" s="275" t="s">
        <v>2799</v>
      </c>
      <c r="F1929" s="276" t="s">
        <v>2800</v>
      </c>
      <c r="G1929" s="277" t="s">
        <v>788</v>
      </c>
      <c r="H1929" s="278">
        <v>1</v>
      </c>
      <c r="I1929" s="279"/>
      <c r="J1929" s="280">
        <f>ROUND(I1929*H1929,2)</f>
        <v>0</v>
      </c>
      <c r="K1929" s="276" t="s">
        <v>21</v>
      </c>
      <c r="L1929" s="281"/>
      <c r="M1929" s="282" t="s">
        <v>21</v>
      </c>
      <c r="N1929" s="283" t="s">
        <v>44</v>
      </c>
      <c r="O1929" s="86"/>
      <c r="P1929" s="237">
        <f>O1929*H1929</f>
        <v>0</v>
      </c>
      <c r="Q1929" s="237">
        <v>0.0077999999999999996</v>
      </c>
      <c r="R1929" s="237">
        <f>Q1929*H1929</f>
        <v>0.0077999999999999996</v>
      </c>
      <c r="S1929" s="237">
        <v>0</v>
      </c>
      <c r="T1929" s="238">
        <f>S1929*H1929</f>
        <v>0</v>
      </c>
      <c r="U1929" s="40"/>
      <c r="V1929" s="40"/>
      <c r="W1929" s="40"/>
      <c r="X1929" s="40"/>
      <c r="Y1929" s="40"/>
      <c r="Z1929" s="40"/>
      <c r="AA1929" s="40"/>
      <c r="AB1929" s="40"/>
      <c r="AC1929" s="40"/>
      <c r="AD1929" s="40"/>
      <c r="AE1929" s="40"/>
      <c r="AR1929" s="239" t="s">
        <v>1776</v>
      </c>
      <c r="AT1929" s="239" t="s">
        <v>191</v>
      </c>
      <c r="AU1929" s="239" t="s">
        <v>82</v>
      </c>
      <c r="AY1929" s="19" t="s">
        <v>177</v>
      </c>
      <c r="BE1929" s="240">
        <f>IF(N1929="základní",J1929,0)</f>
        <v>0</v>
      </c>
      <c r="BF1929" s="240">
        <f>IF(N1929="snížená",J1929,0)</f>
        <v>0</v>
      </c>
      <c r="BG1929" s="240">
        <f>IF(N1929="zákl. přenesená",J1929,0)</f>
        <v>0</v>
      </c>
      <c r="BH1929" s="240">
        <f>IF(N1929="sníž. přenesená",J1929,0)</f>
        <v>0</v>
      </c>
      <c r="BI1929" s="240">
        <f>IF(N1929="nulová",J1929,0)</f>
        <v>0</v>
      </c>
      <c r="BJ1929" s="19" t="s">
        <v>80</v>
      </c>
      <c r="BK1929" s="240">
        <f>ROUND(I1929*H1929,2)</f>
        <v>0</v>
      </c>
      <c r="BL1929" s="19" t="s">
        <v>594</v>
      </c>
      <c r="BM1929" s="239" t="s">
        <v>2801</v>
      </c>
    </row>
    <row r="1930" s="2" customFormat="1" ht="19.8" customHeight="1">
      <c r="A1930" s="40"/>
      <c r="B1930" s="41"/>
      <c r="C1930" s="274" t="s">
        <v>2802</v>
      </c>
      <c r="D1930" s="274" t="s">
        <v>191</v>
      </c>
      <c r="E1930" s="275" t="s">
        <v>2803</v>
      </c>
      <c r="F1930" s="276" t="s">
        <v>2804</v>
      </c>
      <c r="G1930" s="277" t="s">
        <v>788</v>
      </c>
      <c r="H1930" s="278">
        <v>1</v>
      </c>
      <c r="I1930" s="279"/>
      <c r="J1930" s="280">
        <f>ROUND(I1930*H1930,2)</f>
        <v>0</v>
      </c>
      <c r="K1930" s="276" t="s">
        <v>21</v>
      </c>
      <c r="L1930" s="281"/>
      <c r="M1930" s="282" t="s">
        <v>21</v>
      </c>
      <c r="N1930" s="283" t="s">
        <v>44</v>
      </c>
      <c r="O1930" s="86"/>
      <c r="P1930" s="237">
        <f>O1930*H1930</f>
        <v>0</v>
      </c>
      <c r="Q1930" s="237">
        <v>0.0077999999999999996</v>
      </c>
      <c r="R1930" s="237">
        <f>Q1930*H1930</f>
        <v>0.0077999999999999996</v>
      </c>
      <c r="S1930" s="237">
        <v>0</v>
      </c>
      <c r="T1930" s="238">
        <f>S1930*H1930</f>
        <v>0</v>
      </c>
      <c r="U1930" s="40"/>
      <c r="V1930" s="40"/>
      <c r="W1930" s="40"/>
      <c r="X1930" s="40"/>
      <c r="Y1930" s="40"/>
      <c r="Z1930" s="40"/>
      <c r="AA1930" s="40"/>
      <c r="AB1930" s="40"/>
      <c r="AC1930" s="40"/>
      <c r="AD1930" s="40"/>
      <c r="AE1930" s="40"/>
      <c r="AR1930" s="239" t="s">
        <v>1776</v>
      </c>
      <c r="AT1930" s="239" t="s">
        <v>191</v>
      </c>
      <c r="AU1930" s="239" t="s">
        <v>82</v>
      </c>
      <c r="AY1930" s="19" t="s">
        <v>177</v>
      </c>
      <c r="BE1930" s="240">
        <f>IF(N1930="základní",J1930,0)</f>
        <v>0</v>
      </c>
      <c r="BF1930" s="240">
        <f>IF(N1930="snížená",J1930,0)</f>
        <v>0</v>
      </c>
      <c r="BG1930" s="240">
        <f>IF(N1930="zákl. přenesená",J1930,0)</f>
        <v>0</v>
      </c>
      <c r="BH1930" s="240">
        <f>IF(N1930="sníž. přenesená",J1930,0)</f>
        <v>0</v>
      </c>
      <c r="BI1930" s="240">
        <f>IF(N1930="nulová",J1930,0)</f>
        <v>0</v>
      </c>
      <c r="BJ1930" s="19" t="s">
        <v>80</v>
      </c>
      <c r="BK1930" s="240">
        <f>ROUND(I1930*H1930,2)</f>
        <v>0</v>
      </c>
      <c r="BL1930" s="19" t="s">
        <v>594</v>
      </c>
      <c r="BM1930" s="239" t="s">
        <v>2805</v>
      </c>
    </row>
    <row r="1931" s="2" customFormat="1" ht="19.8" customHeight="1">
      <c r="A1931" s="40"/>
      <c r="B1931" s="41"/>
      <c r="C1931" s="274" t="s">
        <v>2806</v>
      </c>
      <c r="D1931" s="274" t="s">
        <v>191</v>
      </c>
      <c r="E1931" s="275" t="s">
        <v>2807</v>
      </c>
      <c r="F1931" s="276" t="s">
        <v>2808</v>
      </c>
      <c r="G1931" s="277" t="s">
        <v>788</v>
      </c>
      <c r="H1931" s="278">
        <v>1</v>
      </c>
      <c r="I1931" s="279"/>
      <c r="J1931" s="280">
        <f>ROUND(I1931*H1931,2)</f>
        <v>0</v>
      </c>
      <c r="K1931" s="276" t="s">
        <v>21</v>
      </c>
      <c r="L1931" s="281"/>
      <c r="M1931" s="282" t="s">
        <v>21</v>
      </c>
      <c r="N1931" s="283" t="s">
        <v>44</v>
      </c>
      <c r="O1931" s="86"/>
      <c r="P1931" s="237">
        <f>O1931*H1931</f>
        <v>0</v>
      </c>
      <c r="Q1931" s="237">
        <v>0.0077999999999999996</v>
      </c>
      <c r="R1931" s="237">
        <f>Q1931*H1931</f>
        <v>0.0077999999999999996</v>
      </c>
      <c r="S1931" s="237">
        <v>0</v>
      </c>
      <c r="T1931" s="238">
        <f>S1931*H1931</f>
        <v>0</v>
      </c>
      <c r="U1931" s="40"/>
      <c r="V1931" s="40"/>
      <c r="W1931" s="40"/>
      <c r="X1931" s="40"/>
      <c r="Y1931" s="40"/>
      <c r="Z1931" s="40"/>
      <c r="AA1931" s="40"/>
      <c r="AB1931" s="40"/>
      <c r="AC1931" s="40"/>
      <c r="AD1931" s="40"/>
      <c r="AE1931" s="40"/>
      <c r="AR1931" s="239" t="s">
        <v>1776</v>
      </c>
      <c r="AT1931" s="239" t="s">
        <v>191</v>
      </c>
      <c r="AU1931" s="239" t="s">
        <v>82</v>
      </c>
      <c r="AY1931" s="19" t="s">
        <v>177</v>
      </c>
      <c r="BE1931" s="240">
        <f>IF(N1931="základní",J1931,0)</f>
        <v>0</v>
      </c>
      <c r="BF1931" s="240">
        <f>IF(N1931="snížená",J1931,0)</f>
        <v>0</v>
      </c>
      <c r="BG1931" s="240">
        <f>IF(N1931="zákl. přenesená",J1931,0)</f>
        <v>0</v>
      </c>
      <c r="BH1931" s="240">
        <f>IF(N1931="sníž. přenesená",J1931,0)</f>
        <v>0</v>
      </c>
      <c r="BI1931" s="240">
        <f>IF(N1931="nulová",J1931,0)</f>
        <v>0</v>
      </c>
      <c r="BJ1931" s="19" t="s">
        <v>80</v>
      </c>
      <c r="BK1931" s="240">
        <f>ROUND(I1931*H1931,2)</f>
        <v>0</v>
      </c>
      <c r="BL1931" s="19" t="s">
        <v>594</v>
      </c>
      <c r="BM1931" s="239" t="s">
        <v>2809</v>
      </c>
    </row>
    <row r="1932" s="12" customFormat="1" ht="22.8" customHeight="1">
      <c r="A1932" s="12"/>
      <c r="B1932" s="212"/>
      <c r="C1932" s="213"/>
      <c r="D1932" s="214" t="s">
        <v>72</v>
      </c>
      <c r="E1932" s="226" t="s">
        <v>2810</v>
      </c>
      <c r="F1932" s="226" t="s">
        <v>2811</v>
      </c>
      <c r="G1932" s="213"/>
      <c r="H1932" s="213"/>
      <c r="I1932" s="216"/>
      <c r="J1932" s="227">
        <f>BK1932</f>
        <v>0</v>
      </c>
      <c r="K1932" s="213"/>
      <c r="L1932" s="218"/>
      <c r="M1932" s="219"/>
      <c r="N1932" s="220"/>
      <c r="O1932" s="220"/>
      <c r="P1932" s="221">
        <f>SUM(P1933:P1942)</f>
        <v>0</v>
      </c>
      <c r="Q1932" s="220"/>
      <c r="R1932" s="221">
        <f>SUM(R1933:R1942)</f>
        <v>0.15155000000000002</v>
      </c>
      <c r="S1932" s="220"/>
      <c r="T1932" s="222">
        <f>SUM(T1933:T1942)</f>
        <v>0</v>
      </c>
      <c r="U1932" s="12"/>
      <c r="V1932" s="12"/>
      <c r="W1932" s="12"/>
      <c r="X1932" s="12"/>
      <c r="Y1932" s="12"/>
      <c r="Z1932" s="12"/>
      <c r="AA1932" s="12"/>
      <c r="AB1932" s="12"/>
      <c r="AC1932" s="12"/>
      <c r="AD1932" s="12"/>
      <c r="AE1932" s="12"/>
      <c r="AR1932" s="223" t="s">
        <v>199</v>
      </c>
      <c r="AT1932" s="224" t="s">
        <v>72</v>
      </c>
      <c r="AU1932" s="224" t="s">
        <v>80</v>
      </c>
      <c r="AY1932" s="223" t="s">
        <v>177</v>
      </c>
      <c r="BK1932" s="225">
        <f>SUM(BK1933:BK1942)</f>
        <v>0</v>
      </c>
    </row>
    <row r="1933" s="2" customFormat="1" ht="14.4" customHeight="1">
      <c r="A1933" s="40"/>
      <c r="B1933" s="41"/>
      <c r="C1933" s="228" t="s">
        <v>2812</v>
      </c>
      <c r="D1933" s="228" t="s">
        <v>179</v>
      </c>
      <c r="E1933" s="229" t="s">
        <v>2813</v>
      </c>
      <c r="F1933" s="230" t="s">
        <v>2814</v>
      </c>
      <c r="G1933" s="231" t="s">
        <v>293</v>
      </c>
      <c r="H1933" s="232">
        <v>7</v>
      </c>
      <c r="I1933" s="233"/>
      <c r="J1933" s="234">
        <f>ROUND(I1933*H1933,2)</f>
        <v>0</v>
      </c>
      <c r="K1933" s="230" t="s">
        <v>21</v>
      </c>
      <c r="L1933" s="46"/>
      <c r="M1933" s="235" t="s">
        <v>21</v>
      </c>
      <c r="N1933" s="236" t="s">
        <v>44</v>
      </c>
      <c r="O1933" s="86"/>
      <c r="P1933" s="237">
        <f>O1933*H1933</f>
        <v>0</v>
      </c>
      <c r="Q1933" s="237">
        <v>0.021010000000000001</v>
      </c>
      <c r="R1933" s="237">
        <f>Q1933*H1933</f>
        <v>0.14707000000000001</v>
      </c>
      <c r="S1933" s="237">
        <v>0</v>
      </c>
      <c r="T1933" s="238">
        <f>S1933*H1933</f>
        <v>0</v>
      </c>
      <c r="U1933" s="40"/>
      <c r="V1933" s="40"/>
      <c r="W1933" s="40"/>
      <c r="X1933" s="40"/>
      <c r="Y1933" s="40"/>
      <c r="Z1933" s="40"/>
      <c r="AA1933" s="40"/>
      <c r="AB1933" s="40"/>
      <c r="AC1933" s="40"/>
      <c r="AD1933" s="40"/>
      <c r="AE1933" s="40"/>
      <c r="AR1933" s="239" t="s">
        <v>594</v>
      </c>
      <c r="AT1933" s="239" t="s">
        <v>179</v>
      </c>
      <c r="AU1933" s="239" t="s">
        <v>82</v>
      </c>
      <c r="AY1933" s="19" t="s">
        <v>177</v>
      </c>
      <c r="BE1933" s="240">
        <f>IF(N1933="základní",J1933,0)</f>
        <v>0</v>
      </c>
      <c r="BF1933" s="240">
        <f>IF(N1933="snížená",J1933,0)</f>
        <v>0</v>
      </c>
      <c r="BG1933" s="240">
        <f>IF(N1933="zákl. přenesená",J1933,0)</f>
        <v>0</v>
      </c>
      <c r="BH1933" s="240">
        <f>IF(N1933="sníž. přenesená",J1933,0)</f>
        <v>0</v>
      </c>
      <c r="BI1933" s="240">
        <f>IF(N1933="nulová",J1933,0)</f>
        <v>0</v>
      </c>
      <c r="BJ1933" s="19" t="s">
        <v>80</v>
      </c>
      <c r="BK1933" s="240">
        <f>ROUND(I1933*H1933,2)</f>
        <v>0</v>
      </c>
      <c r="BL1933" s="19" t="s">
        <v>594</v>
      </c>
      <c r="BM1933" s="239" t="s">
        <v>2815</v>
      </c>
    </row>
    <row r="1934" s="13" customFormat="1">
      <c r="A1934" s="13"/>
      <c r="B1934" s="241"/>
      <c r="C1934" s="242"/>
      <c r="D1934" s="243" t="s">
        <v>186</v>
      </c>
      <c r="E1934" s="244" t="s">
        <v>21</v>
      </c>
      <c r="F1934" s="245" t="s">
        <v>2816</v>
      </c>
      <c r="G1934" s="242"/>
      <c r="H1934" s="244" t="s">
        <v>21</v>
      </c>
      <c r="I1934" s="246"/>
      <c r="J1934" s="242"/>
      <c r="K1934" s="242"/>
      <c r="L1934" s="247"/>
      <c r="M1934" s="248"/>
      <c r="N1934" s="249"/>
      <c r="O1934" s="249"/>
      <c r="P1934" s="249"/>
      <c r="Q1934" s="249"/>
      <c r="R1934" s="249"/>
      <c r="S1934" s="249"/>
      <c r="T1934" s="250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51" t="s">
        <v>186</v>
      </c>
      <c r="AU1934" s="251" t="s">
        <v>82</v>
      </c>
      <c r="AV1934" s="13" t="s">
        <v>80</v>
      </c>
      <c r="AW1934" s="13" t="s">
        <v>34</v>
      </c>
      <c r="AX1934" s="13" t="s">
        <v>73</v>
      </c>
      <c r="AY1934" s="251" t="s">
        <v>177</v>
      </c>
    </row>
    <row r="1935" s="13" customFormat="1">
      <c r="A1935" s="13"/>
      <c r="B1935" s="241"/>
      <c r="C1935" s="242"/>
      <c r="D1935" s="243" t="s">
        <v>186</v>
      </c>
      <c r="E1935" s="244" t="s">
        <v>21</v>
      </c>
      <c r="F1935" s="245" t="s">
        <v>204</v>
      </c>
      <c r="G1935" s="242"/>
      <c r="H1935" s="244" t="s">
        <v>21</v>
      </c>
      <c r="I1935" s="246"/>
      <c r="J1935" s="242"/>
      <c r="K1935" s="242"/>
      <c r="L1935" s="247"/>
      <c r="M1935" s="248"/>
      <c r="N1935" s="249"/>
      <c r="O1935" s="249"/>
      <c r="P1935" s="249"/>
      <c r="Q1935" s="249"/>
      <c r="R1935" s="249"/>
      <c r="S1935" s="249"/>
      <c r="T1935" s="250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T1935" s="251" t="s">
        <v>186</v>
      </c>
      <c r="AU1935" s="251" t="s">
        <v>82</v>
      </c>
      <c r="AV1935" s="13" t="s">
        <v>80</v>
      </c>
      <c r="AW1935" s="13" t="s">
        <v>34</v>
      </c>
      <c r="AX1935" s="13" t="s">
        <v>73</v>
      </c>
      <c r="AY1935" s="251" t="s">
        <v>177</v>
      </c>
    </row>
    <row r="1936" s="14" customFormat="1">
      <c r="A1936" s="14"/>
      <c r="B1936" s="252"/>
      <c r="C1936" s="253"/>
      <c r="D1936" s="243" t="s">
        <v>186</v>
      </c>
      <c r="E1936" s="254" t="s">
        <v>21</v>
      </c>
      <c r="F1936" s="255" t="s">
        <v>824</v>
      </c>
      <c r="G1936" s="253"/>
      <c r="H1936" s="256">
        <v>7</v>
      </c>
      <c r="I1936" s="257"/>
      <c r="J1936" s="253"/>
      <c r="K1936" s="253"/>
      <c r="L1936" s="258"/>
      <c r="M1936" s="259"/>
      <c r="N1936" s="260"/>
      <c r="O1936" s="260"/>
      <c r="P1936" s="260"/>
      <c r="Q1936" s="260"/>
      <c r="R1936" s="260"/>
      <c r="S1936" s="260"/>
      <c r="T1936" s="261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62" t="s">
        <v>186</v>
      </c>
      <c r="AU1936" s="262" t="s">
        <v>82</v>
      </c>
      <c r="AV1936" s="14" t="s">
        <v>82</v>
      </c>
      <c r="AW1936" s="14" t="s">
        <v>34</v>
      </c>
      <c r="AX1936" s="14" t="s">
        <v>80</v>
      </c>
      <c r="AY1936" s="262" t="s">
        <v>177</v>
      </c>
    </row>
    <row r="1937" s="2" customFormat="1" ht="14.4" customHeight="1">
      <c r="A1937" s="40"/>
      <c r="B1937" s="41"/>
      <c r="C1937" s="228" t="s">
        <v>2817</v>
      </c>
      <c r="D1937" s="228" t="s">
        <v>179</v>
      </c>
      <c r="E1937" s="229" t="s">
        <v>2818</v>
      </c>
      <c r="F1937" s="230" t="s">
        <v>2819</v>
      </c>
      <c r="G1937" s="231" t="s">
        <v>788</v>
      </c>
      <c r="H1937" s="232">
        <v>5</v>
      </c>
      <c r="I1937" s="233"/>
      <c r="J1937" s="234">
        <f>ROUND(I1937*H1937,2)</f>
        <v>0</v>
      </c>
      <c r="K1937" s="230" t="s">
        <v>183</v>
      </c>
      <c r="L1937" s="46"/>
      <c r="M1937" s="235" t="s">
        <v>21</v>
      </c>
      <c r="N1937" s="236" t="s">
        <v>44</v>
      </c>
      <c r="O1937" s="86"/>
      <c r="P1937" s="237">
        <f>O1937*H1937</f>
        <v>0</v>
      </c>
      <c r="Q1937" s="237">
        <v>0</v>
      </c>
      <c r="R1937" s="237">
        <f>Q1937*H1937</f>
        <v>0</v>
      </c>
      <c r="S1937" s="237">
        <v>0</v>
      </c>
      <c r="T1937" s="238">
        <f>S1937*H1937</f>
        <v>0</v>
      </c>
      <c r="U1937" s="40"/>
      <c r="V1937" s="40"/>
      <c r="W1937" s="40"/>
      <c r="X1937" s="40"/>
      <c r="Y1937" s="40"/>
      <c r="Z1937" s="40"/>
      <c r="AA1937" s="40"/>
      <c r="AB1937" s="40"/>
      <c r="AC1937" s="40"/>
      <c r="AD1937" s="40"/>
      <c r="AE1937" s="40"/>
      <c r="AR1937" s="239" t="s">
        <v>290</v>
      </c>
      <c r="AT1937" s="239" t="s">
        <v>179</v>
      </c>
      <c r="AU1937" s="239" t="s">
        <v>82</v>
      </c>
      <c r="AY1937" s="19" t="s">
        <v>177</v>
      </c>
      <c r="BE1937" s="240">
        <f>IF(N1937="základní",J1937,0)</f>
        <v>0</v>
      </c>
      <c r="BF1937" s="240">
        <f>IF(N1937="snížená",J1937,0)</f>
        <v>0</v>
      </c>
      <c r="BG1937" s="240">
        <f>IF(N1937="zákl. přenesená",J1937,0)</f>
        <v>0</v>
      </c>
      <c r="BH1937" s="240">
        <f>IF(N1937="sníž. přenesená",J1937,0)</f>
        <v>0</v>
      </c>
      <c r="BI1937" s="240">
        <f>IF(N1937="nulová",J1937,0)</f>
        <v>0</v>
      </c>
      <c r="BJ1937" s="19" t="s">
        <v>80</v>
      </c>
      <c r="BK1937" s="240">
        <f>ROUND(I1937*H1937,2)</f>
        <v>0</v>
      </c>
      <c r="BL1937" s="19" t="s">
        <v>290</v>
      </c>
      <c r="BM1937" s="239" t="s">
        <v>2820</v>
      </c>
    </row>
    <row r="1938" s="14" customFormat="1">
      <c r="A1938" s="14"/>
      <c r="B1938" s="252"/>
      <c r="C1938" s="253"/>
      <c r="D1938" s="243" t="s">
        <v>186</v>
      </c>
      <c r="E1938" s="254" t="s">
        <v>21</v>
      </c>
      <c r="F1938" s="255" t="s">
        <v>211</v>
      </c>
      <c r="G1938" s="253"/>
      <c r="H1938" s="256">
        <v>5</v>
      </c>
      <c r="I1938" s="257"/>
      <c r="J1938" s="253"/>
      <c r="K1938" s="253"/>
      <c r="L1938" s="258"/>
      <c r="M1938" s="259"/>
      <c r="N1938" s="260"/>
      <c r="O1938" s="260"/>
      <c r="P1938" s="260"/>
      <c r="Q1938" s="260"/>
      <c r="R1938" s="260"/>
      <c r="S1938" s="260"/>
      <c r="T1938" s="261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62" t="s">
        <v>186</v>
      </c>
      <c r="AU1938" s="262" t="s">
        <v>82</v>
      </c>
      <c r="AV1938" s="14" t="s">
        <v>82</v>
      </c>
      <c r="AW1938" s="14" t="s">
        <v>34</v>
      </c>
      <c r="AX1938" s="14" t="s">
        <v>80</v>
      </c>
      <c r="AY1938" s="262" t="s">
        <v>177</v>
      </c>
    </row>
    <row r="1939" s="2" customFormat="1" ht="14.4" customHeight="1">
      <c r="A1939" s="40"/>
      <c r="B1939" s="41"/>
      <c r="C1939" s="274" t="s">
        <v>2821</v>
      </c>
      <c r="D1939" s="274" t="s">
        <v>191</v>
      </c>
      <c r="E1939" s="275" t="s">
        <v>2822</v>
      </c>
      <c r="F1939" s="276" t="s">
        <v>2823</v>
      </c>
      <c r="G1939" s="277" t="s">
        <v>788</v>
      </c>
      <c r="H1939" s="278">
        <v>5</v>
      </c>
      <c r="I1939" s="279"/>
      <c r="J1939" s="280">
        <f>ROUND(I1939*H1939,2)</f>
        <v>0</v>
      </c>
      <c r="K1939" s="276" t="s">
        <v>183</v>
      </c>
      <c r="L1939" s="281"/>
      <c r="M1939" s="282" t="s">
        <v>21</v>
      </c>
      <c r="N1939" s="283" t="s">
        <v>44</v>
      </c>
      <c r="O1939" s="86"/>
      <c r="P1939" s="237">
        <f>O1939*H1939</f>
        <v>0</v>
      </c>
      <c r="Q1939" s="237">
        <v>0.00024000000000000001</v>
      </c>
      <c r="R1939" s="237">
        <f>Q1939*H1939</f>
        <v>0.0012000000000000001</v>
      </c>
      <c r="S1939" s="237">
        <v>0</v>
      </c>
      <c r="T1939" s="238">
        <f>S1939*H1939</f>
        <v>0</v>
      </c>
      <c r="U1939" s="40"/>
      <c r="V1939" s="40"/>
      <c r="W1939" s="40"/>
      <c r="X1939" s="40"/>
      <c r="Y1939" s="40"/>
      <c r="Z1939" s="40"/>
      <c r="AA1939" s="40"/>
      <c r="AB1939" s="40"/>
      <c r="AC1939" s="40"/>
      <c r="AD1939" s="40"/>
      <c r="AE1939" s="40"/>
      <c r="AR1939" s="239" t="s">
        <v>385</v>
      </c>
      <c r="AT1939" s="239" t="s">
        <v>191</v>
      </c>
      <c r="AU1939" s="239" t="s">
        <v>82</v>
      </c>
      <c r="AY1939" s="19" t="s">
        <v>177</v>
      </c>
      <c r="BE1939" s="240">
        <f>IF(N1939="základní",J1939,0)</f>
        <v>0</v>
      </c>
      <c r="BF1939" s="240">
        <f>IF(N1939="snížená",J1939,0)</f>
        <v>0</v>
      </c>
      <c r="BG1939" s="240">
        <f>IF(N1939="zákl. přenesená",J1939,0)</f>
        <v>0</v>
      </c>
      <c r="BH1939" s="240">
        <f>IF(N1939="sníž. přenesená",J1939,0)</f>
        <v>0</v>
      </c>
      <c r="BI1939" s="240">
        <f>IF(N1939="nulová",J1939,0)</f>
        <v>0</v>
      </c>
      <c r="BJ1939" s="19" t="s">
        <v>80</v>
      </c>
      <c r="BK1939" s="240">
        <f>ROUND(I1939*H1939,2)</f>
        <v>0</v>
      </c>
      <c r="BL1939" s="19" t="s">
        <v>290</v>
      </c>
      <c r="BM1939" s="239" t="s">
        <v>2824</v>
      </c>
    </row>
    <row r="1940" s="2" customFormat="1" ht="19.8" customHeight="1">
      <c r="A1940" s="40"/>
      <c r="B1940" s="41"/>
      <c r="C1940" s="228" t="s">
        <v>2825</v>
      </c>
      <c r="D1940" s="228" t="s">
        <v>179</v>
      </c>
      <c r="E1940" s="229" t="s">
        <v>2826</v>
      </c>
      <c r="F1940" s="230" t="s">
        <v>2827</v>
      </c>
      <c r="G1940" s="231" t="s">
        <v>788</v>
      </c>
      <c r="H1940" s="232">
        <v>4</v>
      </c>
      <c r="I1940" s="233"/>
      <c r="J1940" s="234">
        <f>ROUND(I1940*H1940,2)</f>
        <v>0</v>
      </c>
      <c r="K1940" s="230" t="s">
        <v>183</v>
      </c>
      <c r="L1940" s="46"/>
      <c r="M1940" s="235" t="s">
        <v>21</v>
      </c>
      <c r="N1940" s="236" t="s">
        <v>44</v>
      </c>
      <c r="O1940" s="86"/>
      <c r="P1940" s="237">
        <f>O1940*H1940</f>
        <v>0</v>
      </c>
      <c r="Q1940" s="237">
        <v>0.00081999999999999998</v>
      </c>
      <c r="R1940" s="237">
        <f>Q1940*H1940</f>
        <v>0.0032799999999999999</v>
      </c>
      <c r="S1940" s="237">
        <v>0</v>
      </c>
      <c r="T1940" s="238">
        <f>S1940*H1940</f>
        <v>0</v>
      </c>
      <c r="U1940" s="40"/>
      <c r="V1940" s="40"/>
      <c r="W1940" s="40"/>
      <c r="X1940" s="40"/>
      <c r="Y1940" s="40"/>
      <c r="Z1940" s="40"/>
      <c r="AA1940" s="40"/>
      <c r="AB1940" s="40"/>
      <c r="AC1940" s="40"/>
      <c r="AD1940" s="40"/>
      <c r="AE1940" s="40"/>
      <c r="AR1940" s="239" t="s">
        <v>594</v>
      </c>
      <c r="AT1940" s="239" t="s">
        <v>179</v>
      </c>
      <c r="AU1940" s="239" t="s">
        <v>82</v>
      </c>
      <c r="AY1940" s="19" t="s">
        <v>177</v>
      </c>
      <c r="BE1940" s="240">
        <f>IF(N1940="základní",J1940,0)</f>
        <v>0</v>
      </c>
      <c r="BF1940" s="240">
        <f>IF(N1940="snížená",J1940,0)</f>
        <v>0</v>
      </c>
      <c r="BG1940" s="240">
        <f>IF(N1940="zákl. přenesená",J1940,0)</f>
        <v>0</v>
      </c>
      <c r="BH1940" s="240">
        <f>IF(N1940="sníž. přenesená",J1940,0)</f>
        <v>0</v>
      </c>
      <c r="BI1940" s="240">
        <f>IF(N1940="nulová",J1940,0)</f>
        <v>0</v>
      </c>
      <c r="BJ1940" s="19" t="s">
        <v>80</v>
      </c>
      <c r="BK1940" s="240">
        <f>ROUND(I1940*H1940,2)</f>
        <v>0</v>
      </c>
      <c r="BL1940" s="19" t="s">
        <v>594</v>
      </c>
      <c r="BM1940" s="239" t="s">
        <v>2828</v>
      </c>
    </row>
    <row r="1941" s="2" customFormat="1" ht="14.4" customHeight="1">
      <c r="A1941" s="40"/>
      <c r="B1941" s="41"/>
      <c r="C1941" s="228" t="s">
        <v>2829</v>
      </c>
      <c r="D1941" s="228" t="s">
        <v>179</v>
      </c>
      <c r="E1941" s="229" t="s">
        <v>2830</v>
      </c>
      <c r="F1941" s="230" t="s">
        <v>2831</v>
      </c>
      <c r="G1941" s="231" t="s">
        <v>788</v>
      </c>
      <c r="H1941" s="232">
        <v>4</v>
      </c>
      <c r="I1941" s="233"/>
      <c r="J1941" s="234">
        <f>ROUND(I1941*H1941,2)</f>
        <v>0</v>
      </c>
      <c r="K1941" s="230" t="s">
        <v>183</v>
      </c>
      <c r="L1941" s="46"/>
      <c r="M1941" s="235" t="s">
        <v>21</v>
      </c>
      <c r="N1941" s="236" t="s">
        <v>44</v>
      </c>
      <c r="O1941" s="86"/>
      <c r="P1941" s="237">
        <f>O1941*H1941</f>
        <v>0</v>
      </c>
      <c r="Q1941" s="237">
        <v>0</v>
      </c>
      <c r="R1941" s="237">
        <f>Q1941*H1941</f>
        <v>0</v>
      </c>
      <c r="S1941" s="237">
        <v>0</v>
      </c>
      <c r="T1941" s="238">
        <f>S1941*H1941</f>
        <v>0</v>
      </c>
      <c r="U1941" s="40"/>
      <c r="V1941" s="40"/>
      <c r="W1941" s="40"/>
      <c r="X1941" s="40"/>
      <c r="Y1941" s="40"/>
      <c r="Z1941" s="40"/>
      <c r="AA1941" s="40"/>
      <c r="AB1941" s="40"/>
      <c r="AC1941" s="40"/>
      <c r="AD1941" s="40"/>
      <c r="AE1941" s="40"/>
      <c r="AR1941" s="239" t="s">
        <v>594</v>
      </c>
      <c r="AT1941" s="239" t="s">
        <v>179</v>
      </c>
      <c r="AU1941" s="239" t="s">
        <v>82</v>
      </c>
      <c r="AY1941" s="19" t="s">
        <v>177</v>
      </c>
      <c r="BE1941" s="240">
        <f>IF(N1941="základní",J1941,0)</f>
        <v>0</v>
      </c>
      <c r="BF1941" s="240">
        <f>IF(N1941="snížená",J1941,0)</f>
        <v>0</v>
      </c>
      <c r="BG1941" s="240">
        <f>IF(N1941="zákl. přenesená",J1941,0)</f>
        <v>0</v>
      </c>
      <c r="BH1941" s="240">
        <f>IF(N1941="sníž. přenesená",J1941,0)</f>
        <v>0</v>
      </c>
      <c r="BI1941" s="240">
        <f>IF(N1941="nulová",J1941,0)</f>
        <v>0</v>
      </c>
      <c r="BJ1941" s="19" t="s">
        <v>80</v>
      </c>
      <c r="BK1941" s="240">
        <f>ROUND(I1941*H1941,2)</f>
        <v>0</v>
      </c>
      <c r="BL1941" s="19" t="s">
        <v>594</v>
      </c>
      <c r="BM1941" s="239" t="s">
        <v>2832</v>
      </c>
    </row>
    <row r="1942" s="2" customFormat="1" ht="14.4" customHeight="1">
      <c r="A1942" s="40"/>
      <c r="B1942" s="41"/>
      <c r="C1942" s="274" t="s">
        <v>2833</v>
      </c>
      <c r="D1942" s="274" t="s">
        <v>191</v>
      </c>
      <c r="E1942" s="275" t="s">
        <v>2834</v>
      </c>
      <c r="F1942" s="276" t="s">
        <v>2835</v>
      </c>
      <c r="G1942" s="277" t="s">
        <v>788</v>
      </c>
      <c r="H1942" s="278">
        <v>4</v>
      </c>
      <c r="I1942" s="279"/>
      <c r="J1942" s="280">
        <f>ROUND(I1942*H1942,2)</f>
        <v>0</v>
      </c>
      <c r="K1942" s="276" t="s">
        <v>21</v>
      </c>
      <c r="L1942" s="281"/>
      <c r="M1942" s="282" t="s">
        <v>21</v>
      </c>
      <c r="N1942" s="283" t="s">
        <v>44</v>
      </c>
      <c r="O1942" s="86"/>
      <c r="P1942" s="237">
        <f>O1942*H1942</f>
        <v>0</v>
      </c>
      <c r="Q1942" s="237">
        <v>0</v>
      </c>
      <c r="R1942" s="237">
        <f>Q1942*H1942</f>
        <v>0</v>
      </c>
      <c r="S1942" s="237">
        <v>0</v>
      </c>
      <c r="T1942" s="238">
        <f>S1942*H1942</f>
        <v>0</v>
      </c>
      <c r="U1942" s="40"/>
      <c r="V1942" s="40"/>
      <c r="W1942" s="40"/>
      <c r="X1942" s="40"/>
      <c r="Y1942" s="40"/>
      <c r="Z1942" s="40"/>
      <c r="AA1942" s="40"/>
      <c r="AB1942" s="40"/>
      <c r="AC1942" s="40"/>
      <c r="AD1942" s="40"/>
      <c r="AE1942" s="40"/>
      <c r="AR1942" s="239" t="s">
        <v>1776</v>
      </c>
      <c r="AT1942" s="239" t="s">
        <v>191</v>
      </c>
      <c r="AU1942" s="239" t="s">
        <v>82</v>
      </c>
      <c r="AY1942" s="19" t="s">
        <v>177</v>
      </c>
      <c r="BE1942" s="240">
        <f>IF(N1942="základní",J1942,0)</f>
        <v>0</v>
      </c>
      <c r="BF1942" s="240">
        <f>IF(N1942="snížená",J1942,0)</f>
        <v>0</v>
      </c>
      <c r="BG1942" s="240">
        <f>IF(N1942="zákl. přenesená",J1942,0)</f>
        <v>0</v>
      </c>
      <c r="BH1942" s="240">
        <f>IF(N1942="sníž. přenesená",J1942,0)</f>
        <v>0</v>
      </c>
      <c r="BI1942" s="240">
        <f>IF(N1942="nulová",J1942,0)</f>
        <v>0</v>
      </c>
      <c r="BJ1942" s="19" t="s">
        <v>80</v>
      </c>
      <c r="BK1942" s="240">
        <f>ROUND(I1942*H1942,2)</f>
        <v>0</v>
      </c>
      <c r="BL1942" s="19" t="s">
        <v>594</v>
      </c>
      <c r="BM1942" s="239" t="s">
        <v>2836</v>
      </c>
    </row>
    <row r="1943" s="12" customFormat="1" ht="25.92" customHeight="1">
      <c r="A1943" s="12"/>
      <c r="B1943" s="212"/>
      <c r="C1943" s="213"/>
      <c r="D1943" s="214" t="s">
        <v>72</v>
      </c>
      <c r="E1943" s="215" t="s">
        <v>2837</v>
      </c>
      <c r="F1943" s="215" t="s">
        <v>2838</v>
      </c>
      <c r="G1943" s="213"/>
      <c r="H1943" s="213"/>
      <c r="I1943" s="216"/>
      <c r="J1943" s="217">
        <f>BK1943</f>
        <v>0</v>
      </c>
      <c r="K1943" s="213"/>
      <c r="L1943" s="218"/>
      <c r="M1943" s="219"/>
      <c r="N1943" s="220"/>
      <c r="O1943" s="220"/>
      <c r="P1943" s="221">
        <f>P1944</f>
        <v>0</v>
      </c>
      <c r="Q1943" s="220"/>
      <c r="R1943" s="221">
        <f>R1944</f>
        <v>0</v>
      </c>
      <c r="S1943" s="220"/>
      <c r="T1943" s="222">
        <f>T1944</f>
        <v>0</v>
      </c>
      <c r="U1943" s="12"/>
      <c r="V1943" s="12"/>
      <c r="W1943" s="12"/>
      <c r="X1943" s="12"/>
      <c r="Y1943" s="12"/>
      <c r="Z1943" s="12"/>
      <c r="AA1943" s="12"/>
      <c r="AB1943" s="12"/>
      <c r="AC1943" s="12"/>
      <c r="AD1943" s="12"/>
      <c r="AE1943" s="12"/>
      <c r="AR1943" s="223" t="s">
        <v>184</v>
      </c>
      <c r="AT1943" s="224" t="s">
        <v>72</v>
      </c>
      <c r="AU1943" s="224" t="s">
        <v>73</v>
      </c>
      <c r="AY1943" s="223" t="s">
        <v>177</v>
      </c>
      <c r="BK1943" s="225">
        <f>BK1944</f>
        <v>0</v>
      </c>
    </row>
    <row r="1944" s="12" customFormat="1" ht="22.8" customHeight="1">
      <c r="A1944" s="12"/>
      <c r="B1944" s="212"/>
      <c r="C1944" s="213"/>
      <c r="D1944" s="214" t="s">
        <v>72</v>
      </c>
      <c r="E1944" s="226" t="s">
        <v>2839</v>
      </c>
      <c r="F1944" s="226" t="s">
        <v>2840</v>
      </c>
      <c r="G1944" s="213"/>
      <c r="H1944" s="213"/>
      <c r="I1944" s="216"/>
      <c r="J1944" s="227">
        <f>BK1944</f>
        <v>0</v>
      </c>
      <c r="K1944" s="213"/>
      <c r="L1944" s="218"/>
      <c r="M1944" s="219"/>
      <c r="N1944" s="220"/>
      <c r="O1944" s="220"/>
      <c r="P1944" s="221">
        <f>SUM(P1945:P1963)</f>
        <v>0</v>
      </c>
      <c r="Q1944" s="220"/>
      <c r="R1944" s="221">
        <f>SUM(R1945:R1963)</f>
        <v>0</v>
      </c>
      <c r="S1944" s="220"/>
      <c r="T1944" s="222">
        <f>SUM(T1945:T1963)</f>
        <v>0</v>
      </c>
      <c r="U1944" s="12"/>
      <c r="V1944" s="12"/>
      <c r="W1944" s="12"/>
      <c r="X1944" s="12"/>
      <c r="Y1944" s="12"/>
      <c r="Z1944" s="12"/>
      <c r="AA1944" s="12"/>
      <c r="AB1944" s="12"/>
      <c r="AC1944" s="12"/>
      <c r="AD1944" s="12"/>
      <c r="AE1944" s="12"/>
      <c r="AR1944" s="223" t="s">
        <v>184</v>
      </c>
      <c r="AT1944" s="224" t="s">
        <v>72</v>
      </c>
      <c r="AU1944" s="224" t="s">
        <v>80</v>
      </c>
      <c r="AY1944" s="223" t="s">
        <v>177</v>
      </c>
      <c r="BK1944" s="225">
        <f>SUM(BK1945:BK1963)</f>
        <v>0</v>
      </c>
    </row>
    <row r="1945" s="2" customFormat="1" ht="30" customHeight="1">
      <c r="A1945" s="40"/>
      <c r="B1945" s="41"/>
      <c r="C1945" s="228" t="s">
        <v>2841</v>
      </c>
      <c r="D1945" s="228" t="s">
        <v>179</v>
      </c>
      <c r="E1945" s="229" t="s">
        <v>2842</v>
      </c>
      <c r="F1945" s="230" t="s">
        <v>2843</v>
      </c>
      <c r="G1945" s="231" t="s">
        <v>2844</v>
      </c>
      <c r="H1945" s="232">
        <v>300</v>
      </c>
      <c r="I1945" s="233"/>
      <c r="J1945" s="234">
        <f>ROUND(I1945*H1945,2)</f>
        <v>0</v>
      </c>
      <c r="K1945" s="230" t="s">
        <v>21</v>
      </c>
      <c r="L1945" s="46"/>
      <c r="M1945" s="235" t="s">
        <v>21</v>
      </c>
      <c r="N1945" s="236" t="s">
        <v>44</v>
      </c>
      <c r="O1945" s="86"/>
      <c r="P1945" s="237">
        <f>O1945*H1945</f>
        <v>0</v>
      </c>
      <c r="Q1945" s="237">
        <v>0</v>
      </c>
      <c r="R1945" s="237">
        <f>Q1945*H1945</f>
        <v>0</v>
      </c>
      <c r="S1945" s="237">
        <v>0</v>
      </c>
      <c r="T1945" s="238">
        <f>S1945*H1945</f>
        <v>0</v>
      </c>
      <c r="U1945" s="40"/>
      <c r="V1945" s="40"/>
      <c r="W1945" s="40"/>
      <c r="X1945" s="40"/>
      <c r="Y1945" s="40"/>
      <c r="Z1945" s="40"/>
      <c r="AA1945" s="40"/>
      <c r="AB1945" s="40"/>
      <c r="AC1945" s="40"/>
      <c r="AD1945" s="40"/>
      <c r="AE1945" s="40"/>
      <c r="AR1945" s="239" t="s">
        <v>2785</v>
      </c>
      <c r="AT1945" s="239" t="s">
        <v>179</v>
      </c>
      <c r="AU1945" s="239" t="s">
        <v>82</v>
      </c>
      <c r="AY1945" s="19" t="s">
        <v>177</v>
      </c>
      <c r="BE1945" s="240">
        <f>IF(N1945="základní",J1945,0)</f>
        <v>0</v>
      </c>
      <c r="BF1945" s="240">
        <f>IF(N1945="snížená",J1945,0)</f>
        <v>0</v>
      </c>
      <c r="BG1945" s="240">
        <f>IF(N1945="zákl. přenesená",J1945,0)</f>
        <v>0</v>
      </c>
      <c r="BH1945" s="240">
        <f>IF(N1945="sníž. přenesená",J1945,0)</f>
        <v>0</v>
      </c>
      <c r="BI1945" s="240">
        <f>IF(N1945="nulová",J1945,0)</f>
        <v>0</v>
      </c>
      <c r="BJ1945" s="19" t="s">
        <v>80</v>
      </c>
      <c r="BK1945" s="240">
        <f>ROUND(I1945*H1945,2)</f>
        <v>0</v>
      </c>
      <c r="BL1945" s="19" t="s">
        <v>2785</v>
      </c>
      <c r="BM1945" s="239" t="s">
        <v>2845</v>
      </c>
    </row>
    <row r="1946" s="13" customFormat="1">
      <c r="A1946" s="13"/>
      <c r="B1946" s="241"/>
      <c r="C1946" s="242"/>
      <c r="D1946" s="243" t="s">
        <v>186</v>
      </c>
      <c r="E1946" s="244" t="s">
        <v>21</v>
      </c>
      <c r="F1946" s="245" t="s">
        <v>2846</v>
      </c>
      <c r="G1946" s="242"/>
      <c r="H1946" s="244" t="s">
        <v>21</v>
      </c>
      <c r="I1946" s="246"/>
      <c r="J1946" s="242"/>
      <c r="K1946" s="242"/>
      <c r="L1946" s="247"/>
      <c r="M1946" s="248"/>
      <c r="N1946" s="249"/>
      <c r="O1946" s="249"/>
      <c r="P1946" s="249"/>
      <c r="Q1946" s="249"/>
      <c r="R1946" s="249"/>
      <c r="S1946" s="249"/>
      <c r="T1946" s="250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51" t="s">
        <v>186</v>
      </c>
      <c r="AU1946" s="251" t="s">
        <v>82</v>
      </c>
      <c r="AV1946" s="13" t="s">
        <v>80</v>
      </c>
      <c r="AW1946" s="13" t="s">
        <v>34</v>
      </c>
      <c r="AX1946" s="13" t="s">
        <v>73</v>
      </c>
      <c r="AY1946" s="251" t="s">
        <v>177</v>
      </c>
    </row>
    <row r="1947" s="13" customFormat="1">
      <c r="A1947" s="13"/>
      <c r="B1947" s="241"/>
      <c r="C1947" s="242"/>
      <c r="D1947" s="243" t="s">
        <v>186</v>
      </c>
      <c r="E1947" s="244" t="s">
        <v>21</v>
      </c>
      <c r="F1947" s="245" t="s">
        <v>2847</v>
      </c>
      <c r="G1947" s="242"/>
      <c r="H1947" s="244" t="s">
        <v>21</v>
      </c>
      <c r="I1947" s="246"/>
      <c r="J1947" s="242"/>
      <c r="K1947" s="242"/>
      <c r="L1947" s="247"/>
      <c r="M1947" s="248"/>
      <c r="N1947" s="249"/>
      <c r="O1947" s="249"/>
      <c r="P1947" s="249"/>
      <c r="Q1947" s="249"/>
      <c r="R1947" s="249"/>
      <c r="S1947" s="249"/>
      <c r="T1947" s="250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51" t="s">
        <v>186</v>
      </c>
      <c r="AU1947" s="251" t="s">
        <v>82</v>
      </c>
      <c r="AV1947" s="13" t="s">
        <v>80</v>
      </c>
      <c r="AW1947" s="13" t="s">
        <v>34</v>
      </c>
      <c r="AX1947" s="13" t="s">
        <v>73</v>
      </c>
      <c r="AY1947" s="251" t="s">
        <v>177</v>
      </c>
    </row>
    <row r="1948" s="13" customFormat="1">
      <c r="A1948" s="13"/>
      <c r="B1948" s="241"/>
      <c r="C1948" s="242"/>
      <c r="D1948" s="243" t="s">
        <v>186</v>
      </c>
      <c r="E1948" s="244" t="s">
        <v>21</v>
      </c>
      <c r="F1948" s="245" t="s">
        <v>2848</v>
      </c>
      <c r="G1948" s="242"/>
      <c r="H1948" s="244" t="s">
        <v>21</v>
      </c>
      <c r="I1948" s="246"/>
      <c r="J1948" s="242"/>
      <c r="K1948" s="242"/>
      <c r="L1948" s="247"/>
      <c r="M1948" s="248"/>
      <c r="N1948" s="249"/>
      <c r="O1948" s="249"/>
      <c r="P1948" s="249"/>
      <c r="Q1948" s="249"/>
      <c r="R1948" s="249"/>
      <c r="S1948" s="249"/>
      <c r="T1948" s="250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51" t="s">
        <v>186</v>
      </c>
      <c r="AU1948" s="251" t="s">
        <v>82</v>
      </c>
      <c r="AV1948" s="13" t="s">
        <v>80</v>
      </c>
      <c r="AW1948" s="13" t="s">
        <v>34</v>
      </c>
      <c r="AX1948" s="13" t="s">
        <v>73</v>
      </c>
      <c r="AY1948" s="251" t="s">
        <v>177</v>
      </c>
    </row>
    <row r="1949" s="14" customFormat="1">
      <c r="A1949" s="14"/>
      <c r="B1949" s="252"/>
      <c r="C1949" s="253"/>
      <c r="D1949" s="243" t="s">
        <v>186</v>
      </c>
      <c r="E1949" s="254" t="s">
        <v>21</v>
      </c>
      <c r="F1949" s="255" t="s">
        <v>2849</v>
      </c>
      <c r="G1949" s="253"/>
      <c r="H1949" s="256">
        <v>300</v>
      </c>
      <c r="I1949" s="257"/>
      <c r="J1949" s="253"/>
      <c r="K1949" s="253"/>
      <c r="L1949" s="258"/>
      <c r="M1949" s="259"/>
      <c r="N1949" s="260"/>
      <c r="O1949" s="260"/>
      <c r="P1949" s="260"/>
      <c r="Q1949" s="260"/>
      <c r="R1949" s="260"/>
      <c r="S1949" s="260"/>
      <c r="T1949" s="261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62" t="s">
        <v>186</v>
      </c>
      <c r="AU1949" s="262" t="s">
        <v>82</v>
      </c>
      <c r="AV1949" s="14" t="s">
        <v>82</v>
      </c>
      <c r="AW1949" s="14" t="s">
        <v>34</v>
      </c>
      <c r="AX1949" s="14" t="s">
        <v>73</v>
      </c>
      <c r="AY1949" s="262" t="s">
        <v>177</v>
      </c>
    </row>
    <row r="1950" s="15" customFormat="1">
      <c r="A1950" s="15"/>
      <c r="B1950" s="263"/>
      <c r="C1950" s="264"/>
      <c r="D1950" s="243" t="s">
        <v>186</v>
      </c>
      <c r="E1950" s="265" t="s">
        <v>21</v>
      </c>
      <c r="F1950" s="266" t="s">
        <v>190</v>
      </c>
      <c r="G1950" s="264"/>
      <c r="H1950" s="267">
        <v>300</v>
      </c>
      <c r="I1950" s="268"/>
      <c r="J1950" s="264"/>
      <c r="K1950" s="264"/>
      <c r="L1950" s="269"/>
      <c r="M1950" s="270"/>
      <c r="N1950" s="271"/>
      <c r="O1950" s="271"/>
      <c r="P1950" s="271"/>
      <c r="Q1950" s="271"/>
      <c r="R1950" s="271"/>
      <c r="S1950" s="271"/>
      <c r="T1950" s="272"/>
      <c r="U1950" s="15"/>
      <c r="V1950" s="15"/>
      <c r="W1950" s="15"/>
      <c r="X1950" s="15"/>
      <c r="Y1950" s="15"/>
      <c r="Z1950" s="15"/>
      <c r="AA1950" s="15"/>
      <c r="AB1950" s="15"/>
      <c r="AC1950" s="15"/>
      <c r="AD1950" s="15"/>
      <c r="AE1950" s="15"/>
      <c r="AT1950" s="273" t="s">
        <v>186</v>
      </c>
      <c r="AU1950" s="273" t="s">
        <v>82</v>
      </c>
      <c r="AV1950" s="15" t="s">
        <v>184</v>
      </c>
      <c r="AW1950" s="15" t="s">
        <v>34</v>
      </c>
      <c r="AX1950" s="15" t="s">
        <v>80</v>
      </c>
      <c r="AY1950" s="273" t="s">
        <v>177</v>
      </c>
    </row>
    <row r="1951" s="2" customFormat="1" ht="19.8" customHeight="1">
      <c r="A1951" s="40"/>
      <c r="B1951" s="41"/>
      <c r="C1951" s="228" t="s">
        <v>2850</v>
      </c>
      <c r="D1951" s="228" t="s">
        <v>179</v>
      </c>
      <c r="E1951" s="229" t="s">
        <v>2851</v>
      </c>
      <c r="F1951" s="230" t="s">
        <v>2852</v>
      </c>
      <c r="G1951" s="231" t="s">
        <v>2844</v>
      </c>
      <c r="H1951" s="232">
        <v>80</v>
      </c>
      <c r="I1951" s="233"/>
      <c r="J1951" s="234">
        <f>ROUND(I1951*H1951,2)</f>
        <v>0</v>
      </c>
      <c r="K1951" s="230" t="s">
        <v>21</v>
      </c>
      <c r="L1951" s="46"/>
      <c r="M1951" s="235" t="s">
        <v>21</v>
      </c>
      <c r="N1951" s="236" t="s">
        <v>44</v>
      </c>
      <c r="O1951" s="86"/>
      <c r="P1951" s="237">
        <f>O1951*H1951</f>
        <v>0</v>
      </c>
      <c r="Q1951" s="237">
        <v>0</v>
      </c>
      <c r="R1951" s="237">
        <f>Q1951*H1951</f>
        <v>0</v>
      </c>
      <c r="S1951" s="237">
        <v>0</v>
      </c>
      <c r="T1951" s="238">
        <f>S1951*H1951</f>
        <v>0</v>
      </c>
      <c r="U1951" s="40"/>
      <c r="V1951" s="40"/>
      <c r="W1951" s="40"/>
      <c r="X1951" s="40"/>
      <c r="Y1951" s="40"/>
      <c r="Z1951" s="40"/>
      <c r="AA1951" s="40"/>
      <c r="AB1951" s="40"/>
      <c r="AC1951" s="40"/>
      <c r="AD1951" s="40"/>
      <c r="AE1951" s="40"/>
      <c r="AR1951" s="239" t="s">
        <v>2785</v>
      </c>
      <c r="AT1951" s="239" t="s">
        <v>179</v>
      </c>
      <c r="AU1951" s="239" t="s">
        <v>82</v>
      </c>
      <c r="AY1951" s="19" t="s">
        <v>177</v>
      </c>
      <c r="BE1951" s="240">
        <f>IF(N1951="základní",J1951,0)</f>
        <v>0</v>
      </c>
      <c r="BF1951" s="240">
        <f>IF(N1951="snížená",J1951,0)</f>
        <v>0</v>
      </c>
      <c r="BG1951" s="240">
        <f>IF(N1951="zákl. přenesená",J1951,0)</f>
        <v>0</v>
      </c>
      <c r="BH1951" s="240">
        <f>IF(N1951="sníž. přenesená",J1951,0)</f>
        <v>0</v>
      </c>
      <c r="BI1951" s="240">
        <f>IF(N1951="nulová",J1951,0)</f>
        <v>0</v>
      </c>
      <c r="BJ1951" s="19" t="s">
        <v>80</v>
      </c>
      <c r="BK1951" s="240">
        <f>ROUND(I1951*H1951,2)</f>
        <v>0</v>
      </c>
      <c r="BL1951" s="19" t="s">
        <v>2785</v>
      </c>
      <c r="BM1951" s="239" t="s">
        <v>2853</v>
      </c>
    </row>
    <row r="1952" s="13" customFormat="1">
      <c r="A1952" s="13"/>
      <c r="B1952" s="241"/>
      <c r="C1952" s="242"/>
      <c r="D1952" s="243" t="s">
        <v>186</v>
      </c>
      <c r="E1952" s="244" t="s">
        <v>21</v>
      </c>
      <c r="F1952" s="245" t="s">
        <v>2854</v>
      </c>
      <c r="G1952" s="242"/>
      <c r="H1952" s="244" t="s">
        <v>21</v>
      </c>
      <c r="I1952" s="246"/>
      <c r="J1952" s="242"/>
      <c r="K1952" s="242"/>
      <c r="L1952" s="247"/>
      <c r="M1952" s="248"/>
      <c r="N1952" s="249"/>
      <c r="O1952" s="249"/>
      <c r="P1952" s="249"/>
      <c r="Q1952" s="249"/>
      <c r="R1952" s="249"/>
      <c r="S1952" s="249"/>
      <c r="T1952" s="250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51" t="s">
        <v>186</v>
      </c>
      <c r="AU1952" s="251" t="s">
        <v>82</v>
      </c>
      <c r="AV1952" s="13" t="s">
        <v>80</v>
      </c>
      <c r="AW1952" s="13" t="s">
        <v>34</v>
      </c>
      <c r="AX1952" s="13" t="s">
        <v>73</v>
      </c>
      <c r="AY1952" s="251" t="s">
        <v>177</v>
      </c>
    </row>
    <row r="1953" s="14" customFormat="1">
      <c r="A1953" s="14"/>
      <c r="B1953" s="252"/>
      <c r="C1953" s="253"/>
      <c r="D1953" s="243" t="s">
        <v>186</v>
      </c>
      <c r="E1953" s="254" t="s">
        <v>21</v>
      </c>
      <c r="F1953" s="255" t="s">
        <v>2855</v>
      </c>
      <c r="G1953" s="253"/>
      <c r="H1953" s="256">
        <v>80</v>
      </c>
      <c r="I1953" s="257"/>
      <c r="J1953" s="253"/>
      <c r="K1953" s="253"/>
      <c r="L1953" s="258"/>
      <c r="M1953" s="259"/>
      <c r="N1953" s="260"/>
      <c r="O1953" s="260"/>
      <c r="P1953" s="260"/>
      <c r="Q1953" s="260"/>
      <c r="R1953" s="260"/>
      <c r="S1953" s="260"/>
      <c r="T1953" s="261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62" t="s">
        <v>186</v>
      </c>
      <c r="AU1953" s="262" t="s">
        <v>82</v>
      </c>
      <c r="AV1953" s="14" t="s">
        <v>82</v>
      </c>
      <c r="AW1953" s="14" t="s">
        <v>34</v>
      </c>
      <c r="AX1953" s="14" t="s">
        <v>73</v>
      </c>
      <c r="AY1953" s="262" t="s">
        <v>177</v>
      </c>
    </row>
    <row r="1954" s="15" customFormat="1">
      <c r="A1954" s="15"/>
      <c r="B1954" s="263"/>
      <c r="C1954" s="264"/>
      <c r="D1954" s="243" t="s">
        <v>186</v>
      </c>
      <c r="E1954" s="265" t="s">
        <v>21</v>
      </c>
      <c r="F1954" s="266" t="s">
        <v>190</v>
      </c>
      <c r="G1954" s="264"/>
      <c r="H1954" s="267">
        <v>80</v>
      </c>
      <c r="I1954" s="268"/>
      <c r="J1954" s="264"/>
      <c r="K1954" s="264"/>
      <c r="L1954" s="269"/>
      <c r="M1954" s="270"/>
      <c r="N1954" s="271"/>
      <c r="O1954" s="271"/>
      <c r="P1954" s="271"/>
      <c r="Q1954" s="271"/>
      <c r="R1954" s="271"/>
      <c r="S1954" s="271"/>
      <c r="T1954" s="272"/>
      <c r="U1954" s="15"/>
      <c r="V1954" s="15"/>
      <c r="W1954" s="15"/>
      <c r="X1954" s="15"/>
      <c r="Y1954" s="15"/>
      <c r="Z1954" s="15"/>
      <c r="AA1954" s="15"/>
      <c r="AB1954" s="15"/>
      <c r="AC1954" s="15"/>
      <c r="AD1954" s="15"/>
      <c r="AE1954" s="15"/>
      <c r="AT1954" s="273" t="s">
        <v>186</v>
      </c>
      <c r="AU1954" s="273" t="s">
        <v>82</v>
      </c>
      <c r="AV1954" s="15" t="s">
        <v>184</v>
      </c>
      <c r="AW1954" s="15" t="s">
        <v>34</v>
      </c>
      <c r="AX1954" s="15" t="s">
        <v>80</v>
      </c>
      <c r="AY1954" s="273" t="s">
        <v>177</v>
      </c>
    </row>
    <row r="1955" s="2" customFormat="1" ht="19.8" customHeight="1">
      <c r="A1955" s="40"/>
      <c r="B1955" s="41"/>
      <c r="C1955" s="228" t="s">
        <v>2856</v>
      </c>
      <c r="D1955" s="228" t="s">
        <v>179</v>
      </c>
      <c r="E1955" s="229" t="s">
        <v>2857</v>
      </c>
      <c r="F1955" s="230" t="s">
        <v>2858</v>
      </c>
      <c r="G1955" s="231" t="s">
        <v>2844</v>
      </c>
      <c r="H1955" s="232">
        <v>120</v>
      </c>
      <c r="I1955" s="233"/>
      <c r="J1955" s="234">
        <f>ROUND(I1955*H1955,2)</f>
        <v>0</v>
      </c>
      <c r="K1955" s="230" t="s">
        <v>21</v>
      </c>
      <c r="L1955" s="46"/>
      <c r="M1955" s="235" t="s">
        <v>21</v>
      </c>
      <c r="N1955" s="236" t="s">
        <v>44</v>
      </c>
      <c r="O1955" s="86"/>
      <c r="P1955" s="237">
        <f>O1955*H1955</f>
        <v>0</v>
      </c>
      <c r="Q1955" s="237">
        <v>0</v>
      </c>
      <c r="R1955" s="237">
        <f>Q1955*H1955</f>
        <v>0</v>
      </c>
      <c r="S1955" s="237">
        <v>0</v>
      </c>
      <c r="T1955" s="238">
        <f>S1955*H1955</f>
        <v>0</v>
      </c>
      <c r="U1955" s="40"/>
      <c r="V1955" s="40"/>
      <c r="W1955" s="40"/>
      <c r="X1955" s="40"/>
      <c r="Y1955" s="40"/>
      <c r="Z1955" s="40"/>
      <c r="AA1955" s="40"/>
      <c r="AB1955" s="40"/>
      <c r="AC1955" s="40"/>
      <c r="AD1955" s="40"/>
      <c r="AE1955" s="40"/>
      <c r="AR1955" s="239" t="s">
        <v>2785</v>
      </c>
      <c r="AT1955" s="239" t="s">
        <v>179</v>
      </c>
      <c r="AU1955" s="239" t="s">
        <v>82</v>
      </c>
      <c r="AY1955" s="19" t="s">
        <v>177</v>
      </c>
      <c r="BE1955" s="240">
        <f>IF(N1955="základní",J1955,0)</f>
        <v>0</v>
      </c>
      <c r="BF1955" s="240">
        <f>IF(N1955="snížená",J1955,0)</f>
        <v>0</v>
      </c>
      <c r="BG1955" s="240">
        <f>IF(N1955="zákl. přenesená",J1955,0)</f>
        <v>0</v>
      </c>
      <c r="BH1955" s="240">
        <f>IF(N1955="sníž. přenesená",J1955,0)</f>
        <v>0</v>
      </c>
      <c r="BI1955" s="240">
        <f>IF(N1955="nulová",J1955,0)</f>
        <v>0</v>
      </c>
      <c r="BJ1955" s="19" t="s">
        <v>80</v>
      </c>
      <c r="BK1955" s="240">
        <f>ROUND(I1955*H1955,2)</f>
        <v>0</v>
      </c>
      <c r="BL1955" s="19" t="s">
        <v>2785</v>
      </c>
      <c r="BM1955" s="239" t="s">
        <v>2859</v>
      </c>
    </row>
    <row r="1956" s="13" customFormat="1">
      <c r="A1956" s="13"/>
      <c r="B1956" s="241"/>
      <c r="C1956" s="242"/>
      <c r="D1956" s="243" t="s">
        <v>186</v>
      </c>
      <c r="E1956" s="244" t="s">
        <v>21</v>
      </c>
      <c r="F1956" s="245" t="s">
        <v>2860</v>
      </c>
      <c r="G1956" s="242"/>
      <c r="H1956" s="244" t="s">
        <v>21</v>
      </c>
      <c r="I1956" s="246"/>
      <c r="J1956" s="242"/>
      <c r="K1956" s="242"/>
      <c r="L1956" s="247"/>
      <c r="M1956" s="248"/>
      <c r="N1956" s="249"/>
      <c r="O1956" s="249"/>
      <c r="P1956" s="249"/>
      <c r="Q1956" s="249"/>
      <c r="R1956" s="249"/>
      <c r="S1956" s="249"/>
      <c r="T1956" s="250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51" t="s">
        <v>186</v>
      </c>
      <c r="AU1956" s="251" t="s">
        <v>82</v>
      </c>
      <c r="AV1956" s="13" t="s">
        <v>80</v>
      </c>
      <c r="AW1956" s="13" t="s">
        <v>34</v>
      </c>
      <c r="AX1956" s="13" t="s">
        <v>73</v>
      </c>
      <c r="AY1956" s="251" t="s">
        <v>177</v>
      </c>
    </row>
    <row r="1957" s="14" customFormat="1">
      <c r="A1957" s="14"/>
      <c r="B1957" s="252"/>
      <c r="C1957" s="253"/>
      <c r="D1957" s="243" t="s">
        <v>186</v>
      </c>
      <c r="E1957" s="254" t="s">
        <v>21</v>
      </c>
      <c r="F1957" s="255" t="s">
        <v>2861</v>
      </c>
      <c r="G1957" s="253"/>
      <c r="H1957" s="256">
        <v>120</v>
      </c>
      <c r="I1957" s="257"/>
      <c r="J1957" s="253"/>
      <c r="K1957" s="253"/>
      <c r="L1957" s="258"/>
      <c r="M1957" s="259"/>
      <c r="N1957" s="260"/>
      <c r="O1957" s="260"/>
      <c r="P1957" s="260"/>
      <c r="Q1957" s="260"/>
      <c r="R1957" s="260"/>
      <c r="S1957" s="260"/>
      <c r="T1957" s="261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62" t="s">
        <v>186</v>
      </c>
      <c r="AU1957" s="262" t="s">
        <v>82</v>
      </c>
      <c r="AV1957" s="14" t="s">
        <v>82</v>
      </c>
      <c r="AW1957" s="14" t="s">
        <v>34</v>
      </c>
      <c r="AX1957" s="14" t="s">
        <v>73</v>
      </c>
      <c r="AY1957" s="262" t="s">
        <v>177</v>
      </c>
    </row>
    <row r="1958" s="15" customFormat="1">
      <c r="A1958" s="15"/>
      <c r="B1958" s="263"/>
      <c r="C1958" s="264"/>
      <c r="D1958" s="243" t="s">
        <v>186</v>
      </c>
      <c r="E1958" s="265" t="s">
        <v>21</v>
      </c>
      <c r="F1958" s="266" t="s">
        <v>190</v>
      </c>
      <c r="G1958" s="264"/>
      <c r="H1958" s="267">
        <v>120</v>
      </c>
      <c r="I1958" s="268"/>
      <c r="J1958" s="264"/>
      <c r="K1958" s="264"/>
      <c r="L1958" s="269"/>
      <c r="M1958" s="270"/>
      <c r="N1958" s="271"/>
      <c r="O1958" s="271"/>
      <c r="P1958" s="271"/>
      <c r="Q1958" s="271"/>
      <c r="R1958" s="271"/>
      <c r="S1958" s="271"/>
      <c r="T1958" s="272"/>
      <c r="U1958" s="15"/>
      <c r="V1958" s="15"/>
      <c r="W1958" s="15"/>
      <c r="X1958" s="15"/>
      <c r="Y1958" s="15"/>
      <c r="Z1958" s="15"/>
      <c r="AA1958" s="15"/>
      <c r="AB1958" s="15"/>
      <c r="AC1958" s="15"/>
      <c r="AD1958" s="15"/>
      <c r="AE1958" s="15"/>
      <c r="AT1958" s="273" t="s">
        <v>186</v>
      </c>
      <c r="AU1958" s="273" t="s">
        <v>82</v>
      </c>
      <c r="AV1958" s="15" t="s">
        <v>184</v>
      </c>
      <c r="AW1958" s="15" t="s">
        <v>34</v>
      </c>
      <c r="AX1958" s="15" t="s">
        <v>80</v>
      </c>
      <c r="AY1958" s="273" t="s">
        <v>177</v>
      </c>
    </row>
    <row r="1959" s="2" customFormat="1" ht="19.8" customHeight="1">
      <c r="A1959" s="40"/>
      <c r="B1959" s="41"/>
      <c r="C1959" s="228" t="s">
        <v>2862</v>
      </c>
      <c r="D1959" s="228" t="s">
        <v>179</v>
      </c>
      <c r="E1959" s="229" t="s">
        <v>2863</v>
      </c>
      <c r="F1959" s="230" t="s">
        <v>2864</v>
      </c>
      <c r="G1959" s="231" t="s">
        <v>2844</v>
      </c>
      <c r="H1959" s="232">
        <v>32</v>
      </c>
      <c r="I1959" s="233"/>
      <c r="J1959" s="234">
        <f>ROUND(I1959*H1959,2)</f>
        <v>0</v>
      </c>
      <c r="K1959" s="230" t="s">
        <v>21</v>
      </c>
      <c r="L1959" s="46"/>
      <c r="M1959" s="235" t="s">
        <v>21</v>
      </c>
      <c r="N1959" s="236" t="s">
        <v>44</v>
      </c>
      <c r="O1959" s="86"/>
      <c r="P1959" s="237">
        <f>O1959*H1959</f>
        <v>0</v>
      </c>
      <c r="Q1959" s="237">
        <v>0</v>
      </c>
      <c r="R1959" s="237">
        <f>Q1959*H1959</f>
        <v>0</v>
      </c>
      <c r="S1959" s="237">
        <v>0</v>
      </c>
      <c r="T1959" s="238">
        <f>S1959*H1959</f>
        <v>0</v>
      </c>
      <c r="U1959" s="40"/>
      <c r="V1959" s="40"/>
      <c r="W1959" s="40"/>
      <c r="X1959" s="40"/>
      <c r="Y1959" s="40"/>
      <c r="Z1959" s="40"/>
      <c r="AA1959" s="40"/>
      <c r="AB1959" s="40"/>
      <c r="AC1959" s="40"/>
      <c r="AD1959" s="40"/>
      <c r="AE1959" s="40"/>
      <c r="AR1959" s="239" t="s">
        <v>2785</v>
      </c>
      <c r="AT1959" s="239" t="s">
        <v>179</v>
      </c>
      <c r="AU1959" s="239" t="s">
        <v>82</v>
      </c>
      <c r="AY1959" s="19" t="s">
        <v>177</v>
      </c>
      <c r="BE1959" s="240">
        <f>IF(N1959="základní",J1959,0)</f>
        <v>0</v>
      </c>
      <c r="BF1959" s="240">
        <f>IF(N1959="snížená",J1959,0)</f>
        <v>0</v>
      </c>
      <c r="BG1959" s="240">
        <f>IF(N1959="zákl. přenesená",J1959,0)</f>
        <v>0</v>
      </c>
      <c r="BH1959" s="240">
        <f>IF(N1959="sníž. přenesená",J1959,0)</f>
        <v>0</v>
      </c>
      <c r="BI1959" s="240">
        <f>IF(N1959="nulová",J1959,0)</f>
        <v>0</v>
      </c>
      <c r="BJ1959" s="19" t="s">
        <v>80</v>
      </c>
      <c r="BK1959" s="240">
        <f>ROUND(I1959*H1959,2)</f>
        <v>0</v>
      </c>
      <c r="BL1959" s="19" t="s">
        <v>2785</v>
      </c>
      <c r="BM1959" s="239" t="s">
        <v>2865</v>
      </c>
    </row>
    <row r="1960" s="13" customFormat="1">
      <c r="A1960" s="13"/>
      <c r="B1960" s="241"/>
      <c r="C1960" s="242"/>
      <c r="D1960" s="243" t="s">
        <v>186</v>
      </c>
      <c r="E1960" s="244" t="s">
        <v>21</v>
      </c>
      <c r="F1960" s="245" t="s">
        <v>2866</v>
      </c>
      <c r="G1960" s="242"/>
      <c r="H1960" s="244" t="s">
        <v>21</v>
      </c>
      <c r="I1960" s="246"/>
      <c r="J1960" s="242"/>
      <c r="K1960" s="242"/>
      <c r="L1960" s="247"/>
      <c r="M1960" s="248"/>
      <c r="N1960" s="249"/>
      <c r="O1960" s="249"/>
      <c r="P1960" s="249"/>
      <c r="Q1960" s="249"/>
      <c r="R1960" s="249"/>
      <c r="S1960" s="249"/>
      <c r="T1960" s="250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51" t="s">
        <v>186</v>
      </c>
      <c r="AU1960" s="251" t="s">
        <v>82</v>
      </c>
      <c r="AV1960" s="13" t="s">
        <v>80</v>
      </c>
      <c r="AW1960" s="13" t="s">
        <v>34</v>
      </c>
      <c r="AX1960" s="13" t="s">
        <v>73</v>
      </c>
      <c r="AY1960" s="251" t="s">
        <v>177</v>
      </c>
    </row>
    <row r="1961" s="13" customFormat="1">
      <c r="A1961" s="13"/>
      <c r="B1961" s="241"/>
      <c r="C1961" s="242"/>
      <c r="D1961" s="243" t="s">
        <v>186</v>
      </c>
      <c r="E1961" s="244" t="s">
        <v>21</v>
      </c>
      <c r="F1961" s="245" t="s">
        <v>2867</v>
      </c>
      <c r="G1961" s="242"/>
      <c r="H1961" s="244" t="s">
        <v>21</v>
      </c>
      <c r="I1961" s="246"/>
      <c r="J1961" s="242"/>
      <c r="K1961" s="242"/>
      <c r="L1961" s="247"/>
      <c r="M1961" s="248"/>
      <c r="N1961" s="249"/>
      <c r="O1961" s="249"/>
      <c r="P1961" s="249"/>
      <c r="Q1961" s="249"/>
      <c r="R1961" s="249"/>
      <c r="S1961" s="249"/>
      <c r="T1961" s="250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51" t="s">
        <v>186</v>
      </c>
      <c r="AU1961" s="251" t="s">
        <v>82</v>
      </c>
      <c r="AV1961" s="13" t="s">
        <v>80</v>
      </c>
      <c r="AW1961" s="13" t="s">
        <v>34</v>
      </c>
      <c r="AX1961" s="13" t="s">
        <v>73</v>
      </c>
      <c r="AY1961" s="251" t="s">
        <v>177</v>
      </c>
    </row>
    <row r="1962" s="14" customFormat="1">
      <c r="A1962" s="14"/>
      <c r="B1962" s="252"/>
      <c r="C1962" s="253"/>
      <c r="D1962" s="243" t="s">
        <v>186</v>
      </c>
      <c r="E1962" s="254" t="s">
        <v>21</v>
      </c>
      <c r="F1962" s="255" t="s">
        <v>2868</v>
      </c>
      <c r="G1962" s="253"/>
      <c r="H1962" s="256">
        <v>32</v>
      </c>
      <c r="I1962" s="257"/>
      <c r="J1962" s="253"/>
      <c r="K1962" s="253"/>
      <c r="L1962" s="258"/>
      <c r="M1962" s="259"/>
      <c r="N1962" s="260"/>
      <c r="O1962" s="260"/>
      <c r="P1962" s="260"/>
      <c r="Q1962" s="260"/>
      <c r="R1962" s="260"/>
      <c r="S1962" s="260"/>
      <c r="T1962" s="261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62" t="s">
        <v>186</v>
      </c>
      <c r="AU1962" s="262" t="s">
        <v>82</v>
      </c>
      <c r="AV1962" s="14" t="s">
        <v>82</v>
      </c>
      <c r="AW1962" s="14" t="s">
        <v>34</v>
      </c>
      <c r="AX1962" s="14" t="s">
        <v>73</v>
      </c>
      <c r="AY1962" s="262" t="s">
        <v>177</v>
      </c>
    </row>
    <row r="1963" s="15" customFormat="1">
      <c r="A1963" s="15"/>
      <c r="B1963" s="263"/>
      <c r="C1963" s="264"/>
      <c r="D1963" s="243" t="s">
        <v>186</v>
      </c>
      <c r="E1963" s="265" t="s">
        <v>21</v>
      </c>
      <c r="F1963" s="266" t="s">
        <v>190</v>
      </c>
      <c r="G1963" s="264"/>
      <c r="H1963" s="267">
        <v>32</v>
      </c>
      <c r="I1963" s="268"/>
      <c r="J1963" s="264"/>
      <c r="K1963" s="264"/>
      <c r="L1963" s="269"/>
      <c r="M1963" s="298"/>
      <c r="N1963" s="299"/>
      <c r="O1963" s="299"/>
      <c r="P1963" s="299"/>
      <c r="Q1963" s="299"/>
      <c r="R1963" s="299"/>
      <c r="S1963" s="299"/>
      <c r="T1963" s="300"/>
      <c r="U1963" s="15"/>
      <c r="V1963" s="15"/>
      <c r="W1963" s="15"/>
      <c r="X1963" s="15"/>
      <c r="Y1963" s="15"/>
      <c r="Z1963" s="15"/>
      <c r="AA1963" s="15"/>
      <c r="AB1963" s="15"/>
      <c r="AC1963" s="15"/>
      <c r="AD1963" s="15"/>
      <c r="AE1963" s="15"/>
      <c r="AT1963" s="273" t="s">
        <v>186</v>
      </c>
      <c r="AU1963" s="273" t="s">
        <v>82</v>
      </c>
      <c r="AV1963" s="15" t="s">
        <v>184</v>
      </c>
      <c r="AW1963" s="15" t="s">
        <v>34</v>
      </c>
      <c r="AX1963" s="15" t="s">
        <v>80</v>
      </c>
      <c r="AY1963" s="273" t="s">
        <v>177</v>
      </c>
    </row>
    <row r="1964" s="2" customFormat="1" ht="6.96" customHeight="1">
      <c r="A1964" s="40"/>
      <c r="B1964" s="61"/>
      <c r="C1964" s="62"/>
      <c r="D1964" s="62"/>
      <c r="E1964" s="62"/>
      <c r="F1964" s="62"/>
      <c r="G1964" s="62"/>
      <c r="H1964" s="62"/>
      <c r="I1964" s="177"/>
      <c r="J1964" s="62"/>
      <c r="K1964" s="62"/>
      <c r="L1964" s="46"/>
      <c r="M1964" s="40"/>
      <c r="O1964" s="40"/>
      <c r="P1964" s="40"/>
      <c r="Q1964" s="40"/>
      <c r="R1964" s="40"/>
      <c r="S1964" s="40"/>
      <c r="T1964" s="40"/>
      <c r="U1964" s="40"/>
      <c r="V1964" s="40"/>
      <c r="W1964" s="40"/>
      <c r="X1964" s="40"/>
      <c r="Y1964" s="40"/>
      <c r="Z1964" s="40"/>
      <c r="AA1964" s="40"/>
      <c r="AB1964" s="40"/>
      <c r="AC1964" s="40"/>
      <c r="AD1964" s="40"/>
      <c r="AE1964" s="40"/>
    </row>
  </sheetData>
  <sheetProtection sheet="1" autoFilter="0" formatColumns="0" formatRows="0" objects="1" scenarios="1" spinCount="100000" saltValue="3+jmd3cTSjmuEgniuC++/3NROQ4jIVGvAgQNzgmdQeJerBOc5gq0IEVZfyPxIGQmkNmvycL5r18BUcFB2b4gDw==" hashValue="SWzvDGtBkT8w6kMwsTulTOv10VYHquP3dg+iv4qqEaBYYE9ZewTL7RtdMqQ+lryUPhF2g6y4vcjvJdrrkVTCVQ==" algorithmName="SHA-512" password="CC35"/>
  <autoFilter ref="C128:K19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110</v>
      </c>
      <c r="I8" s="140"/>
      <c r="L8" s="22"/>
    </row>
    <row r="9" s="2" customFormat="1" ht="14.4" customHeight="1">
      <c r="A9" s="40"/>
      <c r="B9" s="46"/>
      <c r="C9" s="40"/>
      <c r="D9" s="40"/>
      <c r="E9" s="147" t="s">
        <v>111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112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4.4" customHeight="1">
      <c r="A11" s="40"/>
      <c r="B11" s="46"/>
      <c r="C11" s="40"/>
      <c r="D11" s="40"/>
      <c r="E11" s="150" t="s">
        <v>2869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21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10. 12. 2019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26</v>
      </c>
      <c r="E16" s="40"/>
      <c r="F16" s="40"/>
      <c r="G16" s="40"/>
      <c r="H16" s="40"/>
      <c r="I16" s="151" t="s">
        <v>27</v>
      </c>
      <c r="J16" s="135" t="s">
        <v>21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21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30</v>
      </c>
      <c r="E19" s="40"/>
      <c r="F19" s="40"/>
      <c r="G19" s="40"/>
      <c r="H19" s="40"/>
      <c r="I19" s="151" t="s">
        <v>27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32</v>
      </c>
      <c r="E22" s="40"/>
      <c r="F22" s="40"/>
      <c r="G22" s="40"/>
      <c r="H22" s="40"/>
      <c r="I22" s="151" t="s">
        <v>27</v>
      </c>
      <c r="J22" s="135" t="s">
        <v>21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51" t="s">
        <v>29</v>
      </c>
      <c r="J23" s="135" t="s">
        <v>21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35</v>
      </c>
      <c r="E25" s="40"/>
      <c r="F25" s="40"/>
      <c r="G25" s="40"/>
      <c r="H25" s="40"/>
      <c r="I25" s="151" t="s">
        <v>27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29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37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60" customHeight="1">
      <c r="A29" s="153"/>
      <c r="B29" s="154"/>
      <c r="C29" s="153"/>
      <c r="D29" s="153"/>
      <c r="E29" s="155" t="s">
        <v>38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39</v>
      </c>
      <c r="E32" s="40"/>
      <c r="F32" s="40"/>
      <c r="G32" s="40"/>
      <c r="H32" s="40"/>
      <c r="I32" s="148"/>
      <c r="J32" s="161">
        <f>ROUND(J92,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41</v>
      </c>
      <c r="G34" s="40"/>
      <c r="H34" s="40"/>
      <c r="I34" s="163" t="s">
        <v>40</v>
      </c>
      <c r="J34" s="162" t="s">
        <v>42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43</v>
      </c>
      <c r="E35" s="146" t="s">
        <v>44</v>
      </c>
      <c r="F35" s="165">
        <f>ROUND((SUM(BE92:BE164)),  2)</f>
        <v>0</v>
      </c>
      <c r="G35" s="40"/>
      <c r="H35" s="40"/>
      <c r="I35" s="166">
        <v>0.20999999999999999</v>
      </c>
      <c r="J35" s="165">
        <f>ROUND(((SUM(BE92:BE164))*I35),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45</v>
      </c>
      <c r="F36" s="165">
        <f>ROUND((SUM(BF92:BF164)),  2)</f>
        <v>0</v>
      </c>
      <c r="G36" s="40"/>
      <c r="H36" s="40"/>
      <c r="I36" s="166">
        <v>0.14999999999999999</v>
      </c>
      <c r="J36" s="165">
        <f>ROUND(((SUM(BF92:BF164))*I36),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46</v>
      </c>
      <c r="F37" s="165">
        <f>ROUND((SUM(BG92:BG164)),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47</v>
      </c>
      <c r="F38" s="165">
        <f>ROUND((SUM(BH92:BH164)),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48</v>
      </c>
      <c r="F39" s="165">
        <f>ROUND((SUM(BI92:BI164)),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49</v>
      </c>
      <c r="E41" s="169"/>
      <c r="F41" s="169"/>
      <c r="G41" s="170" t="s">
        <v>50</v>
      </c>
      <c r="H41" s="171" t="s">
        <v>51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81" t="str">
        <f>E7</f>
        <v>MIKULÁŠOVICE DOLNÍ NÁDRAŽÍ ON PD - OPRAVA OBJEKTU - ZMĚNA č.2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110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81" t="s">
        <v>111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112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4.4" customHeight="1">
      <c r="A54" s="40"/>
      <c r="B54" s="41"/>
      <c r="C54" s="42"/>
      <c r="D54" s="42"/>
      <c r="E54" s="71" t="str">
        <f>E11</f>
        <v>D.1.2 - ZDRAVOTNÍ INSTALACE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MIKULÁŠOVICE</v>
      </c>
      <c r="G56" s="42"/>
      <c r="H56" s="42"/>
      <c r="I56" s="151" t="s">
        <v>24</v>
      </c>
      <c r="J56" s="74" t="str">
        <f>IF(J14="","",J14)</f>
        <v>10. 12. 2019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8" customHeight="1">
      <c r="A58" s="40"/>
      <c r="B58" s="41"/>
      <c r="C58" s="34" t="s">
        <v>26</v>
      </c>
      <c r="D58" s="42"/>
      <c r="E58" s="42"/>
      <c r="F58" s="29" t="str">
        <f>E17</f>
        <v>SŽDC, s.o. - PRAHA 1</v>
      </c>
      <c r="G58" s="42"/>
      <c r="H58" s="42"/>
      <c r="I58" s="151" t="s">
        <v>32</v>
      </c>
      <c r="J58" s="38" t="str">
        <f>E23</f>
        <v>ATELIER DS 76 - D.SUCHEVIČ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151" t="s">
        <v>35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115</v>
      </c>
      <c r="D61" s="183"/>
      <c r="E61" s="183"/>
      <c r="F61" s="183"/>
      <c r="G61" s="183"/>
      <c r="H61" s="183"/>
      <c r="I61" s="184"/>
      <c r="J61" s="185" t="s">
        <v>116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71</v>
      </c>
      <c r="D63" s="42"/>
      <c r="E63" s="42"/>
      <c r="F63" s="42"/>
      <c r="G63" s="42"/>
      <c r="H63" s="42"/>
      <c r="I63" s="148"/>
      <c r="J63" s="104">
        <f>J92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87"/>
      <c r="C64" s="188"/>
      <c r="D64" s="189" t="s">
        <v>118</v>
      </c>
      <c r="E64" s="190"/>
      <c r="F64" s="190"/>
      <c r="G64" s="190"/>
      <c r="H64" s="190"/>
      <c r="I64" s="191"/>
      <c r="J64" s="192">
        <f>J93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119</v>
      </c>
      <c r="E65" s="196"/>
      <c r="F65" s="196"/>
      <c r="G65" s="196"/>
      <c r="H65" s="196"/>
      <c r="I65" s="197"/>
      <c r="J65" s="198">
        <f>J94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124</v>
      </c>
      <c r="E66" s="196"/>
      <c r="F66" s="196"/>
      <c r="G66" s="196"/>
      <c r="H66" s="196"/>
      <c r="I66" s="197"/>
      <c r="J66" s="198">
        <f>J102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138</v>
      </c>
      <c r="E67" s="190"/>
      <c r="F67" s="190"/>
      <c r="G67" s="190"/>
      <c r="H67" s="190"/>
      <c r="I67" s="191"/>
      <c r="J67" s="192">
        <f>J104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4"/>
      <c r="C68" s="127"/>
      <c r="D68" s="195" t="s">
        <v>2870</v>
      </c>
      <c r="E68" s="196"/>
      <c r="F68" s="196"/>
      <c r="G68" s="196"/>
      <c r="H68" s="196"/>
      <c r="I68" s="197"/>
      <c r="J68" s="198">
        <f>J105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2871</v>
      </c>
      <c r="E69" s="196"/>
      <c r="F69" s="196"/>
      <c r="G69" s="196"/>
      <c r="H69" s="196"/>
      <c r="I69" s="197"/>
      <c r="J69" s="198">
        <f>J122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141</v>
      </c>
      <c r="E70" s="196"/>
      <c r="F70" s="196"/>
      <c r="G70" s="196"/>
      <c r="H70" s="196"/>
      <c r="I70" s="197"/>
      <c r="J70" s="198">
        <f>J145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177"/>
      <c r="J72" s="62"/>
      <c r="K72" s="6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180"/>
      <c r="J76" s="64"/>
      <c r="K76" s="64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162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81" t="str">
        <f>E7</f>
        <v>MIKULÁŠOVICE DOLNÍ NÁDRAŽÍ ON PD - OPRAVA OBJEKTU - ZMĚNA č.2</v>
      </c>
      <c r="F80" s="34"/>
      <c r="G80" s="34"/>
      <c r="H80" s="34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110</v>
      </c>
      <c r="D81" s="24"/>
      <c r="E81" s="24"/>
      <c r="F81" s="24"/>
      <c r="G81" s="24"/>
      <c r="H81" s="24"/>
      <c r="I81" s="140"/>
      <c r="J81" s="24"/>
      <c r="K81" s="24"/>
      <c r="L81" s="22"/>
    </row>
    <row r="82" s="2" customFormat="1" ht="14.4" customHeight="1">
      <c r="A82" s="40"/>
      <c r="B82" s="41"/>
      <c r="C82" s="42"/>
      <c r="D82" s="42"/>
      <c r="E82" s="181" t="s">
        <v>111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112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4.4" customHeight="1">
      <c r="A84" s="40"/>
      <c r="B84" s="41"/>
      <c r="C84" s="42"/>
      <c r="D84" s="42"/>
      <c r="E84" s="71" t="str">
        <f>E11</f>
        <v>D.1.2 - ZDRAVOTNÍ INSTALACE</v>
      </c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F14</f>
        <v>MIKULÁŠOVICE</v>
      </c>
      <c r="G86" s="42"/>
      <c r="H86" s="42"/>
      <c r="I86" s="151" t="s">
        <v>24</v>
      </c>
      <c r="J86" s="74" t="str">
        <f>IF(J14="","",J14)</f>
        <v>10. 12. 2019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8" customHeight="1">
      <c r="A88" s="40"/>
      <c r="B88" s="41"/>
      <c r="C88" s="34" t="s">
        <v>26</v>
      </c>
      <c r="D88" s="42"/>
      <c r="E88" s="42"/>
      <c r="F88" s="29" t="str">
        <f>E17</f>
        <v>SŽDC, s.o. - PRAHA 1</v>
      </c>
      <c r="G88" s="42"/>
      <c r="H88" s="42"/>
      <c r="I88" s="151" t="s">
        <v>32</v>
      </c>
      <c r="J88" s="38" t="str">
        <f>E23</f>
        <v>ATELIER DS 76 - D.SUCHEVIČ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6" customHeight="1">
      <c r="A89" s="40"/>
      <c r="B89" s="41"/>
      <c r="C89" s="34" t="s">
        <v>30</v>
      </c>
      <c r="D89" s="42"/>
      <c r="E89" s="42"/>
      <c r="F89" s="29" t="str">
        <f>IF(E20="","",E20)</f>
        <v>Vyplň údaj</v>
      </c>
      <c r="G89" s="42"/>
      <c r="H89" s="42"/>
      <c r="I89" s="151" t="s">
        <v>35</v>
      </c>
      <c r="J89" s="38" t="str">
        <f>E26</f>
        <v xml:space="preserve"> 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0"/>
      <c r="B91" s="201"/>
      <c r="C91" s="202" t="s">
        <v>163</v>
      </c>
      <c r="D91" s="203" t="s">
        <v>58</v>
      </c>
      <c r="E91" s="203" t="s">
        <v>54</v>
      </c>
      <c r="F91" s="203" t="s">
        <v>55</v>
      </c>
      <c r="G91" s="203" t="s">
        <v>164</v>
      </c>
      <c r="H91" s="203" t="s">
        <v>165</v>
      </c>
      <c r="I91" s="204" t="s">
        <v>166</v>
      </c>
      <c r="J91" s="203" t="s">
        <v>116</v>
      </c>
      <c r="K91" s="205" t="s">
        <v>167</v>
      </c>
      <c r="L91" s="206"/>
      <c r="M91" s="94" t="s">
        <v>21</v>
      </c>
      <c r="N91" s="95" t="s">
        <v>43</v>
      </c>
      <c r="O91" s="95" t="s">
        <v>168</v>
      </c>
      <c r="P91" s="95" t="s">
        <v>169</v>
      </c>
      <c r="Q91" s="95" t="s">
        <v>170</v>
      </c>
      <c r="R91" s="95" t="s">
        <v>171</v>
      </c>
      <c r="S91" s="95" t="s">
        <v>172</v>
      </c>
      <c r="T91" s="96" t="s">
        <v>173</v>
      </c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</row>
    <row r="92" s="2" customFormat="1" ht="22.8" customHeight="1">
      <c r="A92" s="40"/>
      <c r="B92" s="41"/>
      <c r="C92" s="101" t="s">
        <v>174</v>
      </c>
      <c r="D92" s="42"/>
      <c r="E92" s="42"/>
      <c r="F92" s="42"/>
      <c r="G92" s="42"/>
      <c r="H92" s="42"/>
      <c r="I92" s="148"/>
      <c r="J92" s="207">
        <f>BK92</f>
        <v>0</v>
      </c>
      <c r="K92" s="42"/>
      <c r="L92" s="46"/>
      <c r="M92" s="97"/>
      <c r="N92" s="208"/>
      <c r="O92" s="98"/>
      <c r="P92" s="209">
        <f>P93+P104</f>
        <v>0</v>
      </c>
      <c r="Q92" s="98"/>
      <c r="R92" s="209">
        <f>R93+R104</f>
        <v>0</v>
      </c>
      <c r="S92" s="98"/>
      <c r="T92" s="210">
        <f>T93+T104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117</v>
      </c>
      <c r="BK92" s="211">
        <f>BK93+BK104</f>
        <v>0</v>
      </c>
    </row>
    <row r="93" s="12" customFormat="1" ht="25.92" customHeight="1">
      <c r="A93" s="12"/>
      <c r="B93" s="212"/>
      <c r="C93" s="213"/>
      <c r="D93" s="214" t="s">
        <v>72</v>
      </c>
      <c r="E93" s="215" t="s">
        <v>175</v>
      </c>
      <c r="F93" s="215" t="s">
        <v>176</v>
      </c>
      <c r="G93" s="213"/>
      <c r="H93" s="213"/>
      <c r="I93" s="216"/>
      <c r="J93" s="217">
        <f>BK93</f>
        <v>0</v>
      </c>
      <c r="K93" s="213"/>
      <c r="L93" s="218"/>
      <c r="M93" s="219"/>
      <c r="N93" s="220"/>
      <c r="O93" s="220"/>
      <c r="P93" s="221">
        <f>P94+P102</f>
        <v>0</v>
      </c>
      <c r="Q93" s="220"/>
      <c r="R93" s="221">
        <f>R94+R102</f>
        <v>0</v>
      </c>
      <c r="S93" s="220"/>
      <c r="T93" s="222">
        <f>T94+T102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3" t="s">
        <v>80</v>
      </c>
      <c r="AT93" s="224" t="s">
        <v>72</v>
      </c>
      <c r="AU93" s="224" t="s">
        <v>73</v>
      </c>
      <c r="AY93" s="223" t="s">
        <v>177</v>
      </c>
      <c r="BK93" s="225">
        <f>BK94+BK102</f>
        <v>0</v>
      </c>
    </row>
    <row r="94" s="12" customFormat="1" ht="22.8" customHeight="1">
      <c r="A94" s="12"/>
      <c r="B94" s="212"/>
      <c r="C94" s="213"/>
      <c r="D94" s="214" t="s">
        <v>72</v>
      </c>
      <c r="E94" s="226" t="s">
        <v>80</v>
      </c>
      <c r="F94" s="226" t="s">
        <v>178</v>
      </c>
      <c r="G94" s="213"/>
      <c r="H94" s="213"/>
      <c r="I94" s="216"/>
      <c r="J94" s="227">
        <f>BK94</f>
        <v>0</v>
      </c>
      <c r="K94" s="213"/>
      <c r="L94" s="218"/>
      <c r="M94" s="219"/>
      <c r="N94" s="220"/>
      <c r="O94" s="220"/>
      <c r="P94" s="221">
        <f>SUM(P95:P101)</f>
        <v>0</v>
      </c>
      <c r="Q94" s="220"/>
      <c r="R94" s="221">
        <f>SUM(R95:R101)</f>
        <v>0</v>
      </c>
      <c r="S94" s="220"/>
      <c r="T94" s="222">
        <f>SUM(T95:T101)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80</v>
      </c>
      <c r="AT94" s="224" t="s">
        <v>72</v>
      </c>
      <c r="AU94" s="224" t="s">
        <v>80</v>
      </c>
      <c r="AY94" s="223" t="s">
        <v>177</v>
      </c>
      <c r="BK94" s="225">
        <f>SUM(BK95:BK101)</f>
        <v>0</v>
      </c>
    </row>
    <row r="95" s="2" customFormat="1" ht="14.4" customHeight="1">
      <c r="A95" s="40"/>
      <c r="B95" s="41"/>
      <c r="C95" s="228" t="s">
        <v>80</v>
      </c>
      <c r="D95" s="228" t="s">
        <v>179</v>
      </c>
      <c r="E95" s="229" t="s">
        <v>2872</v>
      </c>
      <c r="F95" s="230" t="s">
        <v>2873</v>
      </c>
      <c r="G95" s="231" t="s">
        <v>182</v>
      </c>
      <c r="H95" s="232">
        <v>8</v>
      </c>
      <c r="I95" s="233"/>
      <c r="J95" s="234">
        <f>ROUND(I95*H95,2)</f>
        <v>0</v>
      </c>
      <c r="K95" s="230" t="s">
        <v>21</v>
      </c>
      <c r="L95" s="46"/>
      <c r="M95" s="235" t="s">
        <v>21</v>
      </c>
      <c r="N95" s="236" t="s">
        <v>44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</v>
      </c>
      <c r="T95" s="23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184</v>
      </c>
      <c r="AT95" s="239" t="s">
        <v>179</v>
      </c>
      <c r="AU95" s="239" t="s">
        <v>82</v>
      </c>
      <c r="AY95" s="19" t="s">
        <v>177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80</v>
      </c>
      <c r="BK95" s="240">
        <f>ROUND(I95*H95,2)</f>
        <v>0</v>
      </c>
      <c r="BL95" s="19" t="s">
        <v>184</v>
      </c>
      <c r="BM95" s="239" t="s">
        <v>2874</v>
      </c>
    </row>
    <row r="96" s="2" customFormat="1" ht="14.4" customHeight="1">
      <c r="A96" s="40"/>
      <c r="B96" s="41"/>
      <c r="C96" s="228" t="s">
        <v>82</v>
      </c>
      <c r="D96" s="228" t="s">
        <v>179</v>
      </c>
      <c r="E96" s="229" t="s">
        <v>2875</v>
      </c>
      <c r="F96" s="230" t="s">
        <v>2876</v>
      </c>
      <c r="G96" s="231" t="s">
        <v>182</v>
      </c>
      <c r="H96" s="232">
        <v>8</v>
      </c>
      <c r="I96" s="233"/>
      <c r="J96" s="234">
        <f>ROUND(I96*H96,2)</f>
        <v>0</v>
      </c>
      <c r="K96" s="230" t="s">
        <v>21</v>
      </c>
      <c r="L96" s="46"/>
      <c r="M96" s="235" t="s">
        <v>21</v>
      </c>
      <c r="N96" s="236" t="s">
        <v>44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184</v>
      </c>
      <c r="AT96" s="239" t="s">
        <v>179</v>
      </c>
      <c r="AU96" s="239" t="s">
        <v>82</v>
      </c>
      <c r="AY96" s="19" t="s">
        <v>177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80</v>
      </c>
      <c r="BK96" s="240">
        <f>ROUND(I96*H96,2)</f>
        <v>0</v>
      </c>
      <c r="BL96" s="19" t="s">
        <v>184</v>
      </c>
      <c r="BM96" s="239" t="s">
        <v>2877</v>
      </c>
    </row>
    <row r="97" s="2" customFormat="1" ht="14.4" customHeight="1">
      <c r="A97" s="40"/>
      <c r="B97" s="41"/>
      <c r="C97" s="228" t="s">
        <v>199</v>
      </c>
      <c r="D97" s="228" t="s">
        <v>179</v>
      </c>
      <c r="E97" s="229" t="s">
        <v>2878</v>
      </c>
      <c r="F97" s="230" t="s">
        <v>2879</v>
      </c>
      <c r="G97" s="231" t="s">
        <v>182</v>
      </c>
      <c r="H97" s="232">
        <v>4</v>
      </c>
      <c r="I97" s="233"/>
      <c r="J97" s="234">
        <f>ROUND(I97*H97,2)</f>
        <v>0</v>
      </c>
      <c r="K97" s="230" t="s">
        <v>21</v>
      </c>
      <c r="L97" s="46"/>
      <c r="M97" s="235" t="s">
        <v>21</v>
      </c>
      <c r="N97" s="236" t="s">
        <v>44</v>
      </c>
      <c r="O97" s="86"/>
      <c r="P97" s="237">
        <f>O97*H97</f>
        <v>0</v>
      </c>
      <c r="Q97" s="237">
        <v>0</v>
      </c>
      <c r="R97" s="237">
        <f>Q97*H97</f>
        <v>0</v>
      </c>
      <c r="S97" s="237">
        <v>0</v>
      </c>
      <c r="T97" s="23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9" t="s">
        <v>184</v>
      </c>
      <c r="AT97" s="239" t="s">
        <v>179</v>
      </c>
      <c r="AU97" s="239" t="s">
        <v>82</v>
      </c>
      <c r="AY97" s="19" t="s">
        <v>177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19" t="s">
        <v>80</v>
      </c>
      <c r="BK97" s="240">
        <f>ROUND(I97*H97,2)</f>
        <v>0</v>
      </c>
      <c r="BL97" s="19" t="s">
        <v>184</v>
      </c>
      <c r="BM97" s="239" t="s">
        <v>2880</v>
      </c>
    </row>
    <row r="98" s="2" customFormat="1" ht="14.4" customHeight="1">
      <c r="A98" s="40"/>
      <c r="B98" s="41"/>
      <c r="C98" s="228" t="s">
        <v>184</v>
      </c>
      <c r="D98" s="228" t="s">
        <v>179</v>
      </c>
      <c r="E98" s="229" t="s">
        <v>2881</v>
      </c>
      <c r="F98" s="230" t="s">
        <v>2882</v>
      </c>
      <c r="G98" s="231" t="s">
        <v>269</v>
      </c>
      <c r="H98" s="232">
        <v>16</v>
      </c>
      <c r="I98" s="233"/>
      <c r="J98" s="234">
        <f>ROUND(I98*H98,2)</f>
        <v>0</v>
      </c>
      <c r="K98" s="230" t="s">
        <v>21</v>
      </c>
      <c r="L98" s="46"/>
      <c r="M98" s="235" t="s">
        <v>21</v>
      </c>
      <c r="N98" s="236" t="s">
        <v>44</v>
      </c>
      <c r="O98" s="86"/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9" t="s">
        <v>184</v>
      </c>
      <c r="AT98" s="239" t="s">
        <v>179</v>
      </c>
      <c r="AU98" s="239" t="s">
        <v>82</v>
      </c>
      <c r="AY98" s="19" t="s">
        <v>177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9" t="s">
        <v>80</v>
      </c>
      <c r="BK98" s="240">
        <f>ROUND(I98*H98,2)</f>
        <v>0</v>
      </c>
      <c r="BL98" s="19" t="s">
        <v>184</v>
      </c>
      <c r="BM98" s="239" t="s">
        <v>2883</v>
      </c>
    </row>
    <row r="99" s="2" customFormat="1" ht="14.4" customHeight="1">
      <c r="A99" s="40"/>
      <c r="B99" s="41"/>
      <c r="C99" s="228" t="s">
        <v>211</v>
      </c>
      <c r="D99" s="228" t="s">
        <v>179</v>
      </c>
      <c r="E99" s="229" t="s">
        <v>2884</v>
      </c>
      <c r="F99" s="230" t="s">
        <v>2885</v>
      </c>
      <c r="G99" s="231" t="s">
        <v>182</v>
      </c>
      <c r="H99" s="232">
        <v>8</v>
      </c>
      <c r="I99" s="233"/>
      <c r="J99" s="234">
        <f>ROUND(I99*H99,2)</f>
        <v>0</v>
      </c>
      <c r="K99" s="230" t="s">
        <v>21</v>
      </c>
      <c r="L99" s="46"/>
      <c r="M99" s="235" t="s">
        <v>21</v>
      </c>
      <c r="N99" s="236" t="s">
        <v>44</v>
      </c>
      <c r="O99" s="86"/>
      <c r="P99" s="237">
        <f>O99*H99</f>
        <v>0</v>
      </c>
      <c r="Q99" s="237">
        <v>0</v>
      </c>
      <c r="R99" s="237">
        <f>Q99*H99</f>
        <v>0</v>
      </c>
      <c r="S99" s="237">
        <v>0</v>
      </c>
      <c r="T99" s="23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9" t="s">
        <v>184</v>
      </c>
      <c r="AT99" s="239" t="s">
        <v>179</v>
      </c>
      <c r="AU99" s="239" t="s">
        <v>82</v>
      </c>
      <c r="AY99" s="19" t="s">
        <v>177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19" t="s">
        <v>80</v>
      </c>
      <c r="BK99" s="240">
        <f>ROUND(I99*H99,2)</f>
        <v>0</v>
      </c>
      <c r="BL99" s="19" t="s">
        <v>184</v>
      </c>
      <c r="BM99" s="239" t="s">
        <v>2886</v>
      </c>
    </row>
    <row r="100" s="2" customFormat="1" ht="14.4" customHeight="1">
      <c r="A100" s="40"/>
      <c r="B100" s="41"/>
      <c r="C100" s="228" t="s">
        <v>218</v>
      </c>
      <c r="D100" s="228" t="s">
        <v>179</v>
      </c>
      <c r="E100" s="229" t="s">
        <v>2887</v>
      </c>
      <c r="F100" s="230" t="s">
        <v>2888</v>
      </c>
      <c r="G100" s="231" t="s">
        <v>182</v>
      </c>
      <c r="H100" s="232">
        <v>8</v>
      </c>
      <c r="I100" s="233"/>
      <c r="J100" s="234">
        <f>ROUND(I100*H100,2)</f>
        <v>0</v>
      </c>
      <c r="K100" s="230" t="s">
        <v>21</v>
      </c>
      <c r="L100" s="46"/>
      <c r="M100" s="235" t="s">
        <v>21</v>
      </c>
      <c r="N100" s="236" t="s">
        <v>44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184</v>
      </c>
      <c r="AT100" s="239" t="s">
        <v>179</v>
      </c>
      <c r="AU100" s="239" t="s">
        <v>82</v>
      </c>
      <c r="AY100" s="19" t="s">
        <v>177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80</v>
      </c>
      <c r="BK100" s="240">
        <f>ROUND(I100*H100,2)</f>
        <v>0</v>
      </c>
      <c r="BL100" s="19" t="s">
        <v>184</v>
      </c>
      <c r="BM100" s="239" t="s">
        <v>2889</v>
      </c>
    </row>
    <row r="101" s="2" customFormat="1" ht="14.4" customHeight="1">
      <c r="A101" s="40"/>
      <c r="B101" s="41"/>
      <c r="C101" s="228" t="s">
        <v>223</v>
      </c>
      <c r="D101" s="228" t="s">
        <v>179</v>
      </c>
      <c r="E101" s="229" t="s">
        <v>2890</v>
      </c>
      <c r="F101" s="230" t="s">
        <v>2891</v>
      </c>
      <c r="G101" s="231" t="s">
        <v>182</v>
      </c>
      <c r="H101" s="232">
        <v>3</v>
      </c>
      <c r="I101" s="233"/>
      <c r="J101" s="234">
        <f>ROUND(I101*H101,2)</f>
        <v>0</v>
      </c>
      <c r="K101" s="230" t="s">
        <v>21</v>
      </c>
      <c r="L101" s="46"/>
      <c r="M101" s="235" t="s">
        <v>21</v>
      </c>
      <c r="N101" s="236" t="s">
        <v>44</v>
      </c>
      <c r="O101" s="86"/>
      <c r="P101" s="237">
        <f>O101*H101</f>
        <v>0</v>
      </c>
      <c r="Q101" s="237">
        <v>0</v>
      </c>
      <c r="R101" s="237">
        <f>Q101*H101</f>
        <v>0</v>
      </c>
      <c r="S101" s="237">
        <v>0</v>
      </c>
      <c r="T101" s="23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184</v>
      </c>
      <c r="AT101" s="239" t="s">
        <v>179</v>
      </c>
      <c r="AU101" s="239" t="s">
        <v>82</v>
      </c>
      <c r="AY101" s="19" t="s">
        <v>177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80</v>
      </c>
      <c r="BK101" s="240">
        <f>ROUND(I101*H101,2)</f>
        <v>0</v>
      </c>
      <c r="BL101" s="19" t="s">
        <v>184</v>
      </c>
      <c r="BM101" s="239" t="s">
        <v>2892</v>
      </c>
    </row>
    <row r="102" s="12" customFormat="1" ht="22.8" customHeight="1">
      <c r="A102" s="12"/>
      <c r="B102" s="212"/>
      <c r="C102" s="213"/>
      <c r="D102" s="214" t="s">
        <v>72</v>
      </c>
      <c r="E102" s="226" t="s">
        <v>184</v>
      </c>
      <c r="F102" s="226" t="s">
        <v>533</v>
      </c>
      <c r="G102" s="213"/>
      <c r="H102" s="213"/>
      <c r="I102" s="216"/>
      <c r="J102" s="227">
        <f>BK102</f>
        <v>0</v>
      </c>
      <c r="K102" s="213"/>
      <c r="L102" s="218"/>
      <c r="M102" s="219"/>
      <c r="N102" s="220"/>
      <c r="O102" s="220"/>
      <c r="P102" s="221">
        <f>P103</f>
        <v>0</v>
      </c>
      <c r="Q102" s="220"/>
      <c r="R102" s="221">
        <f>R103</f>
        <v>0</v>
      </c>
      <c r="S102" s="220"/>
      <c r="T102" s="222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3" t="s">
        <v>80</v>
      </c>
      <c r="AT102" s="224" t="s">
        <v>72</v>
      </c>
      <c r="AU102" s="224" t="s">
        <v>80</v>
      </c>
      <c r="AY102" s="223" t="s">
        <v>177</v>
      </c>
      <c r="BK102" s="225">
        <f>BK103</f>
        <v>0</v>
      </c>
    </row>
    <row r="103" s="2" customFormat="1" ht="14.4" customHeight="1">
      <c r="A103" s="40"/>
      <c r="B103" s="41"/>
      <c r="C103" s="228" t="s">
        <v>195</v>
      </c>
      <c r="D103" s="228" t="s">
        <v>179</v>
      </c>
      <c r="E103" s="229" t="s">
        <v>2893</v>
      </c>
      <c r="F103" s="230" t="s">
        <v>2894</v>
      </c>
      <c r="G103" s="231" t="s">
        <v>182</v>
      </c>
      <c r="H103" s="232">
        <v>1</v>
      </c>
      <c r="I103" s="233"/>
      <c r="J103" s="234">
        <f>ROUND(I103*H103,2)</f>
        <v>0</v>
      </c>
      <c r="K103" s="230" t="s">
        <v>21</v>
      </c>
      <c r="L103" s="46"/>
      <c r="M103" s="235" t="s">
        <v>21</v>
      </c>
      <c r="N103" s="236" t="s">
        <v>44</v>
      </c>
      <c r="O103" s="86"/>
      <c r="P103" s="237">
        <f>O103*H103</f>
        <v>0</v>
      </c>
      <c r="Q103" s="237">
        <v>0</v>
      </c>
      <c r="R103" s="237">
        <f>Q103*H103</f>
        <v>0</v>
      </c>
      <c r="S103" s="237">
        <v>0</v>
      </c>
      <c r="T103" s="23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9" t="s">
        <v>184</v>
      </c>
      <c r="AT103" s="239" t="s">
        <v>179</v>
      </c>
      <c r="AU103" s="239" t="s">
        <v>82</v>
      </c>
      <c r="AY103" s="19" t="s">
        <v>177</v>
      </c>
      <c r="BE103" s="240">
        <f>IF(N103="základní",J103,0)</f>
        <v>0</v>
      </c>
      <c r="BF103" s="240">
        <f>IF(N103="snížená",J103,0)</f>
        <v>0</v>
      </c>
      <c r="BG103" s="240">
        <f>IF(N103="zákl. přenesená",J103,0)</f>
        <v>0</v>
      </c>
      <c r="BH103" s="240">
        <f>IF(N103="sníž. přenesená",J103,0)</f>
        <v>0</v>
      </c>
      <c r="BI103" s="240">
        <f>IF(N103="nulová",J103,0)</f>
        <v>0</v>
      </c>
      <c r="BJ103" s="19" t="s">
        <v>80</v>
      </c>
      <c r="BK103" s="240">
        <f>ROUND(I103*H103,2)</f>
        <v>0</v>
      </c>
      <c r="BL103" s="19" t="s">
        <v>184</v>
      </c>
      <c r="BM103" s="239" t="s">
        <v>2895</v>
      </c>
    </row>
    <row r="104" s="12" customFormat="1" ht="25.92" customHeight="1">
      <c r="A104" s="12"/>
      <c r="B104" s="212"/>
      <c r="C104" s="213"/>
      <c r="D104" s="214" t="s">
        <v>72</v>
      </c>
      <c r="E104" s="215" t="s">
        <v>1699</v>
      </c>
      <c r="F104" s="215" t="s">
        <v>1700</v>
      </c>
      <c r="G104" s="213"/>
      <c r="H104" s="213"/>
      <c r="I104" s="216"/>
      <c r="J104" s="217">
        <f>BK104</f>
        <v>0</v>
      </c>
      <c r="K104" s="213"/>
      <c r="L104" s="218"/>
      <c r="M104" s="219"/>
      <c r="N104" s="220"/>
      <c r="O104" s="220"/>
      <c r="P104" s="221">
        <f>P105+P122+P145</f>
        <v>0</v>
      </c>
      <c r="Q104" s="220"/>
      <c r="R104" s="221">
        <f>R105+R122+R145</f>
        <v>0</v>
      </c>
      <c r="S104" s="220"/>
      <c r="T104" s="222">
        <f>T105+T122+T145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3" t="s">
        <v>82</v>
      </c>
      <c r="AT104" s="224" t="s">
        <v>72</v>
      </c>
      <c r="AU104" s="224" t="s">
        <v>73</v>
      </c>
      <c r="AY104" s="223" t="s">
        <v>177</v>
      </c>
      <c r="BK104" s="225">
        <f>BK105+BK122+BK145</f>
        <v>0</v>
      </c>
    </row>
    <row r="105" s="12" customFormat="1" ht="22.8" customHeight="1">
      <c r="A105" s="12"/>
      <c r="B105" s="212"/>
      <c r="C105" s="213"/>
      <c r="D105" s="214" t="s">
        <v>72</v>
      </c>
      <c r="E105" s="226" t="s">
        <v>2896</v>
      </c>
      <c r="F105" s="226" t="s">
        <v>2897</v>
      </c>
      <c r="G105" s="213"/>
      <c r="H105" s="213"/>
      <c r="I105" s="216"/>
      <c r="J105" s="227">
        <f>BK105</f>
        <v>0</v>
      </c>
      <c r="K105" s="213"/>
      <c r="L105" s="218"/>
      <c r="M105" s="219"/>
      <c r="N105" s="220"/>
      <c r="O105" s="220"/>
      <c r="P105" s="221">
        <f>SUM(P106:P121)</f>
        <v>0</v>
      </c>
      <c r="Q105" s="220"/>
      <c r="R105" s="221">
        <f>SUM(R106:R121)</f>
        <v>0</v>
      </c>
      <c r="S105" s="220"/>
      <c r="T105" s="222">
        <f>SUM(T106:T121)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3" t="s">
        <v>82</v>
      </c>
      <c r="AT105" s="224" t="s">
        <v>72</v>
      </c>
      <c r="AU105" s="224" t="s">
        <v>80</v>
      </c>
      <c r="AY105" s="223" t="s">
        <v>177</v>
      </c>
      <c r="BK105" s="225">
        <f>SUM(BK106:BK121)</f>
        <v>0</v>
      </c>
    </row>
    <row r="106" s="2" customFormat="1" ht="14.4" customHeight="1">
      <c r="A106" s="40"/>
      <c r="B106" s="41"/>
      <c r="C106" s="228" t="s">
        <v>237</v>
      </c>
      <c r="D106" s="228" t="s">
        <v>179</v>
      </c>
      <c r="E106" s="229" t="s">
        <v>2898</v>
      </c>
      <c r="F106" s="230" t="s">
        <v>2899</v>
      </c>
      <c r="G106" s="231" t="s">
        <v>293</v>
      </c>
      <c r="H106" s="232">
        <v>11</v>
      </c>
      <c r="I106" s="233"/>
      <c r="J106" s="234">
        <f>ROUND(I106*H106,2)</f>
        <v>0</v>
      </c>
      <c r="K106" s="230" t="s">
        <v>21</v>
      </c>
      <c r="L106" s="46"/>
      <c r="M106" s="235" t="s">
        <v>21</v>
      </c>
      <c r="N106" s="236" t="s">
        <v>44</v>
      </c>
      <c r="O106" s="86"/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9" t="s">
        <v>184</v>
      </c>
      <c r="AT106" s="239" t="s">
        <v>179</v>
      </c>
      <c r="AU106" s="239" t="s">
        <v>82</v>
      </c>
      <c r="AY106" s="19" t="s">
        <v>177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9" t="s">
        <v>80</v>
      </c>
      <c r="BK106" s="240">
        <f>ROUND(I106*H106,2)</f>
        <v>0</v>
      </c>
      <c r="BL106" s="19" t="s">
        <v>184</v>
      </c>
      <c r="BM106" s="239" t="s">
        <v>2900</v>
      </c>
    </row>
    <row r="107" s="2" customFormat="1" ht="14.4" customHeight="1">
      <c r="A107" s="40"/>
      <c r="B107" s="41"/>
      <c r="C107" s="228" t="s">
        <v>244</v>
      </c>
      <c r="D107" s="228" t="s">
        <v>179</v>
      </c>
      <c r="E107" s="229" t="s">
        <v>2901</v>
      </c>
      <c r="F107" s="230" t="s">
        <v>2902</v>
      </c>
      <c r="G107" s="231" t="s">
        <v>788</v>
      </c>
      <c r="H107" s="232">
        <v>2</v>
      </c>
      <c r="I107" s="233"/>
      <c r="J107" s="234">
        <f>ROUND(I107*H107,2)</f>
        <v>0</v>
      </c>
      <c r="K107" s="230" t="s">
        <v>21</v>
      </c>
      <c r="L107" s="46"/>
      <c r="M107" s="235" t="s">
        <v>21</v>
      </c>
      <c r="N107" s="236" t="s">
        <v>44</v>
      </c>
      <c r="O107" s="86"/>
      <c r="P107" s="237">
        <f>O107*H107</f>
        <v>0</v>
      </c>
      <c r="Q107" s="237">
        <v>0</v>
      </c>
      <c r="R107" s="237">
        <f>Q107*H107</f>
        <v>0</v>
      </c>
      <c r="S107" s="237">
        <v>0</v>
      </c>
      <c r="T107" s="23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9" t="s">
        <v>184</v>
      </c>
      <c r="AT107" s="239" t="s">
        <v>179</v>
      </c>
      <c r="AU107" s="239" t="s">
        <v>82</v>
      </c>
      <c r="AY107" s="19" t="s">
        <v>177</v>
      </c>
      <c r="BE107" s="240">
        <f>IF(N107="základní",J107,0)</f>
        <v>0</v>
      </c>
      <c r="BF107" s="240">
        <f>IF(N107="snížená",J107,0)</f>
        <v>0</v>
      </c>
      <c r="BG107" s="240">
        <f>IF(N107="zákl. přenesená",J107,0)</f>
        <v>0</v>
      </c>
      <c r="BH107" s="240">
        <f>IF(N107="sníž. přenesená",J107,0)</f>
        <v>0</v>
      </c>
      <c r="BI107" s="240">
        <f>IF(N107="nulová",J107,0)</f>
        <v>0</v>
      </c>
      <c r="BJ107" s="19" t="s">
        <v>80</v>
      </c>
      <c r="BK107" s="240">
        <f>ROUND(I107*H107,2)</f>
        <v>0</v>
      </c>
      <c r="BL107" s="19" t="s">
        <v>184</v>
      </c>
      <c r="BM107" s="239" t="s">
        <v>2903</v>
      </c>
    </row>
    <row r="108" s="2" customFormat="1" ht="14.4" customHeight="1">
      <c r="A108" s="40"/>
      <c r="B108" s="41"/>
      <c r="C108" s="228" t="s">
        <v>249</v>
      </c>
      <c r="D108" s="228" t="s">
        <v>179</v>
      </c>
      <c r="E108" s="229" t="s">
        <v>2904</v>
      </c>
      <c r="F108" s="230" t="s">
        <v>2905</v>
      </c>
      <c r="G108" s="231" t="s">
        <v>293</v>
      </c>
      <c r="H108" s="232">
        <v>5</v>
      </c>
      <c r="I108" s="233"/>
      <c r="J108" s="234">
        <f>ROUND(I108*H108,2)</f>
        <v>0</v>
      </c>
      <c r="K108" s="230" t="s">
        <v>21</v>
      </c>
      <c r="L108" s="46"/>
      <c r="M108" s="235" t="s">
        <v>21</v>
      </c>
      <c r="N108" s="236" t="s">
        <v>44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184</v>
      </c>
      <c r="AT108" s="239" t="s">
        <v>179</v>
      </c>
      <c r="AU108" s="239" t="s">
        <v>82</v>
      </c>
      <c r="AY108" s="19" t="s">
        <v>177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80</v>
      </c>
      <c r="BK108" s="240">
        <f>ROUND(I108*H108,2)</f>
        <v>0</v>
      </c>
      <c r="BL108" s="19" t="s">
        <v>184</v>
      </c>
      <c r="BM108" s="239" t="s">
        <v>2906</v>
      </c>
    </row>
    <row r="109" s="2" customFormat="1" ht="14.4" customHeight="1">
      <c r="A109" s="40"/>
      <c r="B109" s="41"/>
      <c r="C109" s="228" t="s">
        <v>255</v>
      </c>
      <c r="D109" s="228" t="s">
        <v>179</v>
      </c>
      <c r="E109" s="229" t="s">
        <v>2907</v>
      </c>
      <c r="F109" s="230" t="s">
        <v>2908</v>
      </c>
      <c r="G109" s="231" t="s">
        <v>293</v>
      </c>
      <c r="H109" s="232">
        <v>4</v>
      </c>
      <c r="I109" s="233"/>
      <c r="J109" s="234">
        <f>ROUND(I109*H109,2)</f>
        <v>0</v>
      </c>
      <c r="K109" s="230" t="s">
        <v>21</v>
      </c>
      <c r="L109" s="46"/>
      <c r="M109" s="235" t="s">
        <v>21</v>
      </c>
      <c r="N109" s="236" t="s">
        <v>44</v>
      </c>
      <c r="O109" s="86"/>
      <c r="P109" s="237">
        <f>O109*H109</f>
        <v>0</v>
      </c>
      <c r="Q109" s="237">
        <v>0</v>
      </c>
      <c r="R109" s="237">
        <f>Q109*H109</f>
        <v>0</v>
      </c>
      <c r="S109" s="237">
        <v>0</v>
      </c>
      <c r="T109" s="23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9" t="s">
        <v>184</v>
      </c>
      <c r="AT109" s="239" t="s">
        <v>179</v>
      </c>
      <c r="AU109" s="239" t="s">
        <v>82</v>
      </c>
      <c r="AY109" s="19" t="s">
        <v>177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19" t="s">
        <v>80</v>
      </c>
      <c r="BK109" s="240">
        <f>ROUND(I109*H109,2)</f>
        <v>0</v>
      </c>
      <c r="BL109" s="19" t="s">
        <v>184</v>
      </c>
      <c r="BM109" s="239" t="s">
        <v>2909</v>
      </c>
    </row>
    <row r="110" s="2" customFormat="1" ht="14.4" customHeight="1">
      <c r="A110" s="40"/>
      <c r="B110" s="41"/>
      <c r="C110" s="228" t="s">
        <v>261</v>
      </c>
      <c r="D110" s="228" t="s">
        <v>179</v>
      </c>
      <c r="E110" s="229" t="s">
        <v>2910</v>
      </c>
      <c r="F110" s="230" t="s">
        <v>2911</v>
      </c>
      <c r="G110" s="231" t="s">
        <v>293</v>
      </c>
      <c r="H110" s="232">
        <v>7</v>
      </c>
      <c r="I110" s="233"/>
      <c r="J110" s="234">
        <f>ROUND(I110*H110,2)</f>
        <v>0</v>
      </c>
      <c r="K110" s="230" t="s">
        <v>21</v>
      </c>
      <c r="L110" s="46"/>
      <c r="M110" s="235" t="s">
        <v>21</v>
      </c>
      <c r="N110" s="236" t="s">
        <v>44</v>
      </c>
      <c r="O110" s="86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9" t="s">
        <v>184</v>
      </c>
      <c r="AT110" s="239" t="s">
        <v>179</v>
      </c>
      <c r="AU110" s="239" t="s">
        <v>82</v>
      </c>
      <c r="AY110" s="19" t="s">
        <v>177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9" t="s">
        <v>80</v>
      </c>
      <c r="BK110" s="240">
        <f>ROUND(I110*H110,2)</f>
        <v>0</v>
      </c>
      <c r="BL110" s="19" t="s">
        <v>184</v>
      </c>
      <c r="BM110" s="239" t="s">
        <v>2912</v>
      </c>
    </row>
    <row r="111" s="2" customFormat="1" ht="14.4" customHeight="1">
      <c r="A111" s="40"/>
      <c r="B111" s="41"/>
      <c r="C111" s="228" t="s">
        <v>266</v>
      </c>
      <c r="D111" s="228" t="s">
        <v>179</v>
      </c>
      <c r="E111" s="229" t="s">
        <v>2913</v>
      </c>
      <c r="F111" s="230" t="s">
        <v>2914</v>
      </c>
      <c r="G111" s="231" t="s">
        <v>293</v>
      </c>
      <c r="H111" s="232">
        <v>4</v>
      </c>
      <c r="I111" s="233"/>
      <c r="J111" s="234">
        <f>ROUND(I111*H111,2)</f>
        <v>0</v>
      </c>
      <c r="K111" s="230" t="s">
        <v>21</v>
      </c>
      <c r="L111" s="46"/>
      <c r="M111" s="235" t="s">
        <v>21</v>
      </c>
      <c r="N111" s="236" t="s">
        <v>44</v>
      </c>
      <c r="O111" s="86"/>
      <c r="P111" s="237">
        <f>O111*H111</f>
        <v>0</v>
      </c>
      <c r="Q111" s="237">
        <v>0</v>
      </c>
      <c r="R111" s="237">
        <f>Q111*H111</f>
        <v>0</v>
      </c>
      <c r="S111" s="237">
        <v>0</v>
      </c>
      <c r="T111" s="23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9" t="s">
        <v>184</v>
      </c>
      <c r="AT111" s="239" t="s">
        <v>179</v>
      </c>
      <c r="AU111" s="239" t="s">
        <v>82</v>
      </c>
      <c r="AY111" s="19" t="s">
        <v>177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19" t="s">
        <v>80</v>
      </c>
      <c r="BK111" s="240">
        <f>ROUND(I111*H111,2)</f>
        <v>0</v>
      </c>
      <c r="BL111" s="19" t="s">
        <v>184</v>
      </c>
      <c r="BM111" s="239" t="s">
        <v>2915</v>
      </c>
    </row>
    <row r="112" s="2" customFormat="1" ht="14.4" customHeight="1">
      <c r="A112" s="40"/>
      <c r="B112" s="41"/>
      <c r="C112" s="228" t="s">
        <v>8</v>
      </c>
      <c r="D112" s="228" t="s">
        <v>179</v>
      </c>
      <c r="E112" s="229" t="s">
        <v>2916</v>
      </c>
      <c r="F112" s="230" t="s">
        <v>2917</v>
      </c>
      <c r="G112" s="231" t="s">
        <v>293</v>
      </c>
      <c r="H112" s="232">
        <v>1</v>
      </c>
      <c r="I112" s="233"/>
      <c r="J112" s="234">
        <f>ROUND(I112*H112,2)</f>
        <v>0</v>
      </c>
      <c r="K112" s="230" t="s">
        <v>21</v>
      </c>
      <c r="L112" s="46"/>
      <c r="M112" s="235" t="s">
        <v>21</v>
      </c>
      <c r="N112" s="236" t="s">
        <v>44</v>
      </c>
      <c r="O112" s="86"/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184</v>
      </c>
      <c r="AT112" s="239" t="s">
        <v>179</v>
      </c>
      <c r="AU112" s="239" t="s">
        <v>82</v>
      </c>
      <c r="AY112" s="19" t="s">
        <v>177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80</v>
      </c>
      <c r="BK112" s="240">
        <f>ROUND(I112*H112,2)</f>
        <v>0</v>
      </c>
      <c r="BL112" s="19" t="s">
        <v>184</v>
      </c>
      <c r="BM112" s="239" t="s">
        <v>2918</v>
      </c>
    </row>
    <row r="113" s="2" customFormat="1" ht="14.4" customHeight="1">
      <c r="A113" s="40"/>
      <c r="B113" s="41"/>
      <c r="C113" s="228" t="s">
        <v>290</v>
      </c>
      <c r="D113" s="228" t="s">
        <v>179</v>
      </c>
      <c r="E113" s="229" t="s">
        <v>2919</v>
      </c>
      <c r="F113" s="230" t="s">
        <v>2920</v>
      </c>
      <c r="G113" s="231" t="s">
        <v>293</v>
      </c>
      <c r="H113" s="232">
        <v>4</v>
      </c>
      <c r="I113" s="233"/>
      <c r="J113" s="234">
        <f>ROUND(I113*H113,2)</f>
        <v>0</v>
      </c>
      <c r="K113" s="230" t="s">
        <v>21</v>
      </c>
      <c r="L113" s="46"/>
      <c r="M113" s="235" t="s">
        <v>21</v>
      </c>
      <c r="N113" s="236" t="s">
        <v>44</v>
      </c>
      <c r="O113" s="86"/>
      <c r="P113" s="237">
        <f>O113*H113</f>
        <v>0</v>
      </c>
      <c r="Q113" s="237">
        <v>0</v>
      </c>
      <c r="R113" s="237">
        <f>Q113*H113</f>
        <v>0</v>
      </c>
      <c r="S113" s="237">
        <v>0</v>
      </c>
      <c r="T113" s="23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9" t="s">
        <v>184</v>
      </c>
      <c r="AT113" s="239" t="s">
        <v>179</v>
      </c>
      <c r="AU113" s="239" t="s">
        <v>82</v>
      </c>
      <c r="AY113" s="19" t="s">
        <v>177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19" t="s">
        <v>80</v>
      </c>
      <c r="BK113" s="240">
        <f>ROUND(I113*H113,2)</f>
        <v>0</v>
      </c>
      <c r="BL113" s="19" t="s">
        <v>184</v>
      </c>
      <c r="BM113" s="239" t="s">
        <v>2921</v>
      </c>
    </row>
    <row r="114" s="2" customFormat="1" ht="14.4" customHeight="1">
      <c r="A114" s="40"/>
      <c r="B114" s="41"/>
      <c r="C114" s="228" t="s">
        <v>298</v>
      </c>
      <c r="D114" s="228" t="s">
        <v>179</v>
      </c>
      <c r="E114" s="229" t="s">
        <v>2922</v>
      </c>
      <c r="F114" s="230" t="s">
        <v>2923</v>
      </c>
      <c r="G114" s="231" t="s">
        <v>293</v>
      </c>
      <c r="H114" s="232">
        <v>10</v>
      </c>
      <c r="I114" s="233"/>
      <c r="J114" s="234">
        <f>ROUND(I114*H114,2)</f>
        <v>0</v>
      </c>
      <c r="K114" s="230" t="s">
        <v>21</v>
      </c>
      <c r="L114" s="46"/>
      <c r="M114" s="235" t="s">
        <v>21</v>
      </c>
      <c r="N114" s="236" t="s">
        <v>44</v>
      </c>
      <c r="O114" s="86"/>
      <c r="P114" s="237">
        <f>O114*H114</f>
        <v>0</v>
      </c>
      <c r="Q114" s="237">
        <v>0</v>
      </c>
      <c r="R114" s="237">
        <f>Q114*H114</f>
        <v>0</v>
      </c>
      <c r="S114" s="237">
        <v>0</v>
      </c>
      <c r="T114" s="23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9" t="s">
        <v>184</v>
      </c>
      <c r="AT114" s="239" t="s">
        <v>179</v>
      </c>
      <c r="AU114" s="239" t="s">
        <v>82</v>
      </c>
      <c r="AY114" s="19" t="s">
        <v>177</v>
      </c>
      <c r="BE114" s="240">
        <f>IF(N114="základní",J114,0)</f>
        <v>0</v>
      </c>
      <c r="BF114" s="240">
        <f>IF(N114="snížená",J114,0)</f>
        <v>0</v>
      </c>
      <c r="BG114" s="240">
        <f>IF(N114="zákl. přenesená",J114,0)</f>
        <v>0</v>
      </c>
      <c r="BH114" s="240">
        <f>IF(N114="sníž. přenesená",J114,0)</f>
        <v>0</v>
      </c>
      <c r="BI114" s="240">
        <f>IF(N114="nulová",J114,0)</f>
        <v>0</v>
      </c>
      <c r="BJ114" s="19" t="s">
        <v>80</v>
      </c>
      <c r="BK114" s="240">
        <f>ROUND(I114*H114,2)</f>
        <v>0</v>
      </c>
      <c r="BL114" s="19" t="s">
        <v>184</v>
      </c>
      <c r="BM114" s="239" t="s">
        <v>2924</v>
      </c>
    </row>
    <row r="115" s="2" customFormat="1" ht="14.4" customHeight="1">
      <c r="A115" s="40"/>
      <c r="B115" s="41"/>
      <c r="C115" s="228" t="s">
        <v>303</v>
      </c>
      <c r="D115" s="228" t="s">
        <v>179</v>
      </c>
      <c r="E115" s="229" t="s">
        <v>2925</v>
      </c>
      <c r="F115" s="230" t="s">
        <v>2926</v>
      </c>
      <c r="G115" s="231" t="s">
        <v>788</v>
      </c>
      <c r="H115" s="232">
        <v>4</v>
      </c>
      <c r="I115" s="233"/>
      <c r="J115" s="234">
        <f>ROUND(I115*H115,2)</f>
        <v>0</v>
      </c>
      <c r="K115" s="230" t="s">
        <v>21</v>
      </c>
      <c r="L115" s="46"/>
      <c r="M115" s="235" t="s">
        <v>21</v>
      </c>
      <c r="N115" s="236" t="s">
        <v>44</v>
      </c>
      <c r="O115" s="86"/>
      <c r="P115" s="237">
        <f>O115*H115</f>
        <v>0</v>
      </c>
      <c r="Q115" s="237">
        <v>0</v>
      </c>
      <c r="R115" s="237">
        <f>Q115*H115</f>
        <v>0</v>
      </c>
      <c r="S115" s="237">
        <v>0</v>
      </c>
      <c r="T115" s="23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9" t="s">
        <v>184</v>
      </c>
      <c r="AT115" s="239" t="s">
        <v>179</v>
      </c>
      <c r="AU115" s="239" t="s">
        <v>82</v>
      </c>
      <c r="AY115" s="19" t="s">
        <v>177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19" t="s">
        <v>80</v>
      </c>
      <c r="BK115" s="240">
        <f>ROUND(I115*H115,2)</f>
        <v>0</v>
      </c>
      <c r="BL115" s="19" t="s">
        <v>184</v>
      </c>
      <c r="BM115" s="239" t="s">
        <v>2927</v>
      </c>
    </row>
    <row r="116" s="2" customFormat="1" ht="14.4" customHeight="1">
      <c r="A116" s="40"/>
      <c r="B116" s="41"/>
      <c r="C116" s="228" t="s">
        <v>312</v>
      </c>
      <c r="D116" s="228" t="s">
        <v>179</v>
      </c>
      <c r="E116" s="229" t="s">
        <v>2928</v>
      </c>
      <c r="F116" s="230" t="s">
        <v>2929</v>
      </c>
      <c r="G116" s="231" t="s">
        <v>788</v>
      </c>
      <c r="H116" s="232">
        <v>4</v>
      </c>
      <c r="I116" s="233"/>
      <c r="J116" s="234">
        <f>ROUND(I116*H116,2)</f>
        <v>0</v>
      </c>
      <c r="K116" s="230" t="s">
        <v>21</v>
      </c>
      <c r="L116" s="46"/>
      <c r="M116" s="235" t="s">
        <v>21</v>
      </c>
      <c r="N116" s="236" t="s">
        <v>44</v>
      </c>
      <c r="O116" s="86"/>
      <c r="P116" s="237">
        <f>O116*H116</f>
        <v>0</v>
      </c>
      <c r="Q116" s="237">
        <v>0</v>
      </c>
      <c r="R116" s="237">
        <f>Q116*H116</f>
        <v>0</v>
      </c>
      <c r="S116" s="237">
        <v>0</v>
      </c>
      <c r="T116" s="23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9" t="s">
        <v>184</v>
      </c>
      <c r="AT116" s="239" t="s">
        <v>179</v>
      </c>
      <c r="AU116" s="239" t="s">
        <v>82</v>
      </c>
      <c r="AY116" s="19" t="s">
        <v>177</v>
      </c>
      <c r="BE116" s="240">
        <f>IF(N116="základní",J116,0)</f>
        <v>0</v>
      </c>
      <c r="BF116" s="240">
        <f>IF(N116="snížená",J116,0)</f>
        <v>0</v>
      </c>
      <c r="BG116" s="240">
        <f>IF(N116="zákl. přenesená",J116,0)</f>
        <v>0</v>
      </c>
      <c r="BH116" s="240">
        <f>IF(N116="sníž. přenesená",J116,0)</f>
        <v>0</v>
      </c>
      <c r="BI116" s="240">
        <f>IF(N116="nulová",J116,0)</f>
        <v>0</v>
      </c>
      <c r="BJ116" s="19" t="s">
        <v>80</v>
      </c>
      <c r="BK116" s="240">
        <f>ROUND(I116*H116,2)</f>
        <v>0</v>
      </c>
      <c r="BL116" s="19" t="s">
        <v>184</v>
      </c>
      <c r="BM116" s="239" t="s">
        <v>2930</v>
      </c>
    </row>
    <row r="117" s="2" customFormat="1" ht="14.4" customHeight="1">
      <c r="A117" s="40"/>
      <c r="B117" s="41"/>
      <c r="C117" s="228" t="s">
        <v>316</v>
      </c>
      <c r="D117" s="228" t="s">
        <v>179</v>
      </c>
      <c r="E117" s="229" t="s">
        <v>2931</v>
      </c>
      <c r="F117" s="230" t="s">
        <v>2932</v>
      </c>
      <c r="G117" s="231" t="s">
        <v>788</v>
      </c>
      <c r="H117" s="232">
        <v>3</v>
      </c>
      <c r="I117" s="233"/>
      <c r="J117" s="234">
        <f>ROUND(I117*H117,2)</f>
        <v>0</v>
      </c>
      <c r="K117" s="230" t="s">
        <v>21</v>
      </c>
      <c r="L117" s="46"/>
      <c r="M117" s="235" t="s">
        <v>21</v>
      </c>
      <c r="N117" s="236" t="s">
        <v>44</v>
      </c>
      <c r="O117" s="86"/>
      <c r="P117" s="237">
        <f>O117*H117</f>
        <v>0</v>
      </c>
      <c r="Q117" s="237">
        <v>0</v>
      </c>
      <c r="R117" s="237">
        <f>Q117*H117</f>
        <v>0</v>
      </c>
      <c r="S117" s="237">
        <v>0</v>
      </c>
      <c r="T117" s="23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9" t="s">
        <v>184</v>
      </c>
      <c r="AT117" s="239" t="s">
        <v>179</v>
      </c>
      <c r="AU117" s="239" t="s">
        <v>82</v>
      </c>
      <c r="AY117" s="19" t="s">
        <v>177</v>
      </c>
      <c r="BE117" s="240">
        <f>IF(N117="základní",J117,0)</f>
        <v>0</v>
      </c>
      <c r="BF117" s="240">
        <f>IF(N117="snížená",J117,0)</f>
        <v>0</v>
      </c>
      <c r="BG117" s="240">
        <f>IF(N117="zákl. přenesená",J117,0)</f>
        <v>0</v>
      </c>
      <c r="BH117" s="240">
        <f>IF(N117="sníž. přenesená",J117,0)</f>
        <v>0</v>
      </c>
      <c r="BI117" s="240">
        <f>IF(N117="nulová",J117,0)</f>
        <v>0</v>
      </c>
      <c r="BJ117" s="19" t="s">
        <v>80</v>
      </c>
      <c r="BK117" s="240">
        <f>ROUND(I117*H117,2)</f>
        <v>0</v>
      </c>
      <c r="BL117" s="19" t="s">
        <v>184</v>
      </c>
      <c r="BM117" s="239" t="s">
        <v>2933</v>
      </c>
    </row>
    <row r="118" s="2" customFormat="1" ht="19.8" customHeight="1">
      <c r="A118" s="40"/>
      <c r="B118" s="41"/>
      <c r="C118" s="228" t="s">
        <v>7</v>
      </c>
      <c r="D118" s="228" t="s">
        <v>179</v>
      </c>
      <c r="E118" s="229" t="s">
        <v>2934</v>
      </c>
      <c r="F118" s="230" t="s">
        <v>2935</v>
      </c>
      <c r="G118" s="231" t="s">
        <v>788</v>
      </c>
      <c r="H118" s="232">
        <v>1</v>
      </c>
      <c r="I118" s="233"/>
      <c r="J118" s="234">
        <f>ROUND(I118*H118,2)</f>
        <v>0</v>
      </c>
      <c r="K118" s="230" t="s">
        <v>21</v>
      </c>
      <c r="L118" s="46"/>
      <c r="M118" s="235" t="s">
        <v>21</v>
      </c>
      <c r="N118" s="236" t="s">
        <v>44</v>
      </c>
      <c r="O118" s="86"/>
      <c r="P118" s="237">
        <f>O118*H118</f>
        <v>0</v>
      </c>
      <c r="Q118" s="237">
        <v>0</v>
      </c>
      <c r="R118" s="237">
        <f>Q118*H118</f>
        <v>0</v>
      </c>
      <c r="S118" s="237">
        <v>0</v>
      </c>
      <c r="T118" s="23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9" t="s">
        <v>184</v>
      </c>
      <c r="AT118" s="239" t="s">
        <v>179</v>
      </c>
      <c r="AU118" s="239" t="s">
        <v>82</v>
      </c>
      <c r="AY118" s="19" t="s">
        <v>177</v>
      </c>
      <c r="BE118" s="240">
        <f>IF(N118="základní",J118,0)</f>
        <v>0</v>
      </c>
      <c r="BF118" s="240">
        <f>IF(N118="snížená",J118,0)</f>
        <v>0</v>
      </c>
      <c r="BG118" s="240">
        <f>IF(N118="zákl. přenesená",J118,0)</f>
        <v>0</v>
      </c>
      <c r="BH118" s="240">
        <f>IF(N118="sníž. přenesená",J118,0)</f>
        <v>0</v>
      </c>
      <c r="BI118" s="240">
        <f>IF(N118="nulová",J118,0)</f>
        <v>0</v>
      </c>
      <c r="BJ118" s="19" t="s">
        <v>80</v>
      </c>
      <c r="BK118" s="240">
        <f>ROUND(I118*H118,2)</f>
        <v>0</v>
      </c>
      <c r="BL118" s="19" t="s">
        <v>184</v>
      </c>
      <c r="BM118" s="239" t="s">
        <v>2936</v>
      </c>
    </row>
    <row r="119" s="2" customFormat="1" ht="14.4" customHeight="1">
      <c r="A119" s="40"/>
      <c r="B119" s="41"/>
      <c r="C119" s="228" t="s">
        <v>325</v>
      </c>
      <c r="D119" s="228" t="s">
        <v>179</v>
      </c>
      <c r="E119" s="229" t="s">
        <v>2937</v>
      </c>
      <c r="F119" s="230" t="s">
        <v>2938</v>
      </c>
      <c r="G119" s="231" t="s">
        <v>788</v>
      </c>
      <c r="H119" s="232">
        <v>2</v>
      </c>
      <c r="I119" s="233"/>
      <c r="J119" s="234">
        <f>ROUND(I119*H119,2)</f>
        <v>0</v>
      </c>
      <c r="K119" s="230" t="s">
        <v>21</v>
      </c>
      <c r="L119" s="46"/>
      <c r="M119" s="235" t="s">
        <v>21</v>
      </c>
      <c r="N119" s="236" t="s">
        <v>44</v>
      </c>
      <c r="O119" s="86"/>
      <c r="P119" s="237">
        <f>O119*H119</f>
        <v>0</v>
      </c>
      <c r="Q119" s="237">
        <v>0</v>
      </c>
      <c r="R119" s="237">
        <f>Q119*H119</f>
        <v>0</v>
      </c>
      <c r="S119" s="237">
        <v>0</v>
      </c>
      <c r="T119" s="23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9" t="s">
        <v>184</v>
      </c>
      <c r="AT119" s="239" t="s">
        <v>179</v>
      </c>
      <c r="AU119" s="239" t="s">
        <v>82</v>
      </c>
      <c r="AY119" s="19" t="s">
        <v>177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9" t="s">
        <v>80</v>
      </c>
      <c r="BK119" s="240">
        <f>ROUND(I119*H119,2)</f>
        <v>0</v>
      </c>
      <c r="BL119" s="19" t="s">
        <v>184</v>
      </c>
      <c r="BM119" s="239" t="s">
        <v>2939</v>
      </c>
    </row>
    <row r="120" s="2" customFormat="1" ht="14.4" customHeight="1">
      <c r="A120" s="40"/>
      <c r="B120" s="41"/>
      <c r="C120" s="228" t="s">
        <v>329</v>
      </c>
      <c r="D120" s="228" t="s">
        <v>179</v>
      </c>
      <c r="E120" s="229" t="s">
        <v>2940</v>
      </c>
      <c r="F120" s="230" t="s">
        <v>2941</v>
      </c>
      <c r="G120" s="231" t="s">
        <v>293</v>
      </c>
      <c r="H120" s="232">
        <v>46</v>
      </c>
      <c r="I120" s="233"/>
      <c r="J120" s="234">
        <f>ROUND(I120*H120,2)</f>
        <v>0</v>
      </c>
      <c r="K120" s="230" t="s">
        <v>21</v>
      </c>
      <c r="L120" s="46"/>
      <c r="M120" s="235" t="s">
        <v>21</v>
      </c>
      <c r="N120" s="236" t="s">
        <v>44</v>
      </c>
      <c r="O120" s="86"/>
      <c r="P120" s="237">
        <f>O120*H120</f>
        <v>0</v>
      </c>
      <c r="Q120" s="237">
        <v>0</v>
      </c>
      <c r="R120" s="237">
        <f>Q120*H120</f>
        <v>0</v>
      </c>
      <c r="S120" s="237">
        <v>0</v>
      </c>
      <c r="T120" s="23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9" t="s">
        <v>184</v>
      </c>
      <c r="AT120" s="239" t="s">
        <v>179</v>
      </c>
      <c r="AU120" s="239" t="s">
        <v>82</v>
      </c>
      <c r="AY120" s="19" t="s">
        <v>177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19" t="s">
        <v>80</v>
      </c>
      <c r="BK120" s="240">
        <f>ROUND(I120*H120,2)</f>
        <v>0</v>
      </c>
      <c r="BL120" s="19" t="s">
        <v>184</v>
      </c>
      <c r="BM120" s="239" t="s">
        <v>2942</v>
      </c>
    </row>
    <row r="121" s="2" customFormat="1" ht="14.4" customHeight="1">
      <c r="A121" s="40"/>
      <c r="B121" s="41"/>
      <c r="C121" s="228" t="s">
        <v>341</v>
      </c>
      <c r="D121" s="228" t="s">
        <v>179</v>
      </c>
      <c r="E121" s="229" t="s">
        <v>2943</v>
      </c>
      <c r="F121" s="230" t="s">
        <v>2944</v>
      </c>
      <c r="G121" s="231" t="s">
        <v>194</v>
      </c>
      <c r="H121" s="232">
        <v>3.6880000000000002</v>
      </c>
      <c r="I121" s="233"/>
      <c r="J121" s="234">
        <f>ROUND(I121*H121,2)</f>
        <v>0</v>
      </c>
      <c r="K121" s="230" t="s">
        <v>21</v>
      </c>
      <c r="L121" s="46"/>
      <c r="M121" s="235" t="s">
        <v>21</v>
      </c>
      <c r="N121" s="236" t="s">
        <v>44</v>
      </c>
      <c r="O121" s="86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9" t="s">
        <v>184</v>
      </c>
      <c r="AT121" s="239" t="s">
        <v>179</v>
      </c>
      <c r="AU121" s="239" t="s">
        <v>82</v>
      </c>
      <c r="AY121" s="19" t="s">
        <v>177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9" t="s">
        <v>80</v>
      </c>
      <c r="BK121" s="240">
        <f>ROUND(I121*H121,2)</f>
        <v>0</v>
      </c>
      <c r="BL121" s="19" t="s">
        <v>184</v>
      </c>
      <c r="BM121" s="239" t="s">
        <v>2945</v>
      </c>
    </row>
    <row r="122" s="12" customFormat="1" ht="22.8" customHeight="1">
      <c r="A122" s="12"/>
      <c r="B122" s="212"/>
      <c r="C122" s="213"/>
      <c r="D122" s="214" t="s">
        <v>72</v>
      </c>
      <c r="E122" s="226" t="s">
        <v>2946</v>
      </c>
      <c r="F122" s="226" t="s">
        <v>2947</v>
      </c>
      <c r="G122" s="213"/>
      <c r="H122" s="213"/>
      <c r="I122" s="216"/>
      <c r="J122" s="227">
        <f>BK122</f>
        <v>0</v>
      </c>
      <c r="K122" s="213"/>
      <c r="L122" s="218"/>
      <c r="M122" s="219"/>
      <c r="N122" s="220"/>
      <c r="O122" s="220"/>
      <c r="P122" s="221">
        <f>SUM(P123:P144)</f>
        <v>0</v>
      </c>
      <c r="Q122" s="220"/>
      <c r="R122" s="221">
        <f>SUM(R123:R144)</f>
        <v>0</v>
      </c>
      <c r="S122" s="220"/>
      <c r="T122" s="222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82</v>
      </c>
      <c r="AT122" s="224" t="s">
        <v>72</v>
      </c>
      <c r="AU122" s="224" t="s">
        <v>80</v>
      </c>
      <c r="AY122" s="223" t="s">
        <v>177</v>
      </c>
      <c r="BK122" s="225">
        <f>SUM(BK123:BK144)</f>
        <v>0</v>
      </c>
    </row>
    <row r="123" s="2" customFormat="1" ht="14.4" customHeight="1">
      <c r="A123" s="40"/>
      <c r="B123" s="41"/>
      <c r="C123" s="228" t="s">
        <v>346</v>
      </c>
      <c r="D123" s="228" t="s">
        <v>179</v>
      </c>
      <c r="E123" s="229" t="s">
        <v>2948</v>
      </c>
      <c r="F123" s="230" t="s">
        <v>2949</v>
      </c>
      <c r="G123" s="231" t="s">
        <v>788</v>
      </c>
      <c r="H123" s="232">
        <v>1</v>
      </c>
      <c r="I123" s="233"/>
      <c r="J123" s="234">
        <f>ROUND(I123*H123,2)</f>
        <v>0</v>
      </c>
      <c r="K123" s="230" t="s">
        <v>21</v>
      </c>
      <c r="L123" s="46"/>
      <c r="M123" s="235" t="s">
        <v>21</v>
      </c>
      <c r="N123" s="236" t="s">
        <v>44</v>
      </c>
      <c r="O123" s="86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9" t="s">
        <v>184</v>
      </c>
      <c r="AT123" s="239" t="s">
        <v>179</v>
      </c>
      <c r="AU123" s="239" t="s">
        <v>82</v>
      </c>
      <c r="AY123" s="19" t="s">
        <v>177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9" t="s">
        <v>80</v>
      </c>
      <c r="BK123" s="240">
        <f>ROUND(I123*H123,2)</f>
        <v>0</v>
      </c>
      <c r="BL123" s="19" t="s">
        <v>184</v>
      </c>
      <c r="BM123" s="239" t="s">
        <v>2950</v>
      </c>
    </row>
    <row r="124" s="2" customFormat="1" ht="14.4" customHeight="1">
      <c r="A124" s="40"/>
      <c r="B124" s="41"/>
      <c r="C124" s="228" t="s">
        <v>355</v>
      </c>
      <c r="D124" s="228" t="s">
        <v>179</v>
      </c>
      <c r="E124" s="229" t="s">
        <v>2951</v>
      </c>
      <c r="F124" s="230" t="s">
        <v>2952</v>
      </c>
      <c r="G124" s="231" t="s">
        <v>293</v>
      </c>
      <c r="H124" s="232">
        <v>3</v>
      </c>
      <c r="I124" s="233"/>
      <c r="J124" s="234">
        <f>ROUND(I124*H124,2)</f>
        <v>0</v>
      </c>
      <c r="K124" s="230" t="s">
        <v>21</v>
      </c>
      <c r="L124" s="46"/>
      <c r="M124" s="235" t="s">
        <v>21</v>
      </c>
      <c r="N124" s="236" t="s">
        <v>44</v>
      </c>
      <c r="O124" s="8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9" t="s">
        <v>184</v>
      </c>
      <c r="AT124" s="239" t="s">
        <v>179</v>
      </c>
      <c r="AU124" s="239" t="s">
        <v>82</v>
      </c>
      <c r="AY124" s="19" t="s">
        <v>177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9" t="s">
        <v>80</v>
      </c>
      <c r="BK124" s="240">
        <f>ROUND(I124*H124,2)</f>
        <v>0</v>
      </c>
      <c r="BL124" s="19" t="s">
        <v>184</v>
      </c>
      <c r="BM124" s="239" t="s">
        <v>2953</v>
      </c>
    </row>
    <row r="125" s="2" customFormat="1" ht="14.4" customHeight="1">
      <c r="A125" s="40"/>
      <c r="B125" s="41"/>
      <c r="C125" s="228" t="s">
        <v>361</v>
      </c>
      <c r="D125" s="228" t="s">
        <v>179</v>
      </c>
      <c r="E125" s="229" t="s">
        <v>2954</v>
      </c>
      <c r="F125" s="230" t="s">
        <v>2955</v>
      </c>
      <c r="G125" s="231" t="s">
        <v>293</v>
      </c>
      <c r="H125" s="232">
        <v>39</v>
      </c>
      <c r="I125" s="233"/>
      <c r="J125" s="234">
        <f>ROUND(I125*H125,2)</f>
        <v>0</v>
      </c>
      <c r="K125" s="230" t="s">
        <v>21</v>
      </c>
      <c r="L125" s="46"/>
      <c r="M125" s="235" t="s">
        <v>21</v>
      </c>
      <c r="N125" s="236" t="s">
        <v>44</v>
      </c>
      <c r="O125" s="86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9" t="s">
        <v>184</v>
      </c>
      <c r="AT125" s="239" t="s">
        <v>179</v>
      </c>
      <c r="AU125" s="239" t="s">
        <v>82</v>
      </c>
      <c r="AY125" s="19" t="s">
        <v>177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9" t="s">
        <v>80</v>
      </c>
      <c r="BK125" s="240">
        <f>ROUND(I125*H125,2)</f>
        <v>0</v>
      </c>
      <c r="BL125" s="19" t="s">
        <v>184</v>
      </c>
      <c r="BM125" s="239" t="s">
        <v>2956</v>
      </c>
    </row>
    <row r="126" s="2" customFormat="1" ht="14.4" customHeight="1">
      <c r="A126" s="40"/>
      <c r="B126" s="41"/>
      <c r="C126" s="228" t="s">
        <v>366</v>
      </c>
      <c r="D126" s="228" t="s">
        <v>179</v>
      </c>
      <c r="E126" s="229" t="s">
        <v>2957</v>
      </c>
      <c r="F126" s="230" t="s">
        <v>2958</v>
      </c>
      <c r="G126" s="231" t="s">
        <v>293</v>
      </c>
      <c r="H126" s="232">
        <v>6</v>
      </c>
      <c r="I126" s="233"/>
      <c r="J126" s="234">
        <f>ROUND(I126*H126,2)</f>
        <v>0</v>
      </c>
      <c r="K126" s="230" t="s">
        <v>21</v>
      </c>
      <c r="L126" s="46"/>
      <c r="M126" s="235" t="s">
        <v>21</v>
      </c>
      <c r="N126" s="236" t="s">
        <v>44</v>
      </c>
      <c r="O126" s="86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184</v>
      </c>
      <c r="AT126" s="239" t="s">
        <v>179</v>
      </c>
      <c r="AU126" s="239" t="s">
        <v>82</v>
      </c>
      <c r="AY126" s="19" t="s">
        <v>177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9" t="s">
        <v>80</v>
      </c>
      <c r="BK126" s="240">
        <f>ROUND(I126*H126,2)</f>
        <v>0</v>
      </c>
      <c r="BL126" s="19" t="s">
        <v>184</v>
      </c>
      <c r="BM126" s="239" t="s">
        <v>2959</v>
      </c>
    </row>
    <row r="127" s="2" customFormat="1" ht="14.4" customHeight="1">
      <c r="A127" s="40"/>
      <c r="B127" s="41"/>
      <c r="C127" s="228" t="s">
        <v>371</v>
      </c>
      <c r="D127" s="228" t="s">
        <v>179</v>
      </c>
      <c r="E127" s="229" t="s">
        <v>2960</v>
      </c>
      <c r="F127" s="230" t="s">
        <v>2961</v>
      </c>
      <c r="G127" s="231" t="s">
        <v>293</v>
      </c>
      <c r="H127" s="232">
        <v>28</v>
      </c>
      <c r="I127" s="233"/>
      <c r="J127" s="234">
        <f>ROUND(I127*H127,2)</f>
        <v>0</v>
      </c>
      <c r="K127" s="230" t="s">
        <v>21</v>
      </c>
      <c r="L127" s="46"/>
      <c r="M127" s="235" t="s">
        <v>21</v>
      </c>
      <c r="N127" s="236" t="s">
        <v>44</v>
      </c>
      <c r="O127" s="86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9" t="s">
        <v>184</v>
      </c>
      <c r="AT127" s="239" t="s">
        <v>179</v>
      </c>
      <c r="AU127" s="239" t="s">
        <v>82</v>
      </c>
      <c r="AY127" s="19" t="s">
        <v>177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9" t="s">
        <v>80</v>
      </c>
      <c r="BK127" s="240">
        <f>ROUND(I127*H127,2)</f>
        <v>0</v>
      </c>
      <c r="BL127" s="19" t="s">
        <v>184</v>
      </c>
      <c r="BM127" s="239" t="s">
        <v>2962</v>
      </c>
    </row>
    <row r="128" s="2" customFormat="1" ht="14.4" customHeight="1">
      <c r="A128" s="40"/>
      <c r="B128" s="41"/>
      <c r="C128" s="228" t="s">
        <v>376</v>
      </c>
      <c r="D128" s="228" t="s">
        <v>179</v>
      </c>
      <c r="E128" s="229" t="s">
        <v>2963</v>
      </c>
      <c r="F128" s="230" t="s">
        <v>2964</v>
      </c>
      <c r="G128" s="231" t="s">
        <v>293</v>
      </c>
      <c r="H128" s="232">
        <v>39</v>
      </c>
      <c r="I128" s="233"/>
      <c r="J128" s="234">
        <f>ROUND(I128*H128,2)</f>
        <v>0</v>
      </c>
      <c r="K128" s="230" t="s">
        <v>21</v>
      </c>
      <c r="L128" s="46"/>
      <c r="M128" s="235" t="s">
        <v>21</v>
      </c>
      <c r="N128" s="236" t="s">
        <v>44</v>
      </c>
      <c r="O128" s="86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9" t="s">
        <v>184</v>
      </c>
      <c r="AT128" s="239" t="s">
        <v>179</v>
      </c>
      <c r="AU128" s="239" t="s">
        <v>82</v>
      </c>
      <c r="AY128" s="19" t="s">
        <v>177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9" t="s">
        <v>80</v>
      </c>
      <c r="BK128" s="240">
        <f>ROUND(I128*H128,2)</f>
        <v>0</v>
      </c>
      <c r="BL128" s="19" t="s">
        <v>184</v>
      </c>
      <c r="BM128" s="239" t="s">
        <v>2965</v>
      </c>
    </row>
    <row r="129" s="2" customFormat="1" ht="14.4" customHeight="1">
      <c r="A129" s="40"/>
      <c r="B129" s="41"/>
      <c r="C129" s="228" t="s">
        <v>381</v>
      </c>
      <c r="D129" s="228" t="s">
        <v>179</v>
      </c>
      <c r="E129" s="229" t="s">
        <v>2966</v>
      </c>
      <c r="F129" s="230" t="s">
        <v>2967</v>
      </c>
      <c r="G129" s="231" t="s">
        <v>293</v>
      </c>
      <c r="H129" s="232">
        <v>6</v>
      </c>
      <c r="I129" s="233"/>
      <c r="J129" s="234">
        <f>ROUND(I129*H129,2)</f>
        <v>0</v>
      </c>
      <c r="K129" s="230" t="s">
        <v>21</v>
      </c>
      <c r="L129" s="46"/>
      <c r="M129" s="235" t="s">
        <v>21</v>
      </c>
      <c r="N129" s="236" t="s">
        <v>44</v>
      </c>
      <c r="O129" s="86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9" t="s">
        <v>184</v>
      </c>
      <c r="AT129" s="239" t="s">
        <v>179</v>
      </c>
      <c r="AU129" s="239" t="s">
        <v>82</v>
      </c>
      <c r="AY129" s="19" t="s">
        <v>177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9" t="s">
        <v>80</v>
      </c>
      <c r="BK129" s="240">
        <f>ROUND(I129*H129,2)</f>
        <v>0</v>
      </c>
      <c r="BL129" s="19" t="s">
        <v>184</v>
      </c>
      <c r="BM129" s="239" t="s">
        <v>2968</v>
      </c>
    </row>
    <row r="130" s="2" customFormat="1" ht="14.4" customHeight="1">
      <c r="A130" s="40"/>
      <c r="B130" s="41"/>
      <c r="C130" s="228" t="s">
        <v>385</v>
      </c>
      <c r="D130" s="228" t="s">
        <v>179</v>
      </c>
      <c r="E130" s="229" t="s">
        <v>2969</v>
      </c>
      <c r="F130" s="230" t="s">
        <v>2970</v>
      </c>
      <c r="G130" s="231" t="s">
        <v>293</v>
      </c>
      <c r="H130" s="232">
        <v>28</v>
      </c>
      <c r="I130" s="233"/>
      <c r="J130" s="234">
        <f>ROUND(I130*H130,2)</f>
        <v>0</v>
      </c>
      <c r="K130" s="230" t="s">
        <v>21</v>
      </c>
      <c r="L130" s="46"/>
      <c r="M130" s="235" t="s">
        <v>21</v>
      </c>
      <c r="N130" s="236" t="s">
        <v>44</v>
      </c>
      <c r="O130" s="86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184</v>
      </c>
      <c r="AT130" s="239" t="s">
        <v>179</v>
      </c>
      <c r="AU130" s="239" t="s">
        <v>82</v>
      </c>
      <c r="AY130" s="19" t="s">
        <v>177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9" t="s">
        <v>80</v>
      </c>
      <c r="BK130" s="240">
        <f>ROUND(I130*H130,2)</f>
        <v>0</v>
      </c>
      <c r="BL130" s="19" t="s">
        <v>184</v>
      </c>
      <c r="BM130" s="239" t="s">
        <v>2971</v>
      </c>
    </row>
    <row r="131" s="2" customFormat="1" ht="14.4" customHeight="1">
      <c r="A131" s="40"/>
      <c r="B131" s="41"/>
      <c r="C131" s="228" t="s">
        <v>390</v>
      </c>
      <c r="D131" s="228" t="s">
        <v>179</v>
      </c>
      <c r="E131" s="229" t="s">
        <v>2972</v>
      </c>
      <c r="F131" s="230" t="s">
        <v>2973</v>
      </c>
      <c r="G131" s="231" t="s">
        <v>1843</v>
      </c>
      <c r="H131" s="232">
        <v>21</v>
      </c>
      <c r="I131" s="233"/>
      <c r="J131" s="234">
        <f>ROUND(I131*H131,2)</f>
        <v>0</v>
      </c>
      <c r="K131" s="230" t="s">
        <v>21</v>
      </c>
      <c r="L131" s="46"/>
      <c r="M131" s="235" t="s">
        <v>21</v>
      </c>
      <c r="N131" s="236" t="s">
        <v>44</v>
      </c>
      <c r="O131" s="8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9" t="s">
        <v>184</v>
      </c>
      <c r="AT131" s="239" t="s">
        <v>179</v>
      </c>
      <c r="AU131" s="239" t="s">
        <v>82</v>
      </c>
      <c r="AY131" s="19" t="s">
        <v>177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9" t="s">
        <v>80</v>
      </c>
      <c r="BK131" s="240">
        <f>ROUND(I131*H131,2)</f>
        <v>0</v>
      </c>
      <c r="BL131" s="19" t="s">
        <v>184</v>
      </c>
      <c r="BM131" s="239" t="s">
        <v>2974</v>
      </c>
    </row>
    <row r="132" s="2" customFormat="1" ht="14.4" customHeight="1">
      <c r="A132" s="40"/>
      <c r="B132" s="41"/>
      <c r="C132" s="228" t="s">
        <v>397</v>
      </c>
      <c r="D132" s="228" t="s">
        <v>179</v>
      </c>
      <c r="E132" s="229" t="s">
        <v>2975</v>
      </c>
      <c r="F132" s="230" t="s">
        <v>2976</v>
      </c>
      <c r="G132" s="231" t="s">
        <v>788</v>
      </c>
      <c r="H132" s="232">
        <v>14</v>
      </c>
      <c r="I132" s="233"/>
      <c r="J132" s="234">
        <f>ROUND(I132*H132,2)</f>
        <v>0</v>
      </c>
      <c r="K132" s="230" t="s">
        <v>21</v>
      </c>
      <c r="L132" s="46"/>
      <c r="M132" s="235" t="s">
        <v>21</v>
      </c>
      <c r="N132" s="236" t="s">
        <v>44</v>
      </c>
      <c r="O132" s="86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9" t="s">
        <v>184</v>
      </c>
      <c r="AT132" s="239" t="s">
        <v>179</v>
      </c>
      <c r="AU132" s="239" t="s">
        <v>82</v>
      </c>
      <c r="AY132" s="19" t="s">
        <v>177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9" t="s">
        <v>80</v>
      </c>
      <c r="BK132" s="240">
        <f>ROUND(I132*H132,2)</f>
        <v>0</v>
      </c>
      <c r="BL132" s="19" t="s">
        <v>184</v>
      </c>
      <c r="BM132" s="239" t="s">
        <v>2977</v>
      </c>
    </row>
    <row r="133" s="2" customFormat="1" ht="14.4" customHeight="1">
      <c r="A133" s="40"/>
      <c r="B133" s="41"/>
      <c r="C133" s="228" t="s">
        <v>402</v>
      </c>
      <c r="D133" s="228" t="s">
        <v>179</v>
      </c>
      <c r="E133" s="229" t="s">
        <v>2978</v>
      </c>
      <c r="F133" s="230" t="s">
        <v>2979</v>
      </c>
      <c r="G133" s="231" t="s">
        <v>1843</v>
      </c>
      <c r="H133" s="232">
        <v>8</v>
      </c>
      <c r="I133" s="233"/>
      <c r="J133" s="234">
        <f>ROUND(I133*H133,2)</f>
        <v>0</v>
      </c>
      <c r="K133" s="230" t="s">
        <v>21</v>
      </c>
      <c r="L133" s="46"/>
      <c r="M133" s="235" t="s">
        <v>21</v>
      </c>
      <c r="N133" s="236" t="s">
        <v>44</v>
      </c>
      <c r="O133" s="86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9" t="s">
        <v>184</v>
      </c>
      <c r="AT133" s="239" t="s">
        <v>179</v>
      </c>
      <c r="AU133" s="239" t="s">
        <v>82</v>
      </c>
      <c r="AY133" s="19" t="s">
        <v>177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9" t="s">
        <v>80</v>
      </c>
      <c r="BK133" s="240">
        <f>ROUND(I133*H133,2)</f>
        <v>0</v>
      </c>
      <c r="BL133" s="19" t="s">
        <v>184</v>
      </c>
      <c r="BM133" s="239" t="s">
        <v>2980</v>
      </c>
    </row>
    <row r="134" s="2" customFormat="1" ht="14.4" customHeight="1">
      <c r="A134" s="40"/>
      <c r="B134" s="41"/>
      <c r="C134" s="228" t="s">
        <v>408</v>
      </c>
      <c r="D134" s="228" t="s">
        <v>179</v>
      </c>
      <c r="E134" s="229" t="s">
        <v>2981</v>
      </c>
      <c r="F134" s="230" t="s">
        <v>2982</v>
      </c>
      <c r="G134" s="231" t="s">
        <v>788</v>
      </c>
      <c r="H134" s="232">
        <v>5</v>
      </c>
      <c r="I134" s="233"/>
      <c r="J134" s="234">
        <f>ROUND(I134*H134,2)</f>
        <v>0</v>
      </c>
      <c r="K134" s="230" t="s">
        <v>21</v>
      </c>
      <c r="L134" s="46"/>
      <c r="M134" s="235" t="s">
        <v>21</v>
      </c>
      <c r="N134" s="236" t="s">
        <v>44</v>
      </c>
      <c r="O134" s="86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9" t="s">
        <v>184</v>
      </c>
      <c r="AT134" s="239" t="s">
        <v>179</v>
      </c>
      <c r="AU134" s="239" t="s">
        <v>82</v>
      </c>
      <c r="AY134" s="19" t="s">
        <v>177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9" t="s">
        <v>80</v>
      </c>
      <c r="BK134" s="240">
        <f>ROUND(I134*H134,2)</f>
        <v>0</v>
      </c>
      <c r="BL134" s="19" t="s">
        <v>184</v>
      </c>
      <c r="BM134" s="239" t="s">
        <v>2983</v>
      </c>
    </row>
    <row r="135" s="2" customFormat="1" ht="14.4" customHeight="1">
      <c r="A135" s="40"/>
      <c r="B135" s="41"/>
      <c r="C135" s="228" t="s">
        <v>414</v>
      </c>
      <c r="D135" s="228" t="s">
        <v>179</v>
      </c>
      <c r="E135" s="229" t="s">
        <v>2984</v>
      </c>
      <c r="F135" s="230" t="s">
        <v>2985</v>
      </c>
      <c r="G135" s="231" t="s">
        <v>788</v>
      </c>
      <c r="H135" s="232">
        <v>10</v>
      </c>
      <c r="I135" s="233"/>
      <c r="J135" s="234">
        <f>ROUND(I135*H135,2)</f>
        <v>0</v>
      </c>
      <c r="K135" s="230" t="s">
        <v>21</v>
      </c>
      <c r="L135" s="46"/>
      <c r="M135" s="235" t="s">
        <v>21</v>
      </c>
      <c r="N135" s="236" t="s">
        <v>44</v>
      </c>
      <c r="O135" s="8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9" t="s">
        <v>184</v>
      </c>
      <c r="AT135" s="239" t="s">
        <v>179</v>
      </c>
      <c r="AU135" s="239" t="s">
        <v>82</v>
      </c>
      <c r="AY135" s="19" t="s">
        <v>177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9" t="s">
        <v>80</v>
      </c>
      <c r="BK135" s="240">
        <f>ROUND(I135*H135,2)</f>
        <v>0</v>
      </c>
      <c r="BL135" s="19" t="s">
        <v>184</v>
      </c>
      <c r="BM135" s="239" t="s">
        <v>2986</v>
      </c>
    </row>
    <row r="136" s="2" customFormat="1" ht="14.4" customHeight="1">
      <c r="A136" s="40"/>
      <c r="B136" s="41"/>
      <c r="C136" s="228" t="s">
        <v>420</v>
      </c>
      <c r="D136" s="228" t="s">
        <v>179</v>
      </c>
      <c r="E136" s="229" t="s">
        <v>2987</v>
      </c>
      <c r="F136" s="230" t="s">
        <v>2988</v>
      </c>
      <c r="G136" s="231" t="s">
        <v>788</v>
      </c>
      <c r="H136" s="232">
        <v>1</v>
      </c>
      <c r="I136" s="233"/>
      <c r="J136" s="234">
        <f>ROUND(I136*H136,2)</f>
        <v>0</v>
      </c>
      <c r="K136" s="230" t="s">
        <v>21</v>
      </c>
      <c r="L136" s="46"/>
      <c r="M136" s="235" t="s">
        <v>21</v>
      </c>
      <c r="N136" s="236" t="s">
        <v>44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184</v>
      </c>
      <c r="AT136" s="239" t="s">
        <v>179</v>
      </c>
      <c r="AU136" s="239" t="s">
        <v>82</v>
      </c>
      <c r="AY136" s="19" t="s">
        <v>177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80</v>
      </c>
      <c r="BK136" s="240">
        <f>ROUND(I136*H136,2)</f>
        <v>0</v>
      </c>
      <c r="BL136" s="19" t="s">
        <v>184</v>
      </c>
      <c r="BM136" s="239" t="s">
        <v>2989</v>
      </c>
    </row>
    <row r="137" s="2" customFormat="1" ht="14.4" customHeight="1">
      <c r="A137" s="40"/>
      <c r="B137" s="41"/>
      <c r="C137" s="228" t="s">
        <v>430</v>
      </c>
      <c r="D137" s="228" t="s">
        <v>179</v>
      </c>
      <c r="E137" s="229" t="s">
        <v>2990</v>
      </c>
      <c r="F137" s="230" t="s">
        <v>2991</v>
      </c>
      <c r="G137" s="231" t="s">
        <v>788</v>
      </c>
      <c r="H137" s="232">
        <v>1</v>
      </c>
      <c r="I137" s="233"/>
      <c r="J137" s="234">
        <f>ROUND(I137*H137,2)</f>
        <v>0</v>
      </c>
      <c r="K137" s="230" t="s">
        <v>21</v>
      </c>
      <c r="L137" s="46"/>
      <c r="M137" s="235" t="s">
        <v>21</v>
      </c>
      <c r="N137" s="236" t="s">
        <v>44</v>
      </c>
      <c r="O137" s="86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184</v>
      </c>
      <c r="AT137" s="239" t="s">
        <v>179</v>
      </c>
      <c r="AU137" s="239" t="s">
        <v>82</v>
      </c>
      <c r="AY137" s="19" t="s">
        <v>177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9" t="s">
        <v>80</v>
      </c>
      <c r="BK137" s="240">
        <f>ROUND(I137*H137,2)</f>
        <v>0</v>
      </c>
      <c r="BL137" s="19" t="s">
        <v>184</v>
      </c>
      <c r="BM137" s="239" t="s">
        <v>2992</v>
      </c>
    </row>
    <row r="138" s="2" customFormat="1" ht="14.4" customHeight="1">
      <c r="A138" s="40"/>
      <c r="B138" s="41"/>
      <c r="C138" s="228" t="s">
        <v>437</v>
      </c>
      <c r="D138" s="228" t="s">
        <v>179</v>
      </c>
      <c r="E138" s="229" t="s">
        <v>2993</v>
      </c>
      <c r="F138" s="230" t="s">
        <v>2994</v>
      </c>
      <c r="G138" s="231" t="s">
        <v>788</v>
      </c>
      <c r="H138" s="232">
        <v>1</v>
      </c>
      <c r="I138" s="233"/>
      <c r="J138" s="234">
        <f>ROUND(I138*H138,2)</f>
        <v>0</v>
      </c>
      <c r="K138" s="230" t="s">
        <v>21</v>
      </c>
      <c r="L138" s="46"/>
      <c r="M138" s="235" t="s">
        <v>21</v>
      </c>
      <c r="N138" s="236" t="s">
        <v>44</v>
      </c>
      <c r="O138" s="86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9" t="s">
        <v>184</v>
      </c>
      <c r="AT138" s="239" t="s">
        <v>179</v>
      </c>
      <c r="AU138" s="239" t="s">
        <v>82</v>
      </c>
      <c r="AY138" s="19" t="s">
        <v>177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9" t="s">
        <v>80</v>
      </c>
      <c r="BK138" s="240">
        <f>ROUND(I138*H138,2)</f>
        <v>0</v>
      </c>
      <c r="BL138" s="19" t="s">
        <v>184</v>
      </c>
      <c r="BM138" s="239" t="s">
        <v>2995</v>
      </c>
    </row>
    <row r="139" s="2" customFormat="1" ht="14.4" customHeight="1">
      <c r="A139" s="40"/>
      <c r="B139" s="41"/>
      <c r="C139" s="228" t="s">
        <v>442</v>
      </c>
      <c r="D139" s="228" t="s">
        <v>179</v>
      </c>
      <c r="E139" s="229" t="s">
        <v>2996</v>
      </c>
      <c r="F139" s="230" t="s">
        <v>2997</v>
      </c>
      <c r="G139" s="231" t="s">
        <v>788</v>
      </c>
      <c r="H139" s="232">
        <v>6</v>
      </c>
      <c r="I139" s="233"/>
      <c r="J139" s="234">
        <f>ROUND(I139*H139,2)</f>
        <v>0</v>
      </c>
      <c r="K139" s="230" t="s">
        <v>21</v>
      </c>
      <c r="L139" s="46"/>
      <c r="M139" s="235" t="s">
        <v>21</v>
      </c>
      <c r="N139" s="236" t="s">
        <v>44</v>
      </c>
      <c r="O139" s="8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184</v>
      </c>
      <c r="AT139" s="239" t="s">
        <v>179</v>
      </c>
      <c r="AU139" s="239" t="s">
        <v>82</v>
      </c>
      <c r="AY139" s="19" t="s">
        <v>177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9" t="s">
        <v>80</v>
      </c>
      <c r="BK139" s="240">
        <f>ROUND(I139*H139,2)</f>
        <v>0</v>
      </c>
      <c r="BL139" s="19" t="s">
        <v>184</v>
      </c>
      <c r="BM139" s="239" t="s">
        <v>2998</v>
      </c>
    </row>
    <row r="140" s="2" customFormat="1" ht="14.4" customHeight="1">
      <c r="A140" s="40"/>
      <c r="B140" s="41"/>
      <c r="C140" s="228" t="s">
        <v>447</v>
      </c>
      <c r="D140" s="228" t="s">
        <v>179</v>
      </c>
      <c r="E140" s="229" t="s">
        <v>2999</v>
      </c>
      <c r="F140" s="230" t="s">
        <v>3000</v>
      </c>
      <c r="G140" s="231" t="s">
        <v>293</v>
      </c>
      <c r="H140" s="232">
        <v>63</v>
      </c>
      <c r="I140" s="233"/>
      <c r="J140" s="234">
        <f>ROUND(I140*H140,2)</f>
        <v>0</v>
      </c>
      <c r="K140" s="230" t="s">
        <v>21</v>
      </c>
      <c r="L140" s="46"/>
      <c r="M140" s="235" t="s">
        <v>21</v>
      </c>
      <c r="N140" s="236" t="s">
        <v>44</v>
      </c>
      <c r="O140" s="86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9" t="s">
        <v>184</v>
      </c>
      <c r="AT140" s="239" t="s">
        <v>179</v>
      </c>
      <c r="AU140" s="239" t="s">
        <v>82</v>
      </c>
      <c r="AY140" s="19" t="s">
        <v>177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9" t="s">
        <v>80</v>
      </c>
      <c r="BK140" s="240">
        <f>ROUND(I140*H140,2)</f>
        <v>0</v>
      </c>
      <c r="BL140" s="19" t="s">
        <v>184</v>
      </c>
      <c r="BM140" s="239" t="s">
        <v>3001</v>
      </c>
    </row>
    <row r="141" s="2" customFormat="1" ht="14.4" customHeight="1">
      <c r="A141" s="40"/>
      <c r="B141" s="41"/>
      <c r="C141" s="228" t="s">
        <v>452</v>
      </c>
      <c r="D141" s="228" t="s">
        <v>179</v>
      </c>
      <c r="E141" s="229" t="s">
        <v>3002</v>
      </c>
      <c r="F141" s="230" t="s">
        <v>3003</v>
      </c>
      <c r="G141" s="231" t="s">
        <v>293</v>
      </c>
      <c r="H141" s="232">
        <v>63</v>
      </c>
      <c r="I141" s="233"/>
      <c r="J141" s="234">
        <f>ROUND(I141*H141,2)</f>
        <v>0</v>
      </c>
      <c r="K141" s="230" t="s">
        <v>21</v>
      </c>
      <c r="L141" s="46"/>
      <c r="M141" s="235" t="s">
        <v>21</v>
      </c>
      <c r="N141" s="236" t="s">
        <v>44</v>
      </c>
      <c r="O141" s="86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9" t="s">
        <v>184</v>
      </c>
      <c r="AT141" s="239" t="s">
        <v>179</v>
      </c>
      <c r="AU141" s="239" t="s">
        <v>82</v>
      </c>
      <c r="AY141" s="19" t="s">
        <v>177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9" t="s">
        <v>80</v>
      </c>
      <c r="BK141" s="240">
        <f>ROUND(I141*H141,2)</f>
        <v>0</v>
      </c>
      <c r="BL141" s="19" t="s">
        <v>184</v>
      </c>
      <c r="BM141" s="239" t="s">
        <v>3004</v>
      </c>
    </row>
    <row r="142" s="2" customFormat="1" ht="14.4" customHeight="1">
      <c r="A142" s="40"/>
      <c r="B142" s="41"/>
      <c r="C142" s="228" t="s">
        <v>458</v>
      </c>
      <c r="D142" s="228" t="s">
        <v>179</v>
      </c>
      <c r="E142" s="229" t="s">
        <v>3005</v>
      </c>
      <c r="F142" s="230" t="s">
        <v>3006</v>
      </c>
      <c r="G142" s="231" t="s">
        <v>194</v>
      </c>
      <c r="H142" s="232">
        <v>0.189</v>
      </c>
      <c r="I142" s="233"/>
      <c r="J142" s="234">
        <f>ROUND(I142*H142,2)</f>
        <v>0</v>
      </c>
      <c r="K142" s="230" t="s">
        <v>21</v>
      </c>
      <c r="L142" s="46"/>
      <c r="M142" s="235" t="s">
        <v>21</v>
      </c>
      <c r="N142" s="236" t="s">
        <v>44</v>
      </c>
      <c r="O142" s="86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184</v>
      </c>
      <c r="AT142" s="239" t="s">
        <v>179</v>
      </c>
      <c r="AU142" s="239" t="s">
        <v>82</v>
      </c>
      <c r="AY142" s="19" t="s">
        <v>177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9" t="s">
        <v>80</v>
      </c>
      <c r="BK142" s="240">
        <f>ROUND(I142*H142,2)</f>
        <v>0</v>
      </c>
      <c r="BL142" s="19" t="s">
        <v>184</v>
      </c>
      <c r="BM142" s="239" t="s">
        <v>3007</v>
      </c>
    </row>
    <row r="143" s="2" customFormat="1" ht="14.4" customHeight="1">
      <c r="A143" s="40"/>
      <c r="B143" s="41"/>
      <c r="C143" s="228" t="s">
        <v>471</v>
      </c>
      <c r="D143" s="228" t="s">
        <v>179</v>
      </c>
      <c r="E143" s="229" t="s">
        <v>3008</v>
      </c>
      <c r="F143" s="230" t="s">
        <v>3009</v>
      </c>
      <c r="G143" s="231" t="s">
        <v>788</v>
      </c>
      <c r="H143" s="232">
        <v>1</v>
      </c>
      <c r="I143" s="233"/>
      <c r="J143" s="234">
        <f>ROUND(I143*H143,2)</f>
        <v>0</v>
      </c>
      <c r="K143" s="230" t="s">
        <v>21</v>
      </c>
      <c r="L143" s="46"/>
      <c r="M143" s="235" t="s">
        <v>21</v>
      </c>
      <c r="N143" s="236" t="s">
        <v>44</v>
      </c>
      <c r="O143" s="86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9" t="s">
        <v>184</v>
      </c>
      <c r="AT143" s="239" t="s">
        <v>179</v>
      </c>
      <c r="AU143" s="239" t="s">
        <v>82</v>
      </c>
      <c r="AY143" s="19" t="s">
        <v>177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9" t="s">
        <v>80</v>
      </c>
      <c r="BK143" s="240">
        <f>ROUND(I143*H143,2)</f>
        <v>0</v>
      </c>
      <c r="BL143" s="19" t="s">
        <v>184</v>
      </c>
      <c r="BM143" s="239" t="s">
        <v>3010</v>
      </c>
    </row>
    <row r="144" s="2" customFormat="1" ht="14.4" customHeight="1">
      <c r="A144" s="40"/>
      <c r="B144" s="41"/>
      <c r="C144" s="228" t="s">
        <v>477</v>
      </c>
      <c r="D144" s="228" t="s">
        <v>179</v>
      </c>
      <c r="E144" s="229" t="s">
        <v>3011</v>
      </c>
      <c r="F144" s="230" t="s">
        <v>3012</v>
      </c>
      <c r="G144" s="231" t="s">
        <v>788</v>
      </c>
      <c r="H144" s="232">
        <v>1</v>
      </c>
      <c r="I144" s="233"/>
      <c r="J144" s="234">
        <f>ROUND(I144*H144,2)</f>
        <v>0</v>
      </c>
      <c r="K144" s="230" t="s">
        <v>21</v>
      </c>
      <c r="L144" s="46"/>
      <c r="M144" s="235" t="s">
        <v>21</v>
      </c>
      <c r="N144" s="236" t="s">
        <v>44</v>
      </c>
      <c r="O144" s="86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9" t="s">
        <v>184</v>
      </c>
      <c r="AT144" s="239" t="s">
        <v>179</v>
      </c>
      <c r="AU144" s="239" t="s">
        <v>82</v>
      </c>
      <c r="AY144" s="19" t="s">
        <v>177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9" t="s">
        <v>80</v>
      </c>
      <c r="BK144" s="240">
        <f>ROUND(I144*H144,2)</f>
        <v>0</v>
      </c>
      <c r="BL144" s="19" t="s">
        <v>184</v>
      </c>
      <c r="BM144" s="239" t="s">
        <v>3013</v>
      </c>
    </row>
    <row r="145" s="12" customFormat="1" ht="22.8" customHeight="1">
      <c r="A145" s="12"/>
      <c r="B145" s="212"/>
      <c r="C145" s="213"/>
      <c r="D145" s="214" t="s">
        <v>72</v>
      </c>
      <c r="E145" s="226" t="s">
        <v>1838</v>
      </c>
      <c r="F145" s="226" t="s">
        <v>1839</v>
      </c>
      <c r="G145" s="213"/>
      <c r="H145" s="213"/>
      <c r="I145" s="216"/>
      <c r="J145" s="227">
        <f>BK145</f>
        <v>0</v>
      </c>
      <c r="K145" s="213"/>
      <c r="L145" s="218"/>
      <c r="M145" s="219"/>
      <c r="N145" s="220"/>
      <c r="O145" s="220"/>
      <c r="P145" s="221">
        <f>SUM(P146:P164)</f>
        <v>0</v>
      </c>
      <c r="Q145" s="220"/>
      <c r="R145" s="221">
        <f>SUM(R146:R164)</f>
        <v>0</v>
      </c>
      <c r="S145" s="220"/>
      <c r="T145" s="222">
        <f>SUM(T146:T164)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3" t="s">
        <v>82</v>
      </c>
      <c r="AT145" s="224" t="s">
        <v>72</v>
      </c>
      <c r="AU145" s="224" t="s">
        <v>80</v>
      </c>
      <c r="AY145" s="223" t="s">
        <v>177</v>
      </c>
      <c r="BK145" s="225">
        <f>SUM(BK146:BK164)</f>
        <v>0</v>
      </c>
    </row>
    <row r="146" s="2" customFormat="1" ht="14.4" customHeight="1">
      <c r="A146" s="40"/>
      <c r="B146" s="41"/>
      <c r="C146" s="228" t="s">
        <v>505</v>
      </c>
      <c r="D146" s="228" t="s">
        <v>179</v>
      </c>
      <c r="E146" s="229" t="s">
        <v>3014</v>
      </c>
      <c r="F146" s="230" t="s">
        <v>3015</v>
      </c>
      <c r="G146" s="231" t="s">
        <v>1843</v>
      </c>
      <c r="H146" s="232">
        <v>3</v>
      </c>
      <c r="I146" s="233"/>
      <c r="J146" s="234">
        <f>ROUND(I146*H146,2)</f>
        <v>0</v>
      </c>
      <c r="K146" s="230" t="s">
        <v>21</v>
      </c>
      <c r="L146" s="46"/>
      <c r="M146" s="235" t="s">
        <v>21</v>
      </c>
      <c r="N146" s="236" t="s">
        <v>44</v>
      </c>
      <c r="O146" s="86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9" t="s">
        <v>184</v>
      </c>
      <c r="AT146" s="239" t="s">
        <v>179</v>
      </c>
      <c r="AU146" s="239" t="s">
        <v>82</v>
      </c>
      <c r="AY146" s="19" t="s">
        <v>177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9" t="s">
        <v>80</v>
      </c>
      <c r="BK146" s="240">
        <f>ROUND(I146*H146,2)</f>
        <v>0</v>
      </c>
      <c r="BL146" s="19" t="s">
        <v>184</v>
      </c>
      <c r="BM146" s="239" t="s">
        <v>3016</v>
      </c>
    </row>
    <row r="147" s="2" customFormat="1" ht="14.4" customHeight="1">
      <c r="A147" s="40"/>
      <c r="B147" s="41"/>
      <c r="C147" s="228" t="s">
        <v>513</v>
      </c>
      <c r="D147" s="228" t="s">
        <v>179</v>
      </c>
      <c r="E147" s="229" t="s">
        <v>3017</v>
      </c>
      <c r="F147" s="230" t="s">
        <v>3018</v>
      </c>
      <c r="G147" s="231" t="s">
        <v>1843</v>
      </c>
      <c r="H147" s="232">
        <v>1</v>
      </c>
      <c r="I147" s="233"/>
      <c r="J147" s="234">
        <f>ROUND(I147*H147,2)</f>
        <v>0</v>
      </c>
      <c r="K147" s="230" t="s">
        <v>21</v>
      </c>
      <c r="L147" s="46"/>
      <c r="M147" s="235" t="s">
        <v>21</v>
      </c>
      <c r="N147" s="236" t="s">
        <v>44</v>
      </c>
      <c r="O147" s="8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184</v>
      </c>
      <c r="AT147" s="239" t="s">
        <v>179</v>
      </c>
      <c r="AU147" s="239" t="s">
        <v>82</v>
      </c>
      <c r="AY147" s="19" t="s">
        <v>177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80</v>
      </c>
      <c r="BK147" s="240">
        <f>ROUND(I147*H147,2)</f>
        <v>0</v>
      </c>
      <c r="BL147" s="19" t="s">
        <v>184</v>
      </c>
      <c r="BM147" s="239" t="s">
        <v>3019</v>
      </c>
    </row>
    <row r="148" s="2" customFormat="1" ht="14.4" customHeight="1">
      <c r="A148" s="40"/>
      <c r="B148" s="41"/>
      <c r="C148" s="228" t="s">
        <v>521</v>
      </c>
      <c r="D148" s="228" t="s">
        <v>179</v>
      </c>
      <c r="E148" s="229" t="s">
        <v>3020</v>
      </c>
      <c r="F148" s="230" t="s">
        <v>3021</v>
      </c>
      <c r="G148" s="231" t="s">
        <v>1843</v>
      </c>
      <c r="H148" s="232">
        <v>2</v>
      </c>
      <c r="I148" s="233"/>
      <c r="J148" s="234">
        <f>ROUND(I148*H148,2)</f>
        <v>0</v>
      </c>
      <c r="K148" s="230" t="s">
        <v>21</v>
      </c>
      <c r="L148" s="46"/>
      <c r="M148" s="235" t="s">
        <v>21</v>
      </c>
      <c r="N148" s="236" t="s">
        <v>44</v>
      </c>
      <c r="O148" s="86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9" t="s">
        <v>184</v>
      </c>
      <c r="AT148" s="239" t="s">
        <v>179</v>
      </c>
      <c r="AU148" s="239" t="s">
        <v>82</v>
      </c>
      <c r="AY148" s="19" t="s">
        <v>177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9" t="s">
        <v>80</v>
      </c>
      <c r="BK148" s="240">
        <f>ROUND(I148*H148,2)</f>
        <v>0</v>
      </c>
      <c r="BL148" s="19" t="s">
        <v>184</v>
      </c>
      <c r="BM148" s="239" t="s">
        <v>3022</v>
      </c>
    </row>
    <row r="149" s="2" customFormat="1" ht="14.4" customHeight="1">
      <c r="A149" s="40"/>
      <c r="B149" s="41"/>
      <c r="C149" s="228" t="s">
        <v>526</v>
      </c>
      <c r="D149" s="228" t="s">
        <v>179</v>
      </c>
      <c r="E149" s="229" t="s">
        <v>3023</v>
      </c>
      <c r="F149" s="230" t="s">
        <v>3024</v>
      </c>
      <c r="G149" s="231" t="s">
        <v>1843</v>
      </c>
      <c r="H149" s="232">
        <v>2</v>
      </c>
      <c r="I149" s="233"/>
      <c r="J149" s="234">
        <f>ROUND(I149*H149,2)</f>
        <v>0</v>
      </c>
      <c r="K149" s="230" t="s">
        <v>21</v>
      </c>
      <c r="L149" s="46"/>
      <c r="M149" s="235" t="s">
        <v>21</v>
      </c>
      <c r="N149" s="236" t="s">
        <v>44</v>
      </c>
      <c r="O149" s="86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9" t="s">
        <v>184</v>
      </c>
      <c r="AT149" s="239" t="s">
        <v>179</v>
      </c>
      <c r="AU149" s="239" t="s">
        <v>82</v>
      </c>
      <c r="AY149" s="19" t="s">
        <v>177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9" t="s">
        <v>80</v>
      </c>
      <c r="BK149" s="240">
        <f>ROUND(I149*H149,2)</f>
        <v>0</v>
      </c>
      <c r="BL149" s="19" t="s">
        <v>184</v>
      </c>
      <c r="BM149" s="239" t="s">
        <v>3025</v>
      </c>
    </row>
    <row r="150" s="2" customFormat="1" ht="14.4" customHeight="1">
      <c r="A150" s="40"/>
      <c r="B150" s="41"/>
      <c r="C150" s="228" t="s">
        <v>534</v>
      </c>
      <c r="D150" s="228" t="s">
        <v>179</v>
      </c>
      <c r="E150" s="229" t="s">
        <v>3026</v>
      </c>
      <c r="F150" s="230" t="s">
        <v>3027</v>
      </c>
      <c r="G150" s="231" t="s">
        <v>1843</v>
      </c>
      <c r="H150" s="232">
        <v>3</v>
      </c>
      <c r="I150" s="233"/>
      <c r="J150" s="234">
        <f>ROUND(I150*H150,2)</f>
        <v>0</v>
      </c>
      <c r="K150" s="230" t="s">
        <v>21</v>
      </c>
      <c r="L150" s="46"/>
      <c r="M150" s="235" t="s">
        <v>21</v>
      </c>
      <c r="N150" s="236" t="s">
        <v>44</v>
      </c>
      <c r="O150" s="86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9" t="s">
        <v>184</v>
      </c>
      <c r="AT150" s="239" t="s">
        <v>179</v>
      </c>
      <c r="AU150" s="239" t="s">
        <v>82</v>
      </c>
      <c r="AY150" s="19" t="s">
        <v>177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9" t="s">
        <v>80</v>
      </c>
      <c r="BK150" s="240">
        <f>ROUND(I150*H150,2)</f>
        <v>0</v>
      </c>
      <c r="BL150" s="19" t="s">
        <v>184</v>
      </c>
      <c r="BM150" s="239" t="s">
        <v>3028</v>
      </c>
    </row>
    <row r="151" s="2" customFormat="1" ht="14.4" customHeight="1">
      <c r="A151" s="40"/>
      <c r="B151" s="41"/>
      <c r="C151" s="228" t="s">
        <v>542</v>
      </c>
      <c r="D151" s="228" t="s">
        <v>179</v>
      </c>
      <c r="E151" s="229" t="s">
        <v>3029</v>
      </c>
      <c r="F151" s="230" t="s">
        <v>3030</v>
      </c>
      <c r="G151" s="231" t="s">
        <v>1843</v>
      </c>
      <c r="H151" s="232">
        <v>3</v>
      </c>
      <c r="I151" s="233"/>
      <c r="J151" s="234">
        <f>ROUND(I151*H151,2)</f>
        <v>0</v>
      </c>
      <c r="K151" s="230" t="s">
        <v>21</v>
      </c>
      <c r="L151" s="46"/>
      <c r="M151" s="235" t="s">
        <v>21</v>
      </c>
      <c r="N151" s="236" t="s">
        <v>44</v>
      </c>
      <c r="O151" s="86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9" t="s">
        <v>184</v>
      </c>
      <c r="AT151" s="239" t="s">
        <v>179</v>
      </c>
      <c r="AU151" s="239" t="s">
        <v>82</v>
      </c>
      <c r="AY151" s="19" t="s">
        <v>177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9" t="s">
        <v>80</v>
      </c>
      <c r="BK151" s="240">
        <f>ROUND(I151*H151,2)</f>
        <v>0</v>
      </c>
      <c r="BL151" s="19" t="s">
        <v>184</v>
      </c>
      <c r="BM151" s="239" t="s">
        <v>3031</v>
      </c>
    </row>
    <row r="152" s="2" customFormat="1" ht="14.4" customHeight="1">
      <c r="A152" s="40"/>
      <c r="B152" s="41"/>
      <c r="C152" s="228" t="s">
        <v>550</v>
      </c>
      <c r="D152" s="228" t="s">
        <v>179</v>
      </c>
      <c r="E152" s="229" t="s">
        <v>3032</v>
      </c>
      <c r="F152" s="230" t="s">
        <v>3033</v>
      </c>
      <c r="G152" s="231" t="s">
        <v>1843</v>
      </c>
      <c r="H152" s="232">
        <v>1</v>
      </c>
      <c r="I152" s="233"/>
      <c r="J152" s="234">
        <f>ROUND(I152*H152,2)</f>
        <v>0</v>
      </c>
      <c r="K152" s="230" t="s">
        <v>21</v>
      </c>
      <c r="L152" s="46"/>
      <c r="M152" s="235" t="s">
        <v>21</v>
      </c>
      <c r="N152" s="236" t="s">
        <v>44</v>
      </c>
      <c r="O152" s="86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9" t="s">
        <v>184</v>
      </c>
      <c r="AT152" s="239" t="s">
        <v>179</v>
      </c>
      <c r="AU152" s="239" t="s">
        <v>82</v>
      </c>
      <c r="AY152" s="19" t="s">
        <v>177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9" t="s">
        <v>80</v>
      </c>
      <c r="BK152" s="240">
        <f>ROUND(I152*H152,2)</f>
        <v>0</v>
      </c>
      <c r="BL152" s="19" t="s">
        <v>184</v>
      </c>
      <c r="BM152" s="239" t="s">
        <v>3034</v>
      </c>
    </row>
    <row r="153" s="2" customFormat="1" ht="14.4" customHeight="1">
      <c r="A153" s="40"/>
      <c r="B153" s="41"/>
      <c r="C153" s="228" t="s">
        <v>554</v>
      </c>
      <c r="D153" s="228" t="s">
        <v>179</v>
      </c>
      <c r="E153" s="229" t="s">
        <v>3035</v>
      </c>
      <c r="F153" s="230" t="s">
        <v>3036</v>
      </c>
      <c r="G153" s="231" t="s">
        <v>1843</v>
      </c>
      <c r="H153" s="232">
        <v>1</v>
      </c>
      <c r="I153" s="233"/>
      <c r="J153" s="234">
        <f>ROUND(I153*H153,2)</f>
        <v>0</v>
      </c>
      <c r="K153" s="230" t="s">
        <v>21</v>
      </c>
      <c r="L153" s="46"/>
      <c r="M153" s="235" t="s">
        <v>21</v>
      </c>
      <c r="N153" s="236" t="s">
        <v>44</v>
      </c>
      <c r="O153" s="86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184</v>
      </c>
      <c r="AT153" s="239" t="s">
        <v>179</v>
      </c>
      <c r="AU153" s="239" t="s">
        <v>82</v>
      </c>
      <c r="AY153" s="19" t="s">
        <v>177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9" t="s">
        <v>80</v>
      </c>
      <c r="BK153" s="240">
        <f>ROUND(I153*H153,2)</f>
        <v>0</v>
      </c>
      <c r="BL153" s="19" t="s">
        <v>184</v>
      </c>
      <c r="BM153" s="239" t="s">
        <v>3037</v>
      </c>
    </row>
    <row r="154" s="2" customFormat="1" ht="14.4" customHeight="1">
      <c r="A154" s="40"/>
      <c r="B154" s="41"/>
      <c r="C154" s="228" t="s">
        <v>561</v>
      </c>
      <c r="D154" s="228" t="s">
        <v>179</v>
      </c>
      <c r="E154" s="229" t="s">
        <v>3038</v>
      </c>
      <c r="F154" s="230" t="s">
        <v>3039</v>
      </c>
      <c r="G154" s="231" t="s">
        <v>1843</v>
      </c>
      <c r="H154" s="232">
        <v>3</v>
      </c>
      <c r="I154" s="233"/>
      <c r="J154" s="234">
        <f>ROUND(I154*H154,2)</f>
        <v>0</v>
      </c>
      <c r="K154" s="230" t="s">
        <v>21</v>
      </c>
      <c r="L154" s="46"/>
      <c r="M154" s="235" t="s">
        <v>21</v>
      </c>
      <c r="N154" s="236" t="s">
        <v>44</v>
      </c>
      <c r="O154" s="86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9" t="s">
        <v>184</v>
      </c>
      <c r="AT154" s="239" t="s">
        <v>179</v>
      </c>
      <c r="AU154" s="239" t="s">
        <v>82</v>
      </c>
      <c r="AY154" s="19" t="s">
        <v>177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9" t="s">
        <v>80</v>
      </c>
      <c r="BK154" s="240">
        <f>ROUND(I154*H154,2)</f>
        <v>0</v>
      </c>
      <c r="BL154" s="19" t="s">
        <v>184</v>
      </c>
      <c r="BM154" s="239" t="s">
        <v>3040</v>
      </c>
    </row>
    <row r="155" s="2" customFormat="1" ht="14.4" customHeight="1">
      <c r="A155" s="40"/>
      <c r="B155" s="41"/>
      <c r="C155" s="228" t="s">
        <v>566</v>
      </c>
      <c r="D155" s="228" t="s">
        <v>179</v>
      </c>
      <c r="E155" s="229" t="s">
        <v>3041</v>
      </c>
      <c r="F155" s="230" t="s">
        <v>3042</v>
      </c>
      <c r="G155" s="231" t="s">
        <v>1843</v>
      </c>
      <c r="H155" s="232">
        <v>1</v>
      </c>
      <c r="I155" s="233"/>
      <c r="J155" s="234">
        <f>ROUND(I155*H155,2)</f>
        <v>0</v>
      </c>
      <c r="K155" s="230" t="s">
        <v>21</v>
      </c>
      <c r="L155" s="46"/>
      <c r="M155" s="235" t="s">
        <v>21</v>
      </c>
      <c r="N155" s="236" t="s">
        <v>44</v>
      </c>
      <c r="O155" s="86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9" t="s">
        <v>184</v>
      </c>
      <c r="AT155" s="239" t="s">
        <v>179</v>
      </c>
      <c r="AU155" s="239" t="s">
        <v>82</v>
      </c>
      <c r="AY155" s="19" t="s">
        <v>177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9" t="s">
        <v>80</v>
      </c>
      <c r="BK155" s="240">
        <f>ROUND(I155*H155,2)</f>
        <v>0</v>
      </c>
      <c r="BL155" s="19" t="s">
        <v>184</v>
      </c>
      <c r="BM155" s="239" t="s">
        <v>3043</v>
      </c>
    </row>
    <row r="156" s="2" customFormat="1" ht="14.4" customHeight="1">
      <c r="A156" s="40"/>
      <c r="B156" s="41"/>
      <c r="C156" s="228" t="s">
        <v>573</v>
      </c>
      <c r="D156" s="228" t="s">
        <v>179</v>
      </c>
      <c r="E156" s="229" t="s">
        <v>3044</v>
      </c>
      <c r="F156" s="230" t="s">
        <v>3045</v>
      </c>
      <c r="G156" s="231" t="s">
        <v>1843</v>
      </c>
      <c r="H156" s="232">
        <v>1</v>
      </c>
      <c r="I156" s="233"/>
      <c r="J156" s="234">
        <f>ROUND(I156*H156,2)</f>
        <v>0</v>
      </c>
      <c r="K156" s="230" t="s">
        <v>21</v>
      </c>
      <c r="L156" s="46"/>
      <c r="M156" s="235" t="s">
        <v>21</v>
      </c>
      <c r="N156" s="236" t="s">
        <v>44</v>
      </c>
      <c r="O156" s="86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9" t="s">
        <v>184</v>
      </c>
      <c r="AT156" s="239" t="s">
        <v>179</v>
      </c>
      <c r="AU156" s="239" t="s">
        <v>82</v>
      </c>
      <c r="AY156" s="19" t="s">
        <v>177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9" t="s">
        <v>80</v>
      </c>
      <c r="BK156" s="240">
        <f>ROUND(I156*H156,2)</f>
        <v>0</v>
      </c>
      <c r="BL156" s="19" t="s">
        <v>184</v>
      </c>
      <c r="BM156" s="239" t="s">
        <v>3046</v>
      </c>
    </row>
    <row r="157" s="2" customFormat="1" ht="14.4" customHeight="1">
      <c r="A157" s="40"/>
      <c r="B157" s="41"/>
      <c r="C157" s="228" t="s">
        <v>577</v>
      </c>
      <c r="D157" s="228" t="s">
        <v>179</v>
      </c>
      <c r="E157" s="229" t="s">
        <v>3047</v>
      </c>
      <c r="F157" s="230" t="s">
        <v>3048</v>
      </c>
      <c r="G157" s="231" t="s">
        <v>1843</v>
      </c>
      <c r="H157" s="232">
        <v>8</v>
      </c>
      <c r="I157" s="233"/>
      <c r="J157" s="234">
        <f>ROUND(I157*H157,2)</f>
        <v>0</v>
      </c>
      <c r="K157" s="230" t="s">
        <v>21</v>
      </c>
      <c r="L157" s="46"/>
      <c r="M157" s="235" t="s">
        <v>21</v>
      </c>
      <c r="N157" s="236" t="s">
        <v>44</v>
      </c>
      <c r="O157" s="86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9" t="s">
        <v>184</v>
      </c>
      <c r="AT157" s="239" t="s">
        <v>179</v>
      </c>
      <c r="AU157" s="239" t="s">
        <v>82</v>
      </c>
      <c r="AY157" s="19" t="s">
        <v>177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9" t="s">
        <v>80</v>
      </c>
      <c r="BK157" s="240">
        <f>ROUND(I157*H157,2)</f>
        <v>0</v>
      </c>
      <c r="BL157" s="19" t="s">
        <v>184</v>
      </c>
      <c r="BM157" s="239" t="s">
        <v>3049</v>
      </c>
    </row>
    <row r="158" s="2" customFormat="1" ht="14.4" customHeight="1">
      <c r="A158" s="40"/>
      <c r="B158" s="41"/>
      <c r="C158" s="228" t="s">
        <v>583</v>
      </c>
      <c r="D158" s="228" t="s">
        <v>179</v>
      </c>
      <c r="E158" s="229" t="s">
        <v>3050</v>
      </c>
      <c r="F158" s="230" t="s">
        <v>3051</v>
      </c>
      <c r="G158" s="231" t="s">
        <v>788</v>
      </c>
      <c r="H158" s="232">
        <v>3</v>
      </c>
      <c r="I158" s="233"/>
      <c r="J158" s="234">
        <f>ROUND(I158*H158,2)</f>
        <v>0</v>
      </c>
      <c r="K158" s="230" t="s">
        <v>21</v>
      </c>
      <c r="L158" s="46"/>
      <c r="M158" s="235" t="s">
        <v>21</v>
      </c>
      <c r="N158" s="236" t="s">
        <v>44</v>
      </c>
      <c r="O158" s="86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184</v>
      </c>
      <c r="AT158" s="239" t="s">
        <v>179</v>
      </c>
      <c r="AU158" s="239" t="s">
        <v>82</v>
      </c>
      <c r="AY158" s="19" t="s">
        <v>177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9" t="s">
        <v>80</v>
      </c>
      <c r="BK158" s="240">
        <f>ROUND(I158*H158,2)</f>
        <v>0</v>
      </c>
      <c r="BL158" s="19" t="s">
        <v>184</v>
      </c>
      <c r="BM158" s="239" t="s">
        <v>3052</v>
      </c>
    </row>
    <row r="159" s="2" customFormat="1" ht="14.4" customHeight="1">
      <c r="A159" s="40"/>
      <c r="B159" s="41"/>
      <c r="C159" s="228" t="s">
        <v>589</v>
      </c>
      <c r="D159" s="228" t="s">
        <v>179</v>
      </c>
      <c r="E159" s="229" t="s">
        <v>3053</v>
      </c>
      <c r="F159" s="230" t="s">
        <v>3054</v>
      </c>
      <c r="G159" s="231" t="s">
        <v>1843</v>
      </c>
      <c r="H159" s="232">
        <v>2</v>
      </c>
      <c r="I159" s="233"/>
      <c r="J159" s="234">
        <f>ROUND(I159*H159,2)</f>
        <v>0</v>
      </c>
      <c r="K159" s="230" t="s">
        <v>21</v>
      </c>
      <c r="L159" s="46"/>
      <c r="M159" s="235" t="s">
        <v>21</v>
      </c>
      <c r="N159" s="236" t="s">
        <v>44</v>
      </c>
      <c r="O159" s="86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9" t="s">
        <v>184</v>
      </c>
      <c r="AT159" s="239" t="s">
        <v>179</v>
      </c>
      <c r="AU159" s="239" t="s">
        <v>82</v>
      </c>
      <c r="AY159" s="19" t="s">
        <v>177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9" t="s">
        <v>80</v>
      </c>
      <c r="BK159" s="240">
        <f>ROUND(I159*H159,2)</f>
        <v>0</v>
      </c>
      <c r="BL159" s="19" t="s">
        <v>184</v>
      </c>
      <c r="BM159" s="239" t="s">
        <v>3055</v>
      </c>
    </row>
    <row r="160" s="2" customFormat="1" ht="14.4" customHeight="1">
      <c r="A160" s="40"/>
      <c r="B160" s="41"/>
      <c r="C160" s="228" t="s">
        <v>594</v>
      </c>
      <c r="D160" s="228" t="s">
        <v>179</v>
      </c>
      <c r="E160" s="229" t="s">
        <v>3056</v>
      </c>
      <c r="F160" s="230" t="s">
        <v>3057</v>
      </c>
      <c r="G160" s="231" t="s">
        <v>788</v>
      </c>
      <c r="H160" s="232">
        <v>7</v>
      </c>
      <c r="I160" s="233"/>
      <c r="J160" s="234">
        <f>ROUND(I160*H160,2)</f>
        <v>0</v>
      </c>
      <c r="K160" s="230" t="s">
        <v>21</v>
      </c>
      <c r="L160" s="46"/>
      <c r="M160" s="235" t="s">
        <v>21</v>
      </c>
      <c r="N160" s="236" t="s">
        <v>44</v>
      </c>
      <c r="O160" s="86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9" t="s">
        <v>184</v>
      </c>
      <c r="AT160" s="239" t="s">
        <v>179</v>
      </c>
      <c r="AU160" s="239" t="s">
        <v>82</v>
      </c>
      <c r="AY160" s="19" t="s">
        <v>177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9" t="s">
        <v>80</v>
      </c>
      <c r="BK160" s="240">
        <f>ROUND(I160*H160,2)</f>
        <v>0</v>
      </c>
      <c r="BL160" s="19" t="s">
        <v>184</v>
      </c>
      <c r="BM160" s="239" t="s">
        <v>3058</v>
      </c>
    </row>
    <row r="161" s="2" customFormat="1" ht="14.4" customHeight="1">
      <c r="A161" s="40"/>
      <c r="B161" s="41"/>
      <c r="C161" s="228" t="s">
        <v>599</v>
      </c>
      <c r="D161" s="228" t="s">
        <v>179</v>
      </c>
      <c r="E161" s="229" t="s">
        <v>3059</v>
      </c>
      <c r="F161" s="230" t="s">
        <v>3060</v>
      </c>
      <c r="G161" s="231" t="s">
        <v>788</v>
      </c>
      <c r="H161" s="232">
        <v>2</v>
      </c>
      <c r="I161" s="233"/>
      <c r="J161" s="234">
        <f>ROUND(I161*H161,2)</f>
        <v>0</v>
      </c>
      <c r="K161" s="230" t="s">
        <v>21</v>
      </c>
      <c r="L161" s="46"/>
      <c r="M161" s="235" t="s">
        <v>21</v>
      </c>
      <c r="N161" s="236" t="s">
        <v>44</v>
      </c>
      <c r="O161" s="8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184</v>
      </c>
      <c r="AT161" s="239" t="s">
        <v>179</v>
      </c>
      <c r="AU161" s="239" t="s">
        <v>82</v>
      </c>
      <c r="AY161" s="19" t="s">
        <v>177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9" t="s">
        <v>80</v>
      </c>
      <c r="BK161" s="240">
        <f>ROUND(I161*H161,2)</f>
        <v>0</v>
      </c>
      <c r="BL161" s="19" t="s">
        <v>184</v>
      </c>
      <c r="BM161" s="239" t="s">
        <v>3061</v>
      </c>
    </row>
    <row r="162" s="2" customFormat="1" ht="14.4" customHeight="1">
      <c r="A162" s="40"/>
      <c r="B162" s="41"/>
      <c r="C162" s="228" t="s">
        <v>603</v>
      </c>
      <c r="D162" s="228" t="s">
        <v>179</v>
      </c>
      <c r="E162" s="229" t="s">
        <v>3062</v>
      </c>
      <c r="F162" s="230" t="s">
        <v>3063</v>
      </c>
      <c r="G162" s="231" t="s">
        <v>788</v>
      </c>
      <c r="H162" s="232">
        <v>3</v>
      </c>
      <c r="I162" s="233"/>
      <c r="J162" s="234">
        <f>ROUND(I162*H162,2)</f>
        <v>0</v>
      </c>
      <c r="K162" s="230" t="s">
        <v>21</v>
      </c>
      <c r="L162" s="46"/>
      <c r="M162" s="235" t="s">
        <v>21</v>
      </c>
      <c r="N162" s="236" t="s">
        <v>44</v>
      </c>
      <c r="O162" s="86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9" t="s">
        <v>184</v>
      </c>
      <c r="AT162" s="239" t="s">
        <v>179</v>
      </c>
      <c r="AU162" s="239" t="s">
        <v>82</v>
      </c>
      <c r="AY162" s="19" t="s">
        <v>177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9" t="s">
        <v>80</v>
      </c>
      <c r="BK162" s="240">
        <f>ROUND(I162*H162,2)</f>
        <v>0</v>
      </c>
      <c r="BL162" s="19" t="s">
        <v>184</v>
      </c>
      <c r="BM162" s="239" t="s">
        <v>3064</v>
      </c>
    </row>
    <row r="163" s="2" customFormat="1" ht="14.4" customHeight="1">
      <c r="A163" s="40"/>
      <c r="B163" s="41"/>
      <c r="C163" s="228" t="s">
        <v>609</v>
      </c>
      <c r="D163" s="228" t="s">
        <v>179</v>
      </c>
      <c r="E163" s="229" t="s">
        <v>3065</v>
      </c>
      <c r="F163" s="230" t="s">
        <v>3066</v>
      </c>
      <c r="G163" s="231" t="s">
        <v>194</v>
      </c>
      <c r="H163" s="232">
        <v>0.33100000000000002</v>
      </c>
      <c r="I163" s="233"/>
      <c r="J163" s="234">
        <f>ROUND(I163*H163,2)</f>
        <v>0</v>
      </c>
      <c r="K163" s="230" t="s">
        <v>21</v>
      </c>
      <c r="L163" s="46"/>
      <c r="M163" s="235" t="s">
        <v>21</v>
      </c>
      <c r="N163" s="236" t="s">
        <v>44</v>
      </c>
      <c r="O163" s="86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9" t="s">
        <v>184</v>
      </c>
      <c r="AT163" s="239" t="s">
        <v>179</v>
      </c>
      <c r="AU163" s="239" t="s">
        <v>82</v>
      </c>
      <c r="AY163" s="19" t="s">
        <v>177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9" t="s">
        <v>80</v>
      </c>
      <c r="BK163" s="240">
        <f>ROUND(I163*H163,2)</f>
        <v>0</v>
      </c>
      <c r="BL163" s="19" t="s">
        <v>184</v>
      </c>
      <c r="BM163" s="239" t="s">
        <v>3067</v>
      </c>
    </row>
    <row r="164" s="2" customFormat="1" ht="14.4" customHeight="1">
      <c r="A164" s="40"/>
      <c r="B164" s="41"/>
      <c r="C164" s="228" t="s">
        <v>614</v>
      </c>
      <c r="D164" s="228" t="s">
        <v>179</v>
      </c>
      <c r="E164" s="229" t="s">
        <v>3068</v>
      </c>
      <c r="F164" s="230" t="s">
        <v>3069</v>
      </c>
      <c r="G164" s="231" t="s">
        <v>788</v>
      </c>
      <c r="H164" s="232">
        <v>2</v>
      </c>
      <c r="I164" s="233"/>
      <c r="J164" s="234">
        <f>ROUND(I164*H164,2)</f>
        <v>0</v>
      </c>
      <c r="K164" s="230" t="s">
        <v>21</v>
      </c>
      <c r="L164" s="46"/>
      <c r="M164" s="301" t="s">
        <v>21</v>
      </c>
      <c r="N164" s="302" t="s">
        <v>44</v>
      </c>
      <c r="O164" s="303"/>
      <c r="P164" s="304">
        <f>O164*H164</f>
        <v>0</v>
      </c>
      <c r="Q164" s="304">
        <v>0</v>
      </c>
      <c r="R164" s="304">
        <f>Q164*H164</f>
        <v>0</v>
      </c>
      <c r="S164" s="304">
        <v>0</v>
      </c>
      <c r="T164" s="30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184</v>
      </c>
      <c r="AT164" s="239" t="s">
        <v>179</v>
      </c>
      <c r="AU164" s="239" t="s">
        <v>82</v>
      </c>
      <c r="AY164" s="19" t="s">
        <v>177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9" t="s">
        <v>80</v>
      </c>
      <c r="BK164" s="240">
        <f>ROUND(I164*H164,2)</f>
        <v>0</v>
      </c>
      <c r="BL164" s="19" t="s">
        <v>184</v>
      </c>
      <c r="BM164" s="239" t="s">
        <v>3070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177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pRNwRQP761IpLMQJHZGsAprxFR+8+tOl3ElAsQQtUg/xulXPwccUm7rDiKIdeHuqOSdspx/XR2mgEccBbbfBww==" hashValue="ntvEaQhQ2l5lS/4qcS99K1gQ513gQBdWU2BfDpBwA+FEyzziXNeQChQYzB3Lm2pbqX6hyd+DcGs00R+t0KcfRw==" algorithmName="SHA-512" password="CC35"/>
  <autoFilter ref="C91:K1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110</v>
      </c>
      <c r="I8" s="140"/>
      <c r="L8" s="22"/>
    </row>
    <row r="9" s="2" customFormat="1" ht="14.4" customHeight="1">
      <c r="A9" s="40"/>
      <c r="B9" s="46"/>
      <c r="C9" s="40"/>
      <c r="D9" s="40"/>
      <c r="E9" s="147" t="s">
        <v>111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112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4.4" customHeight="1">
      <c r="A11" s="40"/>
      <c r="B11" s="46"/>
      <c r="C11" s="40"/>
      <c r="D11" s="40"/>
      <c r="E11" s="150" t="s">
        <v>3071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21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10. 12. 2019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26</v>
      </c>
      <c r="E16" s="40"/>
      <c r="F16" s="40"/>
      <c r="G16" s="40"/>
      <c r="H16" s="40"/>
      <c r="I16" s="151" t="s">
        <v>27</v>
      </c>
      <c r="J16" s="135" t="s">
        <v>21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21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30</v>
      </c>
      <c r="E19" s="40"/>
      <c r="F19" s="40"/>
      <c r="G19" s="40"/>
      <c r="H19" s="40"/>
      <c r="I19" s="151" t="s">
        <v>27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32</v>
      </c>
      <c r="E22" s="40"/>
      <c r="F22" s="40"/>
      <c r="G22" s="40"/>
      <c r="H22" s="40"/>
      <c r="I22" s="151" t="s">
        <v>27</v>
      </c>
      <c r="J22" s="135" t="s">
        <v>21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51" t="s">
        <v>29</v>
      </c>
      <c r="J23" s="135" t="s">
        <v>21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35</v>
      </c>
      <c r="E25" s="40"/>
      <c r="F25" s="40"/>
      <c r="G25" s="40"/>
      <c r="H25" s="40"/>
      <c r="I25" s="151" t="s">
        <v>27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29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37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60" customHeight="1">
      <c r="A29" s="153"/>
      <c r="B29" s="154"/>
      <c r="C29" s="153"/>
      <c r="D29" s="153"/>
      <c r="E29" s="155" t="s">
        <v>38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39</v>
      </c>
      <c r="E32" s="40"/>
      <c r="F32" s="40"/>
      <c r="G32" s="40"/>
      <c r="H32" s="40"/>
      <c r="I32" s="148"/>
      <c r="J32" s="161">
        <f>ROUND(J100,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41</v>
      </c>
      <c r="G34" s="40"/>
      <c r="H34" s="40"/>
      <c r="I34" s="163" t="s">
        <v>40</v>
      </c>
      <c r="J34" s="162" t="s">
        <v>42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43</v>
      </c>
      <c r="E35" s="146" t="s">
        <v>44</v>
      </c>
      <c r="F35" s="165">
        <f>ROUND((SUM(BE100:BE225)),  2)</f>
        <v>0</v>
      </c>
      <c r="G35" s="40"/>
      <c r="H35" s="40"/>
      <c r="I35" s="166">
        <v>0.20999999999999999</v>
      </c>
      <c r="J35" s="165">
        <f>ROUND(((SUM(BE100:BE225))*I35),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45</v>
      </c>
      <c r="F36" s="165">
        <f>ROUND((SUM(BF100:BF225)),  2)</f>
        <v>0</v>
      </c>
      <c r="G36" s="40"/>
      <c r="H36" s="40"/>
      <c r="I36" s="166">
        <v>0.14999999999999999</v>
      </c>
      <c r="J36" s="165">
        <f>ROUND(((SUM(BF100:BF225))*I36),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46</v>
      </c>
      <c r="F37" s="165">
        <f>ROUND((SUM(BG100:BG225)),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47</v>
      </c>
      <c r="F38" s="165">
        <f>ROUND((SUM(BH100:BH225)),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48</v>
      </c>
      <c r="F39" s="165">
        <f>ROUND((SUM(BI100:BI225)),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49</v>
      </c>
      <c r="E41" s="169"/>
      <c r="F41" s="169"/>
      <c r="G41" s="170" t="s">
        <v>50</v>
      </c>
      <c r="H41" s="171" t="s">
        <v>51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81" t="str">
        <f>E7</f>
        <v>MIKULÁŠOVICE DOLNÍ NÁDRAŽÍ ON PD - OPRAVA OBJEKTU - ZMĚNA č.2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110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81" t="s">
        <v>111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112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4.4" customHeight="1">
      <c r="A54" s="40"/>
      <c r="B54" s="41"/>
      <c r="C54" s="42"/>
      <c r="D54" s="42"/>
      <c r="E54" s="71" t="str">
        <f>E11</f>
        <v>D.1.3 - ELEKTROINSTALACE NN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MIKULÁŠOVICE</v>
      </c>
      <c r="G56" s="42"/>
      <c r="H56" s="42"/>
      <c r="I56" s="151" t="s">
        <v>24</v>
      </c>
      <c r="J56" s="74" t="str">
        <f>IF(J14="","",J14)</f>
        <v>10. 12. 2019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8" customHeight="1">
      <c r="A58" s="40"/>
      <c r="B58" s="41"/>
      <c r="C58" s="34" t="s">
        <v>26</v>
      </c>
      <c r="D58" s="42"/>
      <c r="E58" s="42"/>
      <c r="F58" s="29" t="str">
        <f>E17</f>
        <v>SŽDC, s.o. - PRAHA 1</v>
      </c>
      <c r="G58" s="42"/>
      <c r="H58" s="42"/>
      <c r="I58" s="151" t="s">
        <v>32</v>
      </c>
      <c r="J58" s="38" t="str">
        <f>E23</f>
        <v>ATELIER DS 76 - D.SUCHEVIČ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151" t="s">
        <v>35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115</v>
      </c>
      <c r="D61" s="183"/>
      <c r="E61" s="183"/>
      <c r="F61" s="183"/>
      <c r="G61" s="183"/>
      <c r="H61" s="183"/>
      <c r="I61" s="184"/>
      <c r="J61" s="185" t="s">
        <v>116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71</v>
      </c>
      <c r="D63" s="42"/>
      <c r="E63" s="42"/>
      <c r="F63" s="42"/>
      <c r="G63" s="42"/>
      <c r="H63" s="42"/>
      <c r="I63" s="148"/>
      <c r="J63" s="104">
        <f>J100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87"/>
      <c r="C64" s="188"/>
      <c r="D64" s="189" t="s">
        <v>3072</v>
      </c>
      <c r="E64" s="190"/>
      <c r="F64" s="190"/>
      <c r="G64" s="190"/>
      <c r="H64" s="190"/>
      <c r="I64" s="191"/>
      <c r="J64" s="192">
        <f>J101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7"/>
      <c r="C65" s="188"/>
      <c r="D65" s="189" t="s">
        <v>3073</v>
      </c>
      <c r="E65" s="190"/>
      <c r="F65" s="190"/>
      <c r="G65" s="190"/>
      <c r="H65" s="190"/>
      <c r="I65" s="191"/>
      <c r="J65" s="192">
        <f>J102</f>
        <v>0</v>
      </c>
      <c r="K65" s="188"/>
      <c r="L65" s="19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94"/>
      <c r="C66" s="127"/>
      <c r="D66" s="195" t="s">
        <v>119</v>
      </c>
      <c r="E66" s="196"/>
      <c r="F66" s="196"/>
      <c r="G66" s="196"/>
      <c r="H66" s="196"/>
      <c r="I66" s="197"/>
      <c r="J66" s="198">
        <f>J103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3074</v>
      </c>
      <c r="E67" s="190"/>
      <c r="F67" s="190"/>
      <c r="G67" s="190"/>
      <c r="H67" s="190"/>
      <c r="I67" s="191"/>
      <c r="J67" s="192">
        <f>J111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4"/>
      <c r="C68" s="127"/>
      <c r="D68" s="195" t="s">
        <v>3075</v>
      </c>
      <c r="E68" s="196"/>
      <c r="F68" s="196"/>
      <c r="G68" s="196"/>
      <c r="H68" s="196"/>
      <c r="I68" s="197"/>
      <c r="J68" s="198">
        <f>J120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3076</v>
      </c>
      <c r="E69" s="196"/>
      <c r="F69" s="196"/>
      <c r="G69" s="196"/>
      <c r="H69" s="196"/>
      <c r="I69" s="197"/>
      <c r="J69" s="198">
        <f>J128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3077</v>
      </c>
      <c r="E70" s="196"/>
      <c r="F70" s="196"/>
      <c r="G70" s="196"/>
      <c r="H70" s="196"/>
      <c r="I70" s="197"/>
      <c r="J70" s="198">
        <f>J151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3078</v>
      </c>
      <c r="E71" s="196"/>
      <c r="F71" s="196"/>
      <c r="G71" s="196"/>
      <c r="H71" s="196"/>
      <c r="I71" s="197"/>
      <c r="J71" s="198">
        <f>J155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3079</v>
      </c>
      <c r="E72" s="196"/>
      <c r="F72" s="196"/>
      <c r="G72" s="196"/>
      <c r="H72" s="196"/>
      <c r="I72" s="197"/>
      <c r="J72" s="198">
        <f>J181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3080</v>
      </c>
      <c r="E73" s="196"/>
      <c r="F73" s="196"/>
      <c r="G73" s="196"/>
      <c r="H73" s="196"/>
      <c r="I73" s="197"/>
      <c r="J73" s="198">
        <f>J184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3081</v>
      </c>
      <c r="E74" s="196"/>
      <c r="F74" s="196"/>
      <c r="G74" s="196"/>
      <c r="H74" s="196"/>
      <c r="I74" s="197"/>
      <c r="J74" s="198">
        <f>J188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3082</v>
      </c>
      <c r="E75" s="196"/>
      <c r="F75" s="196"/>
      <c r="G75" s="196"/>
      <c r="H75" s="196"/>
      <c r="I75" s="197"/>
      <c r="J75" s="198">
        <f>J198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3083</v>
      </c>
      <c r="E76" s="196"/>
      <c r="F76" s="196"/>
      <c r="G76" s="196"/>
      <c r="H76" s="196"/>
      <c r="I76" s="197"/>
      <c r="J76" s="198">
        <f>J221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87"/>
      <c r="C77" s="188"/>
      <c r="D77" s="189" t="s">
        <v>156</v>
      </c>
      <c r="E77" s="190"/>
      <c r="F77" s="190"/>
      <c r="G77" s="190"/>
      <c r="H77" s="190"/>
      <c r="I77" s="191"/>
      <c r="J77" s="192">
        <f>J223</f>
        <v>0</v>
      </c>
      <c r="K77" s="188"/>
      <c r="L77" s="19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94"/>
      <c r="C78" s="127"/>
      <c r="D78" s="195" t="s">
        <v>3084</v>
      </c>
      <c r="E78" s="196"/>
      <c r="F78" s="196"/>
      <c r="G78" s="196"/>
      <c r="H78" s="196"/>
      <c r="I78" s="197"/>
      <c r="J78" s="198">
        <f>J224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177"/>
      <c r="J80" s="62"/>
      <c r="K80" s="6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180"/>
      <c r="J84" s="64"/>
      <c r="K84" s="64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162</v>
      </c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4.4" customHeight="1">
      <c r="A88" s="40"/>
      <c r="B88" s="41"/>
      <c r="C88" s="42"/>
      <c r="D88" s="42"/>
      <c r="E88" s="181" t="str">
        <f>E7</f>
        <v>MIKULÁŠOVICE DOLNÍ NÁDRAŽÍ ON PD - OPRAVA OBJEKTU - ZMĚNA č.2</v>
      </c>
      <c r="F88" s="34"/>
      <c r="G88" s="34"/>
      <c r="H88" s="34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110</v>
      </c>
      <c r="D89" s="24"/>
      <c r="E89" s="24"/>
      <c r="F89" s="24"/>
      <c r="G89" s="24"/>
      <c r="H89" s="24"/>
      <c r="I89" s="140"/>
      <c r="J89" s="24"/>
      <c r="K89" s="24"/>
      <c r="L89" s="22"/>
    </row>
    <row r="90" s="2" customFormat="1" ht="14.4" customHeight="1">
      <c r="A90" s="40"/>
      <c r="B90" s="41"/>
      <c r="C90" s="42"/>
      <c r="D90" s="42"/>
      <c r="E90" s="181" t="s">
        <v>111</v>
      </c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112</v>
      </c>
      <c r="D91" s="42"/>
      <c r="E91" s="42"/>
      <c r="F91" s="42"/>
      <c r="G91" s="42"/>
      <c r="H91" s="42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4.4" customHeight="1">
      <c r="A92" s="40"/>
      <c r="B92" s="41"/>
      <c r="C92" s="42"/>
      <c r="D92" s="42"/>
      <c r="E92" s="71" t="str">
        <f>E11</f>
        <v>D.1.3 - ELEKTROINSTALACE NN</v>
      </c>
      <c r="F92" s="42"/>
      <c r="G92" s="42"/>
      <c r="H92" s="42"/>
      <c r="I92" s="148"/>
      <c r="J92" s="42"/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22</v>
      </c>
      <c r="D94" s="42"/>
      <c r="E94" s="42"/>
      <c r="F94" s="29" t="str">
        <f>F14</f>
        <v>MIKULÁŠOVICE</v>
      </c>
      <c r="G94" s="42"/>
      <c r="H94" s="42"/>
      <c r="I94" s="151" t="s">
        <v>24</v>
      </c>
      <c r="J94" s="74" t="str">
        <f>IF(J14="","",J14)</f>
        <v>10. 12. 2019</v>
      </c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148"/>
      <c r="J95" s="42"/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40.8" customHeight="1">
      <c r="A96" s="40"/>
      <c r="B96" s="41"/>
      <c r="C96" s="34" t="s">
        <v>26</v>
      </c>
      <c r="D96" s="42"/>
      <c r="E96" s="42"/>
      <c r="F96" s="29" t="str">
        <f>E17</f>
        <v>SŽDC, s.o. - PRAHA 1</v>
      </c>
      <c r="G96" s="42"/>
      <c r="H96" s="42"/>
      <c r="I96" s="151" t="s">
        <v>32</v>
      </c>
      <c r="J96" s="38" t="str">
        <f>E23</f>
        <v>ATELIER DS 76 - D.SUCHEVIČ</v>
      </c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6" customHeight="1">
      <c r="A97" s="40"/>
      <c r="B97" s="41"/>
      <c r="C97" s="34" t="s">
        <v>30</v>
      </c>
      <c r="D97" s="42"/>
      <c r="E97" s="42"/>
      <c r="F97" s="29" t="str">
        <f>IF(E20="","",E20)</f>
        <v>Vyplň údaj</v>
      </c>
      <c r="G97" s="42"/>
      <c r="H97" s="42"/>
      <c r="I97" s="151" t="s">
        <v>35</v>
      </c>
      <c r="J97" s="38" t="str">
        <f>E26</f>
        <v xml:space="preserve"> </v>
      </c>
      <c r="K97" s="42"/>
      <c r="L97" s="14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148"/>
      <c r="J98" s="42"/>
      <c r="K98" s="42"/>
      <c r="L98" s="14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200"/>
      <c r="B99" s="201"/>
      <c r="C99" s="202" t="s">
        <v>163</v>
      </c>
      <c r="D99" s="203" t="s">
        <v>58</v>
      </c>
      <c r="E99" s="203" t="s">
        <v>54</v>
      </c>
      <c r="F99" s="203" t="s">
        <v>55</v>
      </c>
      <c r="G99" s="203" t="s">
        <v>164</v>
      </c>
      <c r="H99" s="203" t="s">
        <v>165</v>
      </c>
      <c r="I99" s="204" t="s">
        <v>166</v>
      </c>
      <c r="J99" s="203" t="s">
        <v>116</v>
      </c>
      <c r="K99" s="205" t="s">
        <v>167</v>
      </c>
      <c r="L99" s="206"/>
      <c r="M99" s="94" t="s">
        <v>21</v>
      </c>
      <c r="N99" s="95" t="s">
        <v>43</v>
      </c>
      <c r="O99" s="95" t="s">
        <v>168</v>
      </c>
      <c r="P99" s="95" t="s">
        <v>169</v>
      </c>
      <c r="Q99" s="95" t="s">
        <v>170</v>
      </c>
      <c r="R99" s="95" t="s">
        <v>171</v>
      </c>
      <c r="S99" s="95" t="s">
        <v>172</v>
      </c>
      <c r="T99" s="96" t="s">
        <v>173</v>
      </c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</row>
    <row r="100" s="2" customFormat="1" ht="22.8" customHeight="1">
      <c r="A100" s="40"/>
      <c r="B100" s="41"/>
      <c r="C100" s="101" t="s">
        <v>174</v>
      </c>
      <c r="D100" s="42"/>
      <c r="E100" s="42"/>
      <c r="F100" s="42"/>
      <c r="G100" s="42"/>
      <c r="H100" s="42"/>
      <c r="I100" s="148"/>
      <c r="J100" s="207">
        <f>BK100</f>
        <v>0</v>
      </c>
      <c r="K100" s="42"/>
      <c r="L100" s="46"/>
      <c r="M100" s="97"/>
      <c r="N100" s="208"/>
      <c r="O100" s="98"/>
      <c r="P100" s="209">
        <f>P101+P102+P111+P223</f>
        <v>0</v>
      </c>
      <c r="Q100" s="98"/>
      <c r="R100" s="209">
        <f>R101+R102+R111+R223</f>
        <v>0.0693</v>
      </c>
      <c r="S100" s="98"/>
      <c r="T100" s="210">
        <f>T101+T102+T111+T223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72</v>
      </c>
      <c r="AU100" s="19" t="s">
        <v>117</v>
      </c>
      <c r="BK100" s="211">
        <f>BK101+BK102+BK111+BK223</f>
        <v>0</v>
      </c>
    </row>
    <row r="101" s="12" customFormat="1" ht="25.92" customHeight="1">
      <c r="A101" s="12"/>
      <c r="B101" s="212"/>
      <c r="C101" s="213"/>
      <c r="D101" s="214" t="s">
        <v>72</v>
      </c>
      <c r="E101" s="215" t="s">
        <v>3085</v>
      </c>
      <c r="F101" s="215" t="s">
        <v>3086</v>
      </c>
      <c r="G101" s="213"/>
      <c r="H101" s="213"/>
      <c r="I101" s="216"/>
      <c r="J101" s="217">
        <f>BK101</f>
        <v>0</v>
      </c>
      <c r="K101" s="213"/>
      <c r="L101" s="218"/>
      <c r="M101" s="219"/>
      <c r="N101" s="220"/>
      <c r="O101" s="220"/>
      <c r="P101" s="221">
        <v>0</v>
      </c>
      <c r="Q101" s="220"/>
      <c r="R101" s="221">
        <v>0</v>
      </c>
      <c r="S101" s="220"/>
      <c r="T101" s="222"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3" t="s">
        <v>80</v>
      </c>
      <c r="AT101" s="224" t="s">
        <v>72</v>
      </c>
      <c r="AU101" s="224" t="s">
        <v>73</v>
      </c>
      <c r="AY101" s="223" t="s">
        <v>177</v>
      </c>
      <c r="BK101" s="225">
        <v>0</v>
      </c>
    </row>
    <row r="102" s="12" customFormat="1" ht="25.92" customHeight="1">
      <c r="A102" s="12"/>
      <c r="B102" s="212"/>
      <c r="C102" s="213"/>
      <c r="D102" s="214" t="s">
        <v>72</v>
      </c>
      <c r="E102" s="215" t="s">
        <v>175</v>
      </c>
      <c r="F102" s="215" t="s">
        <v>175</v>
      </c>
      <c r="G102" s="213"/>
      <c r="H102" s="213"/>
      <c r="I102" s="216"/>
      <c r="J102" s="217">
        <f>BK102</f>
        <v>0</v>
      </c>
      <c r="K102" s="213"/>
      <c r="L102" s="218"/>
      <c r="M102" s="219"/>
      <c r="N102" s="220"/>
      <c r="O102" s="220"/>
      <c r="P102" s="221">
        <f>P103</f>
        <v>0</v>
      </c>
      <c r="Q102" s="220"/>
      <c r="R102" s="221">
        <f>R103</f>
        <v>0</v>
      </c>
      <c r="S102" s="220"/>
      <c r="T102" s="222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3" t="s">
        <v>80</v>
      </c>
      <c r="AT102" s="224" t="s">
        <v>72</v>
      </c>
      <c r="AU102" s="224" t="s">
        <v>73</v>
      </c>
      <c r="AY102" s="223" t="s">
        <v>177</v>
      </c>
      <c r="BK102" s="225">
        <f>BK103</f>
        <v>0</v>
      </c>
    </row>
    <row r="103" s="12" customFormat="1" ht="22.8" customHeight="1">
      <c r="A103" s="12"/>
      <c r="B103" s="212"/>
      <c r="C103" s="213"/>
      <c r="D103" s="214" t="s">
        <v>72</v>
      </c>
      <c r="E103" s="226" t="s">
        <v>80</v>
      </c>
      <c r="F103" s="226" t="s">
        <v>178</v>
      </c>
      <c r="G103" s="213"/>
      <c r="H103" s="213"/>
      <c r="I103" s="216"/>
      <c r="J103" s="227">
        <f>BK103</f>
        <v>0</v>
      </c>
      <c r="K103" s="213"/>
      <c r="L103" s="218"/>
      <c r="M103" s="219"/>
      <c r="N103" s="220"/>
      <c r="O103" s="220"/>
      <c r="P103" s="221">
        <f>SUM(P104:P110)</f>
        <v>0</v>
      </c>
      <c r="Q103" s="220"/>
      <c r="R103" s="221">
        <f>SUM(R104:R110)</f>
        <v>0</v>
      </c>
      <c r="S103" s="220"/>
      <c r="T103" s="222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3" t="s">
        <v>80</v>
      </c>
      <c r="AT103" s="224" t="s">
        <v>72</v>
      </c>
      <c r="AU103" s="224" t="s">
        <v>80</v>
      </c>
      <c r="AY103" s="223" t="s">
        <v>177</v>
      </c>
      <c r="BK103" s="225">
        <f>SUM(BK104:BK110)</f>
        <v>0</v>
      </c>
    </row>
    <row r="104" s="2" customFormat="1" ht="14.4" customHeight="1">
      <c r="A104" s="40"/>
      <c r="B104" s="41"/>
      <c r="C104" s="228" t="s">
        <v>80</v>
      </c>
      <c r="D104" s="228" t="s">
        <v>179</v>
      </c>
      <c r="E104" s="229" t="s">
        <v>3087</v>
      </c>
      <c r="F104" s="230" t="s">
        <v>3088</v>
      </c>
      <c r="G104" s="231" t="s">
        <v>293</v>
      </c>
      <c r="H104" s="232">
        <v>15</v>
      </c>
      <c r="I104" s="233"/>
      <c r="J104" s="234">
        <f>ROUND(I104*H104,2)</f>
        <v>0</v>
      </c>
      <c r="K104" s="230" t="s">
        <v>21</v>
      </c>
      <c r="L104" s="46"/>
      <c r="M104" s="235" t="s">
        <v>21</v>
      </c>
      <c r="N104" s="236" t="s">
        <v>44</v>
      </c>
      <c r="O104" s="86"/>
      <c r="P104" s="237">
        <f>O104*H104</f>
        <v>0</v>
      </c>
      <c r="Q104" s="237">
        <v>0</v>
      </c>
      <c r="R104" s="237">
        <f>Q104*H104</f>
        <v>0</v>
      </c>
      <c r="S104" s="237">
        <v>0</v>
      </c>
      <c r="T104" s="23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9" t="s">
        <v>184</v>
      </c>
      <c r="AT104" s="239" t="s">
        <v>179</v>
      </c>
      <c r="AU104" s="239" t="s">
        <v>82</v>
      </c>
      <c r="AY104" s="19" t="s">
        <v>177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9" t="s">
        <v>80</v>
      </c>
      <c r="BK104" s="240">
        <f>ROUND(I104*H104,2)</f>
        <v>0</v>
      </c>
      <c r="BL104" s="19" t="s">
        <v>184</v>
      </c>
      <c r="BM104" s="239" t="s">
        <v>3089</v>
      </c>
    </row>
    <row r="105" s="2" customFormat="1" ht="14.4" customHeight="1">
      <c r="A105" s="40"/>
      <c r="B105" s="41"/>
      <c r="C105" s="228" t="s">
        <v>82</v>
      </c>
      <c r="D105" s="228" t="s">
        <v>179</v>
      </c>
      <c r="E105" s="229" t="s">
        <v>3090</v>
      </c>
      <c r="F105" s="230" t="s">
        <v>3091</v>
      </c>
      <c r="G105" s="231" t="s">
        <v>293</v>
      </c>
      <c r="H105" s="232">
        <v>15</v>
      </c>
      <c r="I105" s="233"/>
      <c r="J105" s="234">
        <f>ROUND(I105*H105,2)</f>
        <v>0</v>
      </c>
      <c r="K105" s="230" t="s">
        <v>21</v>
      </c>
      <c r="L105" s="46"/>
      <c r="M105" s="235" t="s">
        <v>21</v>
      </c>
      <c r="N105" s="236" t="s">
        <v>44</v>
      </c>
      <c r="O105" s="86"/>
      <c r="P105" s="237">
        <f>O105*H105</f>
        <v>0</v>
      </c>
      <c r="Q105" s="237">
        <v>0</v>
      </c>
      <c r="R105" s="237">
        <f>Q105*H105</f>
        <v>0</v>
      </c>
      <c r="S105" s="237">
        <v>0</v>
      </c>
      <c r="T105" s="23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9" t="s">
        <v>184</v>
      </c>
      <c r="AT105" s="239" t="s">
        <v>179</v>
      </c>
      <c r="AU105" s="239" t="s">
        <v>82</v>
      </c>
      <c r="AY105" s="19" t="s">
        <v>177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19" t="s">
        <v>80</v>
      </c>
      <c r="BK105" s="240">
        <f>ROUND(I105*H105,2)</f>
        <v>0</v>
      </c>
      <c r="BL105" s="19" t="s">
        <v>184</v>
      </c>
      <c r="BM105" s="239" t="s">
        <v>3092</v>
      </c>
    </row>
    <row r="106" s="2" customFormat="1" ht="14.4" customHeight="1">
      <c r="A106" s="40"/>
      <c r="B106" s="41"/>
      <c r="C106" s="228" t="s">
        <v>199</v>
      </c>
      <c r="D106" s="228" t="s">
        <v>179</v>
      </c>
      <c r="E106" s="229" t="s">
        <v>3093</v>
      </c>
      <c r="F106" s="230" t="s">
        <v>3094</v>
      </c>
      <c r="G106" s="231" t="s">
        <v>293</v>
      </c>
      <c r="H106" s="232">
        <v>15</v>
      </c>
      <c r="I106" s="233"/>
      <c r="J106" s="234">
        <f>ROUND(I106*H106,2)</f>
        <v>0</v>
      </c>
      <c r="K106" s="230" t="s">
        <v>21</v>
      </c>
      <c r="L106" s="46"/>
      <c r="M106" s="235" t="s">
        <v>21</v>
      </c>
      <c r="N106" s="236" t="s">
        <v>44</v>
      </c>
      <c r="O106" s="86"/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9" t="s">
        <v>184</v>
      </c>
      <c r="AT106" s="239" t="s">
        <v>179</v>
      </c>
      <c r="AU106" s="239" t="s">
        <v>82</v>
      </c>
      <c r="AY106" s="19" t="s">
        <v>177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9" t="s">
        <v>80</v>
      </c>
      <c r="BK106" s="240">
        <f>ROUND(I106*H106,2)</f>
        <v>0</v>
      </c>
      <c r="BL106" s="19" t="s">
        <v>184</v>
      </c>
      <c r="BM106" s="239" t="s">
        <v>3095</v>
      </c>
    </row>
    <row r="107" s="2" customFormat="1" ht="14.4" customHeight="1">
      <c r="A107" s="40"/>
      <c r="B107" s="41"/>
      <c r="C107" s="228" t="s">
        <v>184</v>
      </c>
      <c r="D107" s="228" t="s">
        <v>179</v>
      </c>
      <c r="E107" s="229" t="s">
        <v>3096</v>
      </c>
      <c r="F107" s="230" t="s">
        <v>3097</v>
      </c>
      <c r="G107" s="231" t="s">
        <v>293</v>
      </c>
      <c r="H107" s="232">
        <v>15</v>
      </c>
      <c r="I107" s="233"/>
      <c r="J107" s="234">
        <f>ROUND(I107*H107,2)</f>
        <v>0</v>
      </c>
      <c r="K107" s="230" t="s">
        <v>21</v>
      </c>
      <c r="L107" s="46"/>
      <c r="M107" s="235" t="s">
        <v>21</v>
      </c>
      <c r="N107" s="236" t="s">
        <v>44</v>
      </c>
      <c r="O107" s="86"/>
      <c r="P107" s="237">
        <f>O107*H107</f>
        <v>0</v>
      </c>
      <c r="Q107" s="237">
        <v>0</v>
      </c>
      <c r="R107" s="237">
        <f>Q107*H107</f>
        <v>0</v>
      </c>
      <c r="S107" s="237">
        <v>0</v>
      </c>
      <c r="T107" s="23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9" t="s">
        <v>184</v>
      </c>
      <c r="AT107" s="239" t="s">
        <v>179</v>
      </c>
      <c r="AU107" s="239" t="s">
        <v>82</v>
      </c>
      <c r="AY107" s="19" t="s">
        <v>177</v>
      </c>
      <c r="BE107" s="240">
        <f>IF(N107="základní",J107,0)</f>
        <v>0</v>
      </c>
      <c r="BF107" s="240">
        <f>IF(N107="snížená",J107,0)</f>
        <v>0</v>
      </c>
      <c r="BG107" s="240">
        <f>IF(N107="zákl. přenesená",J107,0)</f>
        <v>0</v>
      </c>
      <c r="BH107" s="240">
        <f>IF(N107="sníž. přenesená",J107,0)</f>
        <v>0</v>
      </c>
      <c r="BI107" s="240">
        <f>IF(N107="nulová",J107,0)</f>
        <v>0</v>
      </c>
      <c r="BJ107" s="19" t="s">
        <v>80</v>
      </c>
      <c r="BK107" s="240">
        <f>ROUND(I107*H107,2)</f>
        <v>0</v>
      </c>
      <c r="BL107" s="19" t="s">
        <v>184</v>
      </c>
      <c r="BM107" s="239" t="s">
        <v>3098</v>
      </c>
    </row>
    <row r="108" s="2" customFormat="1" ht="14.4" customHeight="1">
      <c r="A108" s="40"/>
      <c r="B108" s="41"/>
      <c r="C108" s="228" t="s">
        <v>211</v>
      </c>
      <c r="D108" s="228" t="s">
        <v>179</v>
      </c>
      <c r="E108" s="229" t="s">
        <v>3099</v>
      </c>
      <c r="F108" s="230" t="s">
        <v>3100</v>
      </c>
      <c r="G108" s="231" t="s">
        <v>182</v>
      </c>
      <c r="H108" s="232">
        <v>1.5800000000000001</v>
      </c>
      <c r="I108" s="233"/>
      <c r="J108" s="234">
        <f>ROUND(I108*H108,2)</f>
        <v>0</v>
      </c>
      <c r="K108" s="230" t="s">
        <v>21</v>
      </c>
      <c r="L108" s="46"/>
      <c r="M108" s="235" t="s">
        <v>21</v>
      </c>
      <c r="N108" s="236" t="s">
        <v>44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184</v>
      </c>
      <c r="AT108" s="239" t="s">
        <v>179</v>
      </c>
      <c r="AU108" s="239" t="s">
        <v>82</v>
      </c>
      <c r="AY108" s="19" t="s">
        <v>177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80</v>
      </c>
      <c r="BK108" s="240">
        <f>ROUND(I108*H108,2)</f>
        <v>0</v>
      </c>
      <c r="BL108" s="19" t="s">
        <v>184</v>
      </c>
      <c r="BM108" s="239" t="s">
        <v>3101</v>
      </c>
    </row>
    <row r="109" s="2" customFormat="1" ht="14.4" customHeight="1">
      <c r="A109" s="40"/>
      <c r="B109" s="41"/>
      <c r="C109" s="228" t="s">
        <v>218</v>
      </c>
      <c r="D109" s="228" t="s">
        <v>179</v>
      </c>
      <c r="E109" s="229" t="s">
        <v>3102</v>
      </c>
      <c r="F109" s="230" t="s">
        <v>3103</v>
      </c>
      <c r="G109" s="231" t="s">
        <v>269</v>
      </c>
      <c r="H109" s="232">
        <v>7.5</v>
      </c>
      <c r="I109" s="233"/>
      <c r="J109" s="234">
        <f>ROUND(I109*H109,2)</f>
        <v>0</v>
      </c>
      <c r="K109" s="230" t="s">
        <v>21</v>
      </c>
      <c r="L109" s="46"/>
      <c r="M109" s="235" t="s">
        <v>21</v>
      </c>
      <c r="N109" s="236" t="s">
        <v>44</v>
      </c>
      <c r="O109" s="86"/>
      <c r="P109" s="237">
        <f>O109*H109</f>
        <v>0</v>
      </c>
      <c r="Q109" s="237">
        <v>0</v>
      </c>
      <c r="R109" s="237">
        <f>Q109*H109</f>
        <v>0</v>
      </c>
      <c r="S109" s="237">
        <v>0</v>
      </c>
      <c r="T109" s="23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9" t="s">
        <v>184</v>
      </c>
      <c r="AT109" s="239" t="s">
        <v>179</v>
      </c>
      <c r="AU109" s="239" t="s">
        <v>82</v>
      </c>
      <c r="AY109" s="19" t="s">
        <v>177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19" t="s">
        <v>80</v>
      </c>
      <c r="BK109" s="240">
        <f>ROUND(I109*H109,2)</f>
        <v>0</v>
      </c>
      <c r="BL109" s="19" t="s">
        <v>184</v>
      </c>
      <c r="BM109" s="239" t="s">
        <v>3104</v>
      </c>
    </row>
    <row r="110" s="2" customFormat="1" ht="14.4" customHeight="1">
      <c r="A110" s="40"/>
      <c r="B110" s="41"/>
      <c r="C110" s="228" t="s">
        <v>223</v>
      </c>
      <c r="D110" s="228" t="s">
        <v>179</v>
      </c>
      <c r="E110" s="229" t="s">
        <v>3105</v>
      </c>
      <c r="F110" s="230" t="s">
        <v>3106</v>
      </c>
      <c r="G110" s="231" t="s">
        <v>3107</v>
      </c>
      <c r="H110" s="306"/>
      <c r="I110" s="233"/>
      <c r="J110" s="234">
        <f>ROUND(I110*H110,2)</f>
        <v>0</v>
      </c>
      <c r="K110" s="230" t="s">
        <v>21</v>
      </c>
      <c r="L110" s="46"/>
      <c r="M110" s="235" t="s">
        <v>21</v>
      </c>
      <c r="N110" s="236" t="s">
        <v>44</v>
      </c>
      <c r="O110" s="86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9" t="s">
        <v>184</v>
      </c>
      <c r="AT110" s="239" t="s">
        <v>179</v>
      </c>
      <c r="AU110" s="239" t="s">
        <v>82</v>
      </c>
      <c r="AY110" s="19" t="s">
        <v>177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9" t="s">
        <v>80</v>
      </c>
      <c r="BK110" s="240">
        <f>ROUND(I110*H110,2)</f>
        <v>0</v>
      </c>
      <c r="BL110" s="19" t="s">
        <v>184</v>
      </c>
      <c r="BM110" s="239" t="s">
        <v>3108</v>
      </c>
    </row>
    <row r="111" s="12" customFormat="1" ht="25.92" customHeight="1">
      <c r="A111" s="12"/>
      <c r="B111" s="212"/>
      <c r="C111" s="213"/>
      <c r="D111" s="214" t="s">
        <v>72</v>
      </c>
      <c r="E111" s="215" t="s">
        <v>2776</v>
      </c>
      <c r="F111" s="215" t="s">
        <v>2777</v>
      </c>
      <c r="G111" s="213"/>
      <c r="H111" s="213"/>
      <c r="I111" s="216"/>
      <c r="J111" s="217">
        <f>BK111</f>
        <v>0</v>
      </c>
      <c r="K111" s="213"/>
      <c r="L111" s="218"/>
      <c r="M111" s="219"/>
      <c r="N111" s="220"/>
      <c r="O111" s="220"/>
      <c r="P111" s="221">
        <f>P112+SUM(P113:P120)+P128+P151+P155+P181+P184+P188+P198+P221</f>
        <v>0</v>
      </c>
      <c r="Q111" s="220"/>
      <c r="R111" s="221">
        <f>R112+SUM(R113:R120)+R128+R151+R155+R181+R184+R188+R198+R221</f>
        <v>0.0693</v>
      </c>
      <c r="S111" s="220"/>
      <c r="T111" s="222">
        <f>T112+SUM(T113:T120)+T128+T151+T155+T181+T184+T188+T198+T221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3" t="s">
        <v>199</v>
      </c>
      <c r="AT111" s="224" t="s">
        <v>72</v>
      </c>
      <c r="AU111" s="224" t="s">
        <v>73</v>
      </c>
      <c r="AY111" s="223" t="s">
        <v>177</v>
      </c>
      <c r="BK111" s="225">
        <f>BK112+SUM(BK113:BK120)+BK128+BK151+BK155+BK181+BK184+BK188+BK198+BK221</f>
        <v>0</v>
      </c>
    </row>
    <row r="112" s="2" customFormat="1" ht="19.8" customHeight="1">
      <c r="A112" s="40"/>
      <c r="B112" s="41"/>
      <c r="C112" s="228" t="s">
        <v>195</v>
      </c>
      <c r="D112" s="228" t="s">
        <v>179</v>
      </c>
      <c r="E112" s="229" t="s">
        <v>3109</v>
      </c>
      <c r="F112" s="230" t="s">
        <v>3110</v>
      </c>
      <c r="G112" s="231" t="s">
        <v>293</v>
      </c>
      <c r="H112" s="232">
        <v>66</v>
      </c>
      <c r="I112" s="233"/>
      <c r="J112" s="234">
        <f>ROUND(I112*H112,2)</f>
        <v>0</v>
      </c>
      <c r="K112" s="230" t="s">
        <v>1695</v>
      </c>
      <c r="L112" s="46"/>
      <c r="M112" s="235" t="s">
        <v>21</v>
      </c>
      <c r="N112" s="236" t="s">
        <v>44</v>
      </c>
      <c r="O112" s="86"/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594</v>
      </c>
      <c r="AT112" s="239" t="s">
        <v>179</v>
      </c>
      <c r="AU112" s="239" t="s">
        <v>80</v>
      </c>
      <c r="AY112" s="19" t="s">
        <v>177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80</v>
      </c>
      <c r="BK112" s="240">
        <f>ROUND(I112*H112,2)</f>
        <v>0</v>
      </c>
      <c r="BL112" s="19" t="s">
        <v>594</v>
      </c>
      <c r="BM112" s="239" t="s">
        <v>3111</v>
      </c>
    </row>
    <row r="113" s="2" customFormat="1">
      <c r="A113" s="40"/>
      <c r="B113" s="41"/>
      <c r="C113" s="42"/>
      <c r="D113" s="243" t="s">
        <v>3112</v>
      </c>
      <c r="E113" s="42"/>
      <c r="F113" s="295" t="s">
        <v>3113</v>
      </c>
      <c r="G113" s="42"/>
      <c r="H113" s="42"/>
      <c r="I113" s="148"/>
      <c r="J113" s="42"/>
      <c r="K113" s="42"/>
      <c r="L113" s="46"/>
      <c r="M113" s="296"/>
      <c r="N113" s="297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3112</v>
      </c>
      <c r="AU113" s="19" t="s">
        <v>80</v>
      </c>
    </row>
    <row r="114" s="14" customFormat="1">
      <c r="A114" s="14"/>
      <c r="B114" s="252"/>
      <c r="C114" s="253"/>
      <c r="D114" s="243" t="s">
        <v>186</v>
      </c>
      <c r="E114" s="254" t="s">
        <v>21</v>
      </c>
      <c r="F114" s="255" t="s">
        <v>3114</v>
      </c>
      <c r="G114" s="253"/>
      <c r="H114" s="256">
        <v>46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2" t="s">
        <v>186</v>
      </c>
      <c r="AU114" s="262" t="s">
        <v>80</v>
      </c>
      <c r="AV114" s="14" t="s">
        <v>82</v>
      </c>
      <c r="AW114" s="14" t="s">
        <v>34</v>
      </c>
      <c r="AX114" s="14" t="s">
        <v>73</v>
      </c>
      <c r="AY114" s="262" t="s">
        <v>177</v>
      </c>
    </row>
    <row r="115" s="14" customFormat="1">
      <c r="A115" s="14"/>
      <c r="B115" s="252"/>
      <c r="C115" s="253"/>
      <c r="D115" s="243" t="s">
        <v>186</v>
      </c>
      <c r="E115" s="254" t="s">
        <v>21</v>
      </c>
      <c r="F115" s="255" t="s">
        <v>3115</v>
      </c>
      <c r="G115" s="253"/>
      <c r="H115" s="256">
        <v>20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2" t="s">
        <v>186</v>
      </c>
      <c r="AU115" s="262" t="s">
        <v>80</v>
      </c>
      <c r="AV115" s="14" t="s">
        <v>82</v>
      </c>
      <c r="AW115" s="14" t="s">
        <v>34</v>
      </c>
      <c r="AX115" s="14" t="s">
        <v>73</v>
      </c>
      <c r="AY115" s="262" t="s">
        <v>177</v>
      </c>
    </row>
    <row r="116" s="15" customFormat="1">
      <c r="A116" s="15"/>
      <c r="B116" s="263"/>
      <c r="C116" s="264"/>
      <c r="D116" s="243" t="s">
        <v>186</v>
      </c>
      <c r="E116" s="265" t="s">
        <v>21</v>
      </c>
      <c r="F116" s="266" t="s">
        <v>190</v>
      </c>
      <c r="G116" s="264"/>
      <c r="H116" s="267">
        <v>66</v>
      </c>
      <c r="I116" s="268"/>
      <c r="J116" s="264"/>
      <c r="K116" s="264"/>
      <c r="L116" s="269"/>
      <c r="M116" s="270"/>
      <c r="N116" s="271"/>
      <c r="O116" s="271"/>
      <c r="P116" s="271"/>
      <c r="Q116" s="271"/>
      <c r="R116" s="271"/>
      <c r="S116" s="271"/>
      <c r="T116" s="27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3" t="s">
        <v>186</v>
      </c>
      <c r="AU116" s="273" t="s">
        <v>80</v>
      </c>
      <c r="AV116" s="15" t="s">
        <v>184</v>
      </c>
      <c r="AW116" s="15" t="s">
        <v>34</v>
      </c>
      <c r="AX116" s="15" t="s">
        <v>80</v>
      </c>
      <c r="AY116" s="273" t="s">
        <v>177</v>
      </c>
    </row>
    <row r="117" s="2" customFormat="1" ht="14.4" customHeight="1">
      <c r="A117" s="40"/>
      <c r="B117" s="41"/>
      <c r="C117" s="274" t="s">
        <v>237</v>
      </c>
      <c r="D117" s="274" t="s">
        <v>191</v>
      </c>
      <c r="E117" s="275" t="s">
        <v>3116</v>
      </c>
      <c r="F117" s="276" t="s">
        <v>3117</v>
      </c>
      <c r="G117" s="277" t="s">
        <v>996</v>
      </c>
      <c r="H117" s="278">
        <v>69.299999999999997</v>
      </c>
      <c r="I117" s="279"/>
      <c r="J117" s="280">
        <f>ROUND(I117*H117,2)</f>
        <v>0</v>
      </c>
      <c r="K117" s="276" t="s">
        <v>1695</v>
      </c>
      <c r="L117" s="281"/>
      <c r="M117" s="282" t="s">
        <v>21</v>
      </c>
      <c r="N117" s="283" t="s">
        <v>44</v>
      </c>
      <c r="O117" s="86"/>
      <c r="P117" s="237">
        <f>O117*H117</f>
        <v>0</v>
      </c>
      <c r="Q117" s="237">
        <v>0.001</v>
      </c>
      <c r="R117" s="237">
        <f>Q117*H117</f>
        <v>0.0693</v>
      </c>
      <c r="S117" s="237">
        <v>0</v>
      </c>
      <c r="T117" s="23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9" t="s">
        <v>1776</v>
      </c>
      <c r="AT117" s="239" t="s">
        <v>191</v>
      </c>
      <c r="AU117" s="239" t="s">
        <v>80</v>
      </c>
      <c r="AY117" s="19" t="s">
        <v>177</v>
      </c>
      <c r="BE117" s="240">
        <f>IF(N117="základní",J117,0)</f>
        <v>0</v>
      </c>
      <c r="BF117" s="240">
        <f>IF(N117="snížená",J117,0)</f>
        <v>0</v>
      </c>
      <c r="BG117" s="240">
        <f>IF(N117="zákl. přenesená",J117,0)</f>
        <v>0</v>
      </c>
      <c r="BH117" s="240">
        <f>IF(N117="sníž. přenesená",J117,0)</f>
        <v>0</v>
      </c>
      <c r="BI117" s="240">
        <f>IF(N117="nulová",J117,0)</f>
        <v>0</v>
      </c>
      <c r="BJ117" s="19" t="s">
        <v>80</v>
      </c>
      <c r="BK117" s="240">
        <f>ROUND(I117*H117,2)</f>
        <v>0</v>
      </c>
      <c r="BL117" s="19" t="s">
        <v>594</v>
      </c>
      <c r="BM117" s="239" t="s">
        <v>3118</v>
      </c>
    </row>
    <row r="118" s="14" customFormat="1">
      <c r="A118" s="14"/>
      <c r="B118" s="252"/>
      <c r="C118" s="253"/>
      <c r="D118" s="243" t="s">
        <v>186</v>
      </c>
      <c r="E118" s="254" t="s">
        <v>21</v>
      </c>
      <c r="F118" s="255" t="s">
        <v>3119</v>
      </c>
      <c r="G118" s="253"/>
      <c r="H118" s="256">
        <v>69.299999999999997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2" t="s">
        <v>186</v>
      </c>
      <c r="AU118" s="262" t="s">
        <v>80</v>
      </c>
      <c r="AV118" s="14" t="s">
        <v>82</v>
      </c>
      <c r="AW118" s="14" t="s">
        <v>34</v>
      </c>
      <c r="AX118" s="14" t="s">
        <v>73</v>
      </c>
      <c r="AY118" s="262" t="s">
        <v>177</v>
      </c>
    </row>
    <row r="119" s="15" customFormat="1">
      <c r="A119" s="15"/>
      <c r="B119" s="263"/>
      <c r="C119" s="264"/>
      <c r="D119" s="243" t="s">
        <v>186</v>
      </c>
      <c r="E119" s="265" t="s">
        <v>21</v>
      </c>
      <c r="F119" s="266" t="s">
        <v>190</v>
      </c>
      <c r="G119" s="264"/>
      <c r="H119" s="267">
        <v>69.299999999999997</v>
      </c>
      <c r="I119" s="268"/>
      <c r="J119" s="264"/>
      <c r="K119" s="264"/>
      <c r="L119" s="269"/>
      <c r="M119" s="270"/>
      <c r="N119" s="271"/>
      <c r="O119" s="271"/>
      <c r="P119" s="271"/>
      <c r="Q119" s="271"/>
      <c r="R119" s="271"/>
      <c r="S119" s="271"/>
      <c r="T119" s="27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3" t="s">
        <v>186</v>
      </c>
      <c r="AU119" s="273" t="s">
        <v>80</v>
      </c>
      <c r="AV119" s="15" t="s">
        <v>184</v>
      </c>
      <c r="AW119" s="15" t="s">
        <v>34</v>
      </c>
      <c r="AX119" s="15" t="s">
        <v>80</v>
      </c>
      <c r="AY119" s="273" t="s">
        <v>177</v>
      </c>
    </row>
    <row r="120" s="12" customFormat="1" ht="22.8" customHeight="1">
      <c r="A120" s="12"/>
      <c r="B120" s="212"/>
      <c r="C120" s="213"/>
      <c r="D120" s="214" t="s">
        <v>72</v>
      </c>
      <c r="E120" s="226" t="s">
        <v>3085</v>
      </c>
      <c r="F120" s="226" t="s">
        <v>3086</v>
      </c>
      <c r="G120" s="213"/>
      <c r="H120" s="213"/>
      <c r="I120" s="216"/>
      <c r="J120" s="227">
        <f>BK120</f>
        <v>0</v>
      </c>
      <c r="K120" s="213"/>
      <c r="L120" s="218"/>
      <c r="M120" s="219"/>
      <c r="N120" s="220"/>
      <c r="O120" s="220"/>
      <c r="P120" s="221">
        <f>SUM(P121:P127)</f>
        <v>0</v>
      </c>
      <c r="Q120" s="220"/>
      <c r="R120" s="221">
        <f>SUM(R121:R127)</f>
        <v>0</v>
      </c>
      <c r="S120" s="220"/>
      <c r="T120" s="222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80</v>
      </c>
      <c r="AT120" s="224" t="s">
        <v>72</v>
      </c>
      <c r="AU120" s="224" t="s">
        <v>80</v>
      </c>
      <c r="AY120" s="223" t="s">
        <v>177</v>
      </c>
      <c r="BK120" s="225">
        <f>SUM(BK121:BK127)</f>
        <v>0</v>
      </c>
    </row>
    <row r="121" s="2" customFormat="1" ht="14.4" customHeight="1">
      <c r="A121" s="40"/>
      <c r="B121" s="41"/>
      <c r="C121" s="228" t="s">
        <v>244</v>
      </c>
      <c r="D121" s="228" t="s">
        <v>179</v>
      </c>
      <c r="E121" s="229" t="s">
        <v>3120</v>
      </c>
      <c r="F121" s="230" t="s">
        <v>3121</v>
      </c>
      <c r="G121" s="231" t="s">
        <v>3122</v>
      </c>
      <c r="H121" s="232">
        <v>13</v>
      </c>
      <c r="I121" s="233"/>
      <c r="J121" s="234">
        <f>ROUND(I121*H121,2)</f>
        <v>0</v>
      </c>
      <c r="K121" s="230" t="s">
        <v>21</v>
      </c>
      <c r="L121" s="46"/>
      <c r="M121" s="235" t="s">
        <v>21</v>
      </c>
      <c r="N121" s="236" t="s">
        <v>44</v>
      </c>
      <c r="O121" s="86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9" t="s">
        <v>184</v>
      </c>
      <c r="AT121" s="239" t="s">
        <v>179</v>
      </c>
      <c r="AU121" s="239" t="s">
        <v>82</v>
      </c>
      <c r="AY121" s="19" t="s">
        <v>177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9" t="s">
        <v>80</v>
      </c>
      <c r="BK121" s="240">
        <f>ROUND(I121*H121,2)</f>
        <v>0</v>
      </c>
      <c r="BL121" s="19" t="s">
        <v>184</v>
      </c>
      <c r="BM121" s="239" t="s">
        <v>3123</v>
      </c>
    </row>
    <row r="122" s="2" customFormat="1" ht="14.4" customHeight="1">
      <c r="A122" s="40"/>
      <c r="B122" s="41"/>
      <c r="C122" s="228" t="s">
        <v>249</v>
      </c>
      <c r="D122" s="228" t="s">
        <v>179</v>
      </c>
      <c r="E122" s="229" t="s">
        <v>3124</v>
      </c>
      <c r="F122" s="230" t="s">
        <v>3125</v>
      </c>
      <c r="G122" s="231" t="s">
        <v>3122</v>
      </c>
      <c r="H122" s="232">
        <v>9</v>
      </c>
      <c r="I122" s="233"/>
      <c r="J122" s="234">
        <f>ROUND(I122*H122,2)</f>
        <v>0</v>
      </c>
      <c r="K122" s="230" t="s">
        <v>21</v>
      </c>
      <c r="L122" s="46"/>
      <c r="M122" s="235" t="s">
        <v>21</v>
      </c>
      <c r="N122" s="236" t="s">
        <v>44</v>
      </c>
      <c r="O122" s="86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9" t="s">
        <v>184</v>
      </c>
      <c r="AT122" s="239" t="s">
        <v>179</v>
      </c>
      <c r="AU122" s="239" t="s">
        <v>82</v>
      </c>
      <c r="AY122" s="19" t="s">
        <v>177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9" t="s">
        <v>80</v>
      </c>
      <c r="BK122" s="240">
        <f>ROUND(I122*H122,2)</f>
        <v>0</v>
      </c>
      <c r="BL122" s="19" t="s">
        <v>184</v>
      </c>
      <c r="BM122" s="239" t="s">
        <v>3126</v>
      </c>
    </row>
    <row r="123" s="2" customFormat="1" ht="14.4" customHeight="1">
      <c r="A123" s="40"/>
      <c r="B123" s="41"/>
      <c r="C123" s="228" t="s">
        <v>255</v>
      </c>
      <c r="D123" s="228" t="s">
        <v>179</v>
      </c>
      <c r="E123" s="229" t="s">
        <v>3127</v>
      </c>
      <c r="F123" s="230" t="s">
        <v>3128</v>
      </c>
      <c r="G123" s="231" t="s">
        <v>3122</v>
      </c>
      <c r="H123" s="232">
        <v>9</v>
      </c>
      <c r="I123" s="233"/>
      <c r="J123" s="234">
        <f>ROUND(I123*H123,2)</f>
        <v>0</v>
      </c>
      <c r="K123" s="230" t="s">
        <v>21</v>
      </c>
      <c r="L123" s="46"/>
      <c r="M123" s="235" t="s">
        <v>21</v>
      </c>
      <c r="N123" s="236" t="s">
        <v>44</v>
      </c>
      <c r="O123" s="86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9" t="s">
        <v>184</v>
      </c>
      <c r="AT123" s="239" t="s">
        <v>179</v>
      </c>
      <c r="AU123" s="239" t="s">
        <v>82</v>
      </c>
      <c r="AY123" s="19" t="s">
        <v>177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9" t="s">
        <v>80</v>
      </c>
      <c r="BK123" s="240">
        <f>ROUND(I123*H123,2)</f>
        <v>0</v>
      </c>
      <c r="BL123" s="19" t="s">
        <v>184</v>
      </c>
      <c r="BM123" s="239" t="s">
        <v>3129</v>
      </c>
    </row>
    <row r="124" s="2" customFormat="1" ht="14.4" customHeight="1">
      <c r="A124" s="40"/>
      <c r="B124" s="41"/>
      <c r="C124" s="228" t="s">
        <v>261</v>
      </c>
      <c r="D124" s="228" t="s">
        <v>179</v>
      </c>
      <c r="E124" s="229" t="s">
        <v>3130</v>
      </c>
      <c r="F124" s="230" t="s">
        <v>3131</v>
      </c>
      <c r="G124" s="231" t="s">
        <v>3122</v>
      </c>
      <c r="H124" s="232">
        <v>2</v>
      </c>
      <c r="I124" s="233"/>
      <c r="J124" s="234">
        <f>ROUND(I124*H124,2)</f>
        <v>0</v>
      </c>
      <c r="K124" s="230" t="s">
        <v>21</v>
      </c>
      <c r="L124" s="46"/>
      <c r="M124" s="235" t="s">
        <v>21</v>
      </c>
      <c r="N124" s="236" t="s">
        <v>44</v>
      </c>
      <c r="O124" s="8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9" t="s">
        <v>184</v>
      </c>
      <c r="AT124" s="239" t="s">
        <v>179</v>
      </c>
      <c r="AU124" s="239" t="s">
        <v>82</v>
      </c>
      <c r="AY124" s="19" t="s">
        <v>177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9" t="s">
        <v>80</v>
      </c>
      <c r="BK124" s="240">
        <f>ROUND(I124*H124,2)</f>
        <v>0</v>
      </c>
      <c r="BL124" s="19" t="s">
        <v>184</v>
      </c>
      <c r="BM124" s="239" t="s">
        <v>3132</v>
      </c>
    </row>
    <row r="125" s="2" customFormat="1" ht="14.4" customHeight="1">
      <c r="A125" s="40"/>
      <c r="B125" s="41"/>
      <c r="C125" s="228" t="s">
        <v>266</v>
      </c>
      <c r="D125" s="228" t="s">
        <v>179</v>
      </c>
      <c r="E125" s="229" t="s">
        <v>3133</v>
      </c>
      <c r="F125" s="230" t="s">
        <v>3134</v>
      </c>
      <c r="G125" s="231" t="s">
        <v>3122</v>
      </c>
      <c r="H125" s="232">
        <v>1</v>
      </c>
      <c r="I125" s="233"/>
      <c r="J125" s="234">
        <f>ROUND(I125*H125,2)</f>
        <v>0</v>
      </c>
      <c r="K125" s="230" t="s">
        <v>21</v>
      </c>
      <c r="L125" s="46"/>
      <c r="M125" s="235" t="s">
        <v>21</v>
      </c>
      <c r="N125" s="236" t="s">
        <v>44</v>
      </c>
      <c r="O125" s="86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9" t="s">
        <v>184</v>
      </c>
      <c r="AT125" s="239" t="s">
        <v>179</v>
      </c>
      <c r="AU125" s="239" t="s">
        <v>82</v>
      </c>
      <c r="AY125" s="19" t="s">
        <v>177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9" t="s">
        <v>80</v>
      </c>
      <c r="BK125" s="240">
        <f>ROUND(I125*H125,2)</f>
        <v>0</v>
      </c>
      <c r="BL125" s="19" t="s">
        <v>184</v>
      </c>
      <c r="BM125" s="239" t="s">
        <v>3135</v>
      </c>
    </row>
    <row r="126" s="2" customFormat="1" ht="14.4" customHeight="1">
      <c r="A126" s="40"/>
      <c r="B126" s="41"/>
      <c r="C126" s="228" t="s">
        <v>8</v>
      </c>
      <c r="D126" s="228" t="s">
        <v>179</v>
      </c>
      <c r="E126" s="229" t="s">
        <v>1267</v>
      </c>
      <c r="F126" s="230" t="s">
        <v>3136</v>
      </c>
      <c r="G126" s="231" t="s">
        <v>3107</v>
      </c>
      <c r="H126" s="306"/>
      <c r="I126" s="233"/>
      <c r="J126" s="234">
        <f>ROUND(I126*H126,2)</f>
        <v>0</v>
      </c>
      <c r="K126" s="230" t="s">
        <v>21</v>
      </c>
      <c r="L126" s="46"/>
      <c r="M126" s="235" t="s">
        <v>21</v>
      </c>
      <c r="N126" s="236" t="s">
        <v>44</v>
      </c>
      <c r="O126" s="86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184</v>
      </c>
      <c r="AT126" s="239" t="s">
        <v>179</v>
      </c>
      <c r="AU126" s="239" t="s">
        <v>82</v>
      </c>
      <c r="AY126" s="19" t="s">
        <v>177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9" t="s">
        <v>80</v>
      </c>
      <c r="BK126" s="240">
        <f>ROUND(I126*H126,2)</f>
        <v>0</v>
      </c>
      <c r="BL126" s="19" t="s">
        <v>184</v>
      </c>
      <c r="BM126" s="239" t="s">
        <v>3137</v>
      </c>
    </row>
    <row r="127" s="2" customFormat="1" ht="14.4" customHeight="1">
      <c r="A127" s="40"/>
      <c r="B127" s="41"/>
      <c r="C127" s="228" t="s">
        <v>290</v>
      </c>
      <c r="D127" s="228" t="s">
        <v>179</v>
      </c>
      <c r="E127" s="229" t="s">
        <v>590</v>
      </c>
      <c r="F127" s="230" t="s">
        <v>3138</v>
      </c>
      <c r="G127" s="231" t="s">
        <v>3107</v>
      </c>
      <c r="H127" s="306"/>
      <c r="I127" s="233"/>
      <c r="J127" s="234">
        <f>ROUND(I127*H127,2)</f>
        <v>0</v>
      </c>
      <c r="K127" s="230" t="s">
        <v>21</v>
      </c>
      <c r="L127" s="46"/>
      <c r="M127" s="235" t="s">
        <v>21</v>
      </c>
      <c r="N127" s="236" t="s">
        <v>44</v>
      </c>
      <c r="O127" s="86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9" t="s">
        <v>184</v>
      </c>
      <c r="AT127" s="239" t="s">
        <v>179</v>
      </c>
      <c r="AU127" s="239" t="s">
        <v>82</v>
      </c>
      <c r="AY127" s="19" t="s">
        <v>177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9" t="s">
        <v>80</v>
      </c>
      <c r="BK127" s="240">
        <f>ROUND(I127*H127,2)</f>
        <v>0</v>
      </c>
      <c r="BL127" s="19" t="s">
        <v>184</v>
      </c>
      <c r="BM127" s="239" t="s">
        <v>3139</v>
      </c>
    </row>
    <row r="128" s="12" customFormat="1" ht="22.8" customHeight="1">
      <c r="A128" s="12"/>
      <c r="B128" s="212"/>
      <c r="C128" s="213"/>
      <c r="D128" s="214" t="s">
        <v>72</v>
      </c>
      <c r="E128" s="226" t="s">
        <v>3140</v>
      </c>
      <c r="F128" s="226" t="s">
        <v>3141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SUM(P129:P150)</f>
        <v>0</v>
      </c>
      <c r="Q128" s="220"/>
      <c r="R128" s="221">
        <f>SUM(R129:R150)</f>
        <v>0</v>
      </c>
      <c r="S128" s="220"/>
      <c r="T128" s="222">
        <f>SUM(T129:T150)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80</v>
      </c>
      <c r="AT128" s="224" t="s">
        <v>72</v>
      </c>
      <c r="AU128" s="224" t="s">
        <v>80</v>
      </c>
      <c r="AY128" s="223" t="s">
        <v>177</v>
      </c>
      <c r="BK128" s="225">
        <f>SUM(BK129:BK150)</f>
        <v>0</v>
      </c>
    </row>
    <row r="129" s="2" customFormat="1" ht="14.4" customHeight="1">
      <c r="A129" s="40"/>
      <c r="B129" s="41"/>
      <c r="C129" s="228" t="s">
        <v>298</v>
      </c>
      <c r="D129" s="228" t="s">
        <v>179</v>
      </c>
      <c r="E129" s="229" t="s">
        <v>3142</v>
      </c>
      <c r="F129" s="230" t="s">
        <v>3143</v>
      </c>
      <c r="G129" s="231" t="s">
        <v>293</v>
      </c>
      <c r="H129" s="232">
        <v>52</v>
      </c>
      <c r="I129" s="233"/>
      <c r="J129" s="234">
        <f>ROUND(I129*H129,2)</f>
        <v>0</v>
      </c>
      <c r="K129" s="230" t="s">
        <v>21</v>
      </c>
      <c r="L129" s="46"/>
      <c r="M129" s="235" t="s">
        <v>21</v>
      </c>
      <c r="N129" s="236" t="s">
        <v>44</v>
      </c>
      <c r="O129" s="86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9" t="s">
        <v>184</v>
      </c>
      <c r="AT129" s="239" t="s">
        <v>179</v>
      </c>
      <c r="AU129" s="239" t="s">
        <v>82</v>
      </c>
      <c r="AY129" s="19" t="s">
        <v>177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9" t="s">
        <v>80</v>
      </c>
      <c r="BK129" s="240">
        <f>ROUND(I129*H129,2)</f>
        <v>0</v>
      </c>
      <c r="BL129" s="19" t="s">
        <v>184</v>
      </c>
      <c r="BM129" s="239" t="s">
        <v>3144</v>
      </c>
    </row>
    <row r="130" s="2" customFormat="1" ht="14.4" customHeight="1">
      <c r="A130" s="40"/>
      <c r="B130" s="41"/>
      <c r="C130" s="228" t="s">
        <v>303</v>
      </c>
      <c r="D130" s="228" t="s">
        <v>179</v>
      </c>
      <c r="E130" s="229" t="s">
        <v>3145</v>
      </c>
      <c r="F130" s="230" t="s">
        <v>3146</v>
      </c>
      <c r="G130" s="231" t="s">
        <v>293</v>
      </c>
      <c r="H130" s="232">
        <v>48</v>
      </c>
      <c r="I130" s="233"/>
      <c r="J130" s="234">
        <f>ROUND(I130*H130,2)</f>
        <v>0</v>
      </c>
      <c r="K130" s="230" t="s">
        <v>21</v>
      </c>
      <c r="L130" s="46"/>
      <c r="M130" s="235" t="s">
        <v>21</v>
      </c>
      <c r="N130" s="236" t="s">
        <v>44</v>
      </c>
      <c r="O130" s="86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184</v>
      </c>
      <c r="AT130" s="239" t="s">
        <v>179</v>
      </c>
      <c r="AU130" s="239" t="s">
        <v>82</v>
      </c>
      <c r="AY130" s="19" t="s">
        <v>177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9" t="s">
        <v>80</v>
      </c>
      <c r="BK130" s="240">
        <f>ROUND(I130*H130,2)</f>
        <v>0</v>
      </c>
      <c r="BL130" s="19" t="s">
        <v>184</v>
      </c>
      <c r="BM130" s="239" t="s">
        <v>3147</v>
      </c>
    </row>
    <row r="131" s="2" customFormat="1" ht="14.4" customHeight="1">
      <c r="A131" s="40"/>
      <c r="B131" s="41"/>
      <c r="C131" s="228" t="s">
        <v>312</v>
      </c>
      <c r="D131" s="228" t="s">
        <v>179</v>
      </c>
      <c r="E131" s="229" t="s">
        <v>3148</v>
      </c>
      <c r="F131" s="230" t="s">
        <v>3149</v>
      </c>
      <c r="G131" s="231" t="s">
        <v>293</v>
      </c>
      <c r="H131" s="232">
        <v>35</v>
      </c>
      <c r="I131" s="233"/>
      <c r="J131" s="234">
        <f>ROUND(I131*H131,2)</f>
        <v>0</v>
      </c>
      <c r="K131" s="230" t="s">
        <v>21</v>
      </c>
      <c r="L131" s="46"/>
      <c r="M131" s="235" t="s">
        <v>21</v>
      </c>
      <c r="N131" s="236" t="s">
        <v>44</v>
      </c>
      <c r="O131" s="8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9" t="s">
        <v>184</v>
      </c>
      <c r="AT131" s="239" t="s">
        <v>179</v>
      </c>
      <c r="AU131" s="239" t="s">
        <v>82</v>
      </c>
      <c r="AY131" s="19" t="s">
        <v>177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9" t="s">
        <v>80</v>
      </c>
      <c r="BK131" s="240">
        <f>ROUND(I131*H131,2)</f>
        <v>0</v>
      </c>
      <c r="BL131" s="19" t="s">
        <v>184</v>
      </c>
      <c r="BM131" s="239" t="s">
        <v>3150</v>
      </c>
    </row>
    <row r="132" s="2" customFormat="1" ht="14.4" customHeight="1">
      <c r="A132" s="40"/>
      <c r="B132" s="41"/>
      <c r="C132" s="228" t="s">
        <v>316</v>
      </c>
      <c r="D132" s="228" t="s">
        <v>179</v>
      </c>
      <c r="E132" s="229" t="s">
        <v>3151</v>
      </c>
      <c r="F132" s="230" t="s">
        <v>3152</v>
      </c>
      <c r="G132" s="231" t="s">
        <v>293</v>
      </c>
      <c r="H132" s="232">
        <v>870</v>
      </c>
      <c r="I132" s="233"/>
      <c r="J132" s="234">
        <f>ROUND(I132*H132,2)</f>
        <v>0</v>
      </c>
      <c r="K132" s="230" t="s">
        <v>21</v>
      </c>
      <c r="L132" s="46"/>
      <c r="M132" s="235" t="s">
        <v>21</v>
      </c>
      <c r="N132" s="236" t="s">
        <v>44</v>
      </c>
      <c r="O132" s="86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9" t="s">
        <v>184</v>
      </c>
      <c r="AT132" s="239" t="s">
        <v>179</v>
      </c>
      <c r="AU132" s="239" t="s">
        <v>82</v>
      </c>
      <c r="AY132" s="19" t="s">
        <v>177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9" t="s">
        <v>80</v>
      </c>
      <c r="BK132" s="240">
        <f>ROUND(I132*H132,2)</f>
        <v>0</v>
      </c>
      <c r="BL132" s="19" t="s">
        <v>184</v>
      </c>
      <c r="BM132" s="239" t="s">
        <v>3153</v>
      </c>
    </row>
    <row r="133" s="2" customFormat="1" ht="14.4" customHeight="1">
      <c r="A133" s="40"/>
      <c r="B133" s="41"/>
      <c r="C133" s="228" t="s">
        <v>7</v>
      </c>
      <c r="D133" s="228" t="s">
        <v>179</v>
      </c>
      <c r="E133" s="229" t="s">
        <v>3154</v>
      </c>
      <c r="F133" s="230" t="s">
        <v>3155</v>
      </c>
      <c r="G133" s="231" t="s">
        <v>293</v>
      </c>
      <c r="H133" s="232">
        <v>750</v>
      </c>
      <c r="I133" s="233"/>
      <c r="J133" s="234">
        <f>ROUND(I133*H133,2)</f>
        <v>0</v>
      </c>
      <c r="K133" s="230" t="s">
        <v>21</v>
      </c>
      <c r="L133" s="46"/>
      <c r="M133" s="235" t="s">
        <v>21</v>
      </c>
      <c r="N133" s="236" t="s">
        <v>44</v>
      </c>
      <c r="O133" s="86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9" t="s">
        <v>184</v>
      </c>
      <c r="AT133" s="239" t="s">
        <v>179</v>
      </c>
      <c r="AU133" s="239" t="s">
        <v>82</v>
      </c>
      <c r="AY133" s="19" t="s">
        <v>177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9" t="s">
        <v>80</v>
      </c>
      <c r="BK133" s="240">
        <f>ROUND(I133*H133,2)</f>
        <v>0</v>
      </c>
      <c r="BL133" s="19" t="s">
        <v>184</v>
      </c>
      <c r="BM133" s="239" t="s">
        <v>3156</v>
      </c>
    </row>
    <row r="134" s="2" customFormat="1" ht="14.4" customHeight="1">
      <c r="A134" s="40"/>
      <c r="B134" s="41"/>
      <c r="C134" s="228" t="s">
        <v>325</v>
      </c>
      <c r="D134" s="228" t="s">
        <v>179</v>
      </c>
      <c r="E134" s="229" t="s">
        <v>3157</v>
      </c>
      <c r="F134" s="230" t="s">
        <v>3158</v>
      </c>
      <c r="G134" s="231" t="s">
        <v>293</v>
      </c>
      <c r="H134" s="232">
        <v>35</v>
      </c>
      <c r="I134" s="233"/>
      <c r="J134" s="234">
        <f>ROUND(I134*H134,2)</f>
        <v>0</v>
      </c>
      <c r="K134" s="230" t="s">
        <v>21</v>
      </c>
      <c r="L134" s="46"/>
      <c r="M134" s="235" t="s">
        <v>21</v>
      </c>
      <c r="N134" s="236" t="s">
        <v>44</v>
      </c>
      <c r="O134" s="86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9" t="s">
        <v>184</v>
      </c>
      <c r="AT134" s="239" t="s">
        <v>179</v>
      </c>
      <c r="AU134" s="239" t="s">
        <v>82</v>
      </c>
      <c r="AY134" s="19" t="s">
        <v>177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9" t="s">
        <v>80</v>
      </c>
      <c r="BK134" s="240">
        <f>ROUND(I134*H134,2)</f>
        <v>0</v>
      </c>
      <c r="BL134" s="19" t="s">
        <v>184</v>
      </c>
      <c r="BM134" s="239" t="s">
        <v>3159</v>
      </c>
    </row>
    <row r="135" s="2" customFormat="1" ht="14.4" customHeight="1">
      <c r="A135" s="40"/>
      <c r="B135" s="41"/>
      <c r="C135" s="228" t="s">
        <v>329</v>
      </c>
      <c r="D135" s="228" t="s">
        <v>179</v>
      </c>
      <c r="E135" s="229" t="s">
        <v>3160</v>
      </c>
      <c r="F135" s="230" t="s">
        <v>3161</v>
      </c>
      <c r="G135" s="231" t="s">
        <v>293</v>
      </c>
      <c r="H135" s="232">
        <v>50</v>
      </c>
      <c r="I135" s="233"/>
      <c r="J135" s="234">
        <f>ROUND(I135*H135,2)</f>
        <v>0</v>
      </c>
      <c r="K135" s="230" t="s">
        <v>21</v>
      </c>
      <c r="L135" s="46"/>
      <c r="M135" s="235" t="s">
        <v>21</v>
      </c>
      <c r="N135" s="236" t="s">
        <v>44</v>
      </c>
      <c r="O135" s="8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9" t="s">
        <v>184</v>
      </c>
      <c r="AT135" s="239" t="s">
        <v>179</v>
      </c>
      <c r="AU135" s="239" t="s">
        <v>82</v>
      </c>
      <c r="AY135" s="19" t="s">
        <v>177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9" t="s">
        <v>80</v>
      </c>
      <c r="BK135" s="240">
        <f>ROUND(I135*H135,2)</f>
        <v>0</v>
      </c>
      <c r="BL135" s="19" t="s">
        <v>184</v>
      </c>
      <c r="BM135" s="239" t="s">
        <v>3162</v>
      </c>
    </row>
    <row r="136" s="2" customFormat="1" ht="14.4" customHeight="1">
      <c r="A136" s="40"/>
      <c r="B136" s="41"/>
      <c r="C136" s="228" t="s">
        <v>341</v>
      </c>
      <c r="D136" s="228" t="s">
        <v>179</v>
      </c>
      <c r="E136" s="229" t="s">
        <v>3163</v>
      </c>
      <c r="F136" s="230" t="s">
        <v>3164</v>
      </c>
      <c r="G136" s="231" t="s">
        <v>293</v>
      </c>
      <c r="H136" s="232">
        <v>20</v>
      </c>
      <c r="I136" s="233"/>
      <c r="J136" s="234">
        <f>ROUND(I136*H136,2)</f>
        <v>0</v>
      </c>
      <c r="K136" s="230" t="s">
        <v>21</v>
      </c>
      <c r="L136" s="46"/>
      <c r="M136" s="235" t="s">
        <v>21</v>
      </c>
      <c r="N136" s="236" t="s">
        <v>44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184</v>
      </c>
      <c r="AT136" s="239" t="s">
        <v>179</v>
      </c>
      <c r="AU136" s="239" t="s">
        <v>82</v>
      </c>
      <c r="AY136" s="19" t="s">
        <v>177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80</v>
      </c>
      <c r="BK136" s="240">
        <f>ROUND(I136*H136,2)</f>
        <v>0</v>
      </c>
      <c r="BL136" s="19" t="s">
        <v>184</v>
      </c>
      <c r="BM136" s="239" t="s">
        <v>3165</v>
      </c>
    </row>
    <row r="137" s="2" customFormat="1" ht="14.4" customHeight="1">
      <c r="A137" s="40"/>
      <c r="B137" s="41"/>
      <c r="C137" s="228" t="s">
        <v>346</v>
      </c>
      <c r="D137" s="228" t="s">
        <v>179</v>
      </c>
      <c r="E137" s="229" t="s">
        <v>3166</v>
      </c>
      <c r="F137" s="230" t="s">
        <v>3167</v>
      </c>
      <c r="G137" s="231" t="s">
        <v>293</v>
      </c>
      <c r="H137" s="232">
        <v>12</v>
      </c>
      <c r="I137" s="233"/>
      <c r="J137" s="234">
        <f>ROUND(I137*H137,2)</f>
        <v>0</v>
      </c>
      <c r="K137" s="230" t="s">
        <v>21</v>
      </c>
      <c r="L137" s="46"/>
      <c r="M137" s="235" t="s">
        <v>21</v>
      </c>
      <c r="N137" s="236" t="s">
        <v>44</v>
      </c>
      <c r="O137" s="86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184</v>
      </c>
      <c r="AT137" s="239" t="s">
        <v>179</v>
      </c>
      <c r="AU137" s="239" t="s">
        <v>82</v>
      </c>
      <c r="AY137" s="19" t="s">
        <v>177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9" t="s">
        <v>80</v>
      </c>
      <c r="BK137" s="240">
        <f>ROUND(I137*H137,2)</f>
        <v>0</v>
      </c>
      <c r="BL137" s="19" t="s">
        <v>184</v>
      </c>
      <c r="BM137" s="239" t="s">
        <v>3168</v>
      </c>
    </row>
    <row r="138" s="2" customFormat="1" ht="14.4" customHeight="1">
      <c r="A138" s="40"/>
      <c r="B138" s="41"/>
      <c r="C138" s="228" t="s">
        <v>355</v>
      </c>
      <c r="D138" s="228" t="s">
        <v>179</v>
      </c>
      <c r="E138" s="229" t="s">
        <v>3169</v>
      </c>
      <c r="F138" s="230" t="s">
        <v>3170</v>
      </c>
      <c r="G138" s="231" t="s">
        <v>293</v>
      </c>
      <c r="H138" s="232">
        <v>35</v>
      </c>
      <c r="I138" s="233"/>
      <c r="J138" s="234">
        <f>ROUND(I138*H138,2)</f>
        <v>0</v>
      </c>
      <c r="K138" s="230" t="s">
        <v>21</v>
      </c>
      <c r="L138" s="46"/>
      <c r="M138" s="235" t="s">
        <v>21</v>
      </c>
      <c r="N138" s="236" t="s">
        <v>44</v>
      </c>
      <c r="O138" s="86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9" t="s">
        <v>184</v>
      </c>
      <c r="AT138" s="239" t="s">
        <v>179</v>
      </c>
      <c r="AU138" s="239" t="s">
        <v>82</v>
      </c>
      <c r="AY138" s="19" t="s">
        <v>177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9" t="s">
        <v>80</v>
      </c>
      <c r="BK138" s="240">
        <f>ROUND(I138*H138,2)</f>
        <v>0</v>
      </c>
      <c r="BL138" s="19" t="s">
        <v>184</v>
      </c>
      <c r="BM138" s="239" t="s">
        <v>3171</v>
      </c>
    </row>
    <row r="139" s="2" customFormat="1" ht="14.4" customHeight="1">
      <c r="A139" s="40"/>
      <c r="B139" s="41"/>
      <c r="C139" s="228" t="s">
        <v>361</v>
      </c>
      <c r="D139" s="228" t="s">
        <v>179</v>
      </c>
      <c r="E139" s="229" t="s">
        <v>3172</v>
      </c>
      <c r="F139" s="230" t="s">
        <v>3173</v>
      </c>
      <c r="G139" s="231" t="s">
        <v>3122</v>
      </c>
      <c r="H139" s="232">
        <v>4</v>
      </c>
      <c r="I139" s="233"/>
      <c r="J139" s="234">
        <f>ROUND(I139*H139,2)</f>
        <v>0</v>
      </c>
      <c r="K139" s="230" t="s">
        <v>21</v>
      </c>
      <c r="L139" s="46"/>
      <c r="M139" s="235" t="s">
        <v>21</v>
      </c>
      <c r="N139" s="236" t="s">
        <v>44</v>
      </c>
      <c r="O139" s="8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184</v>
      </c>
      <c r="AT139" s="239" t="s">
        <v>179</v>
      </c>
      <c r="AU139" s="239" t="s">
        <v>82</v>
      </c>
      <c r="AY139" s="19" t="s">
        <v>177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9" t="s">
        <v>80</v>
      </c>
      <c r="BK139" s="240">
        <f>ROUND(I139*H139,2)</f>
        <v>0</v>
      </c>
      <c r="BL139" s="19" t="s">
        <v>184</v>
      </c>
      <c r="BM139" s="239" t="s">
        <v>3174</v>
      </c>
    </row>
    <row r="140" s="2" customFormat="1" ht="14.4" customHeight="1">
      <c r="A140" s="40"/>
      <c r="B140" s="41"/>
      <c r="C140" s="228" t="s">
        <v>366</v>
      </c>
      <c r="D140" s="228" t="s">
        <v>179</v>
      </c>
      <c r="E140" s="229" t="s">
        <v>3175</v>
      </c>
      <c r="F140" s="230" t="s">
        <v>3176</v>
      </c>
      <c r="G140" s="231" t="s">
        <v>3122</v>
      </c>
      <c r="H140" s="232">
        <v>2</v>
      </c>
      <c r="I140" s="233"/>
      <c r="J140" s="234">
        <f>ROUND(I140*H140,2)</f>
        <v>0</v>
      </c>
      <c r="K140" s="230" t="s">
        <v>21</v>
      </c>
      <c r="L140" s="46"/>
      <c r="M140" s="235" t="s">
        <v>21</v>
      </c>
      <c r="N140" s="236" t="s">
        <v>44</v>
      </c>
      <c r="O140" s="86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9" t="s">
        <v>184</v>
      </c>
      <c r="AT140" s="239" t="s">
        <v>179</v>
      </c>
      <c r="AU140" s="239" t="s">
        <v>82</v>
      </c>
      <c r="AY140" s="19" t="s">
        <v>177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9" t="s">
        <v>80</v>
      </c>
      <c r="BK140" s="240">
        <f>ROUND(I140*H140,2)</f>
        <v>0</v>
      </c>
      <c r="BL140" s="19" t="s">
        <v>184</v>
      </c>
      <c r="BM140" s="239" t="s">
        <v>3177</v>
      </c>
    </row>
    <row r="141" s="2" customFormat="1" ht="14.4" customHeight="1">
      <c r="A141" s="40"/>
      <c r="B141" s="41"/>
      <c r="C141" s="228" t="s">
        <v>371</v>
      </c>
      <c r="D141" s="228" t="s">
        <v>179</v>
      </c>
      <c r="E141" s="229" t="s">
        <v>3178</v>
      </c>
      <c r="F141" s="230" t="s">
        <v>3179</v>
      </c>
      <c r="G141" s="231" t="s">
        <v>3122</v>
      </c>
      <c r="H141" s="232">
        <v>3</v>
      </c>
      <c r="I141" s="233"/>
      <c r="J141" s="234">
        <f>ROUND(I141*H141,2)</f>
        <v>0</v>
      </c>
      <c r="K141" s="230" t="s">
        <v>21</v>
      </c>
      <c r="L141" s="46"/>
      <c r="M141" s="235" t="s">
        <v>21</v>
      </c>
      <c r="N141" s="236" t="s">
        <v>44</v>
      </c>
      <c r="O141" s="86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9" t="s">
        <v>184</v>
      </c>
      <c r="AT141" s="239" t="s">
        <v>179</v>
      </c>
      <c r="AU141" s="239" t="s">
        <v>82</v>
      </c>
      <c r="AY141" s="19" t="s">
        <v>177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9" t="s">
        <v>80</v>
      </c>
      <c r="BK141" s="240">
        <f>ROUND(I141*H141,2)</f>
        <v>0</v>
      </c>
      <c r="BL141" s="19" t="s">
        <v>184</v>
      </c>
      <c r="BM141" s="239" t="s">
        <v>3180</v>
      </c>
    </row>
    <row r="142" s="2" customFormat="1" ht="14.4" customHeight="1">
      <c r="A142" s="40"/>
      <c r="B142" s="41"/>
      <c r="C142" s="228" t="s">
        <v>376</v>
      </c>
      <c r="D142" s="228" t="s">
        <v>179</v>
      </c>
      <c r="E142" s="229" t="s">
        <v>3181</v>
      </c>
      <c r="F142" s="230" t="s">
        <v>3182</v>
      </c>
      <c r="G142" s="231" t="s">
        <v>3122</v>
      </c>
      <c r="H142" s="232">
        <v>1</v>
      </c>
      <c r="I142" s="233"/>
      <c r="J142" s="234">
        <f>ROUND(I142*H142,2)</f>
        <v>0</v>
      </c>
      <c r="K142" s="230" t="s">
        <v>21</v>
      </c>
      <c r="L142" s="46"/>
      <c r="M142" s="235" t="s">
        <v>21</v>
      </c>
      <c r="N142" s="236" t="s">
        <v>44</v>
      </c>
      <c r="O142" s="86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184</v>
      </c>
      <c r="AT142" s="239" t="s">
        <v>179</v>
      </c>
      <c r="AU142" s="239" t="s">
        <v>82</v>
      </c>
      <c r="AY142" s="19" t="s">
        <v>177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9" t="s">
        <v>80</v>
      </c>
      <c r="BK142" s="240">
        <f>ROUND(I142*H142,2)</f>
        <v>0</v>
      </c>
      <c r="BL142" s="19" t="s">
        <v>184</v>
      </c>
      <c r="BM142" s="239" t="s">
        <v>3183</v>
      </c>
    </row>
    <row r="143" s="2" customFormat="1" ht="14.4" customHeight="1">
      <c r="A143" s="40"/>
      <c r="B143" s="41"/>
      <c r="C143" s="228" t="s">
        <v>381</v>
      </c>
      <c r="D143" s="228" t="s">
        <v>179</v>
      </c>
      <c r="E143" s="229" t="s">
        <v>3184</v>
      </c>
      <c r="F143" s="230" t="s">
        <v>3185</v>
      </c>
      <c r="G143" s="231" t="s">
        <v>3122</v>
      </c>
      <c r="H143" s="232">
        <v>18</v>
      </c>
      <c r="I143" s="233"/>
      <c r="J143" s="234">
        <f>ROUND(I143*H143,2)</f>
        <v>0</v>
      </c>
      <c r="K143" s="230" t="s">
        <v>21</v>
      </c>
      <c r="L143" s="46"/>
      <c r="M143" s="235" t="s">
        <v>21</v>
      </c>
      <c r="N143" s="236" t="s">
        <v>44</v>
      </c>
      <c r="O143" s="86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9" t="s">
        <v>184</v>
      </c>
      <c r="AT143" s="239" t="s">
        <v>179</v>
      </c>
      <c r="AU143" s="239" t="s">
        <v>82</v>
      </c>
      <c r="AY143" s="19" t="s">
        <v>177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9" t="s">
        <v>80</v>
      </c>
      <c r="BK143" s="240">
        <f>ROUND(I143*H143,2)</f>
        <v>0</v>
      </c>
      <c r="BL143" s="19" t="s">
        <v>184</v>
      </c>
      <c r="BM143" s="239" t="s">
        <v>3186</v>
      </c>
    </row>
    <row r="144" s="2" customFormat="1" ht="14.4" customHeight="1">
      <c r="A144" s="40"/>
      <c r="B144" s="41"/>
      <c r="C144" s="228" t="s">
        <v>385</v>
      </c>
      <c r="D144" s="228" t="s">
        <v>179</v>
      </c>
      <c r="E144" s="229" t="s">
        <v>3187</v>
      </c>
      <c r="F144" s="230" t="s">
        <v>3188</v>
      </c>
      <c r="G144" s="231" t="s">
        <v>3122</v>
      </c>
      <c r="H144" s="232">
        <v>30</v>
      </c>
      <c r="I144" s="233"/>
      <c r="J144" s="234">
        <f>ROUND(I144*H144,2)</f>
        <v>0</v>
      </c>
      <c r="K144" s="230" t="s">
        <v>21</v>
      </c>
      <c r="L144" s="46"/>
      <c r="M144" s="235" t="s">
        <v>21</v>
      </c>
      <c r="N144" s="236" t="s">
        <v>44</v>
      </c>
      <c r="O144" s="86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9" t="s">
        <v>184</v>
      </c>
      <c r="AT144" s="239" t="s">
        <v>179</v>
      </c>
      <c r="AU144" s="239" t="s">
        <v>82</v>
      </c>
      <c r="AY144" s="19" t="s">
        <v>177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9" t="s">
        <v>80</v>
      </c>
      <c r="BK144" s="240">
        <f>ROUND(I144*H144,2)</f>
        <v>0</v>
      </c>
      <c r="BL144" s="19" t="s">
        <v>184</v>
      </c>
      <c r="BM144" s="239" t="s">
        <v>3189</v>
      </c>
    </row>
    <row r="145" s="2" customFormat="1" ht="14.4" customHeight="1">
      <c r="A145" s="40"/>
      <c r="B145" s="41"/>
      <c r="C145" s="228" t="s">
        <v>390</v>
      </c>
      <c r="D145" s="228" t="s">
        <v>179</v>
      </c>
      <c r="E145" s="229" t="s">
        <v>3190</v>
      </c>
      <c r="F145" s="230" t="s">
        <v>3191</v>
      </c>
      <c r="G145" s="231" t="s">
        <v>3122</v>
      </c>
      <c r="H145" s="232">
        <v>30</v>
      </c>
      <c r="I145" s="233"/>
      <c r="J145" s="234">
        <f>ROUND(I145*H145,2)</f>
        <v>0</v>
      </c>
      <c r="K145" s="230" t="s">
        <v>21</v>
      </c>
      <c r="L145" s="46"/>
      <c r="M145" s="235" t="s">
        <v>21</v>
      </c>
      <c r="N145" s="236" t="s">
        <v>44</v>
      </c>
      <c r="O145" s="8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9" t="s">
        <v>184</v>
      </c>
      <c r="AT145" s="239" t="s">
        <v>179</v>
      </c>
      <c r="AU145" s="239" t="s">
        <v>82</v>
      </c>
      <c r="AY145" s="19" t="s">
        <v>177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9" t="s">
        <v>80</v>
      </c>
      <c r="BK145" s="240">
        <f>ROUND(I145*H145,2)</f>
        <v>0</v>
      </c>
      <c r="BL145" s="19" t="s">
        <v>184</v>
      </c>
      <c r="BM145" s="239" t="s">
        <v>3192</v>
      </c>
    </row>
    <row r="146" s="2" customFormat="1" ht="14.4" customHeight="1">
      <c r="A146" s="40"/>
      <c r="B146" s="41"/>
      <c r="C146" s="228" t="s">
        <v>397</v>
      </c>
      <c r="D146" s="228" t="s">
        <v>179</v>
      </c>
      <c r="E146" s="229" t="s">
        <v>3193</v>
      </c>
      <c r="F146" s="230" t="s">
        <v>3194</v>
      </c>
      <c r="G146" s="231" t="s">
        <v>3122</v>
      </c>
      <c r="H146" s="232">
        <v>6</v>
      </c>
      <c r="I146" s="233"/>
      <c r="J146" s="234">
        <f>ROUND(I146*H146,2)</f>
        <v>0</v>
      </c>
      <c r="K146" s="230" t="s">
        <v>21</v>
      </c>
      <c r="L146" s="46"/>
      <c r="M146" s="235" t="s">
        <v>21</v>
      </c>
      <c r="N146" s="236" t="s">
        <v>44</v>
      </c>
      <c r="O146" s="86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9" t="s">
        <v>184</v>
      </c>
      <c r="AT146" s="239" t="s">
        <v>179</v>
      </c>
      <c r="AU146" s="239" t="s">
        <v>82</v>
      </c>
      <c r="AY146" s="19" t="s">
        <v>177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9" t="s">
        <v>80</v>
      </c>
      <c r="BK146" s="240">
        <f>ROUND(I146*H146,2)</f>
        <v>0</v>
      </c>
      <c r="BL146" s="19" t="s">
        <v>184</v>
      </c>
      <c r="BM146" s="239" t="s">
        <v>3195</v>
      </c>
    </row>
    <row r="147" s="2" customFormat="1" ht="14.4" customHeight="1">
      <c r="A147" s="40"/>
      <c r="B147" s="41"/>
      <c r="C147" s="228" t="s">
        <v>402</v>
      </c>
      <c r="D147" s="228" t="s">
        <v>179</v>
      </c>
      <c r="E147" s="229" t="s">
        <v>3196</v>
      </c>
      <c r="F147" s="230" t="s">
        <v>3197</v>
      </c>
      <c r="G147" s="231" t="s">
        <v>3122</v>
      </c>
      <c r="H147" s="232">
        <v>1</v>
      </c>
      <c r="I147" s="233"/>
      <c r="J147" s="234">
        <f>ROUND(I147*H147,2)</f>
        <v>0</v>
      </c>
      <c r="K147" s="230" t="s">
        <v>21</v>
      </c>
      <c r="L147" s="46"/>
      <c r="M147" s="235" t="s">
        <v>21</v>
      </c>
      <c r="N147" s="236" t="s">
        <v>44</v>
      </c>
      <c r="O147" s="8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184</v>
      </c>
      <c r="AT147" s="239" t="s">
        <v>179</v>
      </c>
      <c r="AU147" s="239" t="s">
        <v>82</v>
      </c>
      <c r="AY147" s="19" t="s">
        <v>177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80</v>
      </c>
      <c r="BK147" s="240">
        <f>ROUND(I147*H147,2)</f>
        <v>0</v>
      </c>
      <c r="BL147" s="19" t="s">
        <v>184</v>
      </c>
      <c r="BM147" s="239" t="s">
        <v>3198</v>
      </c>
    </row>
    <row r="148" s="2" customFormat="1" ht="14.4" customHeight="1">
      <c r="A148" s="40"/>
      <c r="B148" s="41"/>
      <c r="C148" s="228" t="s">
        <v>408</v>
      </c>
      <c r="D148" s="228" t="s">
        <v>179</v>
      </c>
      <c r="E148" s="229" t="s">
        <v>3199</v>
      </c>
      <c r="F148" s="230" t="s">
        <v>3200</v>
      </c>
      <c r="G148" s="231" t="s">
        <v>3122</v>
      </c>
      <c r="H148" s="232">
        <v>2</v>
      </c>
      <c r="I148" s="233"/>
      <c r="J148" s="234">
        <f>ROUND(I148*H148,2)</f>
        <v>0</v>
      </c>
      <c r="K148" s="230" t="s">
        <v>21</v>
      </c>
      <c r="L148" s="46"/>
      <c r="M148" s="235" t="s">
        <v>21</v>
      </c>
      <c r="N148" s="236" t="s">
        <v>44</v>
      </c>
      <c r="O148" s="86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9" t="s">
        <v>184</v>
      </c>
      <c r="AT148" s="239" t="s">
        <v>179</v>
      </c>
      <c r="AU148" s="239" t="s">
        <v>82</v>
      </c>
      <c r="AY148" s="19" t="s">
        <v>177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9" t="s">
        <v>80</v>
      </c>
      <c r="BK148" s="240">
        <f>ROUND(I148*H148,2)</f>
        <v>0</v>
      </c>
      <c r="BL148" s="19" t="s">
        <v>184</v>
      </c>
      <c r="BM148" s="239" t="s">
        <v>3201</v>
      </c>
    </row>
    <row r="149" s="2" customFormat="1" ht="14.4" customHeight="1">
      <c r="A149" s="40"/>
      <c r="B149" s="41"/>
      <c r="C149" s="228" t="s">
        <v>414</v>
      </c>
      <c r="D149" s="228" t="s">
        <v>179</v>
      </c>
      <c r="E149" s="229" t="s">
        <v>2189</v>
      </c>
      <c r="F149" s="230" t="s">
        <v>3202</v>
      </c>
      <c r="G149" s="231" t="s">
        <v>3107</v>
      </c>
      <c r="H149" s="306"/>
      <c r="I149" s="233"/>
      <c r="J149" s="234">
        <f>ROUND(I149*H149,2)</f>
        <v>0</v>
      </c>
      <c r="K149" s="230" t="s">
        <v>21</v>
      </c>
      <c r="L149" s="46"/>
      <c r="M149" s="235" t="s">
        <v>21</v>
      </c>
      <c r="N149" s="236" t="s">
        <v>44</v>
      </c>
      <c r="O149" s="86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9" t="s">
        <v>184</v>
      </c>
      <c r="AT149" s="239" t="s">
        <v>179</v>
      </c>
      <c r="AU149" s="239" t="s">
        <v>82</v>
      </c>
      <c r="AY149" s="19" t="s">
        <v>177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9" t="s">
        <v>80</v>
      </c>
      <c r="BK149" s="240">
        <f>ROUND(I149*H149,2)</f>
        <v>0</v>
      </c>
      <c r="BL149" s="19" t="s">
        <v>184</v>
      </c>
      <c r="BM149" s="239" t="s">
        <v>3203</v>
      </c>
    </row>
    <row r="150" s="2" customFormat="1" ht="14.4" customHeight="1">
      <c r="A150" s="40"/>
      <c r="B150" s="41"/>
      <c r="C150" s="228" t="s">
        <v>420</v>
      </c>
      <c r="D150" s="228" t="s">
        <v>179</v>
      </c>
      <c r="E150" s="229" t="s">
        <v>2234</v>
      </c>
      <c r="F150" s="230" t="s">
        <v>3204</v>
      </c>
      <c r="G150" s="231" t="s">
        <v>3107</v>
      </c>
      <c r="H150" s="306"/>
      <c r="I150" s="233"/>
      <c r="J150" s="234">
        <f>ROUND(I150*H150,2)</f>
        <v>0</v>
      </c>
      <c r="K150" s="230" t="s">
        <v>21</v>
      </c>
      <c r="L150" s="46"/>
      <c r="M150" s="235" t="s">
        <v>21</v>
      </c>
      <c r="N150" s="236" t="s">
        <v>44</v>
      </c>
      <c r="O150" s="86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9" t="s">
        <v>184</v>
      </c>
      <c r="AT150" s="239" t="s">
        <v>179</v>
      </c>
      <c r="AU150" s="239" t="s">
        <v>82</v>
      </c>
      <c r="AY150" s="19" t="s">
        <v>177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9" t="s">
        <v>80</v>
      </c>
      <c r="BK150" s="240">
        <f>ROUND(I150*H150,2)</f>
        <v>0</v>
      </c>
      <c r="BL150" s="19" t="s">
        <v>184</v>
      </c>
      <c r="BM150" s="239" t="s">
        <v>3205</v>
      </c>
    </row>
    <row r="151" s="12" customFormat="1" ht="22.8" customHeight="1">
      <c r="A151" s="12"/>
      <c r="B151" s="212"/>
      <c r="C151" s="213"/>
      <c r="D151" s="214" t="s">
        <v>72</v>
      </c>
      <c r="E151" s="226" t="s">
        <v>3206</v>
      </c>
      <c r="F151" s="226" t="s">
        <v>3207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SUM(P152:P154)</f>
        <v>0</v>
      </c>
      <c r="Q151" s="220"/>
      <c r="R151" s="221">
        <f>SUM(R152:R154)</f>
        <v>0</v>
      </c>
      <c r="S151" s="220"/>
      <c r="T151" s="222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80</v>
      </c>
      <c r="AT151" s="224" t="s">
        <v>72</v>
      </c>
      <c r="AU151" s="224" t="s">
        <v>80</v>
      </c>
      <c r="AY151" s="223" t="s">
        <v>177</v>
      </c>
      <c r="BK151" s="225">
        <f>SUM(BK152:BK154)</f>
        <v>0</v>
      </c>
    </row>
    <row r="152" s="2" customFormat="1" ht="14.4" customHeight="1">
      <c r="A152" s="40"/>
      <c r="B152" s="41"/>
      <c r="C152" s="228" t="s">
        <v>430</v>
      </c>
      <c r="D152" s="228" t="s">
        <v>179</v>
      </c>
      <c r="E152" s="229" t="s">
        <v>3208</v>
      </c>
      <c r="F152" s="230" t="s">
        <v>3209</v>
      </c>
      <c r="G152" s="231" t="s">
        <v>182</v>
      </c>
      <c r="H152" s="232">
        <v>1.5</v>
      </c>
      <c r="I152" s="233"/>
      <c r="J152" s="234">
        <f>ROUND(I152*H152,2)</f>
        <v>0</v>
      </c>
      <c r="K152" s="230" t="s">
        <v>21</v>
      </c>
      <c r="L152" s="46"/>
      <c r="M152" s="235" t="s">
        <v>21</v>
      </c>
      <c r="N152" s="236" t="s">
        <v>44</v>
      </c>
      <c r="O152" s="86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9" t="s">
        <v>184</v>
      </c>
      <c r="AT152" s="239" t="s">
        <v>179</v>
      </c>
      <c r="AU152" s="239" t="s">
        <v>82</v>
      </c>
      <c r="AY152" s="19" t="s">
        <v>177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9" t="s">
        <v>80</v>
      </c>
      <c r="BK152" s="240">
        <f>ROUND(I152*H152,2)</f>
        <v>0</v>
      </c>
      <c r="BL152" s="19" t="s">
        <v>184</v>
      </c>
      <c r="BM152" s="239" t="s">
        <v>3210</v>
      </c>
    </row>
    <row r="153" s="2" customFormat="1" ht="14.4" customHeight="1">
      <c r="A153" s="40"/>
      <c r="B153" s="41"/>
      <c r="C153" s="228" t="s">
        <v>437</v>
      </c>
      <c r="D153" s="228" t="s">
        <v>179</v>
      </c>
      <c r="E153" s="229" t="s">
        <v>3211</v>
      </c>
      <c r="F153" s="230" t="s">
        <v>3212</v>
      </c>
      <c r="G153" s="231" t="s">
        <v>3122</v>
      </c>
      <c r="H153" s="232">
        <v>15</v>
      </c>
      <c r="I153" s="233"/>
      <c r="J153" s="234">
        <f>ROUND(I153*H153,2)</f>
        <v>0</v>
      </c>
      <c r="K153" s="230" t="s">
        <v>21</v>
      </c>
      <c r="L153" s="46"/>
      <c r="M153" s="235" t="s">
        <v>21</v>
      </c>
      <c r="N153" s="236" t="s">
        <v>44</v>
      </c>
      <c r="O153" s="86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184</v>
      </c>
      <c r="AT153" s="239" t="s">
        <v>179</v>
      </c>
      <c r="AU153" s="239" t="s">
        <v>82</v>
      </c>
      <c r="AY153" s="19" t="s">
        <v>177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9" t="s">
        <v>80</v>
      </c>
      <c r="BK153" s="240">
        <f>ROUND(I153*H153,2)</f>
        <v>0</v>
      </c>
      <c r="BL153" s="19" t="s">
        <v>184</v>
      </c>
      <c r="BM153" s="239" t="s">
        <v>3213</v>
      </c>
    </row>
    <row r="154" s="2" customFormat="1" ht="14.4" customHeight="1">
      <c r="A154" s="40"/>
      <c r="B154" s="41"/>
      <c r="C154" s="228" t="s">
        <v>442</v>
      </c>
      <c r="D154" s="228" t="s">
        <v>179</v>
      </c>
      <c r="E154" s="229" t="s">
        <v>3214</v>
      </c>
      <c r="F154" s="230" t="s">
        <v>3215</v>
      </c>
      <c r="G154" s="231" t="s">
        <v>293</v>
      </c>
      <c r="H154" s="232">
        <v>15</v>
      </c>
      <c r="I154" s="233"/>
      <c r="J154" s="234">
        <f>ROUND(I154*H154,2)</f>
        <v>0</v>
      </c>
      <c r="K154" s="230" t="s">
        <v>21</v>
      </c>
      <c r="L154" s="46"/>
      <c r="M154" s="235" t="s">
        <v>21</v>
      </c>
      <c r="N154" s="236" t="s">
        <v>44</v>
      </c>
      <c r="O154" s="86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9" t="s">
        <v>184</v>
      </c>
      <c r="AT154" s="239" t="s">
        <v>179</v>
      </c>
      <c r="AU154" s="239" t="s">
        <v>82</v>
      </c>
      <c r="AY154" s="19" t="s">
        <v>177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9" t="s">
        <v>80</v>
      </c>
      <c r="BK154" s="240">
        <f>ROUND(I154*H154,2)</f>
        <v>0</v>
      </c>
      <c r="BL154" s="19" t="s">
        <v>184</v>
      </c>
      <c r="BM154" s="239" t="s">
        <v>3216</v>
      </c>
    </row>
    <row r="155" s="12" customFormat="1" ht="22.8" customHeight="1">
      <c r="A155" s="12"/>
      <c r="B155" s="212"/>
      <c r="C155" s="213"/>
      <c r="D155" s="214" t="s">
        <v>72</v>
      </c>
      <c r="E155" s="226" t="s">
        <v>3217</v>
      </c>
      <c r="F155" s="226" t="s">
        <v>2777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SUM(P156:P180)</f>
        <v>0</v>
      </c>
      <c r="Q155" s="220"/>
      <c r="R155" s="221">
        <f>SUM(R156:R180)</f>
        <v>0</v>
      </c>
      <c r="S155" s="220"/>
      <c r="T155" s="222">
        <f>SUM(T156:T180)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80</v>
      </c>
      <c r="AT155" s="224" t="s">
        <v>72</v>
      </c>
      <c r="AU155" s="224" t="s">
        <v>80</v>
      </c>
      <c r="AY155" s="223" t="s">
        <v>177</v>
      </c>
      <c r="BK155" s="225">
        <f>SUM(BK156:BK180)</f>
        <v>0</v>
      </c>
    </row>
    <row r="156" s="2" customFormat="1" ht="14.4" customHeight="1">
      <c r="A156" s="40"/>
      <c r="B156" s="41"/>
      <c r="C156" s="228" t="s">
        <v>447</v>
      </c>
      <c r="D156" s="228" t="s">
        <v>179</v>
      </c>
      <c r="E156" s="229" t="s">
        <v>3218</v>
      </c>
      <c r="F156" s="230" t="s">
        <v>3219</v>
      </c>
      <c r="G156" s="231" t="s">
        <v>293</v>
      </c>
      <c r="H156" s="232">
        <v>52</v>
      </c>
      <c r="I156" s="233"/>
      <c r="J156" s="234">
        <f>ROUND(I156*H156,2)</f>
        <v>0</v>
      </c>
      <c r="K156" s="230" t="s">
        <v>21</v>
      </c>
      <c r="L156" s="46"/>
      <c r="M156" s="235" t="s">
        <v>21</v>
      </c>
      <c r="N156" s="236" t="s">
        <v>44</v>
      </c>
      <c r="O156" s="86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9" t="s">
        <v>184</v>
      </c>
      <c r="AT156" s="239" t="s">
        <v>179</v>
      </c>
      <c r="AU156" s="239" t="s">
        <v>82</v>
      </c>
      <c r="AY156" s="19" t="s">
        <v>177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9" t="s">
        <v>80</v>
      </c>
      <c r="BK156" s="240">
        <f>ROUND(I156*H156,2)</f>
        <v>0</v>
      </c>
      <c r="BL156" s="19" t="s">
        <v>184</v>
      </c>
      <c r="BM156" s="239" t="s">
        <v>3220</v>
      </c>
    </row>
    <row r="157" s="2" customFormat="1" ht="14.4" customHeight="1">
      <c r="A157" s="40"/>
      <c r="B157" s="41"/>
      <c r="C157" s="228" t="s">
        <v>452</v>
      </c>
      <c r="D157" s="228" t="s">
        <v>179</v>
      </c>
      <c r="E157" s="229" t="s">
        <v>3221</v>
      </c>
      <c r="F157" s="230" t="s">
        <v>3222</v>
      </c>
      <c r="G157" s="231" t="s">
        <v>293</v>
      </c>
      <c r="H157" s="232">
        <v>48</v>
      </c>
      <c r="I157" s="233"/>
      <c r="J157" s="234">
        <f>ROUND(I157*H157,2)</f>
        <v>0</v>
      </c>
      <c r="K157" s="230" t="s">
        <v>21</v>
      </c>
      <c r="L157" s="46"/>
      <c r="M157" s="235" t="s">
        <v>21</v>
      </c>
      <c r="N157" s="236" t="s">
        <v>44</v>
      </c>
      <c r="O157" s="86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9" t="s">
        <v>184</v>
      </c>
      <c r="AT157" s="239" t="s">
        <v>179</v>
      </c>
      <c r="AU157" s="239" t="s">
        <v>82</v>
      </c>
      <c r="AY157" s="19" t="s">
        <v>177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9" t="s">
        <v>80</v>
      </c>
      <c r="BK157" s="240">
        <f>ROUND(I157*H157,2)</f>
        <v>0</v>
      </c>
      <c r="BL157" s="19" t="s">
        <v>184</v>
      </c>
      <c r="BM157" s="239" t="s">
        <v>3223</v>
      </c>
    </row>
    <row r="158" s="2" customFormat="1" ht="14.4" customHeight="1">
      <c r="A158" s="40"/>
      <c r="B158" s="41"/>
      <c r="C158" s="228" t="s">
        <v>458</v>
      </c>
      <c r="D158" s="228" t="s">
        <v>179</v>
      </c>
      <c r="E158" s="229" t="s">
        <v>3221</v>
      </c>
      <c r="F158" s="230" t="s">
        <v>3222</v>
      </c>
      <c r="G158" s="231" t="s">
        <v>293</v>
      </c>
      <c r="H158" s="232">
        <v>35</v>
      </c>
      <c r="I158" s="233"/>
      <c r="J158" s="234">
        <f>ROUND(I158*H158,2)</f>
        <v>0</v>
      </c>
      <c r="K158" s="230" t="s">
        <v>21</v>
      </c>
      <c r="L158" s="46"/>
      <c r="M158" s="235" t="s">
        <v>21</v>
      </c>
      <c r="N158" s="236" t="s">
        <v>44</v>
      </c>
      <c r="O158" s="86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184</v>
      </c>
      <c r="AT158" s="239" t="s">
        <v>179</v>
      </c>
      <c r="AU158" s="239" t="s">
        <v>82</v>
      </c>
      <c r="AY158" s="19" t="s">
        <v>177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9" t="s">
        <v>80</v>
      </c>
      <c r="BK158" s="240">
        <f>ROUND(I158*H158,2)</f>
        <v>0</v>
      </c>
      <c r="BL158" s="19" t="s">
        <v>184</v>
      </c>
      <c r="BM158" s="239" t="s">
        <v>3224</v>
      </c>
    </row>
    <row r="159" s="2" customFormat="1" ht="14.4" customHeight="1">
      <c r="A159" s="40"/>
      <c r="B159" s="41"/>
      <c r="C159" s="228" t="s">
        <v>471</v>
      </c>
      <c r="D159" s="228" t="s">
        <v>179</v>
      </c>
      <c r="E159" s="229" t="s">
        <v>3225</v>
      </c>
      <c r="F159" s="230" t="s">
        <v>3226</v>
      </c>
      <c r="G159" s="231" t="s">
        <v>293</v>
      </c>
      <c r="H159" s="232">
        <v>870</v>
      </c>
      <c r="I159" s="233"/>
      <c r="J159" s="234">
        <f>ROUND(I159*H159,2)</f>
        <v>0</v>
      </c>
      <c r="K159" s="230" t="s">
        <v>21</v>
      </c>
      <c r="L159" s="46"/>
      <c r="M159" s="235" t="s">
        <v>21</v>
      </c>
      <c r="N159" s="236" t="s">
        <v>44</v>
      </c>
      <c r="O159" s="86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9" t="s">
        <v>184</v>
      </c>
      <c r="AT159" s="239" t="s">
        <v>179</v>
      </c>
      <c r="AU159" s="239" t="s">
        <v>82</v>
      </c>
      <c r="AY159" s="19" t="s">
        <v>177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9" t="s">
        <v>80</v>
      </c>
      <c r="BK159" s="240">
        <f>ROUND(I159*H159,2)</f>
        <v>0</v>
      </c>
      <c r="BL159" s="19" t="s">
        <v>184</v>
      </c>
      <c r="BM159" s="239" t="s">
        <v>3227</v>
      </c>
    </row>
    <row r="160" s="2" customFormat="1" ht="14.4" customHeight="1">
      <c r="A160" s="40"/>
      <c r="B160" s="41"/>
      <c r="C160" s="228" t="s">
        <v>477</v>
      </c>
      <c r="D160" s="228" t="s">
        <v>179</v>
      </c>
      <c r="E160" s="229" t="s">
        <v>3225</v>
      </c>
      <c r="F160" s="230" t="s">
        <v>3226</v>
      </c>
      <c r="G160" s="231" t="s">
        <v>293</v>
      </c>
      <c r="H160" s="232">
        <v>750</v>
      </c>
      <c r="I160" s="233"/>
      <c r="J160" s="234">
        <f>ROUND(I160*H160,2)</f>
        <v>0</v>
      </c>
      <c r="K160" s="230" t="s">
        <v>21</v>
      </c>
      <c r="L160" s="46"/>
      <c r="M160" s="235" t="s">
        <v>21</v>
      </c>
      <c r="N160" s="236" t="s">
        <v>44</v>
      </c>
      <c r="O160" s="86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9" t="s">
        <v>184</v>
      </c>
      <c r="AT160" s="239" t="s">
        <v>179</v>
      </c>
      <c r="AU160" s="239" t="s">
        <v>82</v>
      </c>
      <c r="AY160" s="19" t="s">
        <v>177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9" t="s">
        <v>80</v>
      </c>
      <c r="BK160" s="240">
        <f>ROUND(I160*H160,2)</f>
        <v>0</v>
      </c>
      <c r="BL160" s="19" t="s">
        <v>184</v>
      </c>
      <c r="BM160" s="239" t="s">
        <v>3228</v>
      </c>
    </row>
    <row r="161" s="2" customFormat="1" ht="14.4" customHeight="1">
      <c r="A161" s="40"/>
      <c r="B161" s="41"/>
      <c r="C161" s="228" t="s">
        <v>483</v>
      </c>
      <c r="D161" s="228" t="s">
        <v>179</v>
      </c>
      <c r="E161" s="229" t="s">
        <v>3225</v>
      </c>
      <c r="F161" s="230" t="s">
        <v>3226</v>
      </c>
      <c r="G161" s="231" t="s">
        <v>293</v>
      </c>
      <c r="H161" s="232">
        <v>35</v>
      </c>
      <c r="I161" s="233"/>
      <c r="J161" s="234">
        <f>ROUND(I161*H161,2)</f>
        <v>0</v>
      </c>
      <c r="K161" s="230" t="s">
        <v>21</v>
      </c>
      <c r="L161" s="46"/>
      <c r="M161" s="235" t="s">
        <v>21</v>
      </c>
      <c r="N161" s="236" t="s">
        <v>44</v>
      </c>
      <c r="O161" s="8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184</v>
      </c>
      <c r="AT161" s="239" t="s">
        <v>179</v>
      </c>
      <c r="AU161" s="239" t="s">
        <v>82</v>
      </c>
      <c r="AY161" s="19" t="s">
        <v>177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9" t="s">
        <v>80</v>
      </c>
      <c r="BK161" s="240">
        <f>ROUND(I161*H161,2)</f>
        <v>0</v>
      </c>
      <c r="BL161" s="19" t="s">
        <v>184</v>
      </c>
      <c r="BM161" s="239" t="s">
        <v>3229</v>
      </c>
    </row>
    <row r="162" s="2" customFormat="1" ht="14.4" customHeight="1">
      <c r="A162" s="40"/>
      <c r="B162" s="41"/>
      <c r="C162" s="228" t="s">
        <v>494</v>
      </c>
      <c r="D162" s="228" t="s">
        <v>179</v>
      </c>
      <c r="E162" s="229" t="s">
        <v>3230</v>
      </c>
      <c r="F162" s="230" t="s">
        <v>3231</v>
      </c>
      <c r="G162" s="231" t="s">
        <v>293</v>
      </c>
      <c r="H162" s="232">
        <v>50</v>
      </c>
      <c r="I162" s="233"/>
      <c r="J162" s="234">
        <f>ROUND(I162*H162,2)</f>
        <v>0</v>
      </c>
      <c r="K162" s="230" t="s">
        <v>21</v>
      </c>
      <c r="L162" s="46"/>
      <c r="M162" s="235" t="s">
        <v>21</v>
      </c>
      <c r="N162" s="236" t="s">
        <v>44</v>
      </c>
      <c r="O162" s="86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9" t="s">
        <v>184</v>
      </c>
      <c r="AT162" s="239" t="s">
        <v>179</v>
      </c>
      <c r="AU162" s="239" t="s">
        <v>82</v>
      </c>
      <c r="AY162" s="19" t="s">
        <v>177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9" t="s">
        <v>80</v>
      </c>
      <c r="BK162" s="240">
        <f>ROUND(I162*H162,2)</f>
        <v>0</v>
      </c>
      <c r="BL162" s="19" t="s">
        <v>184</v>
      </c>
      <c r="BM162" s="239" t="s">
        <v>3232</v>
      </c>
    </row>
    <row r="163" s="2" customFormat="1" ht="14.4" customHeight="1">
      <c r="A163" s="40"/>
      <c r="B163" s="41"/>
      <c r="C163" s="228" t="s">
        <v>500</v>
      </c>
      <c r="D163" s="228" t="s">
        <v>179</v>
      </c>
      <c r="E163" s="229" t="s">
        <v>3230</v>
      </c>
      <c r="F163" s="230" t="s">
        <v>3231</v>
      </c>
      <c r="G163" s="231" t="s">
        <v>293</v>
      </c>
      <c r="H163" s="232">
        <v>20</v>
      </c>
      <c r="I163" s="233"/>
      <c r="J163" s="234">
        <f>ROUND(I163*H163,2)</f>
        <v>0</v>
      </c>
      <c r="K163" s="230" t="s">
        <v>21</v>
      </c>
      <c r="L163" s="46"/>
      <c r="M163" s="235" t="s">
        <v>21</v>
      </c>
      <c r="N163" s="236" t="s">
        <v>44</v>
      </c>
      <c r="O163" s="86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9" t="s">
        <v>184</v>
      </c>
      <c r="AT163" s="239" t="s">
        <v>179</v>
      </c>
      <c r="AU163" s="239" t="s">
        <v>82</v>
      </c>
      <c r="AY163" s="19" t="s">
        <v>177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9" t="s">
        <v>80</v>
      </c>
      <c r="BK163" s="240">
        <f>ROUND(I163*H163,2)</f>
        <v>0</v>
      </c>
      <c r="BL163" s="19" t="s">
        <v>184</v>
      </c>
      <c r="BM163" s="239" t="s">
        <v>3233</v>
      </c>
    </row>
    <row r="164" s="2" customFormat="1" ht="14.4" customHeight="1">
      <c r="A164" s="40"/>
      <c r="B164" s="41"/>
      <c r="C164" s="228" t="s">
        <v>505</v>
      </c>
      <c r="D164" s="228" t="s">
        <v>179</v>
      </c>
      <c r="E164" s="229" t="s">
        <v>3230</v>
      </c>
      <c r="F164" s="230" t="s">
        <v>3231</v>
      </c>
      <c r="G164" s="231" t="s">
        <v>293</v>
      </c>
      <c r="H164" s="232">
        <v>12</v>
      </c>
      <c r="I164" s="233"/>
      <c r="J164" s="234">
        <f>ROUND(I164*H164,2)</f>
        <v>0</v>
      </c>
      <c r="K164" s="230" t="s">
        <v>21</v>
      </c>
      <c r="L164" s="46"/>
      <c r="M164" s="235" t="s">
        <v>21</v>
      </c>
      <c r="N164" s="236" t="s">
        <v>44</v>
      </c>
      <c r="O164" s="86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184</v>
      </c>
      <c r="AT164" s="239" t="s">
        <v>179</v>
      </c>
      <c r="AU164" s="239" t="s">
        <v>82</v>
      </c>
      <c r="AY164" s="19" t="s">
        <v>177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9" t="s">
        <v>80</v>
      </c>
      <c r="BK164" s="240">
        <f>ROUND(I164*H164,2)</f>
        <v>0</v>
      </c>
      <c r="BL164" s="19" t="s">
        <v>184</v>
      </c>
      <c r="BM164" s="239" t="s">
        <v>3234</v>
      </c>
    </row>
    <row r="165" s="2" customFormat="1" ht="14.4" customHeight="1">
      <c r="A165" s="40"/>
      <c r="B165" s="41"/>
      <c r="C165" s="228" t="s">
        <v>513</v>
      </c>
      <c r="D165" s="228" t="s">
        <v>179</v>
      </c>
      <c r="E165" s="229" t="s">
        <v>3235</v>
      </c>
      <c r="F165" s="230" t="s">
        <v>3236</v>
      </c>
      <c r="G165" s="231" t="s">
        <v>293</v>
      </c>
      <c r="H165" s="232">
        <v>35</v>
      </c>
      <c r="I165" s="233"/>
      <c r="J165" s="234">
        <f>ROUND(I165*H165,2)</f>
        <v>0</v>
      </c>
      <c r="K165" s="230" t="s">
        <v>21</v>
      </c>
      <c r="L165" s="46"/>
      <c r="M165" s="235" t="s">
        <v>21</v>
      </c>
      <c r="N165" s="236" t="s">
        <v>44</v>
      </c>
      <c r="O165" s="86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9" t="s">
        <v>184</v>
      </c>
      <c r="AT165" s="239" t="s">
        <v>179</v>
      </c>
      <c r="AU165" s="239" t="s">
        <v>82</v>
      </c>
      <c r="AY165" s="19" t="s">
        <v>177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9" t="s">
        <v>80</v>
      </c>
      <c r="BK165" s="240">
        <f>ROUND(I165*H165,2)</f>
        <v>0</v>
      </c>
      <c r="BL165" s="19" t="s">
        <v>184</v>
      </c>
      <c r="BM165" s="239" t="s">
        <v>3237</v>
      </c>
    </row>
    <row r="166" s="2" customFormat="1" ht="14.4" customHeight="1">
      <c r="A166" s="40"/>
      <c r="B166" s="41"/>
      <c r="C166" s="228" t="s">
        <v>521</v>
      </c>
      <c r="D166" s="228" t="s">
        <v>179</v>
      </c>
      <c r="E166" s="229" t="s">
        <v>3238</v>
      </c>
      <c r="F166" s="230" t="s">
        <v>3239</v>
      </c>
      <c r="G166" s="231" t="s">
        <v>3122</v>
      </c>
      <c r="H166" s="232">
        <v>4</v>
      </c>
      <c r="I166" s="233"/>
      <c r="J166" s="234">
        <f>ROUND(I166*H166,2)</f>
        <v>0</v>
      </c>
      <c r="K166" s="230" t="s">
        <v>21</v>
      </c>
      <c r="L166" s="46"/>
      <c r="M166" s="235" t="s">
        <v>21</v>
      </c>
      <c r="N166" s="236" t="s">
        <v>44</v>
      </c>
      <c r="O166" s="86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9" t="s">
        <v>184</v>
      </c>
      <c r="AT166" s="239" t="s">
        <v>179</v>
      </c>
      <c r="AU166" s="239" t="s">
        <v>82</v>
      </c>
      <c r="AY166" s="19" t="s">
        <v>177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9" t="s">
        <v>80</v>
      </c>
      <c r="BK166" s="240">
        <f>ROUND(I166*H166,2)</f>
        <v>0</v>
      </c>
      <c r="BL166" s="19" t="s">
        <v>184</v>
      </c>
      <c r="BM166" s="239" t="s">
        <v>3240</v>
      </c>
    </row>
    <row r="167" s="2" customFormat="1" ht="14.4" customHeight="1">
      <c r="A167" s="40"/>
      <c r="B167" s="41"/>
      <c r="C167" s="228" t="s">
        <v>526</v>
      </c>
      <c r="D167" s="228" t="s">
        <v>179</v>
      </c>
      <c r="E167" s="229" t="s">
        <v>3241</v>
      </c>
      <c r="F167" s="230" t="s">
        <v>3242</v>
      </c>
      <c r="G167" s="231" t="s">
        <v>3122</v>
      </c>
      <c r="H167" s="232">
        <v>2</v>
      </c>
      <c r="I167" s="233"/>
      <c r="J167" s="234">
        <f>ROUND(I167*H167,2)</f>
        <v>0</v>
      </c>
      <c r="K167" s="230" t="s">
        <v>21</v>
      </c>
      <c r="L167" s="46"/>
      <c r="M167" s="235" t="s">
        <v>21</v>
      </c>
      <c r="N167" s="236" t="s">
        <v>44</v>
      </c>
      <c r="O167" s="86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9" t="s">
        <v>184</v>
      </c>
      <c r="AT167" s="239" t="s">
        <v>179</v>
      </c>
      <c r="AU167" s="239" t="s">
        <v>82</v>
      </c>
      <c r="AY167" s="19" t="s">
        <v>177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9" t="s">
        <v>80</v>
      </c>
      <c r="BK167" s="240">
        <f>ROUND(I167*H167,2)</f>
        <v>0</v>
      </c>
      <c r="BL167" s="19" t="s">
        <v>184</v>
      </c>
      <c r="BM167" s="239" t="s">
        <v>3243</v>
      </c>
    </row>
    <row r="168" s="2" customFormat="1" ht="14.4" customHeight="1">
      <c r="A168" s="40"/>
      <c r="B168" s="41"/>
      <c r="C168" s="228" t="s">
        <v>534</v>
      </c>
      <c r="D168" s="228" t="s">
        <v>179</v>
      </c>
      <c r="E168" s="229" t="s">
        <v>3244</v>
      </c>
      <c r="F168" s="230" t="s">
        <v>3245</v>
      </c>
      <c r="G168" s="231" t="s">
        <v>3122</v>
      </c>
      <c r="H168" s="232">
        <v>3</v>
      </c>
      <c r="I168" s="233"/>
      <c r="J168" s="234">
        <f>ROUND(I168*H168,2)</f>
        <v>0</v>
      </c>
      <c r="K168" s="230" t="s">
        <v>21</v>
      </c>
      <c r="L168" s="46"/>
      <c r="M168" s="235" t="s">
        <v>21</v>
      </c>
      <c r="N168" s="236" t="s">
        <v>44</v>
      </c>
      <c r="O168" s="86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9" t="s">
        <v>184</v>
      </c>
      <c r="AT168" s="239" t="s">
        <v>179</v>
      </c>
      <c r="AU168" s="239" t="s">
        <v>82</v>
      </c>
      <c r="AY168" s="19" t="s">
        <v>177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9" t="s">
        <v>80</v>
      </c>
      <c r="BK168" s="240">
        <f>ROUND(I168*H168,2)</f>
        <v>0</v>
      </c>
      <c r="BL168" s="19" t="s">
        <v>184</v>
      </c>
      <c r="BM168" s="239" t="s">
        <v>3246</v>
      </c>
    </row>
    <row r="169" s="2" customFormat="1" ht="14.4" customHeight="1">
      <c r="A169" s="40"/>
      <c r="B169" s="41"/>
      <c r="C169" s="228" t="s">
        <v>542</v>
      </c>
      <c r="D169" s="228" t="s">
        <v>179</v>
      </c>
      <c r="E169" s="229" t="s">
        <v>3247</v>
      </c>
      <c r="F169" s="230" t="s">
        <v>3248</v>
      </c>
      <c r="G169" s="231" t="s">
        <v>3122</v>
      </c>
      <c r="H169" s="232">
        <v>1</v>
      </c>
      <c r="I169" s="233"/>
      <c r="J169" s="234">
        <f>ROUND(I169*H169,2)</f>
        <v>0</v>
      </c>
      <c r="K169" s="230" t="s">
        <v>21</v>
      </c>
      <c r="L169" s="46"/>
      <c r="M169" s="235" t="s">
        <v>21</v>
      </c>
      <c r="N169" s="236" t="s">
        <v>44</v>
      </c>
      <c r="O169" s="86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9" t="s">
        <v>184</v>
      </c>
      <c r="AT169" s="239" t="s">
        <v>179</v>
      </c>
      <c r="AU169" s="239" t="s">
        <v>82</v>
      </c>
      <c r="AY169" s="19" t="s">
        <v>177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9" t="s">
        <v>80</v>
      </c>
      <c r="BK169" s="240">
        <f>ROUND(I169*H169,2)</f>
        <v>0</v>
      </c>
      <c r="BL169" s="19" t="s">
        <v>184</v>
      </c>
      <c r="BM169" s="239" t="s">
        <v>3249</v>
      </c>
    </row>
    <row r="170" s="2" customFormat="1" ht="14.4" customHeight="1">
      <c r="A170" s="40"/>
      <c r="B170" s="41"/>
      <c r="C170" s="228" t="s">
        <v>550</v>
      </c>
      <c r="D170" s="228" t="s">
        <v>179</v>
      </c>
      <c r="E170" s="229" t="s">
        <v>3250</v>
      </c>
      <c r="F170" s="230" t="s">
        <v>3251</v>
      </c>
      <c r="G170" s="231" t="s">
        <v>3122</v>
      </c>
      <c r="H170" s="232">
        <v>18</v>
      </c>
      <c r="I170" s="233"/>
      <c r="J170" s="234">
        <f>ROUND(I170*H170,2)</f>
        <v>0</v>
      </c>
      <c r="K170" s="230" t="s">
        <v>21</v>
      </c>
      <c r="L170" s="46"/>
      <c r="M170" s="235" t="s">
        <v>21</v>
      </c>
      <c r="N170" s="236" t="s">
        <v>44</v>
      </c>
      <c r="O170" s="86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9" t="s">
        <v>184</v>
      </c>
      <c r="AT170" s="239" t="s">
        <v>179</v>
      </c>
      <c r="AU170" s="239" t="s">
        <v>82</v>
      </c>
      <c r="AY170" s="19" t="s">
        <v>177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9" t="s">
        <v>80</v>
      </c>
      <c r="BK170" s="240">
        <f>ROUND(I170*H170,2)</f>
        <v>0</v>
      </c>
      <c r="BL170" s="19" t="s">
        <v>184</v>
      </c>
      <c r="BM170" s="239" t="s">
        <v>3252</v>
      </c>
    </row>
    <row r="171" s="2" customFormat="1" ht="14.4" customHeight="1">
      <c r="A171" s="40"/>
      <c r="B171" s="41"/>
      <c r="C171" s="228" t="s">
        <v>554</v>
      </c>
      <c r="D171" s="228" t="s">
        <v>179</v>
      </c>
      <c r="E171" s="229" t="s">
        <v>3253</v>
      </c>
      <c r="F171" s="230" t="s">
        <v>3254</v>
      </c>
      <c r="G171" s="231" t="s">
        <v>3122</v>
      </c>
      <c r="H171" s="232">
        <v>30</v>
      </c>
      <c r="I171" s="233"/>
      <c r="J171" s="234">
        <f>ROUND(I171*H171,2)</f>
        <v>0</v>
      </c>
      <c r="K171" s="230" t="s">
        <v>21</v>
      </c>
      <c r="L171" s="46"/>
      <c r="M171" s="235" t="s">
        <v>21</v>
      </c>
      <c r="N171" s="236" t="s">
        <v>44</v>
      </c>
      <c r="O171" s="86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9" t="s">
        <v>184</v>
      </c>
      <c r="AT171" s="239" t="s">
        <v>179</v>
      </c>
      <c r="AU171" s="239" t="s">
        <v>82</v>
      </c>
      <c r="AY171" s="19" t="s">
        <v>177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9" t="s">
        <v>80</v>
      </c>
      <c r="BK171" s="240">
        <f>ROUND(I171*H171,2)</f>
        <v>0</v>
      </c>
      <c r="BL171" s="19" t="s">
        <v>184</v>
      </c>
      <c r="BM171" s="239" t="s">
        <v>3255</v>
      </c>
    </row>
    <row r="172" s="2" customFormat="1" ht="14.4" customHeight="1">
      <c r="A172" s="40"/>
      <c r="B172" s="41"/>
      <c r="C172" s="228" t="s">
        <v>561</v>
      </c>
      <c r="D172" s="228" t="s">
        <v>179</v>
      </c>
      <c r="E172" s="229" t="s">
        <v>3256</v>
      </c>
      <c r="F172" s="230" t="s">
        <v>3257</v>
      </c>
      <c r="G172" s="231" t="s">
        <v>3122</v>
      </c>
      <c r="H172" s="232">
        <v>6</v>
      </c>
      <c r="I172" s="233"/>
      <c r="J172" s="234">
        <f>ROUND(I172*H172,2)</f>
        <v>0</v>
      </c>
      <c r="K172" s="230" t="s">
        <v>21</v>
      </c>
      <c r="L172" s="46"/>
      <c r="M172" s="235" t="s">
        <v>21</v>
      </c>
      <c r="N172" s="236" t="s">
        <v>44</v>
      </c>
      <c r="O172" s="86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9" t="s">
        <v>184</v>
      </c>
      <c r="AT172" s="239" t="s">
        <v>179</v>
      </c>
      <c r="AU172" s="239" t="s">
        <v>82</v>
      </c>
      <c r="AY172" s="19" t="s">
        <v>177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9" t="s">
        <v>80</v>
      </c>
      <c r="BK172" s="240">
        <f>ROUND(I172*H172,2)</f>
        <v>0</v>
      </c>
      <c r="BL172" s="19" t="s">
        <v>184</v>
      </c>
      <c r="BM172" s="239" t="s">
        <v>3258</v>
      </c>
    </row>
    <row r="173" s="2" customFormat="1" ht="14.4" customHeight="1">
      <c r="A173" s="40"/>
      <c r="B173" s="41"/>
      <c r="C173" s="228" t="s">
        <v>566</v>
      </c>
      <c r="D173" s="228" t="s">
        <v>179</v>
      </c>
      <c r="E173" s="229" t="s">
        <v>3259</v>
      </c>
      <c r="F173" s="230" t="s">
        <v>3260</v>
      </c>
      <c r="G173" s="231" t="s">
        <v>3122</v>
      </c>
      <c r="H173" s="232">
        <v>1</v>
      </c>
      <c r="I173" s="233"/>
      <c r="J173" s="234">
        <f>ROUND(I173*H173,2)</f>
        <v>0</v>
      </c>
      <c r="K173" s="230" t="s">
        <v>21</v>
      </c>
      <c r="L173" s="46"/>
      <c r="M173" s="235" t="s">
        <v>21</v>
      </c>
      <c r="N173" s="236" t="s">
        <v>44</v>
      </c>
      <c r="O173" s="86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9" t="s">
        <v>184</v>
      </c>
      <c r="AT173" s="239" t="s">
        <v>179</v>
      </c>
      <c r="AU173" s="239" t="s">
        <v>82</v>
      </c>
      <c r="AY173" s="19" t="s">
        <v>177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9" t="s">
        <v>80</v>
      </c>
      <c r="BK173" s="240">
        <f>ROUND(I173*H173,2)</f>
        <v>0</v>
      </c>
      <c r="BL173" s="19" t="s">
        <v>184</v>
      </c>
      <c r="BM173" s="239" t="s">
        <v>3261</v>
      </c>
    </row>
    <row r="174" s="2" customFormat="1" ht="14.4" customHeight="1">
      <c r="A174" s="40"/>
      <c r="B174" s="41"/>
      <c r="C174" s="228" t="s">
        <v>573</v>
      </c>
      <c r="D174" s="228" t="s">
        <v>179</v>
      </c>
      <c r="E174" s="229" t="s">
        <v>3262</v>
      </c>
      <c r="F174" s="230" t="s">
        <v>3263</v>
      </c>
      <c r="G174" s="231" t="s">
        <v>3122</v>
      </c>
      <c r="H174" s="232">
        <v>2</v>
      </c>
      <c r="I174" s="233"/>
      <c r="J174" s="234">
        <f>ROUND(I174*H174,2)</f>
        <v>0</v>
      </c>
      <c r="K174" s="230" t="s">
        <v>21</v>
      </c>
      <c r="L174" s="46"/>
      <c r="M174" s="235" t="s">
        <v>21</v>
      </c>
      <c r="N174" s="236" t="s">
        <v>44</v>
      </c>
      <c r="O174" s="86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9" t="s">
        <v>184</v>
      </c>
      <c r="AT174" s="239" t="s">
        <v>179</v>
      </c>
      <c r="AU174" s="239" t="s">
        <v>82</v>
      </c>
      <c r="AY174" s="19" t="s">
        <v>177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9" t="s">
        <v>80</v>
      </c>
      <c r="BK174" s="240">
        <f>ROUND(I174*H174,2)</f>
        <v>0</v>
      </c>
      <c r="BL174" s="19" t="s">
        <v>184</v>
      </c>
      <c r="BM174" s="239" t="s">
        <v>3264</v>
      </c>
    </row>
    <row r="175" s="2" customFormat="1" ht="14.4" customHeight="1">
      <c r="A175" s="40"/>
      <c r="B175" s="41"/>
      <c r="C175" s="228" t="s">
        <v>577</v>
      </c>
      <c r="D175" s="228" t="s">
        <v>179</v>
      </c>
      <c r="E175" s="229" t="s">
        <v>3265</v>
      </c>
      <c r="F175" s="230" t="s">
        <v>3266</v>
      </c>
      <c r="G175" s="231" t="s">
        <v>3122</v>
      </c>
      <c r="H175" s="232">
        <v>13</v>
      </c>
      <c r="I175" s="233"/>
      <c r="J175" s="234">
        <f>ROUND(I175*H175,2)</f>
        <v>0</v>
      </c>
      <c r="K175" s="230" t="s">
        <v>21</v>
      </c>
      <c r="L175" s="46"/>
      <c r="M175" s="235" t="s">
        <v>21</v>
      </c>
      <c r="N175" s="236" t="s">
        <v>44</v>
      </c>
      <c r="O175" s="86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9" t="s">
        <v>184</v>
      </c>
      <c r="AT175" s="239" t="s">
        <v>179</v>
      </c>
      <c r="AU175" s="239" t="s">
        <v>82</v>
      </c>
      <c r="AY175" s="19" t="s">
        <v>177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9" t="s">
        <v>80</v>
      </c>
      <c r="BK175" s="240">
        <f>ROUND(I175*H175,2)</f>
        <v>0</v>
      </c>
      <c r="BL175" s="19" t="s">
        <v>184</v>
      </c>
      <c r="BM175" s="239" t="s">
        <v>3267</v>
      </c>
    </row>
    <row r="176" s="2" customFormat="1" ht="14.4" customHeight="1">
      <c r="A176" s="40"/>
      <c r="B176" s="41"/>
      <c r="C176" s="228" t="s">
        <v>583</v>
      </c>
      <c r="D176" s="228" t="s">
        <v>179</v>
      </c>
      <c r="E176" s="229" t="s">
        <v>3265</v>
      </c>
      <c r="F176" s="230" t="s">
        <v>3266</v>
      </c>
      <c r="G176" s="231" t="s">
        <v>3122</v>
      </c>
      <c r="H176" s="232">
        <v>9</v>
      </c>
      <c r="I176" s="233"/>
      <c r="J176" s="234">
        <f>ROUND(I176*H176,2)</f>
        <v>0</v>
      </c>
      <c r="K176" s="230" t="s">
        <v>21</v>
      </c>
      <c r="L176" s="46"/>
      <c r="M176" s="235" t="s">
        <v>21</v>
      </c>
      <c r="N176" s="236" t="s">
        <v>44</v>
      </c>
      <c r="O176" s="86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9" t="s">
        <v>184</v>
      </c>
      <c r="AT176" s="239" t="s">
        <v>179</v>
      </c>
      <c r="AU176" s="239" t="s">
        <v>82</v>
      </c>
      <c r="AY176" s="19" t="s">
        <v>177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9" t="s">
        <v>80</v>
      </c>
      <c r="BK176" s="240">
        <f>ROUND(I176*H176,2)</f>
        <v>0</v>
      </c>
      <c r="BL176" s="19" t="s">
        <v>184</v>
      </c>
      <c r="BM176" s="239" t="s">
        <v>3268</v>
      </c>
    </row>
    <row r="177" s="2" customFormat="1" ht="14.4" customHeight="1">
      <c r="A177" s="40"/>
      <c r="B177" s="41"/>
      <c r="C177" s="228" t="s">
        <v>589</v>
      </c>
      <c r="D177" s="228" t="s">
        <v>179</v>
      </c>
      <c r="E177" s="229" t="s">
        <v>3265</v>
      </c>
      <c r="F177" s="230" t="s">
        <v>3266</v>
      </c>
      <c r="G177" s="231" t="s">
        <v>3122</v>
      </c>
      <c r="H177" s="232">
        <v>9</v>
      </c>
      <c r="I177" s="233"/>
      <c r="J177" s="234">
        <f>ROUND(I177*H177,2)</f>
        <v>0</v>
      </c>
      <c r="K177" s="230" t="s">
        <v>21</v>
      </c>
      <c r="L177" s="46"/>
      <c r="M177" s="235" t="s">
        <v>21</v>
      </c>
      <c r="N177" s="236" t="s">
        <v>44</v>
      </c>
      <c r="O177" s="86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9" t="s">
        <v>184</v>
      </c>
      <c r="AT177" s="239" t="s">
        <v>179</v>
      </c>
      <c r="AU177" s="239" t="s">
        <v>82</v>
      </c>
      <c r="AY177" s="19" t="s">
        <v>177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9" t="s">
        <v>80</v>
      </c>
      <c r="BK177" s="240">
        <f>ROUND(I177*H177,2)</f>
        <v>0</v>
      </c>
      <c r="BL177" s="19" t="s">
        <v>184</v>
      </c>
      <c r="BM177" s="239" t="s">
        <v>3269</v>
      </c>
    </row>
    <row r="178" s="2" customFormat="1" ht="14.4" customHeight="1">
      <c r="A178" s="40"/>
      <c r="B178" s="41"/>
      <c r="C178" s="228" t="s">
        <v>594</v>
      </c>
      <c r="D178" s="228" t="s">
        <v>179</v>
      </c>
      <c r="E178" s="229" t="s">
        <v>3265</v>
      </c>
      <c r="F178" s="230" t="s">
        <v>3266</v>
      </c>
      <c r="G178" s="231" t="s">
        <v>3122</v>
      </c>
      <c r="H178" s="232">
        <v>2</v>
      </c>
      <c r="I178" s="233"/>
      <c r="J178" s="234">
        <f>ROUND(I178*H178,2)</f>
        <v>0</v>
      </c>
      <c r="K178" s="230" t="s">
        <v>21</v>
      </c>
      <c r="L178" s="46"/>
      <c r="M178" s="235" t="s">
        <v>21</v>
      </c>
      <c r="N178" s="236" t="s">
        <v>44</v>
      </c>
      <c r="O178" s="86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9" t="s">
        <v>184</v>
      </c>
      <c r="AT178" s="239" t="s">
        <v>179</v>
      </c>
      <c r="AU178" s="239" t="s">
        <v>82</v>
      </c>
      <c r="AY178" s="19" t="s">
        <v>177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9" t="s">
        <v>80</v>
      </c>
      <c r="BK178" s="240">
        <f>ROUND(I178*H178,2)</f>
        <v>0</v>
      </c>
      <c r="BL178" s="19" t="s">
        <v>184</v>
      </c>
      <c r="BM178" s="239" t="s">
        <v>3270</v>
      </c>
    </row>
    <row r="179" s="2" customFormat="1" ht="14.4" customHeight="1">
      <c r="A179" s="40"/>
      <c r="B179" s="41"/>
      <c r="C179" s="228" t="s">
        <v>599</v>
      </c>
      <c r="D179" s="228" t="s">
        <v>179</v>
      </c>
      <c r="E179" s="229" t="s">
        <v>3271</v>
      </c>
      <c r="F179" s="230" t="s">
        <v>3272</v>
      </c>
      <c r="G179" s="231" t="s">
        <v>3122</v>
      </c>
      <c r="H179" s="232">
        <v>1</v>
      </c>
      <c r="I179" s="233"/>
      <c r="J179" s="234">
        <f>ROUND(I179*H179,2)</f>
        <v>0</v>
      </c>
      <c r="K179" s="230" t="s">
        <v>21</v>
      </c>
      <c r="L179" s="46"/>
      <c r="M179" s="235" t="s">
        <v>21</v>
      </c>
      <c r="N179" s="236" t="s">
        <v>44</v>
      </c>
      <c r="O179" s="86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9" t="s">
        <v>184</v>
      </c>
      <c r="AT179" s="239" t="s">
        <v>179</v>
      </c>
      <c r="AU179" s="239" t="s">
        <v>82</v>
      </c>
      <c r="AY179" s="19" t="s">
        <v>177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9" t="s">
        <v>80</v>
      </c>
      <c r="BK179" s="240">
        <f>ROUND(I179*H179,2)</f>
        <v>0</v>
      </c>
      <c r="BL179" s="19" t="s">
        <v>184</v>
      </c>
      <c r="BM179" s="239" t="s">
        <v>3273</v>
      </c>
    </row>
    <row r="180" s="2" customFormat="1" ht="14.4" customHeight="1">
      <c r="A180" s="40"/>
      <c r="B180" s="41"/>
      <c r="C180" s="228" t="s">
        <v>603</v>
      </c>
      <c r="D180" s="228" t="s">
        <v>179</v>
      </c>
      <c r="E180" s="229" t="s">
        <v>3274</v>
      </c>
      <c r="F180" s="230" t="s">
        <v>3275</v>
      </c>
      <c r="G180" s="231" t="s">
        <v>3107</v>
      </c>
      <c r="H180" s="306"/>
      <c r="I180" s="233"/>
      <c r="J180" s="234">
        <f>ROUND(I180*H180,2)</f>
        <v>0</v>
      </c>
      <c r="K180" s="230" t="s">
        <v>21</v>
      </c>
      <c r="L180" s="46"/>
      <c r="M180" s="235" t="s">
        <v>21</v>
      </c>
      <c r="N180" s="236" t="s">
        <v>44</v>
      </c>
      <c r="O180" s="86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9" t="s">
        <v>184</v>
      </c>
      <c r="AT180" s="239" t="s">
        <v>179</v>
      </c>
      <c r="AU180" s="239" t="s">
        <v>82</v>
      </c>
      <c r="AY180" s="19" t="s">
        <v>177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9" t="s">
        <v>80</v>
      </c>
      <c r="BK180" s="240">
        <f>ROUND(I180*H180,2)</f>
        <v>0</v>
      </c>
      <c r="BL180" s="19" t="s">
        <v>184</v>
      </c>
      <c r="BM180" s="239" t="s">
        <v>3276</v>
      </c>
    </row>
    <row r="181" s="12" customFormat="1" ht="22.8" customHeight="1">
      <c r="A181" s="12"/>
      <c r="B181" s="212"/>
      <c r="C181" s="213"/>
      <c r="D181" s="214" t="s">
        <v>72</v>
      </c>
      <c r="E181" s="226" t="s">
        <v>3277</v>
      </c>
      <c r="F181" s="226" t="s">
        <v>3278</v>
      </c>
      <c r="G181" s="213"/>
      <c r="H181" s="213"/>
      <c r="I181" s="216"/>
      <c r="J181" s="227">
        <f>BK181</f>
        <v>0</v>
      </c>
      <c r="K181" s="213"/>
      <c r="L181" s="218"/>
      <c r="M181" s="219"/>
      <c r="N181" s="220"/>
      <c r="O181" s="220"/>
      <c r="P181" s="221">
        <f>SUM(P182:P183)</f>
        <v>0</v>
      </c>
      <c r="Q181" s="220"/>
      <c r="R181" s="221">
        <f>SUM(R182:R183)</f>
        <v>0</v>
      </c>
      <c r="S181" s="220"/>
      <c r="T181" s="222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3" t="s">
        <v>80</v>
      </c>
      <c r="AT181" s="224" t="s">
        <v>72</v>
      </c>
      <c r="AU181" s="224" t="s">
        <v>80</v>
      </c>
      <c r="AY181" s="223" t="s">
        <v>177</v>
      </c>
      <c r="BK181" s="225">
        <f>SUM(BK182:BK183)</f>
        <v>0</v>
      </c>
    </row>
    <row r="182" s="2" customFormat="1" ht="14.4" customHeight="1">
      <c r="A182" s="40"/>
      <c r="B182" s="41"/>
      <c r="C182" s="228" t="s">
        <v>609</v>
      </c>
      <c r="D182" s="228" t="s">
        <v>179</v>
      </c>
      <c r="E182" s="229" t="s">
        <v>3279</v>
      </c>
      <c r="F182" s="230" t="s">
        <v>3280</v>
      </c>
      <c r="G182" s="231" t="s">
        <v>2844</v>
      </c>
      <c r="H182" s="232">
        <v>12</v>
      </c>
      <c r="I182" s="233"/>
      <c r="J182" s="234">
        <f>ROUND(I182*H182,2)</f>
        <v>0</v>
      </c>
      <c r="K182" s="230" t="s">
        <v>21</v>
      </c>
      <c r="L182" s="46"/>
      <c r="M182" s="235" t="s">
        <v>21</v>
      </c>
      <c r="N182" s="236" t="s">
        <v>44</v>
      </c>
      <c r="O182" s="86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9" t="s">
        <v>184</v>
      </c>
      <c r="AT182" s="239" t="s">
        <v>179</v>
      </c>
      <c r="AU182" s="239" t="s">
        <v>82</v>
      </c>
      <c r="AY182" s="19" t="s">
        <v>177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9" t="s">
        <v>80</v>
      </c>
      <c r="BK182" s="240">
        <f>ROUND(I182*H182,2)</f>
        <v>0</v>
      </c>
      <c r="BL182" s="19" t="s">
        <v>184</v>
      </c>
      <c r="BM182" s="239" t="s">
        <v>3281</v>
      </c>
    </row>
    <row r="183" s="2" customFormat="1" ht="14.4" customHeight="1">
      <c r="A183" s="40"/>
      <c r="B183" s="41"/>
      <c r="C183" s="228" t="s">
        <v>614</v>
      </c>
      <c r="D183" s="228" t="s">
        <v>179</v>
      </c>
      <c r="E183" s="229" t="s">
        <v>3282</v>
      </c>
      <c r="F183" s="230" t="s">
        <v>3283</v>
      </c>
      <c r="G183" s="231" t="s">
        <v>2844</v>
      </c>
      <c r="H183" s="232">
        <v>6</v>
      </c>
      <c r="I183" s="233"/>
      <c r="J183" s="234">
        <f>ROUND(I183*H183,2)</f>
        <v>0</v>
      </c>
      <c r="K183" s="230" t="s">
        <v>21</v>
      </c>
      <c r="L183" s="46"/>
      <c r="M183" s="235" t="s">
        <v>21</v>
      </c>
      <c r="N183" s="236" t="s">
        <v>44</v>
      </c>
      <c r="O183" s="86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9" t="s">
        <v>184</v>
      </c>
      <c r="AT183" s="239" t="s">
        <v>179</v>
      </c>
      <c r="AU183" s="239" t="s">
        <v>82</v>
      </c>
      <c r="AY183" s="19" t="s">
        <v>177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9" t="s">
        <v>80</v>
      </c>
      <c r="BK183" s="240">
        <f>ROUND(I183*H183,2)</f>
        <v>0</v>
      </c>
      <c r="BL183" s="19" t="s">
        <v>184</v>
      </c>
      <c r="BM183" s="239" t="s">
        <v>3284</v>
      </c>
    </row>
    <row r="184" s="12" customFormat="1" ht="22.8" customHeight="1">
      <c r="A184" s="12"/>
      <c r="B184" s="212"/>
      <c r="C184" s="213"/>
      <c r="D184" s="214" t="s">
        <v>72</v>
      </c>
      <c r="E184" s="226" t="s">
        <v>3285</v>
      </c>
      <c r="F184" s="226" t="s">
        <v>3286</v>
      </c>
      <c r="G184" s="213"/>
      <c r="H184" s="213"/>
      <c r="I184" s="216"/>
      <c r="J184" s="227">
        <f>BK184</f>
        <v>0</v>
      </c>
      <c r="K184" s="213"/>
      <c r="L184" s="218"/>
      <c r="M184" s="219"/>
      <c r="N184" s="220"/>
      <c r="O184" s="220"/>
      <c r="P184" s="221">
        <f>SUM(P185:P187)</f>
        <v>0</v>
      </c>
      <c r="Q184" s="220"/>
      <c r="R184" s="221">
        <f>SUM(R185:R187)</f>
        <v>0</v>
      </c>
      <c r="S184" s="220"/>
      <c r="T184" s="222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3" t="s">
        <v>80</v>
      </c>
      <c r="AT184" s="224" t="s">
        <v>72</v>
      </c>
      <c r="AU184" s="224" t="s">
        <v>80</v>
      </c>
      <c r="AY184" s="223" t="s">
        <v>177</v>
      </c>
      <c r="BK184" s="225">
        <f>SUM(BK185:BK187)</f>
        <v>0</v>
      </c>
    </row>
    <row r="185" s="2" customFormat="1" ht="14.4" customHeight="1">
      <c r="A185" s="40"/>
      <c r="B185" s="41"/>
      <c r="C185" s="228" t="s">
        <v>619</v>
      </c>
      <c r="D185" s="228" t="s">
        <v>179</v>
      </c>
      <c r="E185" s="229" t="s">
        <v>3287</v>
      </c>
      <c r="F185" s="230" t="s">
        <v>3288</v>
      </c>
      <c r="G185" s="231" t="s">
        <v>2844</v>
      </c>
      <c r="H185" s="232">
        <v>26</v>
      </c>
      <c r="I185" s="233"/>
      <c r="J185" s="234">
        <f>ROUND(I185*H185,2)</f>
        <v>0</v>
      </c>
      <c r="K185" s="230" t="s">
        <v>21</v>
      </c>
      <c r="L185" s="46"/>
      <c r="M185" s="235" t="s">
        <v>21</v>
      </c>
      <c r="N185" s="236" t="s">
        <v>44</v>
      </c>
      <c r="O185" s="86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9" t="s">
        <v>184</v>
      </c>
      <c r="AT185" s="239" t="s">
        <v>179</v>
      </c>
      <c r="AU185" s="239" t="s">
        <v>82</v>
      </c>
      <c r="AY185" s="19" t="s">
        <v>177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9" t="s">
        <v>80</v>
      </c>
      <c r="BK185" s="240">
        <f>ROUND(I185*H185,2)</f>
        <v>0</v>
      </c>
      <c r="BL185" s="19" t="s">
        <v>184</v>
      </c>
      <c r="BM185" s="239" t="s">
        <v>3289</v>
      </c>
    </row>
    <row r="186" s="2" customFormat="1" ht="14.4" customHeight="1">
      <c r="A186" s="40"/>
      <c r="B186" s="41"/>
      <c r="C186" s="228" t="s">
        <v>623</v>
      </c>
      <c r="D186" s="228" t="s">
        <v>179</v>
      </c>
      <c r="E186" s="229" t="s">
        <v>3290</v>
      </c>
      <c r="F186" s="230" t="s">
        <v>3291</v>
      </c>
      <c r="G186" s="231" t="s">
        <v>2844</v>
      </c>
      <c r="H186" s="232">
        <v>4</v>
      </c>
      <c r="I186" s="233"/>
      <c r="J186" s="234">
        <f>ROUND(I186*H186,2)</f>
        <v>0</v>
      </c>
      <c r="K186" s="230" t="s">
        <v>21</v>
      </c>
      <c r="L186" s="46"/>
      <c r="M186" s="235" t="s">
        <v>21</v>
      </c>
      <c r="N186" s="236" t="s">
        <v>44</v>
      </c>
      <c r="O186" s="86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9" t="s">
        <v>184</v>
      </c>
      <c r="AT186" s="239" t="s">
        <v>179</v>
      </c>
      <c r="AU186" s="239" t="s">
        <v>82</v>
      </c>
      <c r="AY186" s="19" t="s">
        <v>177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9" t="s">
        <v>80</v>
      </c>
      <c r="BK186" s="240">
        <f>ROUND(I186*H186,2)</f>
        <v>0</v>
      </c>
      <c r="BL186" s="19" t="s">
        <v>184</v>
      </c>
      <c r="BM186" s="239" t="s">
        <v>3292</v>
      </c>
    </row>
    <row r="187" s="2" customFormat="1" ht="14.4" customHeight="1">
      <c r="A187" s="40"/>
      <c r="B187" s="41"/>
      <c r="C187" s="228" t="s">
        <v>627</v>
      </c>
      <c r="D187" s="228" t="s">
        <v>179</v>
      </c>
      <c r="E187" s="229" t="s">
        <v>3293</v>
      </c>
      <c r="F187" s="230" t="s">
        <v>3294</v>
      </c>
      <c r="G187" s="231" t="s">
        <v>2844</v>
      </c>
      <c r="H187" s="232">
        <v>1</v>
      </c>
      <c r="I187" s="233"/>
      <c r="J187" s="234">
        <f>ROUND(I187*H187,2)</f>
        <v>0</v>
      </c>
      <c r="K187" s="230" t="s">
        <v>21</v>
      </c>
      <c r="L187" s="46"/>
      <c r="M187" s="235" t="s">
        <v>21</v>
      </c>
      <c r="N187" s="236" t="s">
        <v>44</v>
      </c>
      <c r="O187" s="86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9" t="s">
        <v>184</v>
      </c>
      <c r="AT187" s="239" t="s">
        <v>179</v>
      </c>
      <c r="AU187" s="239" t="s">
        <v>82</v>
      </c>
      <c r="AY187" s="19" t="s">
        <v>177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9" t="s">
        <v>80</v>
      </c>
      <c r="BK187" s="240">
        <f>ROUND(I187*H187,2)</f>
        <v>0</v>
      </c>
      <c r="BL187" s="19" t="s">
        <v>184</v>
      </c>
      <c r="BM187" s="239" t="s">
        <v>3295</v>
      </c>
    </row>
    <row r="188" s="12" customFormat="1" ht="22.8" customHeight="1">
      <c r="A188" s="12"/>
      <c r="B188" s="212"/>
      <c r="C188" s="213"/>
      <c r="D188" s="214" t="s">
        <v>72</v>
      </c>
      <c r="E188" s="226" t="s">
        <v>3296</v>
      </c>
      <c r="F188" s="226" t="s">
        <v>3297</v>
      </c>
      <c r="G188" s="213"/>
      <c r="H188" s="213"/>
      <c r="I188" s="216"/>
      <c r="J188" s="227">
        <f>BK188</f>
        <v>0</v>
      </c>
      <c r="K188" s="213"/>
      <c r="L188" s="218"/>
      <c r="M188" s="219"/>
      <c r="N188" s="220"/>
      <c r="O188" s="220"/>
      <c r="P188" s="221">
        <f>SUM(P189:P197)</f>
        <v>0</v>
      </c>
      <c r="Q188" s="220"/>
      <c r="R188" s="221">
        <f>SUM(R189:R197)</f>
        <v>0</v>
      </c>
      <c r="S188" s="220"/>
      <c r="T188" s="222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3" t="s">
        <v>80</v>
      </c>
      <c r="AT188" s="224" t="s">
        <v>72</v>
      </c>
      <c r="AU188" s="224" t="s">
        <v>80</v>
      </c>
      <c r="AY188" s="223" t="s">
        <v>177</v>
      </c>
      <c r="BK188" s="225">
        <f>SUM(BK189:BK197)</f>
        <v>0</v>
      </c>
    </row>
    <row r="189" s="2" customFormat="1" ht="14.4" customHeight="1">
      <c r="A189" s="40"/>
      <c r="B189" s="41"/>
      <c r="C189" s="228" t="s">
        <v>631</v>
      </c>
      <c r="D189" s="228" t="s">
        <v>179</v>
      </c>
      <c r="E189" s="229" t="s">
        <v>3298</v>
      </c>
      <c r="F189" s="230" t="s">
        <v>3299</v>
      </c>
      <c r="G189" s="231" t="s">
        <v>293</v>
      </c>
      <c r="H189" s="232">
        <v>170</v>
      </c>
      <c r="I189" s="233"/>
      <c r="J189" s="234">
        <f>ROUND(I189*H189,2)</f>
        <v>0</v>
      </c>
      <c r="K189" s="230" t="s">
        <v>21</v>
      </c>
      <c r="L189" s="46"/>
      <c r="M189" s="235" t="s">
        <v>21</v>
      </c>
      <c r="N189" s="236" t="s">
        <v>44</v>
      </c>
      <c r="O189" s="86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9" t="s">
        <v>184</v>
      </c>
      <c r="AT189" s="239" t="s">
        <v>179</v>
      </c>
      <c r="AU189" s="239" t="s">
        <v>82</v>
      </c>
      <c r="AY189" s="19" t="s">
        <v>177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9" t="s">
        <v>80</v>
      </c>
      <c r="BK189" s="240">
        <f>ROUND(I189*H189,2)</f>
        <v>0</v>
      </c>
      <c r="BL189" s="19" t="s">
        <v>184</v>
      </c>
      <c r="BM189" s="239" t="s">
        <v>3300</v>
      </c>
    </row>
    <row r="190" s="2" customFormat="1" ht="14.4" customHeight="1">
      <c r="A190" s="40"/>
      <c r="B190" s="41"/>
      <c r="C190" s="228" t="s">
        <v>635</v>
      </c>
      <c r="D190" s="228" t="s">
        <v>179</v>
      </c>
      <c r="E190" s="229" t="s">
        <v>3301</v>
      </c>
      <c r="F190" s="230" t="s">
        <v>3302</v>
      </c>
      <c r="G190" s="231" t="s">
        <v>3122</v>
      </c>
      <c r="H190" s="232">
        <v>20</v>
      </c>
      <c r="I190" s="233"/>
      <c r="J190" s="234">
        <f>ROUND(I190*H190,2)</f>
        <v>0</v>
      </c>
      <c r="K190" s="230" t="s">
        <v>21</v>
      </c>
      <c r="L190" s="46"/>
      <c r="M190" s="235" t="s">
        <v>21</v>
      </c>
      <c r="N190" s="236" t="s">
        <v>44</v>
      </c>
      <c r="O190" s="86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9" t="s">
        <v>184</v>
      </c>
      <c r="AT190" s="239" t="s">
        <v>179</v>
      </c>
      <c r="AU190" s="239" t="s">
        <v>82</v>
      </c>
      <c r="AY190" s="19" t="s">
        <v>177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9" t="s">
        <v>80</v>
      </c>
      <c r="BK190" s="240">
        <f>ROUND(I190*H190,2)</f>
        <v>0</v>
      </c>
      <c r="BL190" s="19" t="s">
        <v>184</v>
      </c>
      <c r="BM190" s="239" t="s">
        <v>3303</v>
      </c>
    </row>
    <row r="191" s="2" customFormat="1" ht="14.4" customHeight="1">
      <c r="A191" s="40"/>
      <c r="B191" s="41"/>
      <c r="C191" s="228" t="s">
        <v>640</v>
      </c>
      <c r="D191" s="228" t="s">
        <v>179</v>
      </c>
      <c r="E191" s="229" t="s">
        <v>3304</v>
      </c>
      <c r="F191" s="230" t="s">
        <v>3305</v>
      </c>
      <c r="G191" s="231" t="s">
        <v>3122</v>
      </c>
      <c r="H191" s="232">
        <v>10</v>
      </c>
      <c r="I191" s="233"/>
      <c r="J191" s="234">
        <f>ROUND(I191*H191,2)</f>
        <v>0</v>
      </c>
      <c r="K191" s="230" t="s">
        <v>21</v>
      </c>
      <c r="L191" s="46"/>
      <c r="M191" s="235" t="s">
        <v>21</v>
      </c>
      <c r="N191" s="236" t="s">
        <v>44</v>
      </c>
      <c r="O191" s="86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9" t="s">
        <v>184</v>
      </c>
      <c r="AT191" s="239" t="s">
        <v>179</v>
      </c>
      <c r="AU191" s="239" t="s">
        <v>82</v>
      </c>
      <c r="AY191" s="19" t="s">
        <v>177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9" t="s">
        <v>80</v>
      </c>
      <c r="BK191" s="240">
        <f>ROUND(I191*H191,2)</f>
        <v>0</v>
      </c>
      <c r="BL191" s="19" t="s">
        <v>184</v>
      </c>
      <c r="BM191" s="239" t="s">
        <v>3306</v>
      </c>
    </row>
    <row r="192" s="2" customFormat="1" ht="14.4" customHeight="1">
      <c r="A192" s="40"/>
      <c r="B192" s="41"/>
      <c r="C192" s="228" t="s">
        <v>644</v>
      </c>
      <c r="D192" s="228" t="s">
        <v>179</v>
      </c>
      <c r="E192" s="229" t="s">
        <v>3307</v>
      </c>
      <c r="F192" s="230" t="s">
        <v>3308</v>
      </c>
      <c r="G192" s="231" t="s">
        <v>3122</v>
      </c>
      <c r="H192" s="232">
        <v>13</v>
      </c>
      <c r="I192" s="233"/>
      <c r="J192" s="234">
        <f>ROUND(I192*H192,2)</f>
        <v>0</v>
      </c>
      <c r="K192" s="230" t="s">
        <v>21</v>
      </c>
      <c r="L192" s="46"/>
      <c r="M192" s="235" t="s">
        <v>21</v>
      </c>
      <c r="N192" s="236" t="s">
        <v>44</v>
      </c>
      <c r="O192" s="86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9" t="s">
        <v>184</v>
      </c>
      <c r="AT192" s="239" t="s">
        <v>179</v>
      </c>
      <c r="AU192" s="239" t="s">
        <v>82</v>
      </c>
      <c r="AY192" s="19" t="s">
        <v>177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9" t="s">
        <v>80</v>
      </c>
      <c r="BK192" s="240">
        <f>ROUND(I192*H192,2)</f>
        <v>0</v>
      </c>
      <c r="BL192" s="19" t="s">
        <v>184</v>
      </c>
      <c r="BM192" s="239" t="s">
        <v>3309</v>
      </c>
    </row>
    <row r="193" s="2" customFormat="1" ht="14.4" customHeight="1">
      <c r="A193" s="40"/>
      <c r="B193" s="41"/>
      <c r="C193" s="228" t="s">
        <v>650</v>
      </c>
      <c r="D193" s="228" t="s">
        <v>179</v>
      </c>
      <c r="E193" s="229" t="s">
        <v>3307</v>
      </c>
      <c r="F193" s="230" t="s">
        <v>3308</v>
      </c>
      <c r="G193" s="231" t="s">
        <v>3122</v>
      </c>
      <c r="H193" s="232">
        <v>9</v>
      </c>
      <c r="I193" s="233"/>
      <c r="J193" s="234">
        <f>ROUND(I193*H193,2)</f>
        <v>0</v>
      </c>
      <c r="K193" s="230" t="s">
        <v>21</v>
      </c>
      <c r="L193" s="46"/>
      <c r="M193" s="235" t="s">
        <v>21</v>
      </c>
      <c r="N193" s="236" t="s">
        <v>44</v>
      </c>
      <c r="O193" s="86"/>
      <c r="P193" s="237">
        <f>O193*H193</f>
        <v>0</v>
      </c>
      <c r="Q193" s="237">
        <v>0</v>
      </c>
      <c r="R193" s="237">
        <f>Q193*H193</f>
        <v>0</v>
      </c>
      <c r="S193" s="237">
        <v>0</v>
      </c>
      <c r="T193" s="23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9" t="s">
        <v>184</v>
      </c>
      <c r="AT193" s="239" t="s">
        <v>179</v>
      </c>
      <c r="AU193" s="239" t="s">
        <v>82</v>
      </c>
      <c r="AY193" s="19" t="s">
        <v>177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9" t="s">
        <v>80</v>
      </c>
      <c r="BK193" s="240">
        <f>ROUND(I193*H193,2)</f>
        <v>0</v>
      </c>
      <c r="BL193" s="19" t="s">
        <v>184</v>
      </c>
      <c r="BM193" s="239" t="s">
        <v>3310</v>
      </c>
    </row>
    <row r="194" s="2" customFormat="1" ht="14.4" customHeight="1">
      <c r="A194" s="40"/>
      <c r="B194" s="41"/>
      <c r="C194" s="228" t="s">
        <v>655</v>
      </c>
      <c r="D194" s="228" t="s">
        <v>179</v>
      </c>
      <c r="E194" s="229" t="s">
        <v>3307</v>
      </c>
      <c r="F194" s="230" t="s">
        <v>3308</v>
      </c>
      <c r="G194" s="231" t="s">
        <v>3122</v>
      </c>
      <c r="H194" s="232">
        <v>9</v>
      </c>
      <c r="I194" s="233"/>
      <c r="J194" s="234">
        <f>ROUND(I194*H194,2)</f>
        <v>0</v>
      </c>
      <c r="K194" s="230" t="s">
        <v>21</v>
      </c>
      <c r="L194" s="46"/>
      <c r="M194" s="235" t="s">
        <v>21</v>
      </c>
      <c r="N194" s="236" t="s">
        <v>44</v>
      </c>
      <c r="O194" s="86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9" t="s">
        <v>184</v>
      </c>
      <c r="AT194" s="239" t="s">
        <v>179</v>
      </c>
      <c r="AU194" s="239" t="s">
        <v>82</v>
      </c>
      <c r="AY194" s="19" t="s">
        <v>177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9" t="s">
        <v>80</v>
      </c>
      <c r="BK194" s="240">
        <f>ROUND(I194*H194,2)</f>
        <v>0</v>
      </c>
      <c r="BL194" s="19" t="s">
        <v>184</v>
      </c>
      <c r="BM194" s="239" t="s">
        <v>3311</v>
      </c>
    </row>
    <row r="195" s="2" customFormat="1" ht="14.4" customHeight="1">
      <c r="A195" s="40"/>
      <c r="B195" s="41"/>
      <c r="C195" s="228" t="s">
        <v>662</v>
      </c>
      <c r="D195" s="228" t="s">
        <v>179</v>
      </c>
      <c r="E195" s="229" t="s">
        <v>3307</v>
      </c>
      <c r="F195" s="230" t="s">
        <v>3308</v>
      </c>
      <c r="G195" s="231" t="s">
        <v>3122</v>
      </c>
      <c r="H195" s="232">
        <v>2</v>
      </c>
      <c r="I195" s="233"/>
      <c r="J195" s="234">
        <f>ROUND(I195*H195,2)</f>
        <v>0</v>
      </c>
      <c r="K195" s="230" t="s">
        <v>21</v>
      </c>
      <c r="L195" s="46"/>
      <c r="M195" s="235" t="s">
        <v>21</v>
      </c>
      <c r="N195" s="236" t="s">
        <v>44</v>
      </c>
      <c r="O195" s="86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9" t="s">
        <v>184</v>
      </c>
      <c r="AT195" s="239" t="s">
        <v>179</v>
      </c>
      <c r="AU195" s="239" t="s">
        <v>82</v>
      </c>
      <c r="AY195" s="19" t="s">
        <v>177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9" t="s">
        <v>80</v>
      </c>
      <c r="BK195" s="240">
        <f>ROUND(I195*H195,2)</f>
        <v>0</v>
      </c>
      <c r="BL195" s="19" t="s">
        <v>184</v>
      </c>
      <c r="BM195" s="239" t="s">
        <v>3312</v>
      </c>
    </row>
    <row r="196" s="2" customFormat="1" ht="14.4" customHeight="1">
      <c r="A196" s="40"/>
      <c r="B196" s="41"/>
      <c r="C196" s="228" t="s">
        <v>666</v>
      </c>
      <c r="D196" s="228" t="s">
        <v>179</v>
      </c>
      <c r="E196" s="229" t="s">
        <v>3307</v>
      </c>
      <c r="F196" s="230" t="s">
        <v>3308</v>
      </c>
      <c r="G196" s="231" t="s">
        <v>3122</v>
      </c>
      <c r="H196" s="232">
        <v>1</v>
      </c>
      <c r="I196" s="233"/>
      <c r="J196" s="234">
        <f>ROUND(I196*H196,2)</f>
        <v>0</v>
      </c>
      <c r="K196" s="230" t="s">
        <v>21</v>
      </c>
      <c r="L196" s="46"/>
      <c r="M196" s="235" t="s">
        <v>21</v>
      </c>
      <c r="N196" s="236" t="s">
        <v>44</v>
      </c>
      <c r="O196" s="86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9" t="s">
        <v>184</v>
      </c>
      <c r="AT196" s="239" t="s">
        <v>179</v>
      </c>
      <c r="AU196" s="239" t="s">
        <v>82</v>
      </c>
      <c r="AY196" s="19" t="s">
        <v>177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9" t="s">
        <v>80</v>
      </c>
      <c r="BK196" s="240">
        <f>ROUND(I196*H196,2)</f>
        <v>0</v>
      </c>
      <c r="BL196" s="19" t="s">
        <v>184</v>
      </c>
      <c r="BM196" s="239" t="s">
        <v>3313</v>
      </c>
    </row>
    <row r="197" s="2" customFormat="1" ht="14.4" customHeight="1">
      <c r="A197" s="40"/>
      <c r="B197" s="41"/>
      <c r="C197" s="228" t="s">
        <v>671</v>
      </c>
      <c r="D197" s="228" t="s">
        <v>179</v>
      </c>
      <c r="E197" s="229" t="s">
        <v>3314</v>
      </c>
      <c r="F197" s="230" t="s">
        <v>3315</v>
      </c>
      <c r="G197" s="231" t="s">
        <v>3122</v>
      </c>
      <c r="H197" s="232">
        <v>1</v>
      </c>
      <c r="I197" s="233"/>
      <c r="J197" s="234">
        <f>ROUND(I197*H197,2)</f>
        <v>0</v>
      </c>
      <c r="K197" s="230" t="s">
        <v>21</v>
      </c>
      <c r="L197" s="46"/>
      <c r="M197" s="235" t="s">
        <v>21</v>
      </c>
      <c r="N197" s="236" t="s">
        <v>44</v>
      </c>
      <c r="O197" s="86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9" t="s">
        <v>184</v>
      </c>
      <c r="AT197" s="239" t="s">
        <v>179</v>
      </c>
      <c r="AU197" s="239" t="s">
        <v>82</v>
      </c>
      <c r="AY197" s="19" t="s">
        <v>177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9" t="s">
        <v>80</v>
      </c>
      <c r="BK197" s="240">
        <f>ROUND(I197*H197,2)</f>
        <v>0</v>
      </c>
      <c r="BL197" s="19" t="s">
        <v>184</v>
      </c>
      <c r="BM197" s="239" t="s">
        <v>3316</v>
      </c>
    </row>
    <row r="198" s="12" customFormat="1" ht="22.8" customHeight="1">
      <c r="A198" s="12"/>
      <c r="B198" s="212"/>
      <c r="C198" s="213"/>
      <c r="D198" s="214" t="s">
        <v>72</v>
      </c>
      <c r="E198" s="226" t="s">
        <v>3317</v>
      </c>
      <c r="F198" s="226" t="s">
        <v>3317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SUM(P199:P220)</f>
        <v>0</v>
      </c>
      <c r="Q198" s="220"/>
      <c r="R198" s="221">
        <f>SUM(R199:R220)</f>
        <v>0</v>
      </c>
      <c r="S198" s="220"/>
      <c r="T198" s="222">
        <f>SUM(T199:T220)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80</v>
      </c>
      <c r="AT198" s="224" t="s">
        <v>72</v>
      </c>
      <c r="AU198" s="224" t="s">
        <v>80</v>
      </c>
      <c r="AY198" s="223" t="s">
        <v>177</v>
      </c>
      <c r="BK198" s="225">
        <f>SUM(BK199:BK220)</f>
        <v>0</v>
      </c>
    </row>
    <row r="199" s="2" customFormat="1" ht="14.4" customHeight="1">
      <c r="A199" s="40"/>
      <c r="B199" s="41"/>
      <c r="C199" s="228" t="s">
        <v>676</v>
      </c>
      <c r="D199" s="228" t="s">
        <v>179</v>
      </c>
      <c r="E199" s="229" t="s">
        <v>3318</v>
      </c>
      <c r="F199" s="230" t="s">
        <v>3319</v>
      </c>
      <c r="G199" s="231" t="s">
        <v>3122</v>
      </c>
      <c r="H199" s="232">
        <v>1</v>
      </c>
      <c r="I199" s="233"/>
      <c r="J199" s="234">
        <f>ROUND(I199*H199,2)</f>
        <v>0</v>
      </c>
      <c r="K199" s="230" t="s">
        <v>21</v>
      </c>
      <c r="L199" s="46"/>
      <c r="M199" s="235" t="s">
        <v>21</v>
      </c>
      <c r="N199" s="236" t="s">
        <v>44</v>
      </c>
      <c r="O199" s="86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9" t="s">
        <v>184</v>
      </c>
      <c r="AT199" s="239" t="s">
        <v>179</v>
      </c>
      <c r="AU199" s="239" t="s">
        <v>82</v>
      </c>
      <c r="AY199" s="19" t="s">
        <v>177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9" t="s">
        <v>80</v>
      </c>
      <c r="BK199" s="240">
        <f>ROUND(I199*H199,2)</f>
        <v>0</v>
      </c>
      <c r="BL199" s="19" t="s">
        <v>184</v>
      </c>
      <c r="BM199" s="239" t="s">
        <v>3320</v>
      </c>
    </row>
    <row r="200" s="2" customFormat="1" ht="14.4" customHeight="1">
      <c r="A200" s="40"/>
      <c r="B200" s="41"/>
      <c r="C200" s="228" t="s">
        <v>681</v>
      </c>
      <c r="D200" s="228" t="s">
        <v>179</v>
      </c>
      <c r="E200" s="229" t="s">
        <v>3321</v>
      </c>
      <c r="F200" s="230" t="s">
        <v>3322</v>
      </c>
      <c r="G200" s="231" t="s">
        <v>3122</v>
      </c>
      <c r="H200" s="232">
        <v>1</v>
      </c>
      <c r="I200" s="233"/>
      <c r="J200" s="234">
        <f>ROUND(I200*H200,2)</f>
        <v>0</v>
      </c>
      <c r="K200" s="230" t="s">
        <v>21</v>
      </c>
      <c r="L200" s="46"/>
      <c r="M200" s="235" t="s">
        <v>21</v>
      </c>
      <c r="N200" s="236" t="s">
        <v>44</v>
      </c>
      <c r="O200" s="86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9" t="s">
        <v>184</v>
      </c>
      <c r="AT200" s="239" t="s">
        <v>179</v>
      </c>
      <c r="AU200" s="239" t="s">
        <v>82</v>
      </c>
      <c r="AY200" s="19" t="s">
        <v>177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9" t="s">
        <v>80</v>
      </c>
      <c r="BK200" s="240">
        <f>ROUND(I200*H200,2)</f>
        <v>0</v>
      </c>
      <c r="BL200" s="19" t="s">
        <v>184</v>
      </c>
      <c r="BM200" s="239" t="s">
        <v>3323</v>
      </c>
    </row>
    <row r="201" s="2" customFormat="1" ht="14.4" customHeight="1">
      <c r="A201" s="40"/>
      <c r="B201" s="41"/>
      <c r="C201" s="228" t="s">
        <v>687</v>
      </c>
      <c r="D201" s="228" t="s">
        <v>179</v>
      </c>
      <c r="E201" s="229" t="s">
        <v>3324</v>
      </c>
      <c r="F201" s="230" t="s">
        <v>3325</v>
      </c>
      <c r="G201" s="231" t="s">
        <v>3122</v>
      </c>
      <c r="H201" s="232">
        <v>1</v>
      </c>
      <c r="I201" s="233"/>
      <c r="J201" s="234">
        <f>ROUND(I201*H201,2)</f>
        <v>0</v>
      </c>
      <c r="K201" s="230" t="s">
        <v>21</v>
      </c>
      <c r="L201" s="46"/>
      <c r="M201" s="235" t="s">
        <v>21</v>
      </c>
      <c r="N201" s="236" t="s">
        <v>44</v>
      </c>
      <c r="O201" s="86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184</v>
      </c>
      <c r="AT201" s="239" t="s">
        <v>179</v>
      </c>
      <c r="AU201" s="239" t="s">
        <v>82</v>
      </c>
      <c r="AY201" s="19" t="s">
        <v>177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9" t="s">
        <v>80</v>
      </c>
      <c r="BK201" s="240">
        <f>ROUND(I201*H201,2)</f>
        <v>0</v>
      </c>
      <c r="BL201" s="19" t="s">
        <v>184</v>
      </c>
      <c r="BM201" s="239" t="s">
        <v>3326</v>
      </c>
    </row>
    <row r="202" s="2" customFormat="1" ht="14.4" customHeight="1">
      <c r="A202" s="40"/>
      <c r="B202" s="41"/>
      <c r="C202" s="228" t="s">
        <v>692</v>
      </c>
      <c r="D202" s="228" t="s">
        <v>179</v>
      </c>
      <c r="E202" s="229" t="s">
        <v>3327</v>
      </c>
      <c r="F202" s="230" t="s">
        <v>3328</v>
      </c>
      <c r="G202" s="231" t="s">
        <v>3122</v>
      </c>
      <c r="H202" s="232">
        <v>1</v>
      </c>
      <c r="I202" s="233"/>
      <c r="J202" s="234">
        <f>ROUND(I202*H202,2)</f>
        <v>0</v>
      </c>
      <c r="K202" s="230" t="s">
        <v>21</v>
      </c>
      <c r="L202" s="46"/>
      <c r="M202" s="235" t="s">
        <v>21</v>
      </c>
      <c r="N202" s="236" t="s">
        <v>44</v>
      </c>
      <c r="O202" s="86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9" t="s">
        <v>184</v>
      </c>
      <c r="AT202" s="239" t="s">
        <v>179</v>
      </c>
      <c r="AU202" s="239" t="s">
        <v>82</v>
      </c>
      <c r="AY202" s="19" t="s">
        <v>177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9" t="s">
        <v>80</v>
      </c>
      <c r="BK202" s="240">
        <f>ROUND(I202*H202,2)</f>
        <v>0</v>
      </c>
      <c r="BL202" s="19" t="s">
        <v>184</v>
      </c>
      <c r="BM202" s="239" t="s">
        <v>3329</v>
      </c>
    </row>
    <row r="203" s="2" customFormat="1" ht="14.4" customHeight="1">
      <c r="A203" s="40"/>
      <c r="B203" s="41"/>
      <c r="C203" s="228" t="s">
        <v>694</v>
      </c>
      <c r="D203" s="228" t="s">
        <v>179</v>
      </c>
      <c r="E203" s="229" t="s">
        <v>3330</v>
      </c>
      <c r="F203" s="230" t="s">
        <v>3331</v>
      </c>
      <c r="G203" s="231" t="s">
        <v>3122</v>
      </c>
      <c r="H203" s="232">
        <v>1</v>
      </c>
      <c r="I203" s="233"/>
      <c r="J203" s="234">
        <f>ROUND(I203*H203,2)</f>
        <v>0</v>
      </c>
      <c r="K203" s="230" t="s">
        <v>21</v>
      </c>
      <c r="L203" s="46"/>
      <c r="M203" s="235" t="s">
        <v>21</v>
      </c>
      <c r="N203" s="236" t="s">
        <v>44</v>
      </c>
      <c r="O203" s="86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9" t="s">
        <v>184</v>
      </c>
      <c r="AT203" s="239" t="s">
        <v>179</v>
      </c>
      <c r="AU203" s="239" t="s">
        <v>82</v>
      </c>
      <c r="AY203" s="19" t="s">
        <v>177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9" t="s">
        <v>80</v>
      </c>
      <c r="BK203" s="240">
        <f>ROUND(I203*H203,2)</f>
        <v>0</v>
      </c>
      <c r="BL203" s="19" t="s">
        <v>184</v>
      </c>
      <c r="BM203" s="239" t="s">
        <v>3332</v>
      </c>
    </row>
    <row r="204" s="2" customFormat="1" ht="14.4" customHeight="1">
      <c r="A204" s="40"/>
      <c r="B204" s="41"/>
      <c r="C204" s="228" t="s">
        <v>696</v>
      </c>
      <c r="D204" s="228" t="s">
        <v>179</v>
      </c>
      <c r="E204" s="229" t="s">
        <v>3333</v>
      </c>
      <c r="F204" s="230" t="s">
        <v>3334</v>
      </c>
      <c r="G204" s="231" t="s">
        <v>3122</v>
      </c>
      <c r="H204" s="232">
        <v>1</v>
      </c>
      <c r="I204" s="233"/>
      <c r="J204" s="234">
        <f>ROUND(I204*H204,2)</f>
        <v>0</v>
      </c>
      <c r="K204" s="230" t="s">
        <v>21</v>
      </c>
      <c r="L204" s="46"/>
      <c r="M204" s="235" t="s">
        <v>21</v>
      </c>
      <c r="N204" s="236" t="s">
        <v>44</v>
      </c>
      <c r="O204" s="86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9" t="s">
        <v>184</v>
      </c>
      <c r="AT204" s="239" t="s">
        <v>179</v>
      </c>
      <c r="AU204" s="239" t="s">
        <v>82</v>
      </c>
      <c r="AY204" s="19" t="s">
        <v>177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9" t="s">
        <v>80</v>
      </c>
      <c r="BK204" s="240">
        <f>ROUND(I204*H204,2)</f>
        <v>0</v>
      </c>
      <c r="BL204" s="19" t="s">
        <v>184</v>
      </c>
      <c r="BM204" s="239" t="s">
        <v>3335</v>
      </c>
    </row>
    <row r="205" s="2" customFormat="1" ht="14.4" customHeight="1">
      <c r="A205" s="40"/>
      <c r="B205" s="41"/>
      <c r="C205" s="228" t="s">
        <v>701</v>
      </c>
      <c r="D205" s="228" t="s">
        <v>179</v>
      </c>
      <c r="E205" s="229" t="s">
        <v>3336</v>
      </c>
      <c r="F205" s="230" t="s">
        <v>3337</v>
      </c>
      <c r="G205" s="231" t="s">
        <v>3122</v>
      </c>
      <c r="H205" s="232">
        <v>2</v>
      </c>
      <c r="I205" s="233"/>
      <c r="J205" s="234">
        <f>ROUND(I205*H205,2)</f>
        <v>0</v>
      </c>
      <c r="K205" s="230" t="s">
        <v>21</v>
      </c>
      <c r="L205" s="46"/>
      <c r="M205" s="235" t="s">
        <v>21</v>
      </c>
      <c r="N205" s="236" t="s">
        <v>44</v>
      </c>
      <c r="O205" s="86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9" t="s">
        <v>184</v>
      </c>
      <c r="AT205" s="239" t="s">
        <v>179</v>
      </c>
      <c r="AU205" s="239" t="s">
        <v>82</v>
      </c>
      <c r="AY205" s="19" t="s">
        <v>177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9" t="s">
        <v>80</v>
      </c>
      <c r="BK205" s="240">
        <f>ROUND(I205*H205,2)</f>
        <v>0</v>
      </c>
      <c r="BL205" s="19" t="s">
        <v>184</v>
      </c>
      <c r="BM205" s="239" t="s">
        <v>3338</v>
      </c>
    </row>
    <row r="206" s="2" customFormat="1" ht="14.4" customHeight="1">
      <c r="A206" s="40"/>
      <c r="B206" s="41"/>
      <c r="C206" s="228" t="s">
        <v>705</v>
      </c>
      <c r="D206" s="228" t="s">
        <v>179</v>
      </c>
      <c r="E206" s="229" t="s">
        <v>3339</v>
      </c>
      <c r="F206" s="230" t="s">
        <v>3340</v>
      </c>
      <c r="G206" s="231" t="s">
        <v>3122</v>
      </c>
      <c r="H206" s="232">
        <v>10</v>
      </c>
      <c r="I206" s="233"/>
      <c r="J206" s="234">
        <f>ROUND(I206*H206,2)</f>
        <v>0</v>
      </c>
      <c r="K206" s="230" t="s">
        <v>21</v>
      </c>
      <c r="L206" s="46"/>
      <c r="M206" s="235" t="s">
        <v>21</v>
      </c>
      <c r="N206" s="236" t="s">
        <v>44</v>
      </c>
      <c r="O206" s="86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9" t="s">
        <v>184</v>
      </c>
      <c r="AT206" s="239" t="s">
        <v>179</v>
      </c>
      <c r="AU206" s="239" t="s">
        <v>82</v>
      </c>
      <c r="AY206" s="19" t="s">
        <v>177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9" t="s">
        <v>80</v>
      </c>
      <c r="BK206" s="240">
        <f>ROUND(I206*H206,2)</f>
        <v>0</v>
      </c>
      <c r="BL206" s="19" t="s">
        <v>184</v>
      </c>
      <c r="BM206" s="239" t="s">
        <v>3341</v>
      </c>
    </row>
    <row r="207" s="2" customFormat="1" ht="14.4" customHeight="1">
      <c r="A207" s="40"/>
      <c r="B207" s="41"/>
      <c r="C207" s="228" t="s">
        <v>710</v>
      </c>
      <c r="D207" s="228" t="s">
        <v>179</v>
      </c>
      <c r="E207" s="229" t="s">
        <v>3342</v>
      </c>
      <c r="F207" s="230" t="s">
        <v>3343</v>
      </c>
      <c r="G207" s="231" t="s">
        <v>3122</v>
      </c>
      <c r="H207" s="232">
        <v>21</v>
      </c>
      <c r="I207" s="233"/>
      <c r="J207" s="234">
        <f>ROUND(I207*H207,2)</f>
        <v>0</v>
      </c>
      <c r="K207" s="230" t="s">
        <v>21</v>
      </c>
      <c r="L207" s="46"/>
      <c r="M207" s="235" t="s">
        <v>21</v>
      </c>
      <c r="N207" s="236" t="s">
        <v>44</v>
      </c>
      <c r="O207" s="86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9" t="s">
        <v>184</v>
      </c>
      <c r="AT207" s="239" t="s">
        <v>179</v>
      </c>
      <c r="AU207" s="239" t="s">
        <v>82</v>
      </c>
      <c r="AY207" s="19" t="s">
        <v>177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9" t="s">
        <v>80</v>
      </c>
      <c r="BK207" s="240">
        <f>ROUND(I207*H207,2)</f>
        <v>0</v>
      </c>
      <c r="BL207" s="19" t="s">
        <v>184</v>
      </c>
      <c r="BM207" s="239" t="s">
        <v>3344</v>
      </c>
    </row>
    <row r="208" s="2" customFormat="1" ht="14.4" customHeight="1">
      <c r="A208" s="40"/>
      <c r="B208" s="41"/>
      <c r="C208" s="228" t="s">
        <v>712</v>
      </c>
      <c r="D208" s="228" t="s">
        <v>179</v>
      </c>
      <c r="E208" s="229" t="s">
        <v>3345</v>
      </c>
      <c r="F208" s="230" t="s">
        <v>3346</v>
      </c>
      <c r="G208" s="231" t="s">
        <v>3122</v>
      </c>
      <c r="H208" s="232">
        <v>6</v>
      </c>
      <c r="I208" s="233"/>
      <c r="J208" s="234">
        <f>ROUND(I208*H208,2)</f>
        <v>0</v>
      </c>
      <c r="K208" s="230" t="s">
        <v>21</v>
      </c>
      <c r="L208" s="46"/>
      <c r="M208" s="235" t="s">
        <v>21</v>
      </c>
      <c r="N208" s="236" t="s">
        <v>44</v>
      </c>
      <c r="O208" s="86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9" t="s">
        <v>184</v>
      </c>
      <c r="AT208" s="239" t="s">
        <v>179</v>
      </c>
      <c r="AU208" s="239" t="s">
        <v>82</v>
      </c>
      <c r="AY208" s="19" t="s">
        <v>177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9" t="s">
        <v>80</v>
      </c>
      <c r="BK208" s="240">
        <f>ROUND(I208*H208,2)</f>
        <v>0</v>
      </c>
      <c r="BL208" s="19" t="s">
        <v>184</v>
      </c>
      <c r="BM208" s="239" t="s">
        <v>3347</v>
      </c>
    </row>
    <row r="209" s="2" customFormat="1" ht="14.4" customHeight="1">
      <c r="A209" s="40"/>
      <c r="B209" s="41"/>
      <c r="C209" s="228" t="s">
        <v>716</v>
      </c>
      <c r="D209" s="228" t="s">
        <v>179</v>
      </c>
      <c r="E209" s="229" t="s">
        <v>3348</v>
      </c>
      <c r="F209" s="230" t="s">
        <v>3349</v>
      </c>
      <c r="G209" s="231" t="s">
        <v>3122</v>
      </c>
      <c r="H209" s="232">
        <v>1</v>
      </c>
      <c r="I209" s="233"/>
      <c r="J209" s="234">
        <f>ROUND(I209*H209,2)</f>
        <v>0</v>
      </c>
      <c r="K209" s="230" t="s">
        <v>21</v>
      </c>
      <c r="L209" s="46"/>
      <c r="M209" s="235" t="s">
        <v>21</v>
      </c>
      <c r="N209" s="236" t="s">
        <v>44</v>
      </c>
      <c r="O209" s="86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9" t="s">
        <v>184</v>
      </c>
      <c r="AT209" s="239" t="s">
        <v>179</v>
      </c>
      <c r="AU209" s="239" t="s">
        <v>82</v>
      </c>
      <c r="AY209" s="19" t="s">
        <v>177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9" t="s">
        <v>80</v>
      </c>
      <c r="BK209" s="240">
        <f>ROUND(I209*H209,2)</f>
        <v>0</v>
      </c>
      <c r="BL209" s="19" t="s">
        <v>184</v>
      </c>
      <c r="BM209" s="239" t="s">
        <v>3350</v>
      </c>
    </row>
    <row r="210" s="2" customFormat="1" ht="14.4" customHeight="1">
      <c r="A210" s="40"/>
      <c r="B210" s="41"/>
      <c r="C210" s="228" t="s">
        <v>722</v>
      </c>
      <c r="D210" s="228" t="s">
        <v>179</v>
      </c>
      <c r="E210" s="229" t="s">
        <v>3351</v>
      </c>
      <c r="F210" s="230" t="s">
        <v>3352</v>
      </c>
      <c r="G210" s="231" t="s">
        <v>3122</v>
      </c>
      <c r="H210" s="232">
        <v>1</v>
      </c>
      <c r="I210" s="233"/>
      <c r="J210" s="234">
        <f>ROUND(I210*H210,2)</f>
        <v>0</v>
      </c>
      <c r="K210" s="230" t="s">
        <v>21</v>
      </c>
      <c r="L210" s="46"/>
      <c r="M210" s="235" t="s">
        <v>21</v>
      </c>
      <c r="N210" s="236" t="s">
        <v>44</v>
      </c>
      <c r="O210" s="86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9" t="s">
        <v>184</v>
      </c>
      <c r="AT210" s="239" t="s">
        <v>179</v>
      </c>
      <c r="AU210" s="239" t="s">
        <v>82</v>
      </c>
      <c r="AY210" s="19" t="s">
        <v>177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9" t="s">
        <v>80</v>
      </c>
      <c r="BK210" s="240">
        <f>ROUND(I210*H210,2)</f>
        <v>0</v>
      </c>
      <c r="BL210" s="19" t="s">
        <v>184</v>
      </c>
      <c r="BM210" s="239" t="s">
        <v>3353</v>
      </c>
    </row>
    <row r="211" s="2" customFormat="1" ht="14.4" customHeight="1">
      <c r="A211" s="40"/>
      <c r="B211" s="41"/>
      <c r="C211" s="228" t="s">
        <v>727</v>
      </c>
      <c r="D211" s="228" t="s">
        <v>179</v>
      </c>
      <c r="E211" s="229" t="s">
        <v>3354</v>
      </c>
      <c r="F211" s="230" t="s">
        <v>3355</v>
      </c>
      <c r="G211" s="231" t="s">
        <v>3122</v>
      </c>
      <c r="H211" s="232">
        <v>1</v>
      </c>
      <c r="I211" s="233"/>
      <c r="J211" s="234">
        <f>ROUND(I211*H211,2)</f>
        <v>0</v>
      </c>
      <c r="K211" s="230" t="s">
        <v>21</v>
      </c>
      <c r="L211" s="46"/>
      <c r="M211" s="235" t="s">
        <v>21</v>
      </c>
      <c r="N211" s="236" t="s">
        <v>44</v>
      </c>
      <c r="O211" s="86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9" t="s">
        <v>184</v>
      </c>
      <c r="AT211" s="239" t="s">
        <v>179</v>
      </c>
      <c r="AU211" s="239" t="s">
        <v>82</v>
      </c>
      <c r="AY211" s="19" t="s">
        <v>177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9" t="s">
        <v>80</v>
      </c>
      <c r="BK211" s="240">
        <f>ROUND(I211*H211,2)</f>
        <v>0</v>
      </c>
      <c r="BL211" s="19" t="s">
        <v>184</v>
      </c>
      <c r="BM211" s="239" t="s">
        <v>3356</v>
      </c>
    </row>
    <row r="212" s="2" customFormat="1" ht="14.4" customHeight="1">
      <c r="A212" s="40"/>
      <c r="B212" s="41"/>
      <c r="C212" s="228" t="s">
        <v>731</v>
      </c>
      <c r="D212" s="228" t="s">
        <v>179</v>
      </c>
      <c r="E212" s="229" t="s">
        <v>3357</v>
      </c>
      <c r="F212" s="230" t="s">
        <v>3358</v>
      </c>
      <c r="G212" s="231" t="s">
        <v>3122</v>
      </c>
      <c r="H212" s="232">
        <v>1</v>
      </c>
      <c r="I212" s="233"/>
      <c r="J212" s="234">
        <f>ROUND(I212*H212,2)</f>
        <v>0</v>
      </c>
      <c r="K212" s="230" t="s">
        <v>21</v>
      </c>
      <c r="L212" s="46"/>
      <c r="M212" s="235" t="s">
        <v>21</v>
      </c>
      <c r="N212" s="236" t="s">
        <v>44</v>
      </c>
      <c r="O212" s="86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9" t="s">
        <v>184</v>
      </c>
      <c r="AT212" s="239" t="s">
        <v>179</v>
      </c>
      <c r="AU212" s="239" t="s">
        <v>82</v>
      </c>
      <c r="AY212" s="19" t="s">
        <v>177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9" t="s">
        <v>80</v>
      </c>
      <c r="BK212" s="240">
        <f>ROUND(I212*H212,2)</f>
        <v>0</v>
      </c>
      <c r="BL212" s="19" t="s">
        <v>184</v>
      </c>
      <c r="BM212" s="239" t="s">
        <v>3359</v>
      </c>
    </row>
    <row r="213" s="2" customFormat="1" ht="14.4" customHeight="1">
      <c r="A213" s="40"/>
      <c r="B213" s="41"/>
      <c r="C213" s="228" t="s">
        <v>737</v>
      </c>
      <c r="D213" s="228" t="s">
        <v>179</v>
      </c>
      <c r="E213" s="229" t="s">
        <v>3360</v>
      </c>
      <c r="F213" s="230" t="s">
        <v>3361</v>
      </c>
      <c r="G213" s="231" t="s">
        <v>3122</v>
      </c>
      <c r="H213" s="232">
        <v>4</v>
      </c>
      <c r="I213" s="233"/>
      <c r="J213" s="234">
        <f>ROUND(I213*H213,2)</f>
        <v>0</v>
      </c>
      <c r="K213" s="230" t="s">
        <v>21</v>
      </c>
      <c r="L213" s="46"/>
      <c r="M213" s="235" t="s">
        <v>21</v>
      </c>
      <c r="N213" s="236" t="s">
        <v>44</v>
      </c>
      <c r="O213" s="86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9" t="s">
        <v>184</v>
      </c>
      <c r="AT213" s="239" t="s">
        <v>179</v>
      </c>
      <c r="AU213" s="239" t="s">
        <v>82</v>
      </c>
      <c r="AY213" s="19" t="s">
        <v>177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9" t="s">
        <v>80</v>
      </c>
      <c r="BK213" s="240">
        <f>ROUND(I213*H213,2)</f>
        <v>0</v>
      </c>
      <c r="BL213" s="19" t="s">
        <v>184</v>
      </c>
      <c r="BM213" s="239" t="s">
        <v>3362</v>
      </c>
    </row>
    <row r="214" s="2" customFormat="1" ht="14.4" customHeight="1">
      <c r="A214" s="40"/>
      <c r="B214" s="41"/>
      <c r="C214" s="228" t="s">
        <v>754</v>
      </c>
      <c r="D214" s="228" t="s">
        <v>179</v>
      </c>
      <c r="E214" s="229" t="s">
        <v>3363</v>
      </c>
      <c r="F214" s="230" t="s">
        <v>3364</v>
      </c>
      <c r="G214" s="231" t="s">
        <v>3122</v>
      </c>
      <c r="H214" s="232">
        <v>1</v>
      </c>
      <c r="I214" s="233"/>
      <c r="J214" s="234">
        <f>ROUND(I214*H214,2)</f>
        <v>0</v>
      </c>
      <c r="K214" s="230" t="s">
        <v>21</v>
      </c>
      <c r="L214" s="46"/>
      <c r="M214" s="235" t="s">
        <v>21</v>
      </c>
      <c r="N214" s="236" t="s">
        <v>44</v>
      </c>
      <c r="O214" s="86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9" t="s">
        <v>184</v>
      </c>
      <c r="AT214" s="239" t="s">
        <v>179</v>
      </c>
      <c r="AU214" s="239" t="s">
        <v>82</v>
      </c>
      <c r="AY214" s="19" t="s">
        <v>177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9" t="s">
        <v>80</v>
      </c>
      <c r="BK214" s="240">
        <f>ROUND(I214*H214,2)</f>
        <v>0</v>
      </c>
      <c r="BL214" s="19" t="s">
        <v>184</v>
      </c>
      <c r="BM214" s="239" t="s">
        <v>3365</v>
      </c>
    </row>
    <row r="215" s="2" customFormat="1" ht="14.4" customHeight="1">
      <c r="A215" s="40"/>
      <c r="B215" s="41"/>
      <c r="C215" s="228" t="s">
        <v>785</v>
      </c>
      <c r="D215" s="228" t="s">
        <v>179</v>
      </c>
      <c r="E215" s="229" t="s">
        <v>3366</v>
      </c>
      <c r="F215" s="230" t="s">
        <v>3367</v>
      </c>
      <c r="G215" s="231" t="s">
        <v>3122</v>
      </c>
      <c r="H215" s="232">
        <v>1</v>
      </c>
      <c r="I215" s="233"/>
      <c r="J215" s="234">
        <f>ROUND(I215*H215,2)</f>
        <v>0</v>
      </c>
      <c r="K215" s="230" t="s">
        <v>21</v>
      </c>
      <c r="L215" s="46"/>
      <c r="M215" s="235" t="s">
        <v>21</v>
      </c>
      <c r="N215" s="236" t="s">
        <v>44</v>
      </c>
      <c r="O215" s="86"/>
      <c r="P215" s="237">
        <f>O215*H215</f>
        <v>0</v>
      </c>
      <c r="Q215" s="237">
        <v>0</v>
      </c>
      <c r="R215" s="237">
        <f>Q215*H215</f>
        <v>0</v>
      </c>
      <c r="S215" s="237">
        <v>0</v>
      </c>
      <c r="T215" s="23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9" t="s">
        <v>184</v>
      </c>
      <c r="AT215" s="239" t="s">
        <v>179</v>
      </c>
      <c r="AU215" s="239" t="s">
        <v>82</v>
      </c>
      <c r="AY215" s="19" t="s">
        <v>177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9" t="s">
        <v>80</v>
      </c>
      <c r="BK215" s="240">
        <f>ROUND(I215*H215,2)</f>
        <v>0</v>
      </c>
      <c r="BL215" s="19" t="s">
        <v>184</v>
      </c>
      <c r="BM215" s="239" t="s">
        <v>3368</v>
      </c>
    </row>
    <row r="216" s="2" customFormat="1" ht="14.4" customHeight="1">
      <c r="A216" s="40"/>
      <c r="B216" s="41"/>
      <c r="C216" s="228" t="s">
        <v>791</v>
      </c>
      <c r="D216" s="228" t="s">
        <v>179</v>
      </c>
      <c r="E216" s="229" t="s">
        <v>3369</v>
      </c>
      <c r="F216" s="230" t="s">
        <v>3370</v>
      </c>
      <c r="G216" s="231" t="s">
        <v>3122</v>
      </c>
      <c r="H216" s="232">
        <v>3</v>
      </c>
      <c r="I216" s="233"/>
      <c r="J216" s="234">
        <f>ROUND(I216*H216,2)</f>
        <v>0</v>
      </c>
      <c r="K216" s="230" t="s">
        <v>21</v>
      </c>
      <c r="L216" s="46"/>
      <c r="M216" s="235" t="s">
        <v>21</v>
      </c>
      <c r="N216" s="236" t="s">
        <v>44</v>
      </c>
      <c r="O216" s="86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184</v>
      </c>
      <c r="AT216" s="239" t="s">
        <v>179</v>
      </c>
      <c r="AU216" s="239" t="s">
        <v>82</v>
      </c>
      <c r="AY216" s="19" t="s">
        <v>177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9" t="s">
        <v>80</v>
      </c>
      <c r="BK216" s="240">
        <f>ROUND(I216*H216,2)</f>
        <v>0</v>
      </c>
      <c r="BL216" s="19" t="s">
        <v>184</v>
      </c>
      <c r="BM216" s="239" t="s">
        <v>3371</v>
      </c>
    </row>
    <row r="217" s="2" customFormat="1" ht="14.4" customHeight="1">
      <c r="A217" s="40"/>
      <c r="B217" s="41"/>
      <c r="C217" s="228" t="s">
        <v>796</v>
      </c>
      <c r="D217" s="228" t="s">
        <v>179</v>
      </c>
      <c r="E217" s="229" t="s">
        <v>3372</v>
      </c>
      <c r="F217" s="230" t="s">
        <v>3373</v>
      </c>
      <c r="G217" s="231" t="s">
        <v>3122</v>
      </c>
      <c r="H217" s="232">
        <v>1</v>
      </c>
      <c r="I217" s="233"/>
      <c r="J217" s="234">
        <f>ROUND(I217*H217,2)</f>
        <v>0</v>
      </c>
      <c r="K217" s="230" t="s">
        <v>21</v>
      </c>
      <c r="L217" s="46"/>
      <c r="M217" s="235" t="s">
        <v>21</v>
      </c>
      <c r="N217" s="236" t="s">
        <v>44</v>
      </c>
      <c r="O217" s="86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9" t="s">
        <v>184</v>
      </c>
      <c r="AT217" s="239" t="s">
        <v>179</v>
      </c>
      <c r="AU217" s="239" t="s">
        <v>82</v>
      </c>
      <c r="AY217" s="19" t="s">
        <v>177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9" t="s">
        <v>80</v>
      </c>
      <c r="BK217" s="240">
        <f>ROUND(I217*H217,2)</f>
        <v>0</v>
      </c>
      <c r="BL217" s="19" t="s">
        <v>184</v>
      </c>
      <c r="BM217" s="239" t="s">
        <v>3374</v>
      </c>
    </row>
    <row r="218" s="2" customFormat="1" ht="14.4" customHeight="1">
      <c r="A218" s="40"/>
      <c r="B218" s="41"/>
      <c r="C218" s="228" t="s">
        <v>801</v>
      </c>
      <c r="D218" s="228" t="s">
        <v>179</v>
      </c>
      <c r="E218" s="229" t="s">
        <v>80</v>
      </c>
      <c r="F218" s="230" t="s">
        <v>3375</v>
      </c>
      <c r="G218" s="231" t="s">
        <v>3122</v>
      </c>
      <c r="H218" s="232">
        <v>1</v>
      </c>
      <c r="I218" s="233"/>
      <c r="J218" s="234">
        <f>ROUND(I218*H218,2)</f>
        <v>0</v>
      </c>
      <c r="K218" s="230" t="s">
        <v>21</v>
      </c>
      <c r="L218" s="46"/>
      <c r="M218" s="235" t="s">
        <v>21</v>
      </c>
      <c r="N218" s="236" t="s">
        <v>44</v>
      </c>
      <c r="O218" s="86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9" t="s">
        <v>184</v>
      </c>
      <c r="AT218" s="239" t="s">
        <v>179</v>
      </c>
      <c r="AU218" s="239" t="s">
        <v>82</v>
      </c>
      <c r="AY218" s="19" t="s">
        <v>177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9" t="s">
        <v>80</v>
      </c>
      <c r="BK218" s="240">
        <f>ROUND(I218*H218,2)</f>
        <v>0</v>
      </c>
      <c r="BL218" s="19" t="s">
        <v>184</v>
      </c>
      <c r="BM218" s="239" t="s">
        <v>3376</v>
      </c>
    </row>
    <row r="219" s="2" customFormat="1" ht="14.4" customHeight="1">
      <c r="A219" s="40"/>
      <c r="B219" s="41"/>
      <c r="C219" s="228" t="s">
        <v>808</v>
      </c>
      <c r="D219" s="228" t="s">
        <v>179</v>
      </c>
      <c r="E219" s="229" t="s">
        <v>82</v>
      </c>
      <c r="F219" s="230" t="s">
        <v>3377</v>
      </c>
      <c r="G219" s="231" t="s">
        <v>3122</v>
      </c>
      <c r="H219" s="232">
        <v>1</v>
      </c>
      <c r="I219" s="233"/>
      <c r="J219" s="234">
        <f>ROUND(I219*H219,2)</f>
        <v>0</v>
      </c>
      <c r="K219" s="230" t="s">
        <v>21</v>
      </c>
      <c r="L219" s="46"/>
      <c r="M219" s="235" t="s">
        <v>21</v>
      </c>
      <c r="N219" s="236" t="s">
        <v>44</v>
      </c>
      <c r="O219" s="86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9" t="s">
        <v>184</v>
      </c>
      <c r="AT219" s="239" t="s">
        <v>179</v>
      </c>
      <c r="AU219" s="239" t="s">
        <v>82</v>
      </c>
      <c r="AY219" s="19" t="s">
        <v>177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9" t="s">
        <v>80</v>
      </c>
      <c r="BK219" s="240">
        <f>ROUND(I219*H219,2)</f>
        <v>0</v>
      </c>
      <c r="BL219" s="19" t="s">
        <v>184</v>
      </c>
      <c r="BM219" s="239" t="s">
        <v>3378</v>
      </c>
    </row>
    <row r="220" s="2" customFormat="1" ht="14.4" customHeight="1">
      <c r="A220" s="40"/>
      <c r="B220" s="41"/>
      <c r="C220" s="228" t="s">
        <v>827</v>
      </c>
      <c r="D220" s="228" t="s">
        <v>179</v>
      </c>
      <c r="E220" s="229" t="s">
        <v>199</v>
      </c>
      <c r="F220" s="230" t="s">
        <v>3379</v>
      </c>
      <c r="G220" s="231" t="s">
        <v>3122</v>
      </c>
      <c r="H220" s="232">
        <v>1</v>
      </c>
      <c r="I220" s="233"/>
      <c r="J220" s="234">
        <f>ROUND(I220*H220,2)</f>
        <v>0</v>
      </c>
      <c r="K220" s="230" t="s">
        <v>21</v>
      </c>
      <c r="L220" s="46"/>
      <c r="M220" s="235" t="s">
        <v>21</v>
      </c>
      <c r="N220" s="236" t="s">
        <v>44</v>
      </c>
      <c r="O220" s="86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9" t="s">
        <v>184</v>
      </c>
      <c r="AT220" s="239" t="s">
        <v>179</v>
      </c>
      <c r="AU220" s="239" t="s">
        <v>82</v>
      </c>
      <c r="AY220" s="19" t="s">
        <v>177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9" t="s">
        <v>80</v>
      </c>
      <c r="BK220" s="240">
        <f>ROUND(I220*H220,2)</f>
        <v>0</v>
      </c>
      <c r="BL220" s="19" t="s">
        <v>184</v>
      </c>
      <c r="BM220" s="239" t="s">
        <v>3380</v>
      </c>
    </row>
    <row r="221" s="12" customFormat="1" ht="22.8" customHeight="1">
      <c r="A221" s="12"/>
      <c r="B221" s="212"/>
      <c r="C221" s="213"/>
      <c r="D221" s="214" t="s">
        <v>72</v>
      </c>
      <c r="E221" s="226" t="s">
        <v>3381</v>
      </c>
      <c r="F221" s="226" t="s">
        <v>3382</v>
      </c>
      <c r="G221" s="213"/>
      <c r="H221" s="213"/>
      <c r="I221" s="216"/>
      <c r="J221" s="227">
        <f>BK221</f>
        <v>0</v>
      </c>
      <c r="K221" s="213"/>
      <c r="L221" s="218"/>
      <c r="M221" s="219"/>
      <c r="N221" s="220"/>
      <c r="O221" s="220"/>
      <c r="P221" s="221">
        <f>P222</f>
        <v>0</v>
      </c>
      <c r="Q221" s="220"/>
      <c r="R221" s="221">
        <f>R222</f>
        <v>0</v>
      </c>
      <c r="S221" s="220"/>
      <c r="T221" s="222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80</v>
      </c>
      <c r="AT221" s="224" t="s">
        <v>72</v>
      </c>
      <c r="AU221" s="224" t="s">
        <v>80</v>
      </c>
      <c r="AY221" s="223" t="s">
        <v>177</v>
      </c>
      <c r="BK221" s="225">
        <f>BK222</f>
        <v>0</v>
      </c>
    </row>
    <row r="222" s="2" customFormat="1" ht="14.4" customHeight="1">
      <c r="A222" s="40"/>
      <c r="B222" s="41"/>
      <c r="C222" s="228" t="s">
        <v>871</v>
      </c>
      <c r="D222" s="228" t="s">
        <v>179</v>
      </c>
      <c r="E222" s="229" t="s">
        <v>3383</v>
      </c>
      <c r="F222" s="230" t="s">
        <v>3384</v>
      </c>
      <c r="G222" s="231" t="s">
        <v>3122</v>
      </c>
      <c r="H222" s="232">
        <v>1</v>
      </c>
      <c r="I222" s="233"/>
      <c r="J222" s="234">
        <f>ROUND(I222*H222,2)</f>
        <v>0</v>
      </c>
      <c r="K222" s="230" t="s">
        <v>21</v>
      </c>
      <c r="L222" s="46"/>
      <c r="M222" s="235" t="s">
        <v>21</v>
      </c>
      <c r="N222" s="236" t="s">
        <v>44</v>
      </c>
      <c r="O222" s="86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9" t="s">
        <v>184</v>
      </c>
      <c r="AT222" s="239" t="s">
        <v>179</v>
      </c>
      <c r="AU222" s="239" t="s">
        <v>82</v>
      </c>
      <c r="AY222" s="19" t="s">
        <v>177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9" t="s">
        <v>80</v>
      </c>
      <c r="BK222" s="240">
        <f>ROUND(I222*H222,2)</f>
        <v>0</v>
      </c>
      <c r="BL222" s="19" t="s">
        <v>184</v>
      </c>
      <c r="BM222" s="239" t="s">
        <v>3385</v>
      </c>
    </row>
    <row r="223" s="12" customFormat="1" ht="25.92" customHeight="1">
      <c r="A223" s="12"/>
      <c r="B223" s="212"/>
      <c r="C223" s="213"/>
      <c r="D223" s="214" t="s">
        <v>72</v>
      </c>
      <c r="E223" s="215" t="s">
        <v>191</v>
      </c>
      <c r="F223" s="215" t="s">
        <v>2775</v>
      </c>
      <c r="G223" s="213"/>
      <c r="H223" s="213"/>
      <c r="I223" s="216"/>
      <c r="J223" s="217">
        <f>BK223</f>
        <v>0</v>
      </c>
      <c r="K223" s="213"/>
      <c r="L223" s="218"/>
      <c r="M223" s="219"/>
      <c r="N223" s="220"/>
      <c r="O223" s="220"/>
      <c r="P223" s="221">
        <f>P224</f>
        <v>0</v>
      </c>
      <c r="Q223" s="220"/>
      <c r="R223" s="221">
        <f>R224</f>
        <v>0</v>
      </c>
      <c r="S223" s="220"/>
      <c r="T223" s="222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3" t="s">
        <v>199</v>
      </c>
      <c r="AT223" s="224" t="s">
        <v>72</v>
      </c>
      <c r="AU223" s="224" t="s">
        <v>73</v>
      </c>
      <c r="AY223" s="223" t="s">
        <v>177</v>
      </c>
      <c r="BK223" s="225">
        <f>BK224</f>
        <v>0</v>
      </c>
    </row>
    <row r="224" s="12" customFormat="1" ht="22.8" customHeight="1">
      <c r="A224" s="12"/>
      <c r="B224" s="212"/>
      <c r="C224" s="213"/>
      <c r="D224" s="214" t="s">
        <v>72</v>
      </c>
      <c r="E224" s="226" t="s">
        <v>3386</v>
      </c>
      <c r="F224" s="226" t="s">
        <v>3387</v>
      </c>
      <c r="G224" s="213"/>
      <c r="H224" s="213"/>
      <c r="I224" s="216"/>
      <c r="J224" s="227">
        <f>BK224</f>
        <v>0</v>
      </c>
      <c r="K224" s="213"/>
      <c r="L224" s="218"/>
      <c r="M224" s="219"/>
      <c r="N224" s="220"/>
      <c r="O224" s="220"/>
      <c r="P224" s="221">
        <f>P225</f>
        <v>0</v>
      </c>
      <c r="Q224" s="220"/>
      <c r="R224" s="221">
        <f>R225</f>
        <v>0</v>
      </c>
      <c r="S224" s="220"/>
      <c r="T224" s="222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3" t="s">
        <v>199</v>
      </c>
      <c r="AT224" s="224" t="s">
        <v>72</v>
      </c>
      <c r="AU224" s="224" t="s">
        <v>80</v>
      </c>
      <c r="AY224" s="223" t="s">
        <v>177</v>
      </c>
      <c r="BK224" s="225">
        <f>BK225</f>
        <v>0</v>
      </c>
    </row>
    <row r="225" s="2" customFormat="1" ht="14.4" customHeight="1">
      <c r="A225" s="40"/>
      <c r="B225" s="41"/>
      <c r="C225" s="228" t="s">
        <v>884</v>
      </c>
      <c r="D225" s="228" t="s">
        <v>179</v>
      </c>
      <c r="E225" s="229" t="s">
        <v>3388</v>
      </c>
      <c r="F225" s="230" t="s">
        <v>3389</v>
      </c>
      <c r="G225" s="231" t="s">
        <v>3122</v>
      </c>
      <c r="H225" s="232">
        <v>1</v>
      </c>
      <c r="I225" s="233"/>
      <c r="J225" s="234">
        <f>ROUND(I225*H225,2)</f>
        <v>0</v>
      </c>
      <c r="K225" s="230" t="s">
        <v>21</v>
      </c>
      <c r="L225" s="46"/>
      <c r="M225" s="301" t="s">
        <v>21</v>
      </c>
      <c r="N225" s="302" t="s">
        <v>44</v>
      </c>
      <c r="O225" s="303"/>
      <c r="P225" s="304">
        <f>O225*H225</f>
        <v>0</v>
      </c>
      <c r="Q225" s="304">
        <v>0</v>
      </c>
      <c r="R225" s="304">
        <f>Q225*H225</f>
        <v>0</v>
      </c>
      <c r="S225" s="304">
        <v>0</v>
      </c>
      <c r="T225" s="30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9" t="s">
        <v>594</v>
      </c>
      <c r="AT225" s="239" t="s">
        <v>179</v>
      </c>
      <c r="AU225" s="239" t="s">
        <v>82</v>
      </c>
      <c r="AY225" s="19" t="s">
        <v>177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9" t="s">
        <v>80</v>
      </c>
      <c r="BK225" s="240">
        <f>ROUND(I225*H225,2)</f>
        <v>0</v>
      </c>
      <c r="BL225" s="19" t="s">
        <v>594</v>
      </c>
      <c r="BM225" s="239" t="s">
        <v>3390</v>
      </c>
    </row>
    <row r="226" s="2" customFormat="1" ht="6.96" customHeight="1">
      <c r="A226" s="40"/>
      <c r="B226" s="61"/>
      <c r="C226" s="62"/>
      <c r="D226" s="62"/>
      <c r="E226" s="62"/>
      <c r="F226" s="62"/>
      <c r="G226" s="62"/>
      <c r="H226" s="62"/>
      <c r="I226" s="177"/>
      <c r="J226" s="62"/>
      <c r="K226" s="62"/>
      <c r="L226" s="46"/>
      <c r="M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</row>
  </sheetData>
  <sheetProtection sheet="1" autoFilter="0" formatColumns="0" formatRows="0" objects="1" scenarios="1" spinCount="100000" saltValue="yQ30G1QMPbDIFtfkZpn97iV8o6Uf6MkOz6TilBjVXbz8AVbOOyvimtqwsn9NF5832WlXj14J3gT92t+ul5u4Iw==" hashValue="r4uPMt1zI24rHEjGHmtVxGBuDyh0/tcfkAY9+djDotPJ5gprR+OKNriYLLbcsdSiaKHaEb7usL6RhkRIPRixpw==" algorithmName="SHA-512" password="CC35"/>
  <autoFilter ref="C99:K2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110</v>
      </c>
      <c r="I8" s="140"/>
      <c r="L8" s="22"/>
    </row>
    <row r="9" s="2" customFormat="1" ht="14.4" customHeight="1">
      <c r="A9" s="40"/>
      <c r="B9" s="46"/>
      <c r="C9" s="40"/>
      <c r="D9" s="40"/>
      <c r="E9" s="147" t="s">
        <v>111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112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4.4" customHeight="1">
      <c r="A11" s="40"/>
      <c r="B11" s="46"/>
      <c r="C11" s="40"/>
      <c r="D11" s="40"/>
      <c r="E11" s="150" t="s">
        <v>3391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21</v>
      </c>
      <c r="G13" s="40"/>
      <c r="H13" s="40"/>
      <c r="I13" s="151" t="s">
        <v>20</v>
      </c>
      <c r="J13" s="135" t="s">
        <v>21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22</v>
      </c>
      <c r="E14" s="40"/>
      <c r="F14" s="135" t="s">
        <v>23</v>
      </c>
      <c r="G14" s="40"/>
      <c r="H14" s="40"/>
      <c r="I14" s="151" t="s">
        <v>24</v>
      </c>
      <c r="J14" s="152" t="str">
        <f>'Rekapitulace stavby'!AN8</f>
        <v>10. 12. 2019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26</v>
      </c>
      <c r="E16" s="40"/>
      <c r="F16" s="40"/>
      <c r="G16" s="40"/>
      <c r="H16" s="40"/>
      <c r="I16" s="151" t="s">
        <v>27</v>
      </c>
      <c r="J16" s="135" t="s">
        <v>21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21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30</v>
      </c>
      <c r="E19" s="40"/>
      <c r="F19" s="40"/>
      <c r="G19" s="40"/>
      <c r="H19" s="40"/>
      <c r="I19" s="151" t="s">
        <v>27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32</v>
      </c>
      <c r="E22" s="40"/>
      <c r="F22" s="40"/>
      <c r="G22" s="40"/>
      <c r="H22" s="40"/>
      <c r="I22" s="151" t="s">
        <v>27</v>
      </c>
      <c r="J22" s="135" t="s">
        <v>21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51" t="s">
        <v>29</v>
      </c>
      <c r="J23" s="135" t="s">
        <v>21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35</v>
      </c>
      <c r="E25" s="40"/>
      <c r="F25" s="40"/>
      <c r="G25" s="40"/>
      <c r="H25" s="40"/>
      <c r="I25" s="151" t="s">
        <v>27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29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37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60" customHeight="1">
      <c r="A29" s="153"/>
      <c r="B29" s="154"/>
      <c r="C29" s="153"/>
      <c r="D29" s="153"/>
      <c r="E29" s="155" t="s">
        <v>38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39</v>
      </c>
      <c r="E32" s="40"/>
      <c r="F32" s="40"/>
      <c r="G32" s="40"/>
      <c r="H32" s="40"/>
      <c r="I32" s="148"/>
      <c r="J32" s="161">
        <f>ROUND(J92,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41</v>
      </c>
      <c r="G34" s="40"/>
      <c r="H34" s="40"/>
      <c r="I34" s="163" t="s">
        <v>40</v>
      </c>
      <c r="J34" s="162" t="s">
        <v>42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43</v>
      </c>
      <c r="E35" s="146" t="s">
        <v>44</v>
      </c>
      <c r="F35" s="165">
        <f>ROUND((SUM(BE92:BE137)),  2)</f>
        <v>0</v>
      </c>
      <c r="G35" s="40"/>
      <c r="H35" s="40"/>
      <c r="I35" s="166">
        <v>0.20999999999999999</v>
      </c>
      <c r="J35" s="165">
        <f>ROUND(((SUM(BE92:BE137))*I35),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45</v>
      </c>
      <c r="F36" s="165">
        <f>ROUND((SUM(BF92:BF137)),  2)</f>
        <v>0</v>
      </c>
      <c r="G36" s="40"/>
      <c r="H36" s="40"/>
      <c r="I36" s="166">
        <v>0.14999999999999999</v>
      </c>
      <c r="J36" s="165">
        <f>ROUND(((SUM(BF92:BF137))*I36),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46</v>
      </c>
      <c r="F37" s="165">
        <f>ROUND((SUM(BG92:BG137)),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47</v>
      </c>
      <c r="F38" s="165">
        <f>ROUND((SUM(BH92:BH137)),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48</v>
      </c>
      <c r="F39" s="165">
        <f>ROUND((SUM(BI92:BI137)),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49</v>
      </c>
      <c r="E41" s="169"/>
      <c r="F41" s="169"/>
      <c r="G41" s="170" t="s">
        <v>50</v>
      </c>
      <c r="H41" s="171" t="s">
        <v>51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114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181" t="str">
        <f>E7</f>
        <v>MIKULÁŠOVICE DOLNÍ NÁDRAŽÍ ON PD - OPRAVA OBJEKTU - ZMĚNA č.2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110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4.4" customHeight="1">
      <c r="A52" s="40"/>
      <c r="B52" s="41"/>
      <c r="C52" s="42"/>
      <c r="D52" s="42"/>
      <c r="E52" s="181" t="s">
        <v>111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112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4.4" customHeight="1">
      <c r="A54" s="40"/>
      <c r="B54" s="41"/>
      <c r="C54" s="42"/>
      <c r="D54" s="42"/>
      <c r="E54" s="71" t="str">
        <f>E11</f>
        <v>D.1.4. - ÚSTŘEDNÍ VYTÁPĚNÍ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MIKULÁŠOVICE</v>
      </c>
      <c r="G56" s="42"/>
      <c r="H56" s="42"/>
      <c r="I56" s="151" t="s">
        <v>24</v>
      </c>
      <c r="J56" s="74" t="str">
        <f>IF(J14="","",J14)</f>
        <v>10. 12. 2019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8" customHeight="1">
      <c r="A58" s="40"/>
      <c r="B58" s="41"/>
      <c r="C58" s="34" t="s">
        <v>26</v>
      </c>
      <c r="D58" s="42"/>
      <c r="E58" s="42"/>
      <c r="F58" s="29" t="str">
        <f>E17</f>
        <v>SŽDC, s.o. - PRAHA 1</v>
      </c>
      <c r="G58" s="42"/>
      <c r="H58" s="42"/>
      <c r="I58" s="151" t="s">
        <v>32</v>
      </c>
      <c r="J58" s="38" t="str">
        <f>E23</f>
        <v>ATELIER DS 76 - D.SUCHEVIČ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6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151" t="s">
        <v>35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115</v>
      </c>
      <c r="D61" s="183"/>
      <c r="E61" s="183"/>
      <c r="F61" s="183"/>
      <c r="G61" s="183"/>
      <c r="H61" s="183"/>
      <c r="I61" s="184"/>
      <c r="J61" s="185" t="s">
        <v>116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71</v>
      </c>
      <c r="D63" s="42"/>
      <c r="E63" s="42"/>
      <c r="F63" s="42"/>
      <c r="G63" s="42"/>
      <c r="H63" s="42"/>
      <c r="I63" s="148"/>
      <c r="J63" s="104">
        <f>J92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117</v>
      </c>
    </row>
    <row r="64" s="9" customFormat="1" ht="24.96" customHeight="1">
      <c r="A64" s="9"/>
      <c r="B64" s="187"/>
      <c r="C64" s="188"/>
      <c r="D64" s="189" t="s">
        <v>138</v>
      </c>
      <c r="E64" s="190"/>
      <c r="F64" s="190"/>
      <c r="G64" s="190"/>
      <c r="H64" s="190"/>
      <c r="I64" s="191"/>
      <c r="J64" s="192">
        <f>J93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3392</v>
      </c>
      <c r="E65" s="196"/>
      <c r="F65" s="196"/>
      <c r="G65" s="196"/>
      <c r="H65" s="196"/>
      <c r="I65" s="197"/>
      <c r="J65" s="198">
        <f>J94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94"/>
      <c r="C66" s="127"/>
      <c r="D66" s="195" t="s">
        <v>3393</v>
      </c>
      <c r="E66" s="196"/>
      <c r="F66" s="196"/>
      <c r="G66" s="196"/>
      <c r="H66" s="196"/>
      <c r="I66" s="197"/>
      <c r="J66" s="198">
        <f>J95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94"/>
      <c r="C67" s="127"/>
      <c r="D67" s="195" t="s">
        <v>3394</v>
      </c>
      <c r="E67" s="196"/>
      <c r="F67" s="196"/>
      <c r="G67" s="196"/>
      <c r="H67" s="196"/>
      <c r="I67" s="197"/>
      <c r="J67" s="198">
        <f>J98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94"/>
      <c r="C68" s="127"/>
      <c r="D68" s="195" t="s">
        <v>3395</v>
      </c>
      <c r="E68" s="196"/>
      <c r="F68" s="196"/>
      <c r="G68" s="196"/>
      <c r="H68" s="196"/>
      <c r="I68" s="197"/>
      <c r="J68" s="198">
        <f>J103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94"/>
      <c r="C69" s="127"/>
      <c r="D69" s="195" t="s">
        <v>3396</v>
      </c>
      <c r="E69" s="196"/>
      <c r="F69" s="196"/>
      <c r="G69" s="196"/>
      <c r="H69" s="196"/>
      <c r="I69" s="197"/>
      <c r="J69" s="198">
        <f>J105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94"/>
      <c r="C70" s="127"/>
      <c r="D70" s="195" t="s">
        <v>3397</v>
      </c>
      <c r="E70" s="196"/>
      <c r="F70" s="196"/>
      <c r="G70" s="196"/>
      <c r="H70" s="196"/>
      <c r="I70" s="197"/>
      <c r="J70" s="198">
        <f>J125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177"/>
      <c r="J72" s="62"/>
      <c r="K72" s="6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180"/>
      <c r="J76" s="64"/>
      <c r="K76" s="64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162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81" t="str">
        <f>E7</f>
        <v>MIKULÁŠOVICE DOLNÍ NÁDRAŽÍ ON PD - OPRAVA OBJEKTU - ZMĚNA č.2</v>
      </c>
      <c r="F80" s="34"/>
      <c r="G80" s="34"/>
      <c r="H80" s="34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110</v>
      </c>
      <c r="D81" s="24"/>
      <c r="E81" s="24"/>
      <c r="F81" s="24"/>
      <c r="G81" s="24"/>
      <c r="H81" s="24"/>
      <c r="I81" s="140"/>
      <c r="J81" s="24"/>
      <c r="K81" s="24"/>
      <c r="L81" s="22"/>
    </row>
    <row r="82" s="2" customFormat="1" ht="14.4" customHeight="1">
      <c r="A82" s="40"/>
      <c r="B82" s="41"/>
      <c r="C82" s="42"/>
      <c r="D82" s="42"/>
      <c r="E82" s="181" t="s">
        <v>111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112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4.4" customHeight="1">
      <c r="A84" s="40"/>
      <c r="B84" s="41"/>
      <c r="C84" s="42"/>
      <c r="D84" s="42"/>
      <c r="E84" s="71" t="str">
        <f>E11</f>
        <v>D.1.4. - ÚSTŘEDNÍ VYTÁPĚNÍ</v>
      </c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22</v>
      </c>
      <c r="D86" s="42"/>
      <c r="E86" s="42"/>
      <c r="F86" s="29" t="str">
        <f>F14</f>
        <v>MIKULÁŠOVICE</v>
      </c>
      <c r="G86" s="42"/>
      <c r="H86" s="42"/>
      <c r="I86" s="151" t="s">
        <v>24</v>
      </c>
      <c r="J86" s="74" t="str">
        <f>IF(J14="","",J14)</f>
        <v>10. 12. 2019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8" customHeight="1">
      <c r="A88" s="40"/>
      <c r="B88" s="41"/>
      <c r="C88" s="34" t="s">
        <v>26</v>
      </c>
      <c r="D88" s="42"/>
      <c r="E88" s="42"/>
      <c r="F88" s="29" t="str">
        <f>E17</f>
        <v>SŽDC, s.o. - PRAHA 1</v>
      </c>
      <c r="G88" s="42"/>
      <c r="H88" s="42"/>
      <c r="I88" s="151" t="s">
        <v>32</v>
      </c>
      <c r="J88" s="38" t="str">
        <f>E23</f>
        <v>ATELIER DS 76 - D.SUCHEVIČ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6" customHeight="1">
      <c r="A89" s="40"/>
      <c r="B89" s="41"/>
      <c r="C89" s="34" t="s">
        <v>30</v>
      </c>
      <c r="D89" s="42"/>
      <c r="E89" s="42"/>
      <c r="F89" s="29" t="str">
        <f>IF(E20="","",E20)</f>
        <v>Vyplň údaj</v>
      </c>
      <c r="G89" s="42"/>
      <c r="H89" s="42"/>
      <c r="I89" s="151" t="s">
        <v>35</v>
      </c>
      <c r="J89" s="38" t="str">
        <f>E26</f>
        <v xml:space="preserve"> 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0"/>
      <c r="B91" s="201"/>
      <c r="C91" s="202" t="s">
        <v>163</v>
      </c>
      <c r="D91" s="203" t="s">
        <v>58</v>
      </c>
      <c r="E91" s="203" t="s">
        <v>54</v>
      </c>
      <c r="F91" s="203" t="s">
        <v>55</v>
      </c>
      <c r="G91" s="203" t="s">
        <v>164</v>
      </c>
      <c r="H91" s="203" t="s">
        <v>165</v>
      </c>
      <c r="I91" s="204" t="s">
        <v>166</v>
      </c>
      <c r="J91" s="203" t="s">
        <v>116</v>
      </c>
      <c r="K91" s="205" t="s">
        <v>167</v>
      </c>
      <c r="L91" s="206"/>
      <c r="M91" s="94" t="s">
        <v>21</v>
      </c>
      <c r="N91" s="95" t="s">
        <v>43</v>
      </c>
      <c r="O91" s="95" t="s">
        <v>168</v>
      </c>
      <c r="P91" s="95" t="s">
        <v>169</v>
      </c>
      <c r="Q91" s="95" t="s">
        <v>170</v>
      </c>
      <c r="R91" s="95" t="s">
        <v>171</v>
      </c>
      <c r="S91" s="95" t="s">
        <v>172</v>
      </c>
      <c r="T91" s="96" t="s">
        <v>173</v>
      </c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</row>
    <row r="92" s="2" customFormat="1" ht="22.8" customHeight="1">
      <c r="A92" s="40"/>
      <c r="B92" s="41"/>
      <c r="C92" s="101" t="s">
        <v>174</v>
      </c>
      <c r="D92" s="42"/>
      <c r="E92" s="42"/>
      <c r="F92" s="42"/>
      <c r="G92" s="42"/>
      <c r="H92" s="42"/>
      <c r="I92" s="148"/>
      <c r="J92" s="207">
        <f>BK92</f>
        <v>0</v>
      </c>
      <c r="K92" s="42"/>
      <c r="L92" s="46"/>
      <c r="M92" s="97"/>
      <c r="N92" s="208"/>
      <c r="O92" s="98"/>
      <c r="P92" s="209">
        <f>P93</f>
        <v>0</v>
      </c>
      <c r="Q92" s="98"/>
      <c r="R92" s="209">
        <f>R93</f>
        <v>0</v>
      </c>
      <c r="S92" s="98"/>
      <c r="T92" s="210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117</v>
      </c>
      <c r="BK92" s="211">
        <f>BK93</f>
        <v>0</v>
      </c>
    </row>
    <row r="93" s="12" customFormat="1" ht="25.92" customHeight="1">
      <c r="A93" s="12"/>
      <c r="B93" s="212"/>
      <c r="C93" s="213"/>
      <c r="D93" s="214" t="s">
        <v>72</v>
      </c>
      <c r="E93" s="215" t="s">
        <v>1699</v>
      </c>
      <c r="F93" s="215" t="s">
        <v>1700</v>
      </c>
      <c r="G93" s="213"/>
      <c r="H93" s="213"/>
      <c r="I93" s="216"/>
      <c r="J93" s="217">
        <f>BK93</f>
        <v>0</v>
      </c>
      <c r="K93" s="213"/>
      <c r="L93" s="218"/>
      <c r="M93" s="219"/>
      <c r="N93" s="220"/>
      <c r="O93" s="220"/>
      <c r="P93" s="221">
        <f>P94</f>
        <v>0</v>
      </c>
      <c r="Q93" s="220"/>
      <c r="R93" s="221">
        <f>R94</f>
        <v>0</v>
      </c>
      <c r="S93" s="220"/>
      <c r="T93" s="222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3" t="s">
        <v>82</v>
      </c>
      <c r="AT93" s="224" t="s">
        <v>72</v>
      </c>
      <c r="AU93" s="224" t="s">
        <v>73</v>
      </c>
      <c r="AY93" s="223" t="s">
        <v>177</v>
      </c>
      <c r="BK93" s="225">
        <f>BK94</f>
        <v>0</v>
      </c>
    </row>
    <row r="94" s="12" customFormat="1" ht="22.8" customHeight="1">
      <c r="A94" s="12"/>
      <c r="B94" s="212"/>
      <c r="C94" s="213"/>
      <c r="D94" s="214" t="s">
        <v>72</v>
      </c>
      <c r="E94" s="226" t="s">
        <v>635</v>
      </c>
      <c r="F94" s="226" t="s">
        <v>3398</v>
      </c>
      <c r="G94" s="213"/>
      <c r="H94" s="213"/>
      <c r="I94" s="216"/>
      <c r="J94" s="227">
        <f>BK94</f>
        <v>0</v>
      </c>
      <c r="K94" s="213"/>
      <c r="L94" s="218"/>
      <c r="M94" s="219"/>
      <c r="N94" s="220"/>
      <c r="O94" s="220"/>
      <c r="P94" s="221">
        <f>P95+P98+P103+P105+P125</f>
        <v>0</v>
      </c>
      <c r="Q94" s="220"/>
      <c r="R94" s="221">
        <f>R95+R98+R103+R105+R125</f>
        <v>0</v>
      </c>
      <c r="S94" s="220"/>
      <c r="T94" s="222">
        <f>T95+T98+T103+T105+T125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80</v>
      </c>
      <c r="AT94" s="224" t="s">
        <v>72</v>
      </c>
      <c r="AU94" s="224" t="s">
        <v>80</v>
      </c>
      <c r="AY94" s="223" t="s">
        <v>177</v>
      </c>
      <c r="BK94" s="225">
        <f>BK95+BK98+BK103+BK105+BK125</f>
        <v>0</v>
      </c>
    </row>
    <row r="95" s="12" customFormat="1" ht="20.88" customHeight="1">
      <c r="A95" s="12"/>
      <c r="B95" s="212"/>
      <c r="C95" s="213"/>
      <c r="D95" s="214" t="s">
        <v>72</v>
      </c>
      <c r="E95" s="226" t="s">
        <v>3399</v>
      </c>
      <c r="F95" s="226" t="s">
        <v>3400</v>
      </c>
      <c r="G95" s="213"/>
      <c r="H95" s="213"/>
      <c r="I95" s="216"/>
      <c r="J95" s="227">
        <f>BK95</f>
        <v>0</v>
      </c>
      <c r="K95" s="213"/>
      <c r="L95" s="218"/>
      <c r="M95" s="219"/>
      <c r="N95" s="220"/>
      <c r="O95" s="220"/>
      <c r="P95" s="221">
        <f>SUM(P96:P97)</f>
        <v>0</v>
      </c>
      <c r="Q95" s="220"/>
      <c r="R95" s="221">
        <f>SUM(R96:R97)</f>
        <v>0</v>
      </c>
      <c r="S95" s="220"/>
      <c r="T95" s="222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3" t="s">
        <v>80</v>
      </c>
      <c r="AT95" s="224" t="s">
        <v>72</v>
      </c>
      <c r="AU95" s="224" t="s">
        <v>82</v>
      </c>
      <c r="AY95" s="223" t="s">
        <v>177</v>
      </c>
      <c r="BK95" s="225">
        <f>SUM(BK96:BK97)</f>
        <v>0</v>
      </c>
    </row>
    <row r="96" s="2" customFormat="1" ht="14.4" customHeight="1">
      <c r="A96" s="40"/>
      <c r="B96" s="41"/>
      <c r="C96" s="228" t="s">
        <v>80</v>
      </c>
      <c r="D96" s="228" t="s">
        <v>179</v>
      </c>
      <c r="E96" s="229" t="s">
        <v>3401</v>
      </c>
      <c r="F96" s="230" t="s">
        <v>3402</v>
      </c>
      <c r="G96" s="231" t="s">
        <v>2844</v>
      </c>
      <c r="H96" s="232">
        <v>290</v>
      </c>
      <c r="I96" s="233"/>
      <c r="J96" s="234">
        <f>ROUND(I96*H96,2)</f>
        <v>0</v>
      </c>
      <c r="K96" s="230" t="s">
        <v>21</v>
      </c>
      <c r="L96" s="46"/>
      <c r="M96" s="235" t="s">
        <v>21</v>
      </c>
      <c r="N96" s="236" t="s">
        <v>44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184</v>
      </c>
      <c r="AT96" s="239" t="s">
        <v>179</v>
      </c>
      <c r="AU96" s="239" t="s">
        <v>199</v>
      </c>
      <c r="AY96" s="19" t="s">
        <v>177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80</v>
      </c>
      <c r="BK96" s="240">
        <f>ROUND(I96*H96,2)</f>
        <v>0</v>
      </c>
      <c r="BL96" s="19" t="s">
        <v>184</v>
      </c>
      <c r="BM96" s="239" t="s">
        <v>3403</v>
      </c>
    </row>
    <row r="97" s="2" customFormat="1" ht="14.4" customHeight="1">
      <c r="A97" s="40"/>
      <c r="B97" s="41"/>
      <c r="C97" s="228" t="s">
        <v>82</v>
      </c>
      <c r="D97" s="228" t="s">
        <v>179</v>
      </c>
      <c r="E97" s="229" t="s">
        <v>3404</v>
      </c>
      <c r="F97" s="230" t="s">
        <v>3405</v>
      </c>
      <c r="G97" s="231" t="s">
        <v>2844</v>
      </c>
      <c r="H97" s="232">
        <v>60</v>
      </c>
      <c r="I97" s="233"/>
      <c r="J97" s="234">
        <f>ROUND(I97*H97,2)</f>
        <v>0</v>
      </c>
      <c r="K97" s="230" t="s">
        <v>21</v>
      </c>
      <c r="L97" s="46"/>
      <c r="M97" s="235" t="s">
        <v>21</v>
      </c>
      <c r="N97" s="236" t="s">
        <v>44</v>
      </c>
      <c r="O97" s="86"/>
      <c r="P97" s="237">
        <f>O97*H97</f>
        <v>0</v>
      </c>
      <c r="Q97" s="237">
        <v>0</v>
      </c>
      <c r="R97" s="237">
        <f>Q97*H97</f>
        <v>0</v>
      </c>
      <c r="S97" s="237">
        <v>0</v>
      </c>
      <c r="T97" s="23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9" t="s">
        <v>184</v>
      </c>
      <c r="AT97" s="239" t="s">
        <v>179</v>
      </c>
      <c r="AU97" s="239" t="s">
        <v>199</v>
      </c>
      <c r="AY97" s="19" t="s">
        <v>177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19" t="s">
        <v>80</v>
      </c>
      <c r="BK97" s="240">
        <f>ROUND(I97*H97,2)</f>
        <v>0</v>
      </c>
      <c r="BL97" s="19" t="s">
        <v>184</v>
      </c>
      <c r="BM97" s="239" t="s">
        <v>3406</v>
      </c>
    </row>
    <row r="98" s="12" customFormat="1" ht="20.88" customHeight="1">
      <c r="A98" s="12"/>
      <c r="B98" s="212"/>
      <c r="C98" s="213"/>
      <c r="D98" s="214" t="s">
        <v>72</v>
      </c>
      <c r="E98" s="226" t="s">
        <v>3407</v>
      </c>
      <c r="F98" s="226" t="s">
        <v>3408</v>
      </c>
      <c r="G98" s="213"/>
      <c r="H98" s="213"/>
      <c r="I98" s="216"/>
      <c r="J98" s="227">
        <f>BK98</f>
        <v>0</v>
      </c>
      <c r="K98" s="213"/>
      <c r="L98" s="218"/>
      <c r="M98" s="219"/>
      <c r="N98" s="220"/>
      <c r="O98" s="220"/>
      <c r="P98" s="221">
        <f>SUM(P99:P102)</f>
        <v>0</v>
      </c>
      <c r="Q98" s="220"/>
      <c r="R98" s="221">
        <f>SUM(R99:R102)</f>
        <v>0</v>
      </c>
      <c r="S98" s="220"/>
      <c r="T98" s="222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3" t="s">
        <v>80</v>
      </c>
      <c r="AT98" s="224" t="s">
        <v>72</v>
      </c>
      <c r="AU98" s="224" t="s">
        <v>82</v>
      </c>
      <c r="AY98" s="223" t="s">
        <v>177</v>
      </c>
      <c r="BK98" s="225">
        <f>SUM(BK99:BK102)</f>
        <v>0</v>
      </c>
    </row>
    <row r="99" s="2" customFormat="1" ht="14.4" customHeight="1">
      <c r="A99" s="40"/>
      <c r="B99" s="41"/>
      <c r="C99" s="228" t="s">
        <v>199</v>
      </c>
      <c r="D99" s="228" t="s">
        <v>179</v>
      </c>
      <c r="E99" s="229" t="s">
        <v>3409</v>
      </c>
      <c r="F99" s="230" t="s">
        <v>3410</v>
      </c>
      <c r="G99" s="231" t="s">
        <v>2844</v>
      </c>
      <c r="H99" s="232">
        <v>40</v>
      </c>
      <c r="I99" s="233"/>
      <c r="J99" s="234">
        <f>ROUND(I99*H99,2)</f>
        <v>0</v>
      </c>
      <c r="K99" s="230" t="s">
        <v>21</v>
      </c>
      <c r="L99" s="46"/>
      <c r="M99" s="235" t="s">
        <v>21</v>
      </c>
      <c r="N99" s="236" t="s">
        <v>44</v>
      </c>
      <c r="O99" s="86"/>
      <c r="P99" s="237">
        <f>O99*H99</f>
        <v>0</v>
      </c>
      <c r="Q99" s="237">
        <v>0</v>
      </c>
      <c r="R99" s="237">
        <f>Q99*H99</f>
        <v>0</v>
      </c>
      <c r="S99" s="237">
        <v>0</v>
      </c>
      <c r="T99" s="23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9" t="s">
        <v>184</v>
      </c>
      <c r="AT99" s="239" t="s">
        <v>179</v>
      </c>
      <c r="AU99" s="239" t="s">
        <v>199</v>
      </c>
      <c r="AY99" s="19" t="s">
        <v>177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19" t="s">
        <v>80</v>
      </c>
      <c r="BK99" s="240">
        <f>ROUND(I99*H99,2)</f>
        <v>0</v>
      </c>
      <c r="BL99" s="19" t="s">
        <v>184</v>
      </c>
      <c r="BM99" s="239" t="s">
        <v>3411</v>
      </c>
    </row>
    <row r="100" s="2" customFormat="1" ht="14.4" customHeight="1">
      <c r="A100" s="40"/>
      <c r="B100" s="41"/>
      <c r="C100" s="228" t="s">
        <v>184</v>
      </c>
      <c r="D100" s="228" t="s">
        <v>179</v>
      </c>
      <c r="E100" s="229" t="s">
        <v>3412</v>
      </c>
      <c r="F100" s="230" t="s">
        <v>3413</v>
      </c>
      <c r="G100" s="231" t="s">
        <v>2844</v>
      </c>
      <c r="H100" s="232">
        <v>15</v>
      </c>
      <c r="I100" s="233"/>
      <c r="J100" s="234">
        <f>ROUND(I100*H100,2)</f>
        <v>0</v>
      </c>
      <c r="K100" s="230" t="s">
        <v>21</v>
      </c>
      <c r="L100" s="46"/>
      <c r="M100" s="235" t="s">
        <v>21</v>
      </c>
      <c r="N100" s="236" t="s">
        <v>44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184</v>
      </c>
      <c r="AT100" s="239" t="s">
        <v>179</v>
      </c>
      <c r="AU100" s="239" t="s">
        <v>199</v>
      </c>
      <c r="AY100" s="19" t="s">
        <v>177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80</v>
      </c>
      <c r="BK100" s="240">
        <f>ROUND(I100*H100,2)</f>
        <v>0</v>
      </c>
      <c r="BL100" s="19" t="s">
        <v>184</v>
      </c>
      <c r="BM100" s="239" t="s">
        <v>3414</v>
      </c>
    </row>
    <row r="101" s="2" customFormat="1" ht="14.4" customHeight="1">
      <c r="A101" s="40"/>
      <c r="B101" s="41"/>
      <c r="C101" s="228" t="s">
        <v>211</v>
      </c>
      <c r="D101" s="228" t="s">
        <v>179</v>
      </c>
      <c r="E101" s="229" t="s">
        <v>3415</v>
      </c>
      <c r="F101" s="230" t="s">
        <v>3416</v>
      </c>
      <c r="G101" s="231" t="s">
        <v>2844</v>
      </c>
      <c r="H101" s="232">
        <v>4</v>
      </c>
      <c r="I101" s="233"/>
      <c r="J101" s="234">
        <f>ROUND(I101*H101,2)</f>
        <v>0</v>
      </c>
      <c r="K101" s="230" t="s">
        <v>21</v>
      </c>
      <c r="L101" s="46"/>
      <c r="M101" s="235" t="s">
        <v>21</v>
      </c>
      <c r="N101" s="236" t="s">
        <v>44</v>
      </c>
      <c r="O101" s="86"/>
      <c r="P101" s="237">
        <f>O101*H101</f>
        <v>0</v>
      </c>
      <c r="Q101" s="237">
        <v>0</v>
      </c>
      <c r="R101" s="237">
        <f>Q101*H101</f>
        <v>0</v>
      </c>
      <c r="S101" s="237">
        <v>0</v>
      </c>
      <c r="T101" s="23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184</v>
      </c>
      <c r="AT101" s="239" t="s">
        <v>179</v>
      </c>
      <c r="AU101" s="239" t="s">
        <v>199</v>
      </c>
      <c r="AY101" s="19" t="s">
        <v>177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80</v>
      </c>
      <c r="BK101" s="240">
        <f>ROUND(I101*H101,2)</f>
        <v>0</v>
      </c>
      <c r="BL101" s="19" t="s">
        <v>184</v>
      </c>
      <c r="BM101" s="239" t="s">
        <v>3417</v>
      </c>
    </row>
    <row r="102" s="2" customFormat="1" ht="14.4" customHeight="1">
      <c r="A102" s="40"/>
      <c r="B102" s="41"/>
      <c r="C102" s="228" t="s">
        <v>218</v>
      </c>
      <c r="D102" s="228" t="s">
        <v>179</v>
      </c>
      <c r="E102" s="229" t="s">
        <v>3418</v>
      </c>
      <c r="F102" s="230" t="s">
        <v>3419</v>
      </c>
      <c r="G102" s="231" t="s">
        <v>3122</v>
      </c>
      <c r="H102" s="232">
        <v>1</v>
      </c>
      <c r="I102" s="233"/>
      <c r="J102" s="234">
        <f>ROUND(I102*H102,2)</f>
        <v>0</v>
      </c>
      <c r="K102" s="230" t="s">
        <v>21</v>
      </c>
      <c r="L102" s="46"/>
      <c r="M102" s="235" t="s">
        <v>21</v>
      </c>
      <c r="N102" s="236" t="s">
        <v>44</v>
      </c>
      <c r="O102" s="86"/>
      <c r="P102" s="237">
        <f>O102*H102</f>
        <v>0</v>
      </c>
      <c r="Q102" s="237">
        <v>0</v>
      </c>
      <c r="R102" s="237">
        <f>Q102*H102</f>
        <v>0</v>
      </c>
      <c r="S102" s="237">
        <v>0</v>
      </c>
      <c r="T102" s="23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9" t="s">
        <v>184</v>
      </c>
      <c r="AT102" s="239" t="s">
        <v>179</v>
      </c>
      <c r="AU102" s="239" t="s">
        <v>199</v>
      </c>
      <c r="AY102" s="19" t="s">
        <v>177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19" t="s">
        <v>80</v>
      </c>
      <c r="BK102" s="240">
        <f>ROUND(I102*H102,2)</f>
        <v>0</v>
      </c>
      <c r="BL102" s="19" t="s">
        <v>184</v>
      </c>
      <c r="BM102" s="239" t="s">
        <v>3420</v>
      </c>
    </row>
    <row r="103" s="12" customFormat="1" ht="20.88" customHeight="1">
      <c r="A103" s="12"/>
      <c r="B103" s="212"/>
      <c r="C103" s="213"/>
      <c r="D103" s="214" t="s">
        <v>72</v>
      </c>
      <c r="E103" s="226" t="s">
        <v>3421</v>
      </c>
      <c r="F103" s="226" t="s">
        <v>3422</v>
      </c>
      <c r="G103" s="213"/>
      <c r="H103" s="213"/>
      <c r="I103" s="216"/>
      <c r="J103" s="227">
        <f>BK103</f>
        <v>0</v>
      </c>
      <c r="K103" s="213"/>
      <c r="L103" s="218"/>
      <c r="M103" s="219"/>
      <c r="N103" s="220"/>
      <c r="O103" s="220"/>
      <c r="P103" s="221">
        <f>P104</f>
        <v>0</v>
      </c>
      <c r="Q103" s="220"/>
      <c r="R103" s="221">
        <f>R104</f>
        <v>0</v>
      </c>
      <c r="S103" s="220"/>
      <c r="T103" s="222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3" t="s">
        <v>80</v>
      </c>
      <c r="AT103" s="224" t="s">
        <v>72</v>
      </c>
      <c r="AU103" s="224" t="s">
        <v>82</v>
      </c>
      <c r="AY103" s="223" t="s">
        <v>177</v>
      </c>
      <c r="BK103" s="225">
        <f>BK104</f>
        <v>0</v>
      </c>
    </row>
    <row r="104" s="2" customFormat="1" ht="19.8" customHeight="1">
      <c r="A104" s="40"/>
      <c r="B104" s="41"/>
      <c r="C104" s="228" t="s">
        <v>223</v>
      </c>
      <c r="D104" s="228" t="s">
        <v>179</v>
      </c>
      <c r="E104" s="229" t="s">
        <v>3423</v>
      </c>
      <c r="F104" s="230" t="s">
        <v>3424</v>
      </c>
      <c r="G104" s="231" t="s">
        <v>2844</v>
      </c>
      <c r="H104" s="232">
        <v>8</v>
      </c>
      <c r="I104" s="233"/>
      <c r="J104" s="234">
        <f>ROUND(I104*H104,2)</f>
        <v>0</v>
      </c>
      <c r="K104" s="230" t="s">
        <v>21</v>
      </c>
      <c r="L104" s="46"/>
      <c r="M104" s="235" t="s">
        <v>21</v>
      </c>
      <c r="N104" s="236" t="s">
        <v>44</v>
      </c>
      <c r="O104" s="86"/>
      <c r="P104" s="237">
        <f>O104*H104</f>
        <v>0</v>
      </c>
      <c r="Q104" s="237">
        <v>0</v>
      </c>
      <c r="R104" s="237">
        <f>Q104*H104</f>
        <v>0</v>
      </c>
      <c r="S104" s="237">
        <v>0</v>
      </c>
      <c r="T104" s="23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9" t="s">
        <v>184</v>
      </c>
      <c r="AT104" s="239" t="s">
        <v>179</v>
      </c>
      <c r="AU104" s="239" t="s">
        <v>199</v>
      </c>
      <c r="AY104" s="19" t="s">
        <v>177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9" t="s">
        <v>80</v>
      </c>
      <c r="BK104" s="240">
        <f>ROUND(I104*H104,2)</f>
        <v>0</v>
      </c>
      <c r="BL104" s="19" t="s">
        <v>184</v>
      </c>
      <c r="BM104" s="239" t="s">
        <v>3425</v>
      </c>
    </row>
    <row r="105" s="12" customFormat="1" ht="20.88" customHeight="1">
      <c r="A105" s="12"/>
      <c r="B105" s="212"/>
      <c r="C105" s="213"/>
      <c r="D105" s="214" t="s">
        <v>72</v>
      </c>
      <c r="E105" s="226" t="s">
        <v>3426</v>
      </c>
      <c r="F105" s="226" t="s">
        <v>3427</v>
      </c>
      <c r="G105" s="213"/>
      <c r="H105" s="213"/>
      <c r="I105" s="216"/>
      <c r="J105" s="227">
        <f>BK105</f>
        <v>0</v>
      </c>
      <c r="K105" s="213"/>
      <c r="L105" s="218"/>
      <c r="M105" s="219"/>
      <c r="N105" s="220"/>
      <c r="O105" s="220"/>
      <c r="P105" s="221">
        <f>SUM(P106:P124)</f>
        <v>0</v>
      </c>
      <c r="Q105" s="220"/>
      <c r="R105" s="221">
        <f>SUM(R106:R124)</f>
        <v>0</v>
      </c>
      <c r="S105" s="220"/>
      <c r="T105" s="222">
        <f>SUM(T106:T124)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3" t="s">
        <v>80</v>
      </c>
      <c r="AT105" s="224" t="s">
        <v>72</v>
      </c>
      <c r="AU105" s="224" t="s">
        <v>82</v>
      </c>
      <c r="AY105" s="223" t="s">
        <v>177</v>
      </c>
      <c r="BK105" s="225">
        <f>SUM(BK106:BK124)</f>
        <v>0</v>
      </c>
    </row>
    <row r="106" s="2" customFormat="1" ht="30" customHeight="1">
      <c r="A106" s="40"/>
      <c r="B106" s="41"/>
      <c r="C106" s="228" t="s">
        <v>195</v>
      </c>
      <c r="D106" s="228" t="s">
        <v>179</v>
      </c>
      <c r="E106" s="229" t="s">
        <v>3428</v>
      </c>
      <c r="F106" s="230" t="s">
        <v>3429</v>
      </c>
      <c r="G106" s="231" t="s">
        <v>1276</v>
      </c>
      <c r="H106" s="232">
        <v>1</v>
      </c>
      <c r="I106" s="233"/>
      <c r="J106" s="234">
        <f>ROUND(I106*H106,2)</f>
        <v>0</v>
      </c>
      <c r="K106" s="230" t="s">
        <v>21</v>
      </c>
      <c r="L106" s="46"/>
      <c r="M106" s="235" t="s">
        <v>21</v>
      </c>
      <c r="N106" s="236" t="s">
        <v>44</v>
      </c>
      <c r="O106" s="86"/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9" t="s">
        <v>184</v>
      </c>
      <c r="AT106" s="239" t="s">
        <v>179</v>
      </c>
      <c r="AU106" s="239" t="s">
        <v>199</v>
      </c>
      <c r="AY106" s="19" t="s">
        <v>177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9" t="s">
        <v>80</v>
      </c>
      <c r="BK106" s="240">
        <f>ROUND(I106*H106,2)</f>
        <v>0</v>
      </c>
      <c r="BL106" s="19" t="s">
        <v>184</v>
      </c>
      <c r="BM106" s="239" t="s">
        <v>3430</v>
      </c>
    </row>
    <row r="107" s="2" customFormat="1" ht="14.4" customHeight="1">
      <c r="A107" s="40"/>
      <c r="B107" s="41"/>
      <c r="C107" s="228" t="s">
        <v>237</v>
      </c>
      <c r="D107" s="228" t="s">
        <v>179</v>
      </c>
      <c r="E107" s="229" t="s">
        <v>3431</v>
      </c>
      <c r="F107" s="230" t="s">
        <v>3432</v>
      </c>
      <c r="G107" s="231" t="s">
        <v>3122</v>
      </c>
      <c r="H107" s="232">
        <v>12</v>
      </c>
      <c r="I107" s="233"/>
      <c r="J107" s="234">
        <f>ROUND(I107*H107,2)</f>
        <v>0</v>
      </c>
      <c r="K107" s="230" t="s">
        <v>21</v>
      </c>
      <c r="L107" s="46"/>
      <c r="M107" s="235" t="s">
        <v>21</v>
      </c>
      <c r="N107" s="236" t="s">
        <v>44</v>
      </c>
      <c r="O107" s="86"/>
      <c r="P107" s="237">
        <f>O107*H107</f>
        <v>0</v>
      </c>
      <c r="Q107" s="237">
        <v>0</v>
      </c>
      <c r="R107" s="237">
        <f>Q107*H107</f>
        <v>0</v>
      </c>
      <c r="S107" s="237">
        <v>0</v>
      </c>
      <c r="T107" s="23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9" t="s">
        <v>184</v>
      </c>
      <c r="AT107" s="239" t="s">
        <v>179</v>
      </c>
      <c r="AU107" s="239" t="s">
        <v>199</v>
      </c>
      <c r="AY107" s="19" t="s">
        <v>177</v>
      </c>
      <c r="BE107" s="240">
        <f>IF(N107="základní",J107,0)</f>
        <v>0</v>
      </c>
      <c r="BF107" s="240">
        <f>IF(N107="snížená",J107,0)</f>
        <v>0</v>
      </c>
      <c r="BG107" s="240">
        <f>IF(N107="zákl. přenesená",J107,0)</f>
        <v>0</v>
      </c>
      <c r="BH107" s="240">
        <f>IF(N107="sníž. přenesená",J107,0)</f>
        <v>0</v>
      </c>
      <c r="BI107" s="240">
        <f>IF(N107="nulová",J107,0)</f>
        <v>0</v>
      </c>
      <c r="BJ107" s="19" t="s">
        <v>80</v>
      </c>
      <c r="BK107" s="240">
        <f>ROUND(I107*H107,2)</f>
        <v>0</v>
      </c>
      <c r="BL107" s="19" t="s">
        <v>184</v>
      </c>
      <c r="BM107" s="239" t="s">
        <v>3433</v>
      </c>
    </row>
    <row r="108" s="2" customFormat="1" ht="14.4" customHeight="1">
      <c r="A108" s="40"/>
      <c r="B108" s="41"/>
      <c r="C108" s="228" t="s">
        <v>244</v>
      </c>
      <c r="D108" s="228" t="s">
        <v>179</v>
      </c>
      <c r="E108" s="229" t="s">
        <v>3434</v>
      </c>
      <c r="F108" s="230" t="s">
        <v>3435</v>
      </c>
      <c r="G108" s="231" t="s">
        <v>3122</v>
      </c>
      <c r="H108" s="232">
        <v>4</v>
      </c>
      <c r="I108" s="233"/>
      <c r="J108" s="234">
        <f>ROUND(I108*H108,2)</f>
        <v>0</v>
      </c>
      <c r="K108" s="230" t="s">
        <v>21</v>
      </c>
      <c r="L108" s="46"/>
      <c r="M108" s="235" t="s">
        <v>21</v>
      </c>
      <c r="N108" s="236" t="s">
        <v>44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184</v>
      </c>
      <c r="AT108" s="239" t="s">
        <v>179</v>
      </c>
      <c r="AU108" s="239" t="s">
        <v>199</v>
      </c>
      <c r="AY108" s="19" t="s">
        <v>177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80</v>
      </c>
      <c r="BK108" s="240">
        <f>ROUND(I108*H108,2)</f>
        <v>0</v>
      </c>
      <c r="BL108" s="19" t="s">
        <v>184</v>
      </c>
      <c r="BM108" s="239" t="s">
        <v>3436</v>
      </c>
    </row>
    <row r="109" s="2" customFormat="1" ht="14.4" customHeight="1">
      <c r="A109" s="40"/>
      <c r="B109" s="41"/>
      <c r="C109" s="228" t="s">
        <v>249</v>
      </c>
      <c r="D109" s="228" t="s">
        <v>179</v>
      </c>
      <c r="E109" s="229" t="s">
        <v>3437</v>
      </c>
      <c r="F109" s="230" t="s">
        <v>3438</v>
      </c>
      <c r="G109" s="231" t="s">
        <v>3122</v>
      </c>
      <c r="H109" s="232">
        <v>2</v>
      </c>
      <c r="I109" s="233"/>
      <c r="J109" s="234">
        <f>ROUND(I109*H109,2)</f>
        <v>0</v>
      </c>
      <c r="K109" s="230" t="s">
        <v>21</v>
      </c>
      <c r="L109" s="46"/>
      <c r="M109" s="235" t="s">
        <v>21</v>
      </c>
      <c r="N109" s="236" t="s">
        <v>44</v>
      </c>
      <c r="O109" s="86"/>
      <c r="P109" s="237">
        <f>O109*H109</f>
        <v>0</v>
      </c>
      <c r="Q109" s="237">
        <v>0</v>
      </c>
      <c r="R109" s="237">
        <f>Q109*H109</f>
        <v>0</v>
      </c>
      <c r="S109" s="237">
        <v>0</v>
      </c>
      <c r="T109" s="23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9" t="s">
        <v>184</v>
      </c>
      <c r="AT109" s="239" t="s">
        <v>179</v>
      </c>
      <c r="AU109" s="239" t="s">
        <v>199</v>
      </c>
      <c r="AY109" s="19" t="s">
        <v>177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19" t="s">
        <v>80</v>
      </c>
      <c r="BK109" s="240">
        <f>ROUND(I109*H109,2)</f>
        <v>0</v>
      </c>
      <c r="BL109" s="19" t="s">
        <v>184</v>
      </c>
      <c r="BM109" s="239" t="s">
        <v>3439</v>
      </c>
    </row>
    <row r="110" s="2" customFormat="1" ht="14.4" customHeight="1">
      <c r="A110" s="40"/>
      <c r="B110" s="41"/>
      <c r="C110" s="228" t="s">
        <v>255</v>
      </c>
      <c r="D110" s="228" t="s">
        <v>179</v>
      </c>
      <c r="E110" s="229" t="s">
        <v>3440</v>
      </c>
      <c r="F110" s="230" t="s">
        <v>3441</v>
      </c>
      <c r="G110" s="231" t="s">
        <v>3122</v>
      </c>
      <c r="H110" s="232">
        <v>2</v>
      </c>
      <c r="I110" s="233"/>
      <c r="J110" s="234">
        <f>ROUND(I110*H110,2)</f>
        <v>0</v>
      </c>
      <c r="K110" s="230" t="s">
        <v>21</v>
      </c>
      <c r="L110" s="46"/>
      <c r="M110" s="235" t="s">
        <v>21</v>
      </c>
      <c r="N110" s="236" t="s">
        <v>44</v>
      </c>
      <c r="O110" s="86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9" t="s">
        <v>184</v>
      </c>
      <c r="AT110" s="239" t="s">
        <v>179</v>
      </c>
      <c r="AU110" s="239" t="s">
        <v>199</v>
      </c>
      <c r="AY110" s="19" t="s">
        <v>177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9" t="s">
        <v>80</v>
      </c>
      <c r="BK110" s="240">
        <f>ROUND(I110*H110,2)</f>
        <v>0</v>
      </c>
      <c r="BL110" s="19" t="s">
        <v>184</v>
      </c>
      <c r="BM110" s="239" t="s">
        <v>3442</v>
      </c>
    </row>
    <row r="111" s="2" customFormat="1" ht="14.4" customHeight="1">
      <c r="A111" s="40"/>
      <c r="B111" s="41"/>
      <c r="C111" s="228" t="s">
        <v>261</v>
      </c>
      <c r="D111" s="228" t="s">
        <v>179</v>
      </c>
      <c r="E111" s="229" t="s">
        <v>3443</v>
      </c>
      <c r="F111" s="230" t="s">
        <v>3444</v>
      </c>
      <c r="G111" s="231" t="s">
        <v>3122</v>
      </c>
      <c r="H111" s="232">
        <v>2</v>
      </c>
      <c r="I111" s="233"/>
      <c r="J111" s="234">
        <f>ROUND(I111*H111,2)</f>
        <v>0</v>
      </c>
      <c r="K111" s="230" t="s">
        <v>21</v>
      </c>
      <c r="L111" s="46"/>
      <c r="M111" s="235" t="s">
        <v>21</v>
      </c>
      <c r="N111" s="236" t="s">
        <v>44</v>
      </c>
      <c r="O111" s="86"/>
      <c r="P111" s="237">
        <f>O111*H111</f>
        <v>0</v>
      </c>
      <c r="Q111" s="237">
        <v>0</v>
      </c>
      <c r="R111" s="237">
        <f>Q111*H111</f>
        <v>0</v>
      </c>
      <c r="S111" s="237">
        <v>0</v>
      </c>
      <c r="T111" s="23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9" t="s">
        <v>184</v>
      </c>
      <c r="AT111" s="239" t="s">
        <v>179</v>
      </c>
      <c r="AU111" s="239" t="s">
        <v>199</v>
      </c>
      <c r="AY111" s="19" t="s">
        <v>177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19" t="s">
        <v>80</v>
      </c>
      <c r="BK111" s="240">
        <f>ROUND(I111*H111,2)</f>
        <v>0</v>
      </c>
      <c r="BL111" s="19" t="s">
        <v>184</v>
      </c>
      <c r="BM111" s="239" t="s">
        <v>3445</v>
      </c>
    </row>
    <row r="112" s="2" customFormat="1" ht="14.4" customHeight="1">
      <c r="A112" s="40"/>
      <c r="B112" s="41"/>
      <c r="C112" s="228" t="s">
        <v>266</v>
      </c>
      <c r="D112" s="228" t="s">
        <v>179</v>
      </c>
      <c r="E112" s="229" t="s">
        <v>3446</v>
      </c>
      <c r="F112" s="230" t="s">
        <v>3447</v>
      </c>
      <c r="G112" s="231" t="s">
        <v>3122</v>
      </c>
      <c r="H112" s="232">
        <v>1</v>
      </c>
      <c r="I112" s="233"/>
      <c r="J112" s="234">
        <f>ROUND(I112*H112,2)</f>
        <v>0</v>
      </c>
      <c r="K112" s="230" t="s">
        <v>21</v>
      </c>
      <c r="L112" s="46"/>
      <c r="M112" s="235" t="s">
        <v>21</v>
      </c>
      <c r="N112" s="236" t="s">
        <v>44</v>
      </c>
      <c r="O112" s="86"/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184</v>
      </c>
      <c r="AT112" s="239" t="s">
        <v>179</v>
      </c>
      <c r="AU112" s="239" t="s">
        <v>199</v>
      </c>
      <c r="AY112" s="19" t="s">
        <v>177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80</v>
      </c>
      <c r="BK112" s="240">
        <f>ROUND(I112*H112,2)</f>
        <v>0</v>
      </c>
      <c r="BL112" s="19" t="s">
        <v>184</v>
      </c>
      <c r="BM112" s="239" t="s">
        <v>3448</v>
      </c>
    </row>
    <row r="113" s="2" customFormat="1" ht="14.4" customHeight="1">
      <c r="A113" s="40"/>
      <c r="B113" s="41"/>
      <c r="C113" s="228" t="s">
        <v>8</v>
      </c>
      <c r="D113" s="228" t="s">
        <v>179</v>
      </c>
      <c r="E113" s="229" t="s">
        <v>3449</v>
      </c>
      <c r="F113" s="230" t="s">
        <v>3450</v>
      </c>
      <c r="G113" s="231" t="s">
        <v>3122</v>
      </c>
      <c r="H113" s="232">
        <v>1</v>
      </c>
      <c r="I113" s="233"/>
      <c r="J113" s="234">
        <f>ROUND(I113*H113,2)</f>
        <v>0</v>
      </c>
      <c r="K113" s="230" t="s">
        <v>21</v>
      </c>
      <c r="L113" s="46"/>
      <c r="M113" s="235" t="s">
        <v>21</v>
      </c>
      <c r="N113" s="236" t="s">
        <v>44</v>
      </c>
      <c r="O113" s="86"/>
      <c r="P113" s="237">
        <f>O113*H113</f>
        <v>0</v>
      </c>
      <c r="Q113" s="237">
        <v>0</v>
      </c>
      <c r="R113" s="237">
        <f>Q113*H113</f>
        <v>0</v>
      </c>
      <c r="S113" s="237">
        <v>0</v>
      </c>
      <c r="T113" s="23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9" t="s">
        <v>184</v>
      </c>
      <c r="AT113" s="239" t="s">
        <v>179</v>
      </c>
      <c r="AU113" s="239" t="s">
        <v>199</v>
      </c>
      <c r="AY113" s="19" t="s">
        <v>177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19" t="s">
        <v>80</v>
      </c>
      <c r="BK113" s="240">
        <f>ROUND(I113*H113,2)</f>
        <v>0</v>
      </c>
      <c r="BL113" s="19" t="s">
        <v>184</v>
      </c>
      <c r="BM113" s="239" t="s">
        <v>3451</v>
      </c>
    </row>
    <row r="114" s="2" customFormat="1" ht="14.4" customHeight="1">
      <c r="A114" s="40"/>
      <c r="B114" s="41"/>
      <c r="C114" s="228" t="s">
        <v>290</v>
      </c>
      <c r="D114" s="228" t="s">
        <v>179</v>
      </c>
      <c r="E114" s="229" t="s">
        <v>3452</v>
      </c>
      <c r="F114" s="230" t="s">
        <v>3453</v>
      </c>
      <c r="G114" s="231" t="s">
        <v>3122</v>
      </c>
      <c r="H114" s="232">
        <v>1</v>
      </c>
      <c r="I114" s="233"/>
      <c r="J114" s="234">
        <f>ROUND(I114*H114,2)</f>
        <v>0</v>
      </c>
      <c r="K114" s="230" t="s">
        <v>21</v>
      </c>
      <c r="L114" s="46"/>
      <c r="M114" s="235" t="s">
        <v>21</v>
      </c>
      <c r="N114" s="236" t="s">
        <v>44</v>
      </c>
      <c r="O114" s="86"/>
      <c r="P114" s="237">
        <f>O114*H114</f>
        <v>0</v>
      </c>
      <c r="Q114" s="237">
        <v>0</v>
      </c>
      <c r="R114" s="237">
        <f>Q114*H114</f>
        <v>0</v>
      </c>
      <c r="S114" s="237">
        <v>0</v>
      </c>
      <c r="T114" s="23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9" t="s">
        <v>184</v>
      </c>
      <c r="AT114" s="239" t="s">
        <v>179</v>
      </c>
      <c r="AU114" s="239" t="s">
        <v>199</v>
      </c>
      <c r="AY114" s="19" t="s">
        <v>177</v>
      </c>
      <c r="BE114" s="240">
        <f>IF(N114="základní",J114,0)</f>
        <v>0</v>
      </c>
      <c r="BF114" s="240">
        <f>IF(N114="snížená",J114,0)</f>
        <v>0</v>
      </c>
      <c r="BG114" s="240">
        <f>IF(N114="zákl. přenesená",J114,0)</f>
        <v>0</v>
      </c>
      <c r="BH114" s="240">
        <f>IF(N114="sníž. přenesená",J114,0)</f>
        <v>0</v>
      </c>
      <c r="BI114" s="240">
        <f>IF(N114="nulová",J114,0)</f>
        <v>0</v>
      </c>
      <c r="BJ114" s="19" t="s">
        <v>80</v>
      </c>
      <c r="BK114" s="240">
        <f>ROUND(I114*H114,2)</f>
        <v>0</v>
      </c>
      <c r="BL114" s="19" t="s">
        <v>184</v>
      </c>
      <c r="BM114" s="239" t="s">
        <v>3454</v>
      </c>
    </row>
    <row r="115" s="2" customFormat="1" ht="14.4" customHeight="1">
      <c r="A115" s="40"/>
      <c r="B115" s="41"/>
      <c r="C115" s="228" t="s">
        <v>298</v>
      </c>
      <c r="D115" s="228" t="s">
        <v>179</v>
      </c>
      <c r="E115" s="229" t="s">
        <v>3455</v>
      </c>
      <c r="F115" s="230" t="s">
        <v>3456</v>
      </c>
      <c r="G115" s="231" t="s">
        <v>3122</v>
      </c>
      <c r="H115" s="232">
        <v>2</v>
      </c>
      <c r="I115" s="233"/>
      <c r="J115" s="234">
        <f>ROUND(I115*H115,2)</f>
        <v>0</v>
      </c>
      <c r="K115" s="230" t="s">
        <v>21</v>
      </c>
      <c r="L115" s="46"/>
      <c r="M115" s="235" t="s">
        <v>21</v>
      </c>
      <c r="N115" s="236" t="s">
        <v>44</v>
      </c>
      <c r="O115" s="86"/>
      <c r="P115" s="237">
        <f>O115*H115</f>
        <v>0</v>
      </c>
      <c r="Q115" s="237">
        <v>0</v>
      </c>
      <c r="R115" s="237">
        <f>Q115*H115</f>
        <v>0</v>
      </c>
      <c r="S115" s="237">
        <v>0</v>
      </c>
      <c r="T115" s="23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9" t="s">
        <v>184</v>
      </c>
      <c r="AT115" s="239" t="s">
        <v>179</v>
      </c>
      <c r="AU115" s="239" t="s">
        <v>199</v>
      </c>
      <c r="AY115" s="19" t="s">
        <v>177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19" t="s">
        <v>80</v>
      </c>
      <c r="BK115" s="240">
        <f>ROUND(I115*H115,2)</f>
        <v>0</v>
      </c>
      <c r="BL115" s="19" t="s">
        <v>184</v>
      </c>
      <c r="BM115" s="239" t="s">
        <v>3457</v>
      </c>
    </row>
    <row r="116" s="2" customFormat="1" ht="14.4" customHeight="1">
      <c r="A116" s="40"/>
      <c r="B116" s="41"/>
      <c r="C116" s="228" t="s">
        <v>303</v>
      </c>
      <c r="D116" s="228" t="s">
        <v>179</v>
      </c>
      <c r="E116" s="229" t="s">
        <v>3458</v>
      </c>
      <c r="F116" s="230" t="s">
        <v>3459</v>
      </c>
      <c r="G116" s="231" t="s">
        <v>3122</v>
      </c>
      <c r="H116" s="232">
        <v>4</v>
      </c>
      <c r="I116" s="233"/>
      <c r="J116" s="234">
        <f>ROUND(I116*H116,2)</f>
        <v>0</v>
      </c>
      <c r="K116" s="230" t="s">
        <v>21</v>
      </c>
      <c r="L116" s="46"/>
      <c r="M116" s="235" t="s">
        <v>21</v>
      </c>
      <c r="N116" s="236" t="s">
        <v>44</v>
      </c>
      <c r="O116" s="86"/>
      <c r="P116" s="237">
        <f>O116*H116</f>
        <v>0</v>
      </c>
      <c r="Q116" s="237">
        <v>0</v>
      </c>
      <c r="R116" s="237">
        <f>Q116*H116</f>
        <v>0</v>
      </c>
      <c r="S116" s="237">
        <v>0</v>
      </c>
      <c r="T116" s="23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9" t="s">
        <v>184</v>
      </c>
      <c r="AT116" s="239" t="s">
        <v>179</v>
      </c>
      <c r="AU116" s="239" t="s">
        <v>199</v>
      </c>
      <c r="AY116" s="19" t="s">
        <v>177</v>
      </c>
      <c r="BE116" s="240">
        <f>IF(N116="základní",J116,0)</f>
        <v>0</v>
      </c>
      <c r="BF116" s="240">
        <f>IF(N116="snížená",J116,0)</f>
        <v>0</v>
      </c>
      <c r="BG116" s="240">
        <f>IF(N116="zákl. přenesená",J116,0)</f>
        <v>0</v>
      </c>
      <c r="BH116" s="240">
        <f>IF(N116="sníž. přenesená",J116,0)</f>
        <v>0</v>
      </c>
      <c r="BI116" s="240">
        <f>IF(N116="nulová",J116,0)</f>
        <v>0</v>
      </c>
      <c r="BJ116" s="19" t="s">
        <v>80</v>
      </c>
      <c r="BK116" s="240">
        <f>ROUND(I116*H116,2)</f>
        <v>0</v>
      </c>
      <c r="BL116" s="19" t="s">
        <v>184</v>
      </c>
      <c r="BM116" s="239" t="s">
        <v>3460</v>
      </c>
    </row>
    <row r="117" s="2" customFormat="1" ht="14.4" customHeight="1">
      <c r="A117" s="40"/>
      <c r="B117" s="41"/>
      <c r="C117" s="228" t="s">
        <v>312</v>
      </c>
      <c r="D117" s="228" t="s">
        <v>179</v>
      </c>
      <c r="E117" s="229" t="s">
        <v>3461</v>
      </c>
      <c r="F117" s="230" t="s">
        <v>3462</v>
      </c>
      <c r="G117" s="231" t="s">
        <v>3122</v>
      </c>
      <c r="H117" s="232">
        <v>2</v>
      </c>
      <c r="I117" s="233"/>
      <c r="J117" s="234">
        <f>ROUND(I117*H117,2)</f>
        <v>0</v>
      </c>
      <c r="K117" s="230" t="s">
        <v>21</v>
      </c>
      <c r="L117" s="46"/>
      <c r="M117" s="235" t="s">
        <v>21</v>
      </c>
      <c r="N117" s="236" t="s">
        <v>44</v>
      </c>
      <c r="O117" s="86"/>
      <c r="P117" s="237">
        <f>O117*H117</f>
        <v>0</v>
      </c>
      <c r="Q117" s="237">
        <v>0</v>
      </c>
      <c r="R117" s="237">
        <f>Q117*H117</f>
        <v>0</v>
      </c>
      <c r="S117" s="237">
        <v>0</v>
      </c>
      <c r="T117" s="23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9" t="s">
        <v>184</v>
      </c>
      <c r="AT117" s="239" t="s">
        <v>179</v>
      </c>
      <c r="AU117" s="239" t="s">
        <v>199</v>
      </c>
      <c r="AY117" s="19" t="s">
        <v>177</v>
      </c>
      <c r="BE117" s="240">
        <f>IF(N117="základní",J117,0)</f>
        <v>0</v>
      </c>
      <c r="BF117" s="240">
        <f>IF(N117="snížená",J117,0)</f>
        <v>0</v>
      </c>
      <c r="BG117" s="240">
        <f>IF(N117="zákl. přenesená",J117,0)</f>
        <v>0</v>
      </c>
      <c r="BH117" s="240">
        <f>IF(N117="sníž. přenesená",J117,0)</f>
        <v>0</v>
      </c>
      <c r="BI117" s="240">
        <f>IF(N117="nulová",J117,0)</f>
        <v>0</v>
      </c>
      <c r="BJ117" s="19" t="s">
        <v>80</v>
      </c>
      <c r="BK117" s="240">
        <f>ROUND(I117*H117,2)</f>
        <v>0</v>
      </c>
      <c r="BL117" s="19" t="s">
        <v>184</v>
      </c>
      <c r="BM117" s="239" t="s">
        <v>3463</v>
      </c>
    </row>
    <row r="118" s="2" customFormat="1" ht="14.4" customHeight="1">
      <c r="A118" s="40"/>
      <c r="B118" s="41"/>
      <c r="C118" s="228" t="s">
        <v>316</v>
      </c>
      <c r="D118" s="228" t="s">
        <v>179</v>
      </c>
      <c r="E118" s="229" t="s">
        <v>3464</v>
      </c>
      <c r="F118" s="230" t="s">
        <v>3465</v>
      </c>
      <c r="G118" s="231" t="s">
        <v>3122</v>
      </c>
      <c r="H118" s="232">
        <v>1</v>
      </c>
      <c r="I118" s="233"/>
      <c r="J118" s="234">
        <f>ROUND(I118*H118,2)</f>
        <v>0</v>
      </c>
      <c r="K118" s="230" t="s">
        <v>21</v>
      </c>
      <c r="L118" s="46"/>
      <c r="M118" s="235" t="s">
        <v>21</v>
      </c>
      <c r="N118" s="236" t="s">
        <v>44</v>
      </c>
      <c r="O118" s="86"/>
      <c r="P118" s="237">
        <f>O118*H118</f>
        <v>0</v>
      </c>
      <c r="Q118" s="237">
        <v>0</v>
      </c>
      <c r="R118" s="237">
        <f>Q118*H118</f>
        <v>0</v>
      </c>
      <c r="S118" s="237">
        <v>0</v>
      </c>
      <c r="T118" s="23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9" t="s">
        <v>184</v>
      </c>
      <c r="AT118" s="239" t="s">
        <v>179</v>
      </c>
      <c r="AU118" s="239" t="s">
        <v>199</v>
      </c>
      <c r="AY118" s="19" t="s">
        <v>177</v>
      </c>
      <c r="BE118" s="240">
        <f>IF(N118="základní",J118,0)</f>
        <v>0</v>
      </c>
      <c r="BF118" s="240">
        <f>IF(N118="snížená",J118,0)</f>
        <v>0</v>
      </c>
      <c r="BG118" s="240">
        <f>IF(N118="zákl. přenesená",J118,0)</f>
        <v>0</v>
      </c>
      <c r="BH118" s="240">
        <f>IF(N118="sníž. přenesená",J118,0)</f>
        <v>0</v>
      </c>
      <c r="BI118" s="240">
        <f>IF(N118="nulová",J118,0)</f>
        <v>0</v>
      </c>
      <c r="BJ118" s="19" t="s">
        <v>80</v>
      </c>
      <c r="BK118" s="240">
        <f>ROUND(I118*H118,2)</f>
        <v>0</v>
      </c>
      <c r="BL118" s="19" t="s">
        <v>184</v>
      </c>
      <c r="BM118" s="239" t="s">
        <v>3466</v>
      </c>
    </row>
    <row r="119" s="2" customFormat="1" ht="14.4" customHeight="1">
      <c r="A119" s="40"/>
      <c r="B119" s="41"/>
      <c r="C119" s="228" t="s">
        <v>7</v>
      </c>
      <c r="D119" s="228" t="s">
        <v>179</v>
      </c>
      <c r="E119" s="229" t="s">
        <v>3467</v>
      </c>
      <c r="F119" s="230" t="s">
        <v>3468</v>
      </c>
      <c r="G119" s="231" t="s">
        <v>3122</v>
      </c>
      <c r="H119" s="232">
        <v>1</v>
      </c>
      <c r="I119" s="233"/>
      <c r="J119" s="234">
        <f>ROUND(I119*H119,2)</f>
        <v>0</v>
      </c>
      <c r="K119" s="230" t="s">
        <v>21</v>
      </c>
      <c r="L119" s="46"/>
      <c r="M119" s="235" t="s">
        <v>21</v>
      </c>
      <c r="N119" s="236" t="s">
        <v>44</v>
      </c>
      <c r="O119" s="86"/>
      <c r="P119" s="237">
        <f>O119*H119</f>
        <v>0</v>
      </c>
      <c r="Q119" s="237">
        <v>0</v>
      </c>
      <c r="R119" s="237">
        <f>Q119*H119</f>
        <v>0</v>
      </c>
      <c r="S119" s="237">
        <v>0</v>
      </c>
      <c r="T119" s="23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9" t="s">
        <v>184</v>
      </c>
      <c r="AT119" s="239" t="s">
        <v>179</v>
      </c>
      <c r="AU119" s="239" t="s">
        <v>199</v>
      </c>
      <c r="AY119" s="19" t="s">
        <v>177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9" t="s">
        <v>80</v>
      </c>
      <c r="BK119" s="240">
        <f>ROUND(I119*H119,2)</f>
        <v>0</v>
      </c>
      <c r="BL119" s="19" t="s">
        <v>184</v>
      </c>
      <c r="BM119" s="239" t="s">
        <v>3469</v>
      </c>
    </row>
    <row r="120" s="2" customFormat="1" ht="14.4" customHeight="1">
      <c r="A120" s="40"/>
      <c r="B120" s="41"/>
      <c r="C120" s="228" t="s">
        <v>325</v>
      </c>
      <c r="D120" s="228" t="s">
        <v>179</v>
      </c>
      <c r="E120" s="229" t="s">
        <v>3470</v>
      </c>
      <c r="F120" s="230" t="s">
        <v>3471</v>
      </c>
      <c r="G120" s="231" t="s">
        <v>3122</v>
      </c>
      <c r="H120" s="232">
        <v>1</v>
      </c>
      <c r="I120" s="233"/>
      <c r="J120" s="234">
        <f>ROUND(I120*H120,2)</f>
        <v>0</v>
      </c>
      <c r="K120" s="230" t="s">
        <v>21</v>
      </c>
      <c r="L120" s="46"/>
      <c r="M120" s="235" t="s">
        <v>21</v>
      </c>
      <c r="N120" s="236" t="s">
        <v>44</v>
      </c>
      <c r="O120" s="86"/>
      <c r="P120" s="237">
        <f>O120*H120</f>
        <v>0</v>
      </c>
      <c r="Q120" s="237">
        <v>0</v>
      </c>
      <c r="R120" s="237">
        <f>Q120*H120</f>
        <v>0</v>
      </c>
      <c r="S120" s="237">
        <v>0</v>
      </c>
      <c r="T120" s="23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9" t="s">
        <v>184</v>
      </c>
      <c r="AT120" s="239" t="s">
        <v>179</v>
      </c>
      <c r="AU120" s="239" t="s">
        <v>199</v>
      </c>
      <c r="AY120" s="19" t="s">
        <v>177</v>
      </c>
      <c r="BE120" s="240">
        <f>IF(N120="základní",J120,0)</f>
        <v>0</v>
      </c>
      <c r="BF120" s="240">
        <f>IF(N120="snížená",J120,0)</f>
        <v>0</v>
      </c>
      <c r="BG120" s="240">
        <f>IF(N120="zákl. přenesená",J120,0)</f>
        <v>0</v>
      </c>
      <c r="BH120" s="240">
        <f>IF(N120="sníž. přenesená",J120,0)</f>
        <v>0</v>
      </c>
      <c r="BI120" s="240">
        <f>IF(N120="nulová",J120,0)</f>
        <v>0</v>
      </c>
      <c r="BJ120" s="19" t="s">
        <v>80</v>
      </c>
      <c r="BK120" s="240">
        <f>ROUND(I120*H120,2)</f>
        <v>0</v>
      </c>
      <c r="BL120" s="19" t="s">
        <v>184</v>
      </c>
      <c r="BM120" s="239" t="s">
        <v>3472</v>
      </c>
    </row>
    <row r="121" s="2" customFormat="1" ht="14.4" customHeight="1">
      <c r="A121" s="40"/>
      <c r="B121" s="41"/>
      <c r="C121" s="228" t="s">
        <v>329</v>
      </c>
      <c r="D121" s="228" t="s">
        <v>179</v>
      </c>
      <c r="E121" s="229" t="s">
        <v>3473</v>
      </c>
      <c r="F121" s="230" t="s">
        <v>3474</v>
      </c>
      <c r="G121" s="231" t="s">
        <v>3122</v>
      </c>
      <c r="H121" s="232">
        <v>1</v>
      </c>
      <c r="I121" s="233"/>
      <c r="J121" s="234">
        <f>ROUND(I121*H121,2)</f>
        <v>0</v>
      </c>
      <c r="K121" s="230" t="s">
        <v>21</v>
      </c>
      <c r="L121" s="46"/>
      <c r="M121" s="235" t="s">
        <v>21</v>
      </c>
      <c r="N121" s="236" t="s">
        <v>44</v>
      </c>
      <c r="O121" s="86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9" t="s">
        <v>184</v>
      </c>
      <c r="AT121" s="239" t="s">
        <v>179</v>
      </c>
      <c r="AU121" s="239" t="s">
        <v>199</v>
      </c>
      <c r="AY121" s="19" t="s">
        <v>177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9" t="s">
        <v>80</v>
      </c>
      <c r="BK121" s="240">
        <f>ROUND(I121*H121,2)</f>
        <v>0</v>
      </c>
      <c r="BL121" s="19" t="s">
        <v>184</v>
      </c>
      <c r="BM121" s="239" t="s">
        <v>3475</v>
      </c>
    </row>
    <row r="122" s="2" customFormat="1" ht="14.4" customHeight="1">
      <c r="A122" s="40"/>
      <c r="B122" s="41"/>
      <c r="C122" s="228" t="s">
        <v>341</v>
      </c>
      <c r="D122" s="228" t="s">
        <v>179</v>
      </c>
      <c r="E122" s="229" t="s">
        <v>3476</v>
      </c>
      <c r="F122" s="230" t="s">
        <v>3477</v>
      </c>
      <c r="G122" s="231" t="s">
        <v>3122</v>
      </c>
      <c r="H122" s="232">
        <v>1</v>
      </c>
      <c r="I122" s="233"/>
      <c r="J122" s="234">
        <f>ROUND(I122*H122,2)</f>
        <v>0</v>
      </c>
      <c r="K122" s="230" t="s">
        <v>21</v>
      </c>
      <c r="L122" s="46"/>
      <c r="M122" s="235" t="s">
        <v>21</v>
      </c>
      <c r="N122" s="236" t="s">
        <v>44</v>
      </c>
      <c r="O122" s="86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9" t="s">
        <v>184</v>
      </c>
      <c r="AT122" s="239" t="s">
        <v>179</v>
      </c>
      <c r="AU122" s="239" t="s">
        <v>199</v>
      </c>
      <c r="AY122" s="19" t="s">
        <v>177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9" t="s">
        <v>80</v>
      </c>
      <c r="BK122" s="240">
        <f>ROUND(I122*H122,2)</f>
        <v>0</v>
      </c>
      <c r="BL122" s="19" t="s">
        <v>184</v>
      </c>
      <c r="BM122" s="239" t="s">
        <v>3478</v>
      </c>
    </row>
    <row r="123" s="2" customFormat="1" ht="14.4" customHeight="1">
      <c r="A123" s="40"/>
      <c r="B123" s="41"/>
      <c r="C123" s="228" t="s">
        <v>346</v>
      </c>
      <c r="D123" s="228" t="s">
        <v>179</v>
      </c>
      <c r="E123" s="229" t="s">
        <v>3479</v>
      </c>
      <c r="F123" s="230" t="s">
        <v>3480</v>
      </c>
      <c r="G123" s="231" t="s">
        <v>3122</v>
      </c>
      <c r="H123" s="232">
        <v>16</v>
      </c>
      <c r="I123" s="233"/>
      <c r="J123" s="234">
        <f>ROUND(I123*H123,2)</f>
        <v>0</v>
      </c>
      <c r="K123" s="230" t="s">
        <v>21</v>
      </c>
      <c r="L123" s="46"/>
      <c r="M123" s="235" t="s">
        <v>21</v>
      </c>
      <c r="N123" s="236" t="s">
        <v>44</v>
      </c>
      <c r="O123" s="86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9" t="s">
        <v>184</v>
      </c>
      <c r="AT123" s="239" t="s">
        <v>179</v>
      </c>
      <c r="AU123" s="239" t="s">
        <v>199</v>
      </c>
      <c r="AY123" s="19" t="s">
        <v>177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9" t="s">
        <v>80</v>
      </c>
      <c r="BK123" s="240">
        <f>ROUND(I123*H123,2)</f>
        <v>0</v>
      </c>
      <c r="BL123" s="19" t="s">
        <v>184</v>
      </c>
      <c r="BM123" s="239" t="s">
        <v>3481</v>
      </c>
    </row>
    <row r="124" s="2" customFormat="1" ht="14.4" customHeight="1">
      <c r="A124" s="40"/>
      <c r="B124" s="41"/>
      <c r="C124" s="228" t="s">
        <v>355</v>
      </c>
      <c r="D124" s="228" t="s">
        <v>179</v>
      </c>
      <c r="E124" s="229" t="s">
        <v>3482</v>
      </c>
      <c r="F124" s="230" t="s">
        <v>3483</v>
      </c>
      <c r="G124" s="231" t="s">
        <v>3122</v>
      </c>
      <c r="H124" s="232">
        <v>16</v>
      </c>
      <c r="I124" s="233"/>
      <c r="J124" s="234">
        <f>ROUND(I124*H124,2)</f>
        <v>0</v>
      </c>
      <c r="K124" s="230" t="s">
        <v>21</v>
      </c>
      <c r="L124" s="46"/>
      <c r="M124" s="235" t="s">
        <v>21</v>
      </c>
      <c r="N124" s="236" t="s">
        <v>44</v>
      </c>
      <c r="O124" s="8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9" t="s">
        <v>184</v>
      </c>
      <c r="AT124" s="239" t="s">
        <v>179</v>
      </c>
      <c r="AU124" s="239" t="s">
        <v>199</v>
      </c>
      <c r="AY124" s="19" t="s">
        <v>177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9" t="s">
        <v>80</v>
      </c>
      <c r="BK124" s="240">
        <f>ROUND(I124*H124,2)</f>
        <v>0</v>
      </c>
      <c r="BL124" s="19" t="s">
        <v>184</v>
      </c>
      <c r="BM124" s="239" t="s">
        <v>3484</v>
      </c>
    </row>
    <row r="125" s="12" customFormat="1" ht="20.88" customHeight="1">
      <c r="A125" s="12"/>
      <c r="B125" s="212"/>
      <c r="C125" s="213"/>
      <c r="D125" s="214" t="s">
        <v>72</v>
      </c>
      <c r="E125" s="226" t="s">
        <v>3485</v>
      </c>
      <c r="F125" s="226" t="s">
        <v>3486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SUM(P126:P137)</f>
        <v>0</v>
      </c>
      <c r="Q125" s="220"/>
      <c r="R125" s="221">
        <f>SUM(R126:R137)</f>
        <v>0</v>
      </c>
      <c r="S125" s="220"/>
      <c r="T125" s="222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80</v>
      </c>
      <c r="AT125" s="224" t="s">
        <v>72</v>
      </c>
      <c r="AU125" s="224" t="s">
        <v>82</v>
      </c>
      <c r="AY125" s="223" t="s">
        <v>177</v>
      </c>
      <c r="BK125" s="225">
        <f>SUM(BK126:BK137)</f>
        <v>0</v>
      </c>
    </row>
    <row r="126" s="2" customFormat="1" ht="14.4" customHeight="1">
      <c r="A126" s="40"/>
      <c r="B126" s="41"/>
      <c r="C126" s="228" t="s">
        <v>361</v>
      </c>
      <c r="D126" s="228" t="s">
        <v>179</v>
      </c>
      <c r="E126" s="229" t="s">
        <v>3487</v>
      </c>
      <c r="F126" s="230" t="s">
        <v>3488</v>
      </c>
      <c r="G126" s="231" t="s">
        <v>293</v>
      </c>
      <c r="H126" s="232">
        <v>14</v>
      </c>
      <c r="I126" s="233"/>
      <c r="J126" s="234">
        <f>ROUND(I126*H126,2)</f>
        <v>0</v>
      </c>
      <c r="K126" s="230" t="s">
        <v>21</v>
      </c>
      <c r="L126" s="46"/>
      <c r="M126" s="235" t="s">
        <v>21</v>
      </c>
      <c r="N126" s="236" t="s">
        <v>44</v>
      </c>
      <c r="O126" s="86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9" t="s">
        <v>184</v>
      </c>
      <c r="AT126" s="239" t="s">
        <v>179</v>
      </c>
      <c r="AU126" s="239" t="s">
        <v>199</v>
      </c>
      <c r="AY126" s="19" t="s">
        <v>177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9" t="s">
        <v>80</v>
      </c>
      <c r="BK126" s="240">
        <f>ROUND(I126*H126,2)</f>
        <v>0</v>
      </c>
      <c r="BL126" s="19" t="s">
        <v>184</v>
      </c>
      <c r="BM126" s="239" t="s">
        <v>3489</v>
      </c>
    </row>
    <row r="127" s="2" customFormat="1" ht="14.4" customHeight="1">
      <c r="A127" s="40"/>
      <c r="B127" s="41"/>
      <c r="C127" s="228" t="s">
        <v>366</v>
      </c>
      <c r="D127" s="228" t="s">
        <v>179</v>
      </c>
      <c r="E127" s="229" t="s">
        <v>3490</v>
      </c>
      <c r="F127" s="230" t="s">
        <v>3491</v>
      </c>
      <c r="G127" s="231" t="s">
        <v>293</v>
      </c>
      <c r="H127" s="232">
        <v>36</v>
      </c>
      <c r="I127" s="233"/>
      <c r="J127" s="234">
        <f>ROUND(I127*H127,2)</f>
        <v>0</v>
      </c>
      <c r="K127" s="230" t="s">
        <v>21</v>
      </c>
      <c r="L127" s="46"/>
      <c r="M127" s="235" t="s">
        <v>21</v>
      </c>
      <c r="N127" s="236" t="s">
        <v>44</v>
      </c>
      <c r="O127" s="86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9" t="s">
        <v>184</v>
      </c>
      <c r="AT127" s="239" t="s">
        <v>179</v>
      </c>
      <c r="AU127" s="239" t="s">
        <v>199</v>
      </c>
      <c r="AY127" s="19" t="s">
        <v>177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9" t="s">
        <v>80</v>
      </c>
      <c r="BK127" s="240">
        <f>ROUND(I127*H127,2)</f>
        <v>0</v>
      </c>
      <c r="BL127" s="19" t="s">
        <v>184</v>
      </c>
      <c r="BM127" s="239" t="s">
        <v>3492</v>
      </c>
    </row>
    <row r="128" s="2" customFormat="1" ht="14.4" customHeight="1">
      <c r="A128" s="40"/>
      <c r="B128" s="41"/>
      <c r="C128" s="228" t="s">
        <v>371</v>
      </c>
      <c r="D128" s="228" t="s">
        <v>179</v>
      </c>
      <c r="E128" s="229" t="s">
        <v>3493</v>
      </c>
      <c r="F128" s="230" t="s">
        <v>3494</v>
      </c>
      <c r="G128" s="231" t="s">
        <v>293</v>
      </c>
      <c r="H128" s="232">
        <v>28</v>
      </c>
      <c r="I128" s="233"/>
      <c r="J128" s="234">
        <f>ROUND(I128*H128,2)</f>
        <v>0</v>
      </c>
      <c r="K128" s="230" t="s">
        <v>21</v>
      </c>
      <c r="L128" s="46"/>
      <c r="M128" s="235" t="s">
        <v>21</v>
      </c>
      <c r="N128" s="236" t="s">
        <v>44</v>
      </c>
      <c r="O128" s="86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9" t="s">
        <v>184</v>
      </c>
      <c r="AT128" s="239" t="s">
        <v>179</v>
      </c>
      <c r="AU128" s="239" t="s">
        <v>199</v>
      </c>
      <c r="AY128" s="19" t="s">
        <v>177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9" t="s">
        <v>80</v>
      </c>
      <c r="BK128" s="240">
        <f>ROUND(I128*H128,2)</f>
        <v>0</v>
      </c>
      <c r="BL128" s="19" t="s">
        <v>184</v>
      </c>
      <c r="BM128" s="239" t="s">
        <v>3495</v>
      </c>
    </row>
    <row r="129" s="2" customFormat="1" ht="14.4" customHeight="1">
      <c r="A129" s="40"/>
      <c r="B129" s="41"/>
      <c r="C129" s="228" t="s">
        <v>376</v>
      </c>
      <c r="D129" s="228" t="s">
        <v>179</v>
      </c>
      <c r="E129" s="229" t="s">
        <v>3496</v>
      </c>
      <c r="F129" s="230" t="s">
        <v>3497</v>
      </c>
      <c r="G129" s="231" t="s">
        <v>293</v>
      </c>
      <c r="H129" s="232">
        <v>119</v>
      </c>
      <c r="I129" s="233"/>
      <c r="J129" s="234">
        <f>ROUND(I129*H129,2)</f>
        <v>0</v>
      </c>
      <c r="K129" s="230" t="s">
        <v>21</v>
      </c>
      <c r="L129" s="46"/>
      <c r="M129" s="235" t="s">
        <v>21</v>
      </c>
      <c r="N129" s="236" t="s">
        <v>44</v>
      </c>
      <c r="O129" s="86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9" t="s">
        <v>184</v>
      </c>
      <c r="AT129" s="239" t="s">
        <v>179</v>
      </c>
      <c r="AU129" s="239" t="s">
        <v>199</v>
      </c>
      <c r="AY129" s="19" t="s">
        <v>177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9" t="s">
        <v>80</v>
      </c>
      <c r="BK129" s="240">
        <f>ROUND(I129*H129,2)</f>
        <v>0</v>
      </c>
      <c r="BL129" s="19" t="s">
        <v>184</v>
      </c>
      <c r="BM129" s="239" t="s">
        <v>3498</v>
      </c>
    </row>
    <row r="130" s="2" customFormat="1" ht="14.4" customHeight="1">
      <c r="A130" s="40"/>
      <c r="B130" s="41"/>
      <c r="C130" s="228" t="s">
        <v>381</v>
      </c>
      <c r="D130" s="228" t="s">
        <v>179</v>
      </c>
      <c r="E130" s="229" t="s">
        <v>3499</v>
      </c>
      <c r="F130" s="230" t="s">
        <v>3500</v>
      </c>
      <c r="G130" s="231" t="s">
        <v>293</v>
      </c>
      <c r="H130" s="232">
        <v>14</v>
      </c>
      <c r="I130" s="233"/>
      <c r="J130" s="234">
        <f>ROUND(I130*H130,2)</f>
        <v>0</v>
      </c>
      <c r="K130" s="230" t="s">
        <v>21</v>
      </c>
      <c r="L130" s="46"/>
      <c r="M130" s="235" t="s">
        <v>21</v>
      </c>
      <c r="N130" s="236" t="s">
        <v>44</v>
      </c>
      <c r="O130" s="86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9" t="s">
        <v>184</v>
      </c>
      <c r="AT130" s="239" t="s">
        <v>179</v>
      </c>
      <c r="AU130" s="239" t="s">
        <v>199</v>
      </c>
      <c r="AY130" s="19" t="s">
        <v>177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9" t="s">
        <v>80</v>
      </c>
      <c r="BK130" s="240">
        <f>ROUND(I130*H130,2)</f>
        <v>0</v>
      </c>
      <c r="BL130" s="19" t="s">
        <v>184</v>
      </c>
      <c r="BM130" s="239" t="s">
        <v>3501</v>
      </c>
    </row>
    <row r="131" s="2" customFormat="1" ht="14.4" customHeight="1">
      <c r="A131" s="40"/>
      <c r="B131" s="41"/>
      <c r="C131" s="228" t="s">
        <v>385</v>
      </c>
      <c r="D131" s="228" t="s">
        <v>179</v>
      </c>
      <c r="E131" s="229" t="s">
        <v>3502</v>
      </c>
      <c r="F131" s="230" t="s">
        <v>3503</v>
      </c>
      <c r="G131" s="231" t="s">
        <v>293</v>
      </c>
      <c r="H131" s="232">
        <v>36</v>
      </c>
      <c r="I131" s="233"/>
      <c r="J131" s="234">
        <f>ROUND(I131*H131,2)</f>
        <v>0</v>
      </c>
      <c r="K131" s="230" t="s">
        <v>21</v>
      </c>
      <c r="L131" s="46"/>
      <c r="M131" s="235" t="s">
        <v>21</v>
      </c>
      <c r="N131" s="236" t="s">
        <v>44</v>
      </c>
      <c r="O131" s="8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9" t="s">
        <v>184</v>
      </c>
      <c r="AT131" s="239" t="s">
        <v>179</v>
      </c>
      <c r="AU131" s="239" t="s">
        <v>199</v>
      </c>
      <c r="AY131" s="19" t="s">
        <v>177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9" t="s">
        <v>80</v>
      </c>
      <c r="BK131" s="240">
        <f>ROUND(I131*H131,2)</f>
        <v>0</v>
      </c>
      <c r="BL131" s="19" t="s">
        <v>184</v>
      </c>
      <c r="BM131" s="239" t="s">
        <v>3504</v>
      </c>
    </row>
    <row r="132" s="2" customFormat="1" ht="14.4" customHeight="1">
      <c r="A132" s="40"/>
      <c r="B132" s="41"/>
      <c r="C132" s="228" t="s">
        <v>390</v>
      </c>
      <c r="D132" s="228" t="s">
        <v>179</v>
      </c>
      <c r="E132" s="229" t="s">
        <v>3505</v>
      </c>
      <c r="F132" s="230" t="s">
        <v>3506</v>
      </c>
      <c r="G132" s="231" t="s">
        <v>293</v>
      </c>
      <c r="H132" s="232">
        <v>28</v>
      </c>
      <c r="I132" s="233"/>
      <c r="J132" s="234">
        <f>ROUND(I132*H132,2)</f>
        <v>0</v>
      </c>
      <c r="K132" s="230" t="s">
        <v>21</v>
      </c>
      <c r="L132" s="46"/>
      <c r="M132" s="235" t="s">
        <v>21</v>
      </c>
      <c r="N132" s="236" t="s">
        <v>44</v>
      </c>
      <c r="O132" s="86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9" t="s">
        <v>184</v>
      </c>
      <c r="AT132" s="239" t="s">
        <v>179</v>
      </c>
      <c r="AU132" s="239" t="s">
        <v>199</v>
      </c>
      <c r="AY132" s="19" t="s">
        <v>177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9" t="s">
        <v>80</v>
      </c>
      <c r="BK132" s="240">
        <f>ROUND(I132*H132,2)</f>
        <v>0</v>
      </c>
      <c r="BL132" s="19" t="s">
        <v>184</v>
      </c>
      <c r="BM132" s="239" t="s">
        <v>3507</v>
      </c>
    </row>
    <row r="133" s="2" customFormat="1" ht="14.4" customHeight="1">
      <c r="A133" s="40"/>
      <c r="B133" s="41"/>
      <c r="C133" s="228" t="s">
        <v>397</v>
      </c>
      <c r="D133" s="228" t="s">
        <v>179</v>
      </c>
      <c r="E133" s="229" t="s">
        <v>3508</v>
      </c>
      <c r="F133" s="230" t="s">
        <v>3509</v>
      </c>
      <c r="G133" s="231" t="s">
        <v>293</v>
      </c>
      <c r="H133" s="232">
        <v>119</v>
      </c>
      <c r="I133" s="233"/>
      <c r="J133" s="234">
        <f>ROUND(I133*H133,2)</f>
        <v>0</v>
      </c>
      <c r="K133" s="230" t="s">
        <v>21</v>
      </c>
      <c r="L133" s="46"/>
      <c r="M133" s="235" t="s">
        <v>21</v>
      </c>
      <c r="N133" s="236" t="s">
        <v>44</v>
      </c>
      <c r="O133" s="86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9" t="s">
        <v>184</v>
      </c>
      <c r="AT133" s="239" t="s">
        <v>179</v>
      </c>
      <c r="AU133" s="239" t="s">
        <v>199</v>
      </c>
      <c r="AY133" s="19" t="s">
        <v>177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9" t="s">
        <v>80</v>
      </c>
      <c r="BK133" s="240">
        <f>ROUND(I133*H133,2)</f>
        <v>0</v>
      </c>
      <c r="BL133" s="19" t="s">
        <v>184</v>
      </c>
      <c r="BM133" s="239" t="s">
        <v>3510</v>
      </c>
    </row>
    <row r="134" s="2" customFormat="1" ht="19.8" customHeight="1">
      <c r="A134" s="40"/>
      <c r="B134" s="41"/>
      <c r="C134" s="228" t="s">
        <v>402</v>
      </c>
      <c r="D134" s="228" t="s">
        <v>179</v>
      </c>
      <c r="E134" s="229" t="s">
        <v>3511</v>
      </c>
      <c r="F134" s="230" t="s">
        <v>3512</v>
      </c>
      <c r="G134" s="231" t="s">
        <v>1276</v>
      </c>
      <c r="H134" s="232">
        <v>1</v>
      </c>
      <c r="I134" s="233"/>
      <c r="J134" s="234">
        <f>ROUND(I134*H134,2)</f>
        <v>0</v>
      </c>
      <c r="K134" s="230" t="s">
        <v>21</v>
      </c>
      <c r="L134" s="46"/>
      <c r="M134" s="235" t="s">
        <v>21</v>
      </c>
      <c r="N134" s="236" t="s">
        <v>44</v>
      </c>
      <c r="O134" s="86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9" t="s">
        <v>184</v>
      </c>
      <c r="AT134" s="239" t="s">
        <v>179</v>
      </c>
      <c r="AU134" s="239" t="s">
        <v>199</v>
      </c>
      <c r="AY134" s="19" t="s">
        <v>177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9" t="s">
        <v>80</v>
      </c>
      <c r="BK134" s="240">
        <f>ROUND(I134*H134,2)</f>
        <v>0</v>
      </c>
      <c r="BL134" s="19" t="s">
        <v>184</v>
      </c>
      <c r="BM134" s="239" t="s">
        <v>3513</v>
      </c>
    </row>
    <row r="135" s="2" customFormat="1" ht="30" customHeight="1">
      <c r="A135" s="40"/>
      <c r="B135" s="41"/>
      <c r="C135" s="228" t="s">
        <v>408</v>
      </c>
      <c r="D135" s="228" t="s">
        <v>179</v>
      </c>
      <c r="E135" s="229" t="s">
        <v>3514</v>
      </c>
      <c r="F135" s="230" t="s">
        <v>3515</v>
      </c>
      <c r="G135" s="231" t="s">
        <v>996</v>
      </c>
      <c r="H135" s="232">
        <v>60</v>
      </c>
      <c r="I135" s="233"/>
      <c r="J135" s="234">
        <f>ROUND(I135*H135,2)</f>
        <v>0</v>
      </c>
      <c r="K135" s="230" t="s">
        <v>21</v>
      </c>
      <c r="L135" s="46"/>
      <c r="M135" s="235" t="s">
        <v>21</v>
      </c>
      <c r="N135" s="236" t="s">
        <v>44</v>
      </c>
      <c r="O135" s="86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9" t="s">
        <v>184</v>
      </c>
      <c r="AT135" s="239" t="s">
        <v>179</v>
      </c>
      <c r="AU135" s="239" t="s">
        <v>199</v>
      </c>
      <c r="AY135" s="19" t="s">
        <v>177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9" t="s">
        <v>80</v>
      </c>
      <c r="BK135" s="240">
        <f>ROUND(I135*H135,2)</f>
        <v>0</v>
      </c>
      <c r="BL135" s="19" t="s">
        <v>184</v>
      </c>
      <c r="BM135" s="239" t="s">
        <v>3516</v>
      </c>
    </row>
    <row r="136" s="2" customFormat="1" ht="14.4" customHeight="1">
      <c r="A136" s="40"/>
      <c r="B136" s="41"/>
      <c r="C136" s="228" t="s">
        <v>414</v>
      </c>
      <c r="D136" s="228" t="s">
        <v>179</v>
      </c>
      <c r="E136" s="229" t="s">
        <v>3517</v>
      </c>
      <c r="F136" s="230" t="s">
        <v>3518</v>
      </c>
      <c r="G136" s="231" t="s">
        <v>1276</v>
      </c>
      <c r="H136" s="232">
        <v>1</v>
      </c>
      <c r="I136" s="233"/>
      <c r="J136" s="234">
        <f>ROUND(I136*H136,2)</f>
        <v>0</v>
      </c>
      <c r="K136" s="230" t="s">
        <v>21</v>
      </c>
      <c r="L136" s="46"/>
      <c r="M136" s="235" t="s">
        <v>21</v>
      </c>
      <c r="N136" s="236" t="s">
        <v>44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184</v>
      </c>
      <c r="AT136" s="239" t="s">
        <v>179</v>
      </c>
      <c r="AU136" s="239" t="s">
        <v>199</v>
      </c>
      <c r="AY136" s="19" t="s">
        <v>177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80</v>
      </c>
      <c r="BK136" s="240">
        <f>ROUND(I136*H136,2)</f>
        <v>0</v>
      </c>
      <c r="BL136" s="19" t="s">
        <v>184</v>
      </c>
      <c r="BM136" s="239" t="s">
        <v>3519</v>
      </c>
    </row>
    <row r="137" s="2" customFormat="1" ht="14.4" customHeight="1">
      <c r="A137" s="40"/>
      <c r="B137" s="41"/>
      <c r="C137" s="228" t="s">
        <v>420</v>
      </c>
      <c r="D137" s="228" t="s">
        <v>179</v>
      </c>
      <c r="E137" s="229" t="s">
        <v>3520</v>
      </c>
      <c r="F137" s="230" t="s">
        <v>3521</v>
      </c>
      <c r="G137" s="231" t="s">
        <v>3122</v>
      </c>
      <c r="H137" s="232">
        <v>5</v>
      </c>
      <c r="I137" s="233"/>
      <c r="J137" s="234">
        <f>ROUND(I137*H137,2)</f>
        <v>0</v>
      </c>
      <c r="K137" s="230" t="s">
        <v>21</v>
      </c>
      <c r="L137" s="46"/>
      <c r="M137" s="301" t="s">
        <v>21</v>
      </c>
      <c r="N137" s="302" t="s">
        <v>44</v>
      </c>
      <c r="O137" s="303"/>
      <c r="P137" s="304">
        <f>O137*H137</f>
        <v>0</v>
      </c>
      <c r="Q137" s="304">
        <v>0</v>
      </c>
      <c r="R137" s="304">
        <f>Q137*H137</f>
        <v>0</v>
      </c>
      <c r="S137" s="304">
        <v>0</v>
      </c>
      <c r="T137" s="30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184</v>
      </c>
      <c r="AT137" s="239" t="s">
        <v>179</v>
      </c>
      <c r="AU137" s="239" t="s">
        <v>199</v>
      </c>
      <c r="AY137" s="19" t="s">
        <v>177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9" t="s">
        <v>80</v>
      </c>
      <c r="BK137" s="240">
        <f>ROUND(I137*H137,2)</f>
        <v>0</v>
      </c>
      <c r="BL137" s="19" t="s">
        <v>184</v>
      </c>
      <c r="BM137" s="239" t="s">
        <v>3522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177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ExZOm7sObgtIp0Apo1uyG4+Y4biClmYtzTUVVXr/Q3FUYdG641tv1TFe+vDyBBvEAm17vr/f7icZ+TzBD3DMIg==" hashValue="MZ7bM8SDyoHScRMVrZ6a+gGvrleSJm62pXEaBir8GbeWJYniZHfeOqKRI4OyNbbXGhnKIf6ZVLDUOvVvJyERww==" algorithmName="SHA-512" password="CC35"/>
  <autoFilter ref="C91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110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4.4" customHeight="1">
      <c r="A9" s="40"/>
      <c r="B9" s="46"/>
      <c r="C9" s="40"/>
      <c r="D9" s="40"/>
      <c r="E9" s="150" t="s">
        <v>3523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21</v>
      </c>
      <c r="G11" s="40"/>
      <c r="H11" s="40"/>
      <c r="I11" s="151" t="s">
        <v>20</v>
      </c>
      <c r="J11" s="135" t="s">
        <v>21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22</v>
      </c>
      <c r="E12" s="40"/>
      <c r="F12" s="135" t="s">
        <v>23</v>
      </c>
      <c r="G12" s="40"/>
      <c r="H12" s="40"/>
      <c r="I12" s="151" t="s">
        <v>24</v>
      </c>
      <c r="J12" s="152" t="str">
        <f>'Rekapitulace stavby'!AN8</f>
        <v>10. 12. 2019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26</v>
      </c>
      <c r="E14" s="40"/>
      <c r="F14" s="40"/>
      <c r="G14" s="40"/>
      <c r="H14" s="40"/>
      <c r="I14" s="151" t="s">
        <v>27</v>
      </c>
      <c r="J14" s="135" t="s">
        <v>21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21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30</v>
      </c>
      <c r="E17" s="40"/>
      <c r="F17" s="40"/>
      <c r="G17" s="40"/>
      <c r="H17" s="40"/>
      <c r="I17" s="151" t="s">
        <v>27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32</v>
      </c>
      <c r="E20" s="40"/>
      <c r="F20" s="40"/>
      <c r="G20" s="40"/>
      <c r="H20" s="40"/>
      <c r="I20" s="151" t="s">
        <v>27</v>
      </c>
      <c r="J20" s="135" t="s">
        <v>21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51" t="s">
        <v>29</v>
      </c>
      <c r="J21" s="135" t="s">
        <v>21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35</v>
      </c>
      <c r="E23" s="40"/>
      <c r="F23" s="40"/>
      <c r="G23" s="40"/>
      <c r="H23" s="40"/>
      <c r="I23" s="151" t="s">
        <v>27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29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37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60" customHeight="1">
      <c r="A27" s="153"/>
      <c r="B27" s="154"/>
      <c r="C27" s="153"/>
      <c r="D27" s="153"/>
      <c r="E27" s="155" t="s">
        <v>38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39</v>
      </c>
      <c r="E30" s="40"/>
      <c r="F30" s="40"/>
      <c r="G30" s="40"/>
      <c r="H30" s="40"/>
      <c r="I30" s="148"/>
      <c r="J30" s="161">
        <f>ROUND(J84,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41</v>
      </c>
      <c r="G32" s="40"/>
      <c r="H32" s="40"/>
      <c r="I32" s="163" t="s">
        <v>40</v>
      </c>
      <c r="J32" s="162" t="s">
        <v>42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43</v>
      </c>
      <c r="E33" s="146" t="s">
        <v>44</v>
      </c>
      <c r="F33" s="165">
        <f>ROUND((SUM(BE84:BE115)),  2)</f>
        <v>0</v>
      </c>
      <c r="G33" s="40"/>
      <c r="H33" s="40"/>
      <c r="I33" s="166">
        <v>0.20999999999999999</v>
      </c>
      <c r="J33" s="165">
        <f>ROUND(((SUM(BE84:BE115))*I33),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45</v>
      </c>
      <c r="F34" s="165">
        <f>ROUND((SUM(BF84:BF115)),  2)</f>
        <v>0</v>
      </c>
      <c r="G34" s="40"/>
      <c r="H34" s="40"/>
      <c r="I34" s="166">
        <v>0.14999999999999999</v>
      </c>
      <c r="J34" s="165">
        <f>ROUND(((SUM(BF84:BF115))*I34),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46</v>
      </c>
      <c r="F35" s="165">
        <f>ROUND((SUM(BG84:BG115)),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47</v>
      </c>
      <c r="F36" s="165">
        <f>ROUND((SUM(BH84:BH115)),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48</v>
      </c>
      <c r="F37" s="165">
        <f>ROUND((SUM(BI84:BI115)),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49</v>
      </c>
      <c r="E39" s="169"/>
      <c r="F39" s="169"/>
      <c r="G39" s="170" t="s">
        <v>50</v>
      </c>
      <c r="H39" s="171" t="s">
        <v>51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81" t="str">
        <f>E7</f>
        <v>MIKULÁŠOVICE DOLNÍ NÁDRAŽÍ ON PD - OPRAVA OBJEKTU - ZMĚNA č.2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110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71" t="str">
        <f>E9</f>
        <v>SO 02 - PŘÍPOJKA DEŠŤOVÉ KANALIZACE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MIKULÁŠOVICE</v>
      </c>
      <c r="G52" s="42"/>
      <c r="H52" s="42"/>
      <c r="I52" s="151" t="s">
        <v>24</v>
      </c>
      <c r="J52" s="74" t="str">
        <f>IF(J12="","",J12)</f>
        <v>10. 12. 2019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8" customHeight="1">
      <c r="A54" s="40"/>
      <c r="B54" s="41"/>
      <c r="C54" s="34" t="s">
        <v>26</v>
      </c>
      <c r="D54" s="42"/>
      <c r="E54" s="42"/>
      <c r="F54" s="29" t="str">
        <f>E15</f>
        <v>SŽDC, s.o. - PRAHA 1</v>
      </c>
      <c r="G54" s="42"/>
      <c r="H54" s="42"/>
      <c r="I54" s="151" t="s">
        <v>32</v>
      </c>
      <c r="J54" s="38" t="str">
        <f>E21</f>
        <v>ATELIER DS 76 - D.SUCHEVIČ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51" t="s">
        <v>35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115</v>
      </c>
      <c r="D57" s="183"/>
      <c r="E57" s="183"/>
      <c r="F57" s="183"/>
      <c r="G57" s="183"/>
      <c r="H57" s="183"/>
      <c r="I57" s="184"/>
      <c r="J57" s="185" t="s">
        <v>116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71</v>
      </c>
      <c r="D59" s="42"/>
      <c r="E59" s="42"/>
      <c r="F59" s="42"/>
      <c r="G59" s="42"/>
      <c r="H59" s="42"/>
      <c r="I59" s="148"/>
      <c r="J59" s="104">
        <f>J84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87"/>
      <c r="C60" s="188"/>
      <c r="D60" s="189" t="s">
        <v>118</v>
      </c>
      <c r="E60" s="190"/>
      <c r="F60" s="190"/>
      <c r="G60" s="190"/>
      <c r="H60" s="190"/>
      <c r="I60" s="191"/>
      <c r="J60" s="192">
        <f>J85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119</v>
      </c>
      <c r="E61" s="196"/>
      <c r="F61" s="196"/>
      <c r="G61" s="196"/>
      <c r="H61" s="196"/>
      <c r="I61" s="197"/>
      <c r="J61" s="198">
        <f>J86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124</v>
      </c>
      <c r="E62" s="196"/>
      <c r="F62" s="196"/>
      <c r="G62" s="196"/>
      <c r="H62" s="196"/>
      <c r="I62" s="197"/>
      <c r="J62" s="198">
        <f>J97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3524</v>
      </c>
      <c r="E63" s="196"/>
      <c r="F63" s="196"/>
      <c r="G63" s="196"/>
      <c r="H63" s="196"/>
      <c r="I63" s="197"/>
      <c r="J63" s="198">
        <f>J99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137</v>
      </c>
      <c r="E64" s="196"/>
      <c r="F64" s="196"/>
      <c r="G64" s="196"/>
      <c r="H64" s="196"/>
      <c r="I64" s="197"/>
      <c r="J64" s="198">
        <f>J114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8"/>
      <c r="J65" s="42"/>
      <c r="K65" s="4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77"/>
      <c r="J66" s="62"/>
      <c r="K66" s="6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0"/>
      <c r="J70" s="64"/>
      <c r="K70" s="64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162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4.4" customHeight="1">
      <c r="A74" s="40"/>
      <c r="B74" s="41"/>
      <c r="C74" s="42"/>
      <c r="D74" s="42"/>
      <c r="E74" s="181" t="str">
        <f>E7</f>
        <v>MIKULÁŠOVICE DOLNÍ NÁDRAŽÍ ON PD - OPRAVA OBJEKTU - ZMĚNA č.2</v>
      </c>
      <c r="F74" s="34"/>
      <c r="G74" s="34"/>
      <c r="H74" s="34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110</v>
      </c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41"/>
      <c r="C76" s="42"/>
      <c r="D76" s="42"/>
      <c r="E76" s="71" t="str">
        <f>E9</f>
        <v>SO 02 - PŘÍPOJKA DEŠŤOVÉ KANALIZACE</v>
      </c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MIKULÁŠOVICE</v>
      </c>
      <c r="G78" s="42"/>
      <c r="H78" s="42"/>
      <c r="I78" s="151" t="s">
        <v>24</v>
      </c>
      <c r="J78" s="74" t="str">
        <f>IF(J12="","",J12)</f>
        <v>10. 12. 2019</v>
      </c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8" customHeight="1">
      <c r="A80" s="40"/>
      <c r="B80" s="41"/>
      <c r="C80" s="34" t="s">
        <v>26</v>
      </c>
      <c r="D80" s="42"/>
      <c r="E80" s="42"/>
      <c r="F80" s="29" t="str">
        <f>E15</f>
        <v>SŽDC, s.o. - PRAHA 1</v>
      </c>
      <c r="G80" s="42"/>
      <c r="H80" s="42"/>
      <c r="I80" s="151" t="s">
        <v>32</v>
      </c>
      <c r="J80" s="38" t="str">
        <f>E21</f>
        <v>ATELIER DS 76 - D.SUCHEVIČ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6" customHeight="1">
      <c r="A81" s="40"/>
      <c r="B81" s="41"/>
      <c r="C81" s="34" t="s">
        <v>30</v>
      </c>
      <c r="D81" s="42"/>
      <c r="E81" s="42"/>
      <c r="F81" s="29" t="str">
        <f>IF(E18="","",E18)</f>
        <v>Vyplň údaj</v>
      </c>
      <c r="G81" s="42"/>
      <c r="H81" s="42"/>
      <c r="I81" s="151" t="s">
        <v>35</v>
      </c>
      <c r="J81" s="38" t="str">
        <f>E24</f>
        <v xml:space="preserve"> 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200"/>
      <c r="B83" s="201"/>
      <c r="C83" s="202" t="s">
        <v>163</v>
      </c>
      <c r="D83" s="203" t="s">
        <v>58</v>
      </c>
      <c r="E83" s="203" t="s">
        <v>54</v>
      </c>
      <c r="F83" s="203" t="s">
        <v>55</v>
      </c>
      <c r="G83" s="203" t="s">
        <v>164</v>
      </c>
      <c r="H83" s="203" t="s">
        <v>165</v>
      </c>
      <c r="I83" s="204" t="s">
        <v>166</v>
      </c>
      <c r="J83" s="203" t="s">
        <v>116</v>
      </c>
      <c r="K83" s="205" t="s">
        <v>167</v>
      </c>
      <c r="L83" s="206"/>
      <c r="M83" s="94" t="s">
        <v>21</v>
      </c>
      <c r="N83" s="95" t="s">
        <v>43</v>
      </c>
      <c r="O83" s="95" t="s">
        <v>168</v>
      </c>
      <c r="P83" s="95" t="s">
        <v>169</v>
      </c>
      <c r="Q83" s="95" t="s">
        <v>170</v>
      </c>
      <c r="R83" s="95" t="s">
        <v>171</v>
      </c>
      <c r="S83" s="95" t="s">
        <v>172</v>
      </c>
      <c r="T83" s="96" t="s">
        <v>173</v>
      </c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</row>
    <row r="84" s="2" customFormat="1" ht="22.8" customHeight="1">
      <c r="A84" s="40"/>
      <c r="B84" s="41"/>
      <c r="C84" s="101" t="s">
        <v>174</v>
      </c>
      <c r="D84" s="42"/>
      <c r="E84" s="42"/>
      <c r="F84" s="42"/>
      <c r="G84" s="42"/>
      <c r="H84" s="42"/>
      <c r="I84" s="148"/>
      <c r="J84" s="207">
        <f>BK84</f>
        <v>0</v>
      </c>
      <c r="K84" s="42"/>
      <c r="L84" s="46"/>
      <c r="M84" s="97"/>
      <c r="N84" s="208"/>
      <c r="O84" s="98"/>
      <c r="P84" s="209">
        <f>P85</f>
        <v>0</v>
      </c>
      <c r="Q84" s="98"/>
      <c r="R84" s="209">
        <f>R85</f>
        <v>0</v>
      </c>
      <c r="S84" s="98"/>
      <c r="T84" s="210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117</v>
      </c>
      <c r="BK84" s="211">
        <f>BK85</f>
        <v>0</v>
      </c>
    </row>
    <row r="85" s="12" customFormat="1" ht="25.92" customHeight="1">
      <c r="A85" s="12"/>
      <c r="B85" s="212"/>
      <c r="C85" s="213"/>
      <c r="D85" s="214" t="s">
        <v>72</v>
      </c>
      <c r="E85" s="215" t="s">
        <v>175</v>
      </c>
      <c r="F85" s="215" t="s">
        <v>176</v>
      </c>
      <c r="G85" s="213"/>
      <c r="H85" s="213"/>
      <c r="I85" s="216"/>
      <c r="J85" s="217">
        <f>BK85</f>
        <v>0</v>
      </c>
      <c r="K85" s="213"/>
      <c r="L85" s="218"/>
      <c r="M85" s="219"/>
      <c r="N85" s="220"/>
      <c r="O85" s="220"/>
      <c r="P85" s="221">
        <f>P86+P97+P99+P114</f>
        <v>0</v>
      </c>
      <c r="Q85" s="220"/>
      <c r="R85" s="221">
        <f>R86+R97+R99+R114</f>
        <v>0</v>
      </c>
      <c r="S85" s="220"/>
      <c r="T85" s="222">
        <f>T86+T97+T99+T114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3" t="s">
        <v>80</v>
      </c>
      <c r="AT85" s="224" t="s">
        <v>72</v>
      </c>
      <c r="AU85" s="224" t="s">
        <v>73</v>
      </c>
      <c r="AY85" s="223" t="s">
        <v>177</v>
      </c>
      <c r="BK85" s="225">
        <f>BK86+BK97+BK99+BK114</f>
        <v>0</v>
      </c>
    </row>
    <row r="86" s="12" customFormat="1" ht="22.8" customHeight="1">
      <c r="A86" s="12"/>
      <c r="B86" s="212"/>
      <c r="C86" s="213"/>
      <c r="D86" s="214" t="s">
        <v>72</v>
      </c>
      <c r="E86" s="226" t="s">
        <v>80</v>
      </c>
      <c r="F86" s="226" t="s">
        <v>178</v>
      </c>
      <c r="G86" s="213"/>
      <c r="H86" s="213"/>
      <c r="I86" s="216"/>
      <c r="J86" s="227">
        <f>BK86</f>
        <v>0</v>
      </c>
      <c r="K86" s="213"/>
      <c r="L86" s="218"/>
      <c r="M86" s="219"/>
      <c r="N86" s="220"/>
      <c r="O86" s="220"/>
      <c r="P86" s="221">
        <f>SUM(P87:P96)</f>
        <v>0</v>
      </c>
      <c r="Q86" s="220"/>
      <c r="R86" s="221">
        <f>SUM(R87:R96)</f>
        <v>0</v>
      </c>
      <c r="S86" s="220"/>
      <c r="T86" s="222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23" t="s">
        <v>80</v>
      </c>
      <c r="AT86" s="224" t="s">
        <v>72</v>
      </c>
      <c r="AU86" s="224" t="s">
        <v>80</v>
      </c>
      <c r="AY86" s="223" t="s">
        <v>177</v>
      </c>
      <c r="BK86" s="225">
        <f>SUM(BK87:BK96)</f>
        <v>0</v>
      </c>
    </row>
    <row r="87" s="2" customFormat="1" ht="14.4" customHeight="1">
      <c r="A87" s="40"/>
      <c r="B87" s="41"/>
      <c r="C87" s="228" t="s">
        <v>80</v>
      </c>
      <c r="D87" s="228" t="s">
        <v>179</v>
      </c>
      <c r="E87" s="229" t="s">
        <v>3525</v>
      </c>
      <c r="F87" s="230" t="s">
        <v>3526</v>
      </c>
      <c r="G87" s="231" t="s">
        <v>182</v>
      </c>
      <c r="H87" s="232">
        <v>3</v>
      </c>
      <c r="I87" s="233"/>
      <c r="J87" s="234">
        <f>ROUND(I87*H87,2)</f>
        <v>0</v>
      </c>
      <c r="K87" s="230" t="s">
        <v>21</v>
      </c>
      <c r="L87" s="46"/>
      <c r="M87" s="235" t="s">
        <v>21</v>
      </c>
      <c r="N87" s="236" t="s">
        <v>44</v>
      </c>
      <c r="O87" s="86"/>
      <c r="P87" s="237">
        <f>O87*H87</f>
        <v>0</v>
      </c>
      <c r="Q87" s="237">
        <v>0</v>
      </c>
      <c r="R87" s="237">
        <f>Q87*H87</f>
        <v>0</v>
      </c>
      <c r="S87" s="237">
        <v>0</v>
      </c>
      <c r="T87" s="23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9" t="s">
        <v>184</v>
      </c>
      <c r="AT87" s="239" t="s">
        <v>179</v>
      </c>
      <c r="AU87" s="239" t="s">
        <v>82</v>
      </c>
      <c r="AY87" s="19" t="s">
        <v>177</v>
      </c>
      <c r="BE87" s="240">
        <f>IF(N87="základní",J87,0)</f>
        <v>0</v>
      </c>
      <c r="BF87" s="240">
        <f>IF(N87="snížená",J87,0)</f>
        <v>0</v>
      </c>
      <c r="BG87" s="240">
        <f>IF(N87="zákl. přenesená",J87,0)</f>
        <v>0</v>
      </c>
      <c r="BH87" s="240">
        <f>IF(N87="sníž. přenesená",J87,0)</f>
        <v>0</v>
      </c>
      <c r="BI87" s="240">
        <f>IF(N87="nulová",J87,0)</f>
        <v>0</v>
      </c>
      <c r="BJ87" s="19" t="s">
        <v>80</v>
      </c>
      <c r="BK87" s="240">
        <f>ROUND(I87*H87,2)</f>
        <v>0</v>
      </c>
      <c r="BL87" s="19" t="s">
        <v>184</v>
      </c>
      <c r="BM87" s="239" t="s">
        <v>3527</v>
      </c>
    </row>
    <row r="88" s="2" customFormat="1" ht="14.4" customHeight="1">
      <c r="A88" s="40"/>
      <c r="B88" s="41"/>
      <c r="C88" s="228" t="s">
        <v>82</v>
      </c>
      <c r="D88" s="228" t="s">
        <v>179</v>
      </c>
      <c r="E88" s="229" t="s">
        <v>2872</v>
      </c>
      <c r="F88" s="230" t="s">
        <v>2873</v>
      </c>
      <c r="G88" s="231" t="s">
        <v>182</v>
      </c>
      <c r="H88" s="232">
        <v>5</v>
      </c>
      <c r="I88" s="233"/>
      <c r="J88" s="234">
        <f>ROUND(I88*H88,2)</f>
        <v>0</v>
      </c>
      <c r="K88" s="230" t="s">
        <v>21</v>
      </c>
      <c r="L88" s="46"/>
      <c r="M88" s="235" t="s">
        <v>21</v>
      </c>
      <c r="N88" s="236" t="s">
        <v>44</v>
      </c>
      <c r="O88" s="86"/>
      <c r="P88" s="237">
        <f>O88*H88</f>
        <v>0</v>
      </c>
      <c r="Q88" s="237">
        <v>0</v>
      </c>
      <c r="R88" s="237">
        <f>Q88*H88</f>
        <v>0</v>
      </c>
      <c r="S88" s="237">
        <v>0</v>
      </c>
      <c r="T88" s="23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9" t="s">
        <v>184</v>
      </c>
      <c r="AT88" s="239" t="s">
        <v>179</v>
      </c>
      <c r="AU88" s="239" t="s">
        <v>82</v>
      </c>
      <c r="AY88" s="19" t="s">
        <v>177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19" t="s">
        <v>80</v>
      </c>
      <c r="BK88" s="240">
        <f>ROUND(I88*H88,2)</f>
        <v>0</v>
      </c>
      <c r="BL88" s="19" t="s">
        <v>184</v>
      </c>
      <c r="BM88" s="239" t="s">
        <v>3528</v>
      </c>
    </row>
    <row r="89" s="2" customFormat="1" ht="14.4" customHeight="1">
      <c r="A89" s="40"/>
      <c r="B89" s="41"/>
      <c r="C89" s="228" t="s">
        <v>199</v>
      </c>
      <c r="D89" s="228" t="s">
        <v>179</v>
      </c>
      <c r="E89" s="229" t="s">
        <v>3529</v>
      </c>
      <c r="F89" s="230" t="s">
        <v>3530</v>
      </c>
      <c r="G89" s="231" t="s">
        <v>182</v>
      </c>
      <c r="H89" s="232">
        <v>65</v>
      </c>
      <c r="I89" s="233"/>
      <c r="J89" s="234">
        <f>ROUND(I89*H89,2)</f>
        <v>0</v>
      </c>
      <c r="K89" s="230" t="s">
        <v>21</v>
      </c>
      <c r="L89" s="46"/>
      <c r="M89" s="235" t="s">
        <v>21</v>
      </c>
      <c r="N89" s="236" t="s">
        <v>44</v>
      </c>
      <c r="O89" s="86"/>
      <c r="P89" s="237">
        <f>O89*H89</f>
        <v>0</v>
      </c>
      <c r="Q89" s="237">
        <v>0</v>
      </c>
      <c r="R89" s="237">
        <f>Q89*H89</f>
        <v>0</v>
      </c>
      <c r="S89" s="237">
        <v>0</v>
      </c>
      <c r="T89" s="23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9" t="s">
        <v>184</v>
      </c>
      <c r="AT89" s="239" t="s">
        <v>179</v>
      </c>
      <c r="AU89" s="239" t="s">
        <v>82</v>
      </c>
      <c r="AY89" s="19" t="s">
        <v>177</v>
      </c>
      <c r="BE89" s="240">
        <f>IF(N89="základní",J89,0)</f>
        <v>0</v>
      </c>
      <c r="BF89" s="240">
        <f>IF(N89="snížená",J89,0)</f>
        <v>0</v>
      </c>
      <c r="BG89" s="240">
        <f>IF(N89="zákl. přenesená",J89,0)</f>
        <v>0</v>
      </c>
      <c r="BH89" s="240">
        <f>IF(N89="sníž. přenesená",J89,0)</f>
        <v>0</v>
      </c>
      <c r="BI89" s="240">
        <f>IF(N89="nulová",J89,0)</f>
        <v>0</v>
      </c>
      <c r="BJ89" s="19" t="s">
        <v>80</v>
      </c>
      <c r="BK89" s="240">
        <f>ROUND(I89*H89,2)</f>
        <v>0</v>
      </c>
      <c r="BL89" s="19" t="s">
        <v>184</v>
      </c>
      <c r="BM89" s="239" t="s">
        <v>3531</v>
      </c>
    </row>
    <row r="90" s="2" customFormat="1" ht="14.4" customHeight="1">
      <c r="A90" s="40"/>
      <c r="B90" s="41"/>
      <c r="C90" s="228" t="s">
        <v>184</v>
      </c>
      <c r="D90" s="228" t="s">
        <v>179</v>
      </c>
      <c r="E90" s="229" t="s">
        <v>2881</v>
      </c>
      <c r="F90" s="230" t="s">
        <v>3532</v>
      </c>
      <c r="G90" s="231" t="s">
        <v>269</v>
      </c>
      <c r="H90" s="232">
        <v>90</v>
      </c>
      <c r="I90" s="233"/>
      <c r="J90" s="234">
        <f>ROUND(I90*H90,2)</f>
        <v>0</v>
      </c>
      <c r="K90" s="230" t="s">
        <v>21</v>
      </c>
      <c r="L90" s="46"/>
      <c r="M90" s="235" t="s">
        <v>21</v>
      </c>
      <c r="N90" s="236" t="s">
        <v>44</v>
      </c>
      <c r="O90" s="86"/>
      <c r="P90" s="237">
        <f>O90*H90</f>
        <v>0</v>
      </c>
      <c r="Q90" s="237">
        <v>0</v>
      </c>
      <c r="R90" s="237">
        <f>Q90*H90</f>
        <v>0</v>
      </c>
      <c r="S90" s="237">
        <v>0</v>
      </c>
      <c r="T90" s="23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9" t="s">
        <v>184</v>
      </c>
      <c r="AT90" s="239" t="s">
        <v>179</v>
      </c>
      <c r="AU90" s="239" t="s">
        <v>82</v>
      </c>
      <c r="AY90" s="19" t="s">
        <v>177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19" t="s">
        <v>80</v>
      </c>
      <c r="BK90" s="240">
        <f>ROUND(I90*H90,2)</f>
        <v>0</v>
      </c>
      <c r="BL90" s="19" t="s">
        <v>184</v>
      </c>
      <c r="BM90" s="239" t="s">
        <v>3533</v>
      </c>
    </row>
    <row r="91" s="2" customFormat="1" ht="14.4" customHeight="1">
      <c r="A91" s="40"/>
      <c r="B91" s="41"/>
      <c r="C91" s="228" t="s">
        <v>211</v>
      </c>
      <c r="D91" s="228" t="s">
        <v>179</v>
      </c>
      <c r="E91" s="229" t="s">
        <v>3534</v>
      </c>
      <c r="F91" s="230" t="s">
        <v>3535</v>
      </c>
      <c r="G91" s="231" t="s">
        <v>269</v>
      </c>
      <c r="H91" s="232">
        <v>90</v>
      </c>
      <c r="I91" s="233"/>
      <c r="J91" s="234">
        <f>ROUND(I91*H91,2)</f>
        <v>0</v>
      </c>
      <c r="K91" s="230" t="s">
        <v>21</v>
      </c>
      <c r="L91" s="46"/>
      <c r="M91" s="235" t="s">
        <v>21</v>
      </c>
      <c r="N91" s="236" t="s">
        <v>44</v>
      </c>
      <c r="O91" s="86"/>
      <c r="P91" s="237">
        <f>O91*H91</f>
        <v>0</v>
      </c>
      <c r="Q91" s="237">
        <v>0</v>
      </c>
      <c r="R91" s="237">
        <f>Q91*H91</f>
        <v>0</v>
      </c>
      <c r="S91" s="237">
        <v>0</v>
      </c>
      <c r="T91" s="23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9" t="s">
        <v>184</v>
      </c>
      <c r="AT91" s="239" t="s">
        <v>179</v>
      </c>
      <c r="AU91" s="239" t="s">
        <v>82</v>
      </c>
      <c r="AY91" s="19" t="s">
        <v>177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19" t="s">
        <v>80</v>
      </c>
      <c r="BK91" s="240">
        <f>ROUND(I91*H91,2)</f>
        <v>0</v>
      </c>
      <c r="BL91" s="19" t="s">
        <v>184</v>
      </c>
      <c r="BM91" s="239" t="s">
        <v>3536</v>
      </c>
    </row>
    <row r="92" s="2" customFormat="1" ht="14.4" customHeight="1">
      <c r="A92" s="40"/>
      <c r="B92" s="41"/>
      <c r="C92" s="228" t="s">
        <v>218</v>
      </c>
      <c r="D92" s="228" t="s">
        <v>179</v>
      </c>
      <c r="E92" s="229" t="s">
        <v>2884</v>
      </c>
      <c r="F92" s="230" t="s">
        <v>2885</v>
      </c>
      <c r="G92" s="231" t="s">
        <v>182</v>
      </c>
      <c r="H92" s="232">
        <v>65</v>
      </c>
      <c r="I92" s="233"/>
      <c r="J92" s="234">
        <f>ROUND(I92*H92,2)</f>
        <v>0</v>
      </c>
      <c r="K92" s="230" t="s">
        <v>21</v>
      </c>
      <c r="L92" s="46"/>
      <c r="M92" s="235" t="s">
        <v>21</v>
      </c>
      <c r="N92" s="236" t="s">
        <v>44</v>
      </c>
      <c r="O92" s="86"/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9" t="s">
        <v>184</v>
      </c>
      <c r="AT92" s="239" t="s">
        <v>179</v>
      </c>
      <c r="AU92" s="239" t="s">
        <v>82</v>
      </c>
      <c r="AY92" s="19" t="s">
        <v>177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9" t="s">
        <v>80</v>
      </c>
      <c r="BK92" s="240">
        <f>ROUND(I92*H92,2)</f>
        <v>0</v>
      </c>
      <c r="BL92" s="19" t="s">
        <v>184</v>
      </c>
      <c r="BM92" s="239" t="s">
        <v>3537</v>
      </c>
    </row>
    <row r="93" s="2" customFormat="1" ht="14.4" customHeight="1">
      <c r="A93" s="40"/>
      <c r="B93" s="41"/>
      <c r="C93" s="228" t="s">
        <v>223</v>
      </c>
      <c r="D93" s="228" t="s">
        <v>179</v>
      </c>
      <c r="E93" s="229" t="s">
        <v>180</v>
      </c>
      <c r="F93" s="230" t="s">
        <v>3538</v>
      </c>
      <c r="G93" s="231" t="s">
        <v>182</v>
      </c>
      <c r="H93" s="232">
        <v>33</v>
      </c>
      <c r="I93" s="233"/>
      <c r="J93" s="234">
        <f>ROUND(I93*H93,2)</f>
        <v>0</v>
      </c>
      <c r="K93" s="230" t="s">
        <v>21</v>
      </c>
      <c r="L93" s="46"/>
      <c r="M93" s="235" t="s">
        <v>21</v>
      </c>
      <c r="N93" s="236" t="s">
        <v>44</v>
      </c>
      <c r="O93" s="86"/>
      <c r="P93" s="237">
        <f>O93*H93</f>
        <v>0</v>
      </c>
      <c r="Q93" s="237">
        <v>0</v>
      </c>
      <c r="R93" s="237">
        <f>Q93*H93</f>
        <v>0</v>
      </c>
      <c r="S93" s="237">
        <v>0</v>
      </c>
      <c r="T93" s="23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9" t="s">
        <v>184</v>
      </c>
      <c r="AT93" s="239" t="s">
        <v>179</v>
      </c>
      <c r="AU93" s="239" t="s">
        <v>82</v>
      </c>
      <c r="AY93" s="19" t="s">
        <v>177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19" t="s">
        <v>80</v>
      </c>
      <c r="BK93" s="240">
        <f>ROUND(I93*H93,2)</f>
        <v>0</v>
      </c>
      <c r="BL93" s="19" t="s">
        <v>184</v>
      </c>
      <c r="BM93" s="239" t="s">
        <v>3539</v>
      </c>
    </row>
    <row r="94" s="2" customFormat="1" ht="14.4" customHeight="1">
      <c r="A94" s="40"/>
      <c r="B94" s="41"/>
      <c r="C94" s="228" t="s">
        <v>195</v>
      </c>
      <c r="D94" s="228" t="s">
        <v>179</v>
      </c>
      <c r="E94" s="229" t="s">
        <v>2890</v>
      </c>
      <c r="F94" s="230" t="s">
        <v>2891</v>
      </c>
      <c r="G94" s="231" t="s">
        <v>182</v>
      </c>
      <c r="H94" s="232">
        <v>23</v>
      </c>
      <c r="I94" s="233"/>
      <c r="J94" s="234">
        <f>ROUND(I94*H94,2)</f>
        <v>0</v>
      </c>
      <c r="K94" s="230" t="s">
        <v>21</v>
      </c>
      <c r="L94" s="46"/>
      <c r="M94" s="235" t="s">
        <v>21</v>
      </c>
      <c r="N94" s="236" t="s">
        <v>44</v>
      </c>
      <c r="O94" s="86"/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9" t="s">
        <v>184</v>
      </c>
      <c r="AT94" s="239" t="s">
        <v>179</v>
      </c>
      <c r="AU94" s="239" t="s">
        <v>82</v>
      </c>
      <c r="AY94" s="19" t="s">
        <v>177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19" t="s">
        <v>80</v>
      </c>
      <c r="BK94" s="240">
        <f>ROUND(I94*H94,2)</f>
        <v>0</v>
      </c>
      <c r="BL94" s="19" t="s">
        <v>184</v>
      </c>
      <c r="BM94" s="239" t="s">
        <v>3540</v>
      </c>
    </row>
    <row r="95" s="2" customFormat="1" ht="14.4" customHeight="1">
      <c r="A95" s="40"/>
      <c r="B95" s="41"/>
      <c r="C95" s="228" t="s">
        <v>237</v>
      </c>
      <c r="D95" s="228" t="s">
        <v>179</v>
      </c>
      <c r="E95" s="229" t="s">
        <v>3541</v>
      </c>
      <c r="F95" s="230" t="s">
        <v>3542</v>
      </c>
      <c r="G95" s="231" t="s">
        <v>269</v>
      </c>
      <c r="H95" s="232">
        <v>3</v>
      </c>
      <c r="I95" s="233"/>
      <c r="J95" s="234">
        <f>ROUND(I95*H95,2)</f>
        <v>0</v>
      </c>
      <c r="K95" s="230" t="s">
        <v>21</v>
      </c>
      <c r="L95" s="46"/>
      <c r="M95" s="235" t="s">
        <v>21</v>
      </c>
      <c r="N95" s="236" t="s">
        <v>44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</v>
      </c>
      <c r="T95" s="23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184</v>
      </c>
      <c r="AT95" s="239" t="s">
        <v>179</v>
      </c>
      <c r="AU95" s="239" t="s">
        <v>82</v>
      </c>
      <c r="AY95" s="19" t="s">
        <v>177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80</v>
      </c>
      <c r="BK95" s="240">
        <f>ROUND(I95*H95,2)</f>
        <v>0</v>
      </c>
      <c r="BL95" s="19" t="s">
        <v>184</v>
      </c>
      <c r="BM95" s="239" t="s">
        <v>3543</v>
      </c>
    </row>
    <row r="96" s="2" customFormat="1" ht="14.4" customHeight="1">
      <c r="A96" s="40"/>
      <c r="B96" s="41"/>
      <c r="C96" s="228" t="s">
        <v>244</v>
      </c>
      <c r="D96" s="228" t="s">
        <v>179</v>
      </c>
      <c r="E96" s="229" t="s">
        <v>3544</v>
      </c>
      <c r="F96" s="230" t="s">
        <v>3545</v>
      </c>
      <c r="G96" s="231" t="s">
        <v>182</v>
      </c>
      <c r="H96" s="232">
        <v>33</v>
      </c>
      <c r="I96" s="233"/>
      <c r="J96" s="234">
        <f>ROUND(I96*H96,2)</f>
        <v>0</v>
      </c>
      <c r="K96" s="230" t="s">
        <v>21</v>
      </c>
      <c r="L96" s="46"/>
      <c r="M96" s="235" t="s">
        <v>21</v>
      </c>
      <c r="N96" s="236" t="s">
        <v>44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184</v>
      </c>
      <c r="AT96" s="239" t="s">
        <v>179</v>
      </c>
      <c r="AU96" s="239" t="s">
        <v>82</v>
      </c>
      <c r="AY96" s="19" t="s">
        <v>177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80</v>
      </c>
      <c r="BK96" s="240">
        <f>ROUND(I96*H96,2)</f>
        <v>0</v>
      </c>
      <c r="BL96" s="19" t="s">
        <v>184</v>
      </c>
      <c r="BM96" s="239" t="s">
        <v>3546</v>
      </c>
    </row>
    <row r="97" s="12" customFormat="1" ht="22.8" customHeight="1">
      <c r="A97" s="12"/>
      <c r="B97" s="212"/>
      <c r="C97" s="213"/>
      <c r="D97" s="214" t="s">
        <v>72</v>
      </c>
      <c r="E97" s="226" t="s">
        <v>184</v>
      </c>
      <c r="F97" s="226" t="s">
        <v>533</v>
      </c>
      <c r="G97" s="213"/>
      <c r="H97" s="213"/>
      <c r="I97" s="216"/>
      <c r="J97" s="227">
        <f>BK97</f>
        <v>0</v>
      </c>
      <c r="K97" s="213"/>
      <c r="L97" s="218"/>
      <c r="M97" s="219"/>
      <c r="N97" s="220"/>
      <c r="O97" s="220"/>
      <c r="P97" s="221">
        <f>P98</f>
        <v>0</v>
      </c>
      <c r="Q97" s="220"/>
      <c r="R97" s="221">
        <f>R98</f>
        <v>0</v>
      </c>
      <c r="S97" s="220"/>
      <c r="T97" s="222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3" t="s">
        <v>80</v>
      </c>
      <c r="AT97" s="224" t="s">
        <v>72</v>
      </c>
      <c r="AU97" s="224" t="s">
        <v>80</v>
      </c>
      <c r="AY97" s="223" t="s">
        <v>177</v>
      </c>
      <c r="BK97" s="225">
        <f>BK98</f>
        <v>0</v>
      </c>
    </row>
    <row r="98" s="2" customFormat="1" ht="14.4" customHeight="1">
      <c r="A98" s="40"/>
      <c r="B98" s="41"/>
      <c r="C98" s="228" t="s">
        <v>249</v>
      </c>
      <c r="D98" s="228" t="s">
        <v>179</v>
      </c>
      <c r="E98" s="229" t="s">
        <v>2893</v>
      </c>
      <c r="F98" s="230" t="s">
        <v>2894</v>
      </c>
      <c r="G98" s="231" t="s">
        <v>182</v>
      </c>
      <c r="H98" s="232">
        <v>9</v>
      </c>
      <c r="I98" s="233"/>
      <c r="J98" s="234">
        <f>ROUND(I98*H98,2)</f>
        <v>0</v>
      </c>
      <c r="K98" s="230" t="s">
        <v>21</v>
      </c>
      <c r="L98" s="46"/>
      <c r="M98" s="235" t="s">
        <v>21</v>
      </c>
      <c r="N98" s="236" t="s">
        <v>44</v>
      </c>
      <c r="O98" s="86"/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9" t="s">
        <v>184</v>
      </c>
      <c r="AT98" s="239" t="s">
        <v>179</v>
      </c>
      <c r="AU98" s="239" t="s">
        <v>82</v>
      </c>
      <c r="AY98" s="19" t="s">
        <v>177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9" t="s">
        <v>80</v>
      </c>
      <c r="BK98" s="240">
        <f>ROUND(I98*H98,2)</f>
        <v>0</v>
      </c>
      <c r="BL98" s="19" t="s">
        <v>184</v>
      </c>
      <c r="BM98" s="239" t="s">
        <v>3547</v>
      </c>
    </row>
    <row r="99" s="12" customFormat="1" ht="22.8" customHeight="1">
      <c r="A99" s="12"/>
      <c r="B99" s="212"/>
      <c r="C99" s="213"/>
      <c r="D99" s="214" t="s">
        <v>72</v>
      </c>
      <c r="E99" s="226" t="s">
        <v>195</v>
      </c>
      <c r="F99" s="226" t="s">
        <v>3548</v>
      </c>
      <c r="G99" s="213"/>
      <c r="H99" s="213"/>
      <c r="I99" s="216"/>
      <c r="J99" s="227">
        <f>BK99</f>
        <v>0</v>
      </c>
      <c r="K99" s="213"/>
      <c r="L99" s="218"/>
      <c r="M99" s="219"/>
      <c r="N99" s="220"/>
      <c r="O99" s="220"/>
      <c r="P99" s="221">
        <f>SUM(P100:P113)</f>
        <v>0</v>
      </c>
      <c r="Q99" s="220"/>
      <c r="R99" s="221">
        <f>SUM(R100:R113)</f>
        <v>0</v>
      </c>
      <c r="S99" s="220"/>
      <c r="T99" s="222">
        <f>SUM(T100:T113)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3" t="s">
        <v>80</v>
      </c>
      <c r="AT99" s="224" t="s">
        <v>72</v>
      </c>
      <c r="AU99" s="224" t="s">
        <v>80</v>
      </c>
      <c r="AY99" s="223" t="s">
        <v>177</v>
      </c>
      <c r="BK99" s="225">
        <f>SUM(BK100:BK113)</f>
        <v>0</v>
      </c>
    </row>
    <row r="100" s="2" customFormat="1" ht="14.4" customHeight="1">
      <c r="A100" s="40"/>
      <c r="B100" s="41"/>
      <c r="C100" s="228" t="s">
        <v>255</v>
      </c>
      <c r="D100" s="228" t="s">
        <v>179</v>
      </c>
      <c r="E100" s="229" t="s">
        <v>3549</v>
      </c>
      <c r="F100" s="230" t="s">
        <v>3550</v>
      </c>
      <c r="G100" s="231" t="s">
        <v>293</v>
      </c>
      <c r="H100" s="232">
        <v>38</v>
      </c>
      <c r="I100" s="233"/>
      <c r="J100" s="234">
        <f>ROUND(I100*H100,2)</f>
        <v>0</v>
      </c>
      <c r="K100" s="230" t="s">
        <v>21</v>
      </c>
      <c r="L100" s="46"/>
      <c r="M100" s="235" t="s">
        <v>21</v>
      </c>
      <c r="N100" s="236" t="s">
        <v>44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184</v>
      </c>
      <c r="AT100" s="239" t="s">
        <v>179</v>
      </c>
      <c r="AU100" s="239" t="s">
        <v>82</v>
      </c>
      <c r="AY100" s="19" t="s">
        <v>177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80</v>
      </c>
      <c r="BK100" s="240">
        <f>ROUND(I100*H100,2)</f>
        <v>0</v>
      </c>
      <c r="BL100" s="19" t="s">
        <v>184</v>
      </c>
      <c r="BM100" s="239" t="s">
        <v>3551</v>
      </c>
    </row>
    <row r="101" s="2" customFormat="1" ht="14.4" customHeight="1">
      <c r="A101" s="40"/>
      <c r="B101" s="41"/>
      <c r="C101" s="228" t="s">
        <v>261</v>
      </c>
      <c r="D101" s="228" t="s">
        <v>179</v>
      </c>
      <c r="E101" s="229" t="s">
        <v>3552</v>
      </c>
      <c r="F101" s="230" t="s">
        <v>3553</v>
      </c>
      <c r="G101" s="231" t="s">
        <v>293</v>
      </c>
      <c r="H101" s="232">
        <v>38</v>
      </c>
      <c r="I101" s="233"/>
      <c r="J101" s="234">
        <f>ROUND(I101*H101,2)</f>
        <v>0</v>
      </c>
      <c r="K101" s="230" t="s">
        <v>21</v>
      </c>
      <c r="L101" s="46"/>
      <c r="M101" s="235" t="s">
        <v>21</v>
      </c>
      <c r="N101" s="236" t="s">
        <v>44</v>
      </c>
      <c r="O101" s="86"/>
      <c r="P101" s="237">
        <f>O101*H101</f>
        <v>0</v>
      </c>
      <c r="Q101" s="237">
        <v>0</v>
      </c>
      <c r="R101" s="237">
        <f>Q101*H101</f>
        <v>0</v>
      </c>
      <c r="S101" s="237">
        <v>0</v>
      </c>
      <c r="T101" s="23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184</v>
      </c>
      <c r="AT101" s="239" t="s">
        <v>179</v>
      </c>
      <c r="AU101" s="239" t="s">
        <v>82</v>
      </c>
      <c r="AY101" s="19" t="s">
        <v>177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80</v>
      </c>
      <c r="BK101" s="240">
        <f>ROUND(I101*H101,2)</f>
        <v>0</v>
      </c>
      <c r="BL101" s="19" t="s">
        <v>184</v>
      </c>
      <c r="BM101" s="239" t="s">
        <v>3554</v>
      </c>
    </row>
    <row r="102" s="2" customFormat="1" ht="14.4" customHeight="1">
      <c r="A102" s="40"/>
      <c r="B102" s="41"/>
      <c r="C102" s="228" t="s">
        <v>266</v>
      </c>
      <c r="D102" s="228" t="s">
        <v>179</v>
      </c>
      <c r="E102" s="229" t="s">
        <v>3555</v>
      </c>
      <c r="F102" s="230" t="s">
        <v>3556</v>
      </c>
      <c r="G102" s="231" t="s">
        <v>293</v>
      </c>
      <c r="H102" s="232">
        <v>54</v>
      </c>
      <c r="I102" s="233"/>
      <c r="J102" s="234">
        <f>ROUND(I102*H102,2)</f>
        <v>0</v>
      </c>
      <c r="K102" s="230" t="s">
        <v>21</v>
      </c>
      <c r="L102" s="46"/>
      <c r="M102" s="235" t="s">
        <v>21</v>
      </c>
      <c r="N102" s="236" t="s">
        <v>44</v>
      </c>
      <c r="O102" s="86"/>
      <c r="P102" s="237">
        <f>O102*H102</f>
        <v>0</v>
      </c>
      <c r="Q102" s="237">
        <v>0</v>
      </c>
      <c r="R102" s="237">
        <f>Q102*H102</f>
        <v>0</v>
      </c>
      <c r="S102" s="237">
        <v>0</v>
      </c>
      <c r="T102" s="23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9" t="s">
        <v>184</v>
      </c>
      <c r="AT102" s="239" t="s">
        <v>179</v>
      </c>
      <c r="AU102" s="239" t="s">
        <v>82</v>
      </c>
      <c r="AY102" s="19" t="s">
        <v>177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19" t="s">
        <v>80</v>
      </c>
      <c r="BK102" s="240">
        <f>ROUND(I102*H102,2)</f>
        <v>0</v>
      </c>
      <c r="BL102" s="19" t="s">
        <v>184</v>
      </c>
      <c r="BM102" s="239" t="s">
        <v>3557</v>
      </c>
    </row>
    <row r="103" s="2" customFormat="1" ht="14.4" customHeight="1">
      <c r="A103" s="40"/>
      <c r="B103" s="41"/>
      <c r="C103" s="228" t="s">
        <v>8</v>
      </c>
      <c r="D103" s="228" t="s">
        <v>179</v>
      </c>
      <c r="E103" s="229" t="s">
        <v>2919</v>
      </c>
      <c r="F103" s="230" t="s">
        <v>2920</v>
      </c>
      <c r="G103" s="231" t="s">
        <v>293</v>
      </c>
      <c r="H103" s="232">
        <v>21</v>
      </c>
      <c r="I103" s="233"/>
      <c r="J103" s="234">
        <f>ROUND(I103*H103,2)</f>
        <v>0</v>
      </c>
      <c r="K103" s="230" t="s">
        <v>21</v>
      </c>
      <c r="L103" s="46"/>
      <c r="M103" s="235" t="s">
        <v>21</v>
      </c>
      <c r="N103" s="236" t="s">
        <v>44</v>
      </c>
      <c r="O103" s="86"/>
      <c r="P103" s="237">
        <f>O103*H103</f>
        <v>0</v>
      </c>
      <c r="Q103" s="237">
        <v>0</v>
      </c>
      <c r="R103" s="237">
        <f>Q103*H103</f>
        <v>0</v>
      </c>
      <c r="S103" s="237">
        <v>0</v>
      </c>
      <c r="T103" s="23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9" t="s">
        <v>184</v>
      </c>
      <c r="AT103" s="239" t="s">
        <v>179</v>
      </c>
      <c r="AU103" s="239" t="s">
        <v>82</v>
      </c>
      <c r="AY103" s="19" t="s">
        <v>177</v>
      </c>
      <c r="BE103" s="240">
        <f>IF(N103="základní",J103,0)</f>
        <v>0</v>
      </c>
      <c r="BF103" s="240">
        <f>IF(N103="snížená",J103,0)</f>
        <v>0</v>
      </c>
      <c r="BG103" s="240">
        <f>IF(N103="zákl. přenesená",J103,0)</f>
        <v>0</v>
      </c>
      <c r="BH103" s="240">
        <f>IF(N103="sníž. přenesená",J103,0)</f>
        <v>0</v>
      </c>
      <c r="BI103" s="240">
        <f>IF(N103="nulová",J103,0)</f>
        <v>0</v>
      </c>
      <c r="BJ103" s="19" t="s">
        <v>80</v>
      </c>
      <c r="BK103" s="240">
        <f>ROUND(I103*H103,2)</f>
        <v>0</v>
      </c>
      <c r="BL103" s="19" t="s">
        <v>184</v>
      </c>
      <c r="BM103" s="239" t="s">
        <v>3558</v>
      </c>
    </row>
    <row r="104" s="2" customFormat="1" ht="14.4" customHeight="1">
      <c r="A104" s="40"/>
      <c r="B104" s="41"/>
      <c r="C104" s="228" t="s">
        <v>290</v>
      </c>
      <c r="D104" s="228" t="s">
        <v>179</v>
      </c>
      <c r="E104" s="229" t="s">
        <v>2922</v>
      </c>
      <c r="F104" s="230" t="s">
        <v>2923</v>
      </c>
      <c r="G104" s="231" t="s">
        <v>293</v>
      </c>
      <c r="H104" s="232">
        <v>33</v>
      </c>
      <c r="I104" s="233"/>
      <c r="J104" s="234">
        <f>ROUND(I104*H104,2)</f>
        <v>0</v>
      </c>
      <c r="K104" s="230" t="s">
        <v>21</v>
      </c>
      <c r="L104" s="46"/>
      <c r="M104" s="235" t="s">
        <v>21</v>
      </c>
      <c r="N104" s="236" t="s">
        <v>44</v>
      </c>
      <c r="O104" s="86"/>
      <c r="P104" s="237">
        <f>O104*H104</f>
        <v>0</v>
      </c>
      <c r="Q104" s="237">
        <v>0</v>
      </c>
      <c r="R104" s="237">
        <f>Q104*H104</f>
        <v>0</v>
      </c>
      <c r="S104" s="237">
        <v>0</v>
      </c>
      <c r="T104" s="23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9" t="s">
        <v>184</v>
      </c>
      <c r="AT104" s="239" t="s">
        <v>179</v>
      </c>
      <c r="AU104" s="239" t="s">
        <v>82</v>
      </c>
      <c r="AY104" s="19" t="s">
        <v>177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9" t="s">
        <v>80</v>
      </c>
      <c r="BK104" s="240">
        <f>ROUND(I104*H104,2)</f>
        <v>0</v>
      </c>
      <c r="BL104" s="19" t="s">
        <v>184</v>
      </c>
      <c r="BM104" s="239" t="s">
        <v>3559</v>
      </c>
    </row>
    <row r="105" s="2" customFormat="1" ht="14.4" customHeight="1">
      <c r="A105" s="40"/>
      <c r="B105" s="41"/>
      <c r="C105" s="228" t="s">
        <v>298</v>
      </c>
      <c r="D105" s="228" t="s">
        <v>179</v>
      </c>
      <c r="E105" s="229" t="s">
        <v>3560</v>
      </c>
      <c r="F105" s="230" t="s">
        <v>3561</v>
      </c>
      <c r="G105" s="231" t="s">
        <v>788</v>
      </c>
      <c r="H105" s="232">
        <v>3</v>
      </c>
      <c r="I105" s="233"/>
      <c r="J105" s="234">
        <f>ROUND(I105*H105,2)</f>
        <v>0</v>
      </c>
      <c r="K105" s="230" t="s">
        <v>21</v>
      </c>
      <c r="L105" s="46"/>
      <c r="M105" s="235" t="s">
        <v>21</v>
      </c>
      <c r="N105" s="236" t="s">
        <v>44</v>
      </c>
      <c r="O105" s="86"/>
      <c r="P105" s="237">
        <f>O105*H105</f>
        <v>0</v>
      </c>
      <c r="Q105" s="237">
        <v>0</v>
      </c>
      <c r="R105" s="237">
        <f>Q105*H105</f>
        <v>0</v>
      </c>
      <c r="S105" s="237">
        <v>0</v>
      </c>
      <c r="T105" s="23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9" t="s">
        <v>184</v>
      </c>
      <c r="AT105" s="239" t="s">
        <v>179</v>
      </c>
      <c r="AU105" s="239" t="s">
        <v>82</v>
      </c>
      <c r="AY105" s="19" t="s">
        <v>177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19" t="s">
        <v>80</v>
      </c>
      <c r="BK105" s="240">
        <f>ROUND(I105*H105,2)</f>
        <v>0</v>
      </c>
      <c r="BL105" s="19" t="s">
        <v>184</v>
      </c>
      <c r="BM105" s="239" t="s">
        <v>3562</v>
      </c>
    </row>
    <row r="106" s="2" customFormat="1" ht="14.4" customHeight="1">
      <c r="A106" s="40"/>
      <c r="B106" s="41"/>
      <c r="C106" s="228" t="s">
        <v>303</v>
      </c>
      <c r="D106" s="228" t="s">
        <v>179</v>
      </c>
      <c r="E106" s="229" t="s">
        <v>3563</v>
      </c>
      <c r="F106" s="230" t="s">
        <v>3564</v>
      </c>
      <c r="G106" s="231" t="s">
        <v>788</v>
      </c>
      <c r="H106" s="232">
        <v>3</v>
      </c>
      <c r="I106" s="233"/>
      <c r="J106" s="234">
        <f>ROUND(I106*H106,2)</f>
        <v>0</v>
      </c>
      <c r="K106" s="230" t="s">
        <v>21</v>
      </c>
      <c r="L106" s="46"/>
      <c r="M106" s="235" t="s">
        <v>21</v>
      </c>
      <c r="N106" s="236" t="s">
        <v>44</v>
      </c>
      <c r="O106" s="86"/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9" t="s">
        <v>184</v>
      </c>
      <c r="AT106" s="239" t="s">
        <v>179</v>
      </c>
      <c r="AU106" s="239" t="s">
        <v>82</v>
      </c>
      <c r="AY106" s="19" t="s">
        <v>177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9" t="s">
        <v>80</v>
      </c>
      <c r="BK106" s="240">
        <f>ROUND(I106*H106,2)</f>
        <v>0</v>
      </c>
      <c r="BL106" s="19" t="s">
        <v>184</v>
      </c>
      <c r="BM106" s="239" t="s">
        <v>3565</v>
      </c>
    </row>
    <row r="107" s="2" customFormat="1" ht="14.4" customHeight="1">
      <c r="A107" s="40"/>
      <c r="B107" s="41"/>
      <c r="C107" s="228" t="s">
        <v>312</v>
      </c>
      <c r="D107" s="228" t="s">
        <v>179</v>
      </c>
      <c r="E107" s="229" t="s">
        <v>3566</v>
      </c>
      <c r="F107" s="230" t="s">
        <v>3567</v>
      </c>
      <c r="G107" s="231" t="s">
        <v>788</v>
      </c>
      <c r="H107" s="232">
        <v>3</v>
      </c>
      <c r="I107" s="233"/>
      <c r="J107" s="234">
        <f>ROUND(I107*H107,2)</f>
        <v>0</v>
      </c>
      <c r="K107" s="230" t="s">
        <v>21</v>
      </c>
      <c r="L107" s="46"/>
      <c r="M107" s="235" t="s">
        <v>21</v>
      </c>
      <c r="N107" s="236" t="s">
        <v>44</v>
      </c>
      <c r="O107" s="86"/>
      <c r="P107" s="237">
        <f>O107*H107</f>
        <v>0</v>
      </c>
      <c r="Q107" s="237">
        <v>0</v>
      </c>
      <c r="R107" s="237">
        <f>Q107*H107</f>
        <v>0</v>
      </c>
      <c r="S107" s="237">
        <v>0</v>
      </c>
      <c r="T107" s="23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9" t="s">
        <v>184</v>
      </c>
      <c r="AT107" s="239" t="s">
        <v>179</v>
      </c>
      <c r="AU107" s="239" t="s">
        <v>82</v>
      </c>
      <c r="AY107" s="19" t="s">
        <v>177</v>
      </c>
      <c r="BE107" s="240">
        <f>IF(N107="základní",J107,0)</f>
        <v>0</v>
      </c>
      <c r="BF107" s="240">
        <f>IF(N107="snížená",J107,0)</f>
        <v>0</v>
      </c>
      <c r="BG107" s="240">
        <f>IF(N107="zákl. přenesená",J107,0)</f>
        <v>0</v>
      </c>
      <c r="BH107" s="240">
        <f>IF(N107="sníž. přenesená",J107,0)</f>
        <v>0</v>
      </c>
      <c r="BI107" s="240">
        <f>IF(N107="nulová",J107,0)</f>
        <v>0</v>
      </c>
      <c r="BJ107" s="19" t="s">
        <v>80</v>
      </c>
      <c r="BK107" s="240">
        <f>ROUND(I107*H107,2)</f>
        <v>0</v>
      </c>
      <c r="BL107" s="19" t="s">
        <v>184</v>
      </c>
      <c r="BM107" s="239" t="s">
        <v>3568</v>
      </c>
    </row>
    <row r="108" s="2" customFormat="1" ht="14.4" customHeight="1">
      <c r="A108" s="40"/>
      <c r="B108" s="41"/>
      <c r="C108" s="228" t="s">
        <v>316</v>
      </c>
      <c r="D108" s="228" t="s">
        <v>179</v>
      </c>
      <c r="E108" s="229" t="s">
        <v>3569</v>
      </c>
      <c r="F108" s="230" t="s">
        <v>3570</v>
      </c>
      <c r="G108" s="231" t="s">
        <v>293</v>
      </c>
      <c r="H108" s="232">
        <v>82</v>
      </c>
      <c r="I108" s="233"/>
      <c r="J108" s="234">
        <f>ROUND(I108*H108,2)</f>
        <v>0</v>
      </c>
      <c r="K108" s="230" t="s">
        <v>21</v>
      </c>
      <c r="L108" s="46"/>
      <c r="M108" s="235" t="s">
        <v>21</v>
      </c>
      <c r="N108" s="236" t="s">
        <v>44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184</v>
      </c>
      <c r="AT108" s="239" t="s">
        <v>179</v>
      </c>
      <c r="AU108" s="239" t="s">
        <v>82</v>
      </c>
      <c r="AY108" s="19" t="s">
        <v>177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80</v>
      </c>
      <c r="BK108" s="240">
        <f>ROUND(I108*H108,2)</f>
        <v>0</v>
      </c>
      <c r="BL108" s="19" t="s">
        <v>184</v>
      </c>
      <c r="BM108" s="239" t="s">
        <v>3571</v>
      </c>
    </row>
    <row r="109" s="2" customFormat="1" ht="14.4" customHeight="1">
      <c r="A109" s="40"/>
      <c r="B109" s="41"/>
      <c r="C109" s="228" t="s">
        <v>7</v>
      </c>
      <c r="D109" s="228" t="s">
        <v>179</v>
      </c>
      <c r="E109" s="229" t="s">
        <v>3572</v>
      </c>
      <c r="F109" s="230" t="s">
        <v>3573</v>
      </c>
      <c r="G109" s="231" t="s">
        <v>788</v>
      </c>
      <c r="H109" s="232">
        <v>3</v>
      </c>
      <c r="I109" s="233"/>
      <c r="J109" s="234">
        <f>ROUND(I109*H109,2)</f>
        <v>0</v>
      </c>
      <c r="K109" s="230" t="s">
        <v>21</v>
      </c>
      <c r="L109" s="46"/>
      <c r="M109" s="235" t="s">
        <v>21</v>
      </c>
      <c r="N109" s="236" t="s">
        <v>44</v>
      </c>
      <c r="O109" s="86"/>
      <c r="P109" s="237">
        <f>O109*H109</f>
        <v>0</v>
      </c>
      <c r="Q109" s="237">
        <v>0</v>
      </c>
      <c r="R109" s="237">
        <f>Q109*H109</f>
        <v>0</v>
      </c>
      <c r="S109" s="237">
        <v>0</v>
      </c>
      <c r="T109" s="23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9" t="s">
        <v>184</v>
      </c>
      <c r="AT109" s="239" t="s">
        <v>179</v>
      </c>
      <c r="AU109" s="239" t="s">
        <v>82</v>
      </c>
      <c r="AY109" s="19" t="s">
        <v>177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19" t="s">
        <v>80</v>
      </c>
      <c r="BK109" s="240">
        <f>ROUND(I109*H109,2)</f>
        <v>0</v>
      </c>
      <c r="BL109" s="19" t="s">
        <v>184</v>
      </c>
      <c r="BM109" s="239" t="s">
        <v>3574</v>
      </c>
    </row>
    <row r="110" s="2" customFormat="1" ht="14.4" customHeight="1">
      <c r="A110" s="40"/>
      <c r="B110" s="41"/>
      <c r="C110" s="228" t="s">
        <v>325</v>
      </c>
      <c r="D110" s="228" t="s">
        <v>179</v>
      </c>
      <c r="E110" s="229" t="s">
        <v>3575</v>
      </c>
      <c r="F110" s="230" t="s">
        <v>3576</v>
      </c>
      <c r="G110" s="231" t="s">
        <v>788</v>
      </c>
      <c r="H110" s="232">
        <v>1</v>
      </c>
      <c r="I110" s="233"/>
      <c r="J110" s="234">
        <f>ROUND(I110*H110,2)</f>
        <v>0</v>
      </c>
      <c r="K110" s="230" t="s">
        <v>21</v>
      </c>
      <c r="L110" s="46"/>
      <c r="M110" s="235" t="s">
        <v>21</v>
      </c>
      <c r="N110" s="236" t="s">
        <v>44</v>
      </c>
      <c r="O110" s="86"/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9" t="s">
        <v>184</v>
      </c>
      <c r="AT110" s="239" t="s">
        <v>179</v>
      </c>
      <c r="AU110" s="239" t="s">
        <v>82</v>
      </c>
      <c r="AY110" s="19" t="s">
        <v>177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9" t="s">
        <v>80</v>
      </c>
      <c r="BK110" s="240">
        <f>ROUND(I110*H110,2)</f>
        <v>0</v>
      </c>
      <c r="BL110" s="19" t="s">
        <v>184</v>
      </c>
      <c r="BM110" s="239" t="s">
        <v>3577</v>
      </c>
    </row>
    <row r="111" s="2" customFormat="1" ht="14.4" customHeight="1">
      <c r="A111" s="40"/>
      <c r="B111" s="41"/>
      <c r="C111" s="228" t="s">
        <v>329</v>
      </c>
      <c r="D111" s="228" t="s">
        <v>179</v>
      </c>
      <c r="E111" s="229" t="s">
        <v>3578</v>
      </c>
      <c r="F111" s="230" t="s">
        <v>3579</v>
      </c>
      <c r="G111" s="231" t="s">
        <v>293</v>
      </c>
      <c r="H111" s="232">
        <v>82</v>
      </c>
      <c r="I111" s="233"/>
      <c r="J111" s="234">
        <f>ROUND(I111*H111,2)</f>
        <v>0</v>
      </c>
      <c r="K111" s="230" t="s">
        <v>21</v>
      </c>
      <c r="L111" s="46"/>
      <c r="M111" s="235" t="s">
        <v>21</v>
      </c>
      <c r="N111" s="236" t="s">
        <v>44</v>
      </c>
      <c r="O111" s="86"/>
      <c r="P111" s="237">
        <f>O111*H111</f>
        <v>0</v>
      </c>
      <c r="Q111" s="237">
        <v>0</v>
      </c>
      <c r="R111" s="237">
        <f>Q111*H111</f>
        <v>0</v>
      </c>
      <c r="S111" s="237">
        <v>0</v>
      </c>
      <c r="T111" s="23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9" t="s">
        <v>184</v>
      </c>
      <c r="AT111" s="239" t="s">
        <v>179</v>
      </c>
      <c r="AU111" s="239" t="s">
        <v>82</v>
      </c>
      <c r="AY111" s="19" t="s">
        <v>177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19" t="s">
        <v>80</v>
      </c>
      <c r="BK111" s="240">
        <f>ROUND(I111*H111,2)</f>
        <v>0</v>
      </c>
      <c r="BL111" s="19" t="s">
        <v>184</v>
      </c>
      <c r="BM111" s="239" t="s">
        <v>3580</v>
      </c>
    </row>
    <row r="112" s="2" customFormat="1" ht="14.4" customHeight="1">
      <c r="A112" s="40"/>
      <c r="B112" s="41"/>
      <c r="C112" s="228" t="s">
        <v>341</v>
      </c>
      <c r="D112" s="228" t="s">
        <v>179</v>
      </c>
      <c r="E112" s="229" t="s">
        <v>3581</v>
      </c>
      <c r="F112" s="230" t="s">
        <v>3582</v>
      </c>
      <c r="G112" s="231" t="s">
        <v>788</v>
      </c>
      <c r="H112" s="232">
        <v>5</v>
      </c>
      <c r="I112" s="233"/>
      <c r="J112" s="234">
        <f>ROUND(I112*H112,2)</f>
        <v>0</v>
      </c>
      <c r="K112" s="230" t="s">
        <v>21</v>
      </c>
      <c r="L112" s="46"/>
      <c r="M112" s="235" t="s">
        <v>21</v>
      </c>
      <c r="N112" s="236" t="s">
        <v>44</v>
      </c>
      <c r="O112" s="86"/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184</v>
      </c>
      <c r="AT112" s="239" t="s">
        <v>179</v>
      </c>
      <c r="AU112" s="239" t="s">
        <v>82</v>
      </c>
      <c r="AY112" s="19" t="s">
        <v>177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80</v>
      </c>
      <c r="BK112" s="240">
        <f>ROUND(I112*H112,2)</f>
        <v>0</v>
      </c>
      <c r="BL112" s="19" t="s">
        <v>184</v>
      </c>
      <c r="BM112" s="239" t="s">
        <v>3583</v>
      </c>
    </row>
    <row r="113" s="2" customFormat="1" ht="14.4" customHeight="1">
      <c r="A113" s="40"/>
      <c r="B113" s="41"/>
      <c r="C113" s="228" t="s">
        <v>346</v>
      </c>
      <c r="D113" s="228" t="s">
        <v>179</v>
      </c>
      <c r="E113" s="229" t="s">
        <v>3584</v>
      </c>
      <c r="F113" s="230" t="s">
        <v>3585</v>
      </c>
      <c r="G113" s="231" t="s">
        <v>788</v>
      </c>
      <c r="H113" s="232">
        <v>3</v>
      </c>
      <c r="I113" s="233"/>
      <c r="J113" s="234">
        <f>ROUND(I113*H113,2)</f>
        <v>0</v>
      </c>
      <c r="K113" s="230" t="s">
        <v>21</v>
      </c>
      <c r="L113" s="46"/>
      <c r="M113" s="235" t="s">
        <v>21</v>
      </c>
      <c r="N113" s="236" t="s">
        <v>44</v>
      </c>
      <c r="O113" s="86"/>
      <c r="P113" s="237">
        <f>O113*H113</f>
        <v>0</v>
      </c>
      <c r="Q113" s="237">
        <v>0</v>
      </c>
      <c r="R113" s="237">
        <f>Q113*H113</f>
        <v>0</v>
      </c>
      <c r="S113" s="237">
        <v>0</v>
      </c>
      <c r="T113" s="23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9" t="s">
        <v>184</v>
      </c>
      <c r="AT113" s="239" t="s">
        <v>179</v>
      </c>
      <c r="AU113" s="239" t="s">
        <v>82</v>
      </c>
      <c r="AY113" s="19" t="s">
        <v>177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19" t="s">
        <v>80</v>
      </c>
      <c r="BK113" s="240">
        <f>ROUND(I113*H113,2)</f>
        <v>0</v>
      </c>
      <c r="BL113" s="19" t="s">
        <v>184</v>
      </c>
      <c r="BM113" s="239" t="s">
        <v>3586</v>
      </c>
    </row>
    <row r="114" s="12" customFormat="1" ht="22.8" customHeight="1">
      <c r="A114" s="12"/>
      <c r="B114" s="212"/>
      <c r="C114" s="213"/>
      <c r="D114" s="214" t="s">
        <v>72</v>
      </c>
      <c r="E114" s="226" t="s">
        <v>1690</v>
      </c>
      <c r="F114" s="226" t="s">
        <v>1691</v>
      </c>
      <c r="G114" s="213"/>
      <c r="H114" s="213"/>
      <c r="I114" s="216"/>
      <c r="J114" s="227">
        <f>BK114</f>
        <v>0</v>
      </c>
      <c r="K114" s="213"/>
      <c r="L114" s="218"/>
      <c r="M114" s="219"/>
      <c r="N114" s="220"/>
      <c r="O114" s="220"/>
      <c r="P114" s="221">
        <f>P115</f>
        <v>0</v>
      </c>
      <c r="Q114" s="220"/>
      <c r="R114" s="221">
        <f>R115</f>
        <v>0</v>
      </c>
      <c r="S114" s="220"/>
      <c r="T114" s="222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3" t="s">
        <v>80</v>
      </c>
      <c r="AT114" s="224" t="s">
        <v>72</v>
      </c>
      <c r="AU114" s="224" t="s">
        <v>80</v>
      </c>
      <c r="AY114" s="223" t="s">
        <v>177</v>
      </c>
      <c r="BK114" s="225">
        <f>BK115</f>
        <v>0</v>
      </c>
    </row>
    <row r="115" s="2" customFormat="1" ht="14.4" customHeight="1">
      <c r="A115" s="40"/>
      <c r="B115" s="41"/>
      <c r="C115" s="228" t="s">
        <v>355</v>
      </c>
      <c r="D115" s="228" t="s">
        <v>179</v>
      </c>
      <c r="E115" s="229" t="s">
        <v>3587</v>
      </c>
      <c r="F115" s="230" t="s">
        <v>3588</v>
      </c>
      <c r="G115" s="231" t="s">
        <v>194</v>
      </c>
      <c r="H115" s="232">
        <v>7.7999999999999998</v>
      </c>
      <c r="I115" s="233"/>
      <c r="J115" s="234">
        <f>ROUND(I115*H115,2)</f>
        <v>0</v>
      </c>
      <c r="K115" s="230" t="s">
        <v>21</v>
      </c>
      <c r="L115" s="46"/>
      <c r="M115" s="301" t="s">
        <v>21</v>
      </c>
      <c r="N115" s="302" t="s">
        <v>44</v>
      </c>
      <c r="O115" s="303"/>
      <c r="P115" s="304">
        <f>O115*H115</f>
        <v>0</v>
      </c>
      <c r="Q115" s="304">
        <v>0</v>
      </c>
      <c r="R115" s="304">
        <f>Q115*H115</f>
        <v>0</v>
      </c>
      <c r="S115" s="304">
        <v>0</v>
      </c>
      <c r="T115" s="30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9" t="s">
        <v>184</v>
      </c>
      <c r="AT115" s="239" t="s">
        <v>179</v>
      </c>
      <c r="AU115" s="239" t="s">
        <v>82</v>
      </c>
      <c r="AY115" s="19" t="s">
        <v>177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19" t="s">
        <v>80</v>
      </c>
      <c r="BK115" s="240">
        <f>ROUND(I115*H115,2)</f>
        <v>0</v>
      </c>
      <c r="BL115" s="19" t="s">
        <v>184</v>
      </c>
      <c r="BM115" s="239" t="s">
        <v>3589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177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mSNx/WxWTo2aH1YcW0Qn+jDDU7cE4V+DDOvAojiuIPKSGjanHpdq2x5bFUkI729940cPjzW5KAMYERCwM/hzpw==" hashValue="6j+Y44hh2t5lP3f1HMf0ZQ7Ej6SdPv3PZ3esFEyYVEelAv8vXuisP5/LQSimEDs1S/wgVoFv+OICn1wahPgL7w==" algorithmName="SHA-512" password="CC35"/>
  <autoFilter ref="C83:K1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110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4.4" customHeight="1">
      <c r="A9" s="40"/>
      <c r="B9" s="46"/>
      <c r="C9" s="40"/>
      <c r="D9" s="40"/>
      <c r="E9" s="150" t="s">
        <v>3590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21</v>
      </c>
      <c r="G11" s="40"/>
      <c r="H11" s="40"/>
      <c r="I11" s="151" t="s">
        <v>20</v>
      </c>
      <c r="J11" s="135" t="s">
        <v>21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22</v>
      </c>
      <c r="E12" s="40"/>
      <c r="F12" s="135" t="s">
        <v>23</v>
      </c>
      <c r="G12" s="40"/>
      <c r="H12" s="40"/>
      <c r="I12" s="151" t="s">
        <v>24</v>
      </c>
      <c r="J12" s="152" t="str">
        <f>'Rekapitulace stavby'!AN8</f>
        <v>10. 12. 2019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26</v>
      </c>
      <c r="E14" s="40"/>
      <c r="F14" s="40"/>
      <c r="G14" s="40"/>
      <c r="H14" s="40"/>
      <c r="I14" s="151" t="s">
        <v>27</v>
      </c>
      <c r="J14" s="135" t="s">
        <v>21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21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30</v>
      </c>
      <c r="E17" s="40"/>
      <c r="F17" s="40"/>
      <c r="G17" s="40"/>
      <c r="H17" s="40"/>
      <c r="I17" s="151" t="s">
        <v>27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32</v>
      </c>
      <c r="E20" s="40"/>
      <c r="F20" s="40"/>
      <c r="G20" s="40"/>
      <c r="H20" s="40"/>
      <c r="I20" s="151" t="s">
        <v>27</v>
      </c>
      <c r="J20" s="135" t="s">
        <v>21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51" t="s">
        <v>29</v>
      </c>
      <c r="J21" s="135" t="s">
        <v>21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35</v>
      </c>
      <c r="E23" s="40"/>
      <c r="F23" s="40"/>
      <c r="G23" s="40"/>
      <c r="H23" s="40"/>
      <c r="I23" s="151" t="s">
        <v>27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29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37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60" customHeight="1">
      <c r="A27" s="153"/>
      <c r="B27" s="154"/>
      <c r="C27" s="153"/>
      <c r="D27" s="153"/>
      <c r="E27" s="155" t="s">
        <v>38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39</v>
      </c>
      <c r="E30" s="40"/>
      <c r="F30" s="40"/>
      <c r="G30" s="40"/>
      <c r="H30" s="40"/>
      <c r="I30" s="148"/>
      <c r="J30" s="161">
        <f>ROUND(J83,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41</v>
      </c>
      <c r="G32" s="40"/>
      <c r="H32" s="40"/>
      <c r="I32" s="163" t="s">
        <v>40</v>
      </c>
      <c r="J32" s="162" t="s">
        <v>42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43</v>
      </c>
      <c r="E33" s="146" t="s">
        <v>44</v>
      </c>
      <c r="F33" s="165">
        <f>ROUND((SUM(BE83:BE121)),  2)</f>
        <v>0</v>
      </c>
      <c r="G33" s="40"/>
      <c r="H33" s="40"/>
      <c r="I33" s="166">
        <v>0.20999999999999999</v>
      </c>
      <c r="J33" s="165">
        <f>ROUND(((SUM(BE83:BE121))*I33),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45</v>
      </c>
      <c r="F34" s="165">
        <f>ROUND((SUM(BF83:BF121)),  2)</f>
        <v>0</v>
      </c>
      <c r="G34" s="40"/>
      <c r="H34" s="40"/>
      <c r="I34" s="166">
        <v>0.14999999999999999</v>
      </c>
      <c r="J34" s="165">
        <f>ROUND(((SUM(BF83:BF121))*I34),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46</v>
      </c>
      <c r="F35" s="165">
        <f>ROUND((SUM(BG83:BG121)),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47</v>
      </c>
      <c r="F36" s="165">
        <f>ROUND((SUM(BH83:BH121)),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48</v>
      </c>
      <c r="F37" s="165">
        <f>ROUND((SUM(BI83:BI121)),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49</v>
      </c>
      <c r="E39" s="169"/>
      <c r="F39" s="169"/>
      <c r="G39" s="170" t="s">
        <v>50</v>
      </c>
      <c r="H39" s="171" t="s">
        <v>51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81" t="str">
        <f>E7</f>
        <v>MIKULÁŠOVICE DOLNÍ NÁDRAŽÍ ON PD - OPRAVA OBJEKTU - ZMĚNA č.2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110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71" t="str">
        <f>E9</f>
        <v>SO 03 - DEMOLICE PŘÍSTAVKŮ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MIKULÁŠOVICE</v>
      </c>
      <c r="G52" s="42"/>
      <c r="H52" s="42"/>
      <c r="I52" s="151" t="s">
        <v>24</v>
      </c>
      <c r="J52" s="74" t="str">
        <f>IF(J12="","",J12)</f>
        <v>10. 12. 2019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8" customHeight="1">
      <c r="A54" s="40"/>
      <c r="B54" s="41"/>
      <c r="C54" s="34" t="s">
        <v>26</v>
      </c>
      <c r="D54" s="42"/>
      <c r="E54" s="42"/>
      <c r="F54" s="29" t="str">
        <f>E15</f>
        <v>SŽDC, s.o. - PRAHA 1</v>
      </c>
      <c r="G54" s="42"/>
      <c r="H54" s="42"/>
      <c r="I54" s="151" t="s">
        <v>32</v>
      </c>
      <c r="J54" s="38" t="str">
        <f>E21</f>
        <v>ATELIER DS 76 - D.SUCHEVIČ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51" t="s">
        <v>35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115</v>
      </c>
      <c r="D57" s="183"/>
      <c r="E57" s="183"/>
      <c r="F57" s="183"/>
      <c r="G57" s="183"/>
      <c r="H57" s="183"/>
      <c r="I57" s="184"/>
      <c r="J57" s="185" t="s">
        <v>116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71</v>
      </c>
      <c r="D59" s="42"/>
      <c r="E59" s="42"/>
      <c r="F59" s="42"/>
      <c r="G59" s="42"/>
      <c r="H59" s="42"/>
      <c r="I59" s="148"/>
      <c r="J59" s="104">
        <f>J83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87"/>
      <c r="C60" s="188"/>
      <c r="D60" s="189" t="s">
        <v>118</v>
      </c>
      <c r="E60" s="190"/>
      <c r="F60" s="190"/>
      <c r="G60" s="190"/>
      <c r="H60" s="190"/>
      <c r="I60" s="191"/>
      <c r="J60" s="192">
        <f>J84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119</v>
      </c>
      <c r="E61" s="196"/>
      <c r="F61" s="196"/>
      <c r="G61" s="196"/>
      <c r="H61" s="196"/>
      <c r="I61" s="197"/>
      <c r="J61" s="198">
        <f>J85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3591</v>
      </c>
      <c r="E62" s="196"/>
      <c r="F62" s="196"/>
      <c r="G62" s="196"/>
      <c r="H62" s="196"/>
      <c r="I62" s="197"/>
      <c r="J62" s="198">
        <f>J100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3592</v>
      </c>
      <c r="E63" s="196"/>
      <c r="F63" s="196"/>
      <c r="G63" s="196"/>
      <c r="H63" s="196"/>
      <c r="I63" s="197"/>
      <c r="J63" s="198">
        <f>J102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48"/>
      <c r="J64" s="42"/>
      <c r="K64" s="42"/>
      <c r="L64" s="14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7"/>
      <c r="J65" s="62"/>
      <c r="K65" s="6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80"/>
      <c r="J69" s="64"/>
      <c r="K69" s="64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162</v>
      </c>
      <c r="D70" s="42"/>
      <c r="E70" s="42"/>
      <c r="F70" s="42"/>
      <c r="G70" s="42"/>
      <c r="H70" s="42"/>
      <c r="I70" s="148"/>
      <c r="J70" s="42"/>
      <c r="K70" s="42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4.4" customHeight="1">
      <c r="A73" s="40"/>
      <c r="B73" s="41"/>
      <c r="C73" s="42"/>
      <c r="D73" s="42"/>
      <c r="E73" s="181" t="str">
        <f>E7</f>
        <v>MIKULÁŠOVICE DOLNÍ NÁDRAŽÍ ON PD - OPRAVA OBJEKTU - ZMĚNA č.2</v>
      </c>
      <c r="F73" s="34"/>
      <c r="G73" s="34"/>
      <c r="H73" s="34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110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71" t="str">
        <f>E9</f>
        <v>SO 03 - DEMOLICE PŘÍSTAVKŮ</v>
      </c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MIKULÁŠOVICE</v>
      </c>
      <c r="G77" s="42"/>
      <c r="H77" s="42"/>
      <c r="I77" s="151" t="s">
        <v>24</v>
      </c>
      <c r="J77" s="74" t="str">
        <f>IF(J12="","",J12)</f>
        <v>10. 12. 2019</v>
      </c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8" customHeight="1">
      <c r="A79" s="40"/>
      <c r="B79" s="41"/>
      <c r="C79" s="34" t="s">
        <v>26</v>
      </c>
      <c r="D79" s="42"/>
      <c r="E79" s="42"/>
      <c r="F79" s="29" t="str">
        <f>E15</f>
        <v>SŽDC, s.o. - PRAHA 1</v>
      </c>
      <c r="G79" s="42"/>
      <c r="H79" s="42"/>
      <c r="I79" s="151" t="s">
        <v>32</v>
      </c>
      <c r="J79" s="38" t="str">
        <f>E21</f>
        <v>ATELIER DS 76 - D.SUCHEVIČ</v>
      </c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6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151" t="s">
        <v>35</v>
      </c>
      <c r="J80" s="38" t="str">
        <f>E24</f>
        <v xml:space="preserve"> 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200"/>
      <c r="B82" s="201"/>
      <c r="C82" s="202" t="s">
        <v>163</v>
      </c>
      <c r="D82" s="203" t="s">
        <v>58</v>
      </c>
      <c r="E82" s="203" t="s">
        <v>54</v>
      </c>
      <c r="F82" s="203" t="s">
        <v>55</v>
      </c>
      <c r="G82" s="203" t="s">
        <v>164</v>
      </c>
      <c r="H82" s="203" t="s">
        <v>165</v>
      </c>
      <c r="I82" s="204" t="s">
        <v>166</v>
      </c>
      <c r="J82" s="203" t="s">
        <v>116</v>
      </c>
      <c r="K82" s="205" t="s">
        <v>167</v>
      </c>
      <c r="L82" s="206"/>
      <c r="M82" s="94" t="s">
        <v>21</v>
      </c>
      <c r="N82" s="95" t="s">
        <v>43</v>
      </c>
      <c r="O82" s="95" t="s">
        <v>168</v>
      </c>
      <c r="P82" s="95" t="s">
        <v>169</v>
      </c>
      <c r="Q82" s="95" t="s">
        <v>170</v>
      </c>
      <c r="R82" s="95" t="s">
        <v>171</v>
      </c>
      <c r="S82" s="95" t="s">
        <v>172</v>
      </c>
      <c r="T82" s="96" t="s">
        <v>173</v>
      </c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/>
    </row>
    <row r="83" s="2" customFormat="1" ht="22.8" customHeight="1">
      <c r="A83" s="40"/>
      <c r="B83" s="41"/>
      <c r="C83" s="101" t="s">
        <v>174</v>
      </c>
      <c r="D83" s="42"/>
      <c r="E83" s="42"/>
      <c r="F83" s="42"/>
      <c r="G83" s="42"/>
      <c r="H83" s="42"/>
      <c r="I83" s="148"/>
      <c r="J83" s="207">
        <f>BK83</f>
        <v>0</v>
      </c>
      <c r="K83" s="42"/>
      <c r="L83" s="46"/>
      <c r="M83" s="97"/>
      <c r="N83" s="208"/>
      <c r="O83" s="98"/>
      <c r="P83" s="209">
        <f>P84</f>
        <v>0</v>
      </c>
      <c r="Q83" s="98"/>
      <c r="R83" s="209">
        <f>R84</f>
        <v>0</v>
      </c>
      <c r="S83" s="98"/>
      <c r="T83" s="210">
        <f>T84</f>
        <v>141.88905000000003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117</v>
      </c>
      <c r="BK83" s="211">
        <f>BK84</f>
        <v>0</v>
      </c>
    </row>
    <row r="84" s="12" customFormat="1" ht="25.92" customHeight="1">
      <c r="A84" s="12"/>
      <c r="B84" s="212"/>
      <c r="C84" s="213"/>
      <c r="D84" s="214" t="s">
        <v>72</v>
      </c>
      <c r="E84" s="215" t="s">
        <v>175</v>
      </c>
      <c r="F84" s="215" t="s">
        <v>176</v>
      </c>
      <c r="G84" s="213"/>
      <c r="H84" s="213"/>
      <c r="I84" s="216"/>
      <c r="J84" s="217">
        <f>BK84</f>
        <v>0</v>
      </c>
      <c r="K84" s="213"/>
      <c r="L84" s="218"/>
      <c r="M84" s="219"/>
      <c r="N84" s="220"/>
      <c r="O84" s="220"/>
      <c r="P84" s="221">
        <f>P85+P100+P102</f>
        <v>0</v>
      </c>
      <c r="Q84" s="220"/>
      <c r="R84" s="221">
        <f>R85+R100+R102</f>
        <v>0</v>
      </c>
      <c r="S84" s="220"/>
      <c r="T84" s="222">
        <f>T85+T100+T102</f>
        <v>141.88905000000003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3" t="s">
        <v>80</v>
      </c>
      <c r="AT84" s="224" t="s">
        <v>72</v>
      </c>
      <c r="AU84" s="224" t="s">
        <v>73</v>
      </c>
      <c r="AY84" s="223" t="s">
        <v>177</v>
      </c>
      <c r="BK84" s="225">
        <f>BK85+BK100+BK102</f>
        <v>0</v>
      </c>
    </row>
    <row r="85" s="12" customFormat="1" ht="22.8" customHeight="1">
      <c r="A85" s="12"/>
      <c r="B85" s="212"/>
      <c r="C85" s="213"/>
      <c r="D85" s="214" t="s">
        <v>72</v>
      </c>
      <c r="E85" s="226" t="s">
        <v>80</v>
      </c>
      <c r="F85" s="226" t="s">
        <v>178</v>
      </c>
      <c r="G85" s="213"/>
      <c r="H85" s="213"/>
      <c r="I85" s="216"/>
      <c r="J85" s="227">
        <f>BK85</f>
        <v>0</v>
      </c>
      <c r="K85" s="213"/>
      <c r="L85" s="218"/>
      <c r="M85" s="219"/>
      <c r="N85" s="220"/>
      <c r="O85" s="220"/>
      <c r="P85" s="221">
        <f>SUM(P86:P99)</f>
        <v>0</v>
      </c>
      <c r="Q85" s="220"/>
      <c r="R85" s="221">
        <f>SUM(R86:R99)</f>
        <v>0</v>
      </c>
      <c r="S85" s="220"/>
      <c r="T85" s="222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3" t="s">
        <v>80</v>
      </c>
      <c r="AT85" s="224" t="s">
        <v>72</v>
      </c>
      <c r="AU85" s="224" t="s">
        <v>80</v>
      </c>
      <c r="AY85" s="223" t="s">
        <v>177</v>
      </c>
      <c r="BK85" s="225">
        <f>SUM(BK86:BK99)</f>
        <v>0</v>
      </c>
    </row>
    <row r="86" s="2" customFormat="1" ht="30" customHeight="1">
      <c r="A86" s="40"/>
      <c r="B86" s="41"/>
      <c r="C86" s="228" t="s">
        <v>80</v>
      </c>
      <c r="D86" s="228" t="s">
        <v>179</v>
      </c>
      <c r="E86" s="229" t="s">
        <v>3593</v>
      </c>
      <c r="F86" s="230" t="s">
        <v>3594</v>
      </c>
      <c r="G86" s="231" t="s">
        <v>182</v>
      </c>
      <c r="H86" s="232">
        <v>2.4380000000000002</v>
      </c>
      <c r="I86" s="233"/>
      <c r="J86" s="234">
        <f>ROUND(I86*H86,2)</f>
        <v>0</v>
      </c>
      <c r="K86" s="230" t="s">
        <v>183</v>
      </c>
      <c r="L86" s="46"/>
      <c r="M86" s="235" t="s">
        <v>21</v>
      </c>
      <c r="N86" s="236" t="s">
        <v>44</v>
      </c>
      <c r="O86" s="86"/>
      <c r="P86" s="237">
        <f>O86*H86</f>
        <v>0</v>
      </c>
      <c r="Q86" s="237">
        <v>0</v>
      </c>
      <c r="R86" s="237">
        <f>Q86*H86</f>
        <v>0</v>
      </c>
      <c r="S86" s="237">
        <v>0</v>
      </c>
      <c r="T86" s="23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9" t="s">
        <v>184</v>
      </c>
      <c r="AT86" s="239" t="s">
        <v>179</v>
      </c>
      <c r="AU86" s="239" t="s">
        <v>82</v>
      </c>
      <c r="AY86" s="19" t="s">
        <v>177</v>
      </c>
      <c r="BE86" s="240">
        <f>IF(N86="základní",J86,0)</f>
        <v>0</v>
      </c>
      <c r="BF86" s="240">
        <f>IF(N86="snížená",J86,0)</f>
        <v>0</v>
      </c>
      <c r="BG86" s="240">
        <f>IF(N86="zákl. přenesená",J86,0)</f>
        <v>0</v>
      </c>
      <c r="BH86" s="240">
        <f>IF(N86="sníž. přenesená",J86,0)</f>
        <v>0</v>
      </c>
      <c r="BI86" s="240">
        <f>IF(N86="nulová",J86,0)</f>
        <v>0</v>
      </c>
      <c r="BJ86" s="19" t="s">
        <v>80</v>
      </c>
      <c r="BK86" s="240">
        <f>ROUND(I86*H86,2)</f>
        <v>0</v>
      </c>
      <c r="BL86" s="19" t="s">
        <v>184</v>
      </c>
      <c r="BM86" s="239" t="s">
        <v>3595</v>
      </c>
    </row>
    <row r="87" s="13" customFormat="1">
      <c r="A87" s="13"/>
      <c r="B87" s="241"/>
      <c r="C87" s="242"/>
      <c r="D87" s="243" t="s">
        <v>186</v>
      </c>
      <c r="E87" s="244" t="s">
        <v>21</v>
      </c>
      <c r="F87" s="245" t="s">
        <v>3596</v>
      </c>
      <c r="G87" s="242"/>
      <c r="H87" s="244" t="s">
        <v>21</v>
      </c>
      <c r="I87" s="246"/>
      <c r="J87" s="242"/>
      <c r="K87" s="242"/>
      <c r="L87" s="247"/>
      <c r="M87" s="248"/>
      <c r="N87" s="249"/>
      <c r="O87" s="249"/>
      <c r="P87" s="249"/>
      <c r="Q87" s="249"/>
      <c r="R87" s="249"/>
      <c r="S87" s="249"/>
      <c r="T87" s="25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51" t="s">
        <v>186</v>
      </c>
      <c r="AU87" s="251" t="s">
        <v>82</v>
      </c>
      <c r="AV87" s="13" t="s">
        <v>80</v>
      </c>
      <c r="AW87" s="13" t="s">
        <v>34</v>
      </c>
      <c r="AX87" s="13" t="s">
        <v>73</v>
      </c>
      <c r="AY87" s="251" t="s">
        <v>177</v>
      </c>
    </row>
    <row r="88" s="13" customFormat="1">
      <c r="A88" s="13"/>
      <c r="B88" s="241"/>
      <c r="C88" s="242"/>
      <c r="D88" s="243" t="s">
        <v>186</v>
      </c>
      <c r="E88" s="244" t="s">
        <v>21</v>
      </c>
      <c r="F88" s="245" t="s">
        <v>3597</v>
      </c>
      <c r="G88" s="242"/>
      <c r="H88" s="244" t="s">
        <v>21</v>
      </c>
      <c r="I88" s="246"/>
      <c r="J88" s="242"/>
      <c r="K88" s="242"/>
      <c r="L88" s="247"/>
      <c r="M88" s="248"/>
      <c r="N88" s="249"/>
      <c r="O88" s="249"/>
      <c r="P88" s="249"/>
      <c r="Q88" s="249"/>
      <c r="R88" s="249"/>
      <c r="S88" s="249"/>
      <c r="T88" s="25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1" t="s">
        <v>186</v>
      </c>
      <c r="AU88" s="251" t="s">
        <v>82</v>
      </c>
      <c r="AV88" s="13" t="s">
        <v>80</v>
      </c>
      <c r="AW88" s="13" t="s">
        <v>34</v>
      </c>
      <c r="AX88" s="13" t="s">
        <v>73</v>
      </c>
      <c r="AY88" s="251" t="s">
        <v>177</v>
      </c>
    </row>
    <row r="89" s="14" customFormat="1">
      <c r="A89" s="14"/>
      <c r="B89" s="252"/>
      <c r="C89" s="253"/>
      <c r="D89" s="243" t="s">
        <v>186</v>
      </c>
      <c r="E89" s="254" t="s">
        <v>21</v>
      </c>
      <c r="F89" s="255" t="s">
        <v>3598</v>
      </c>
      <c r="G89" s="253"/>
      <c r="H89" s="256">
        <v>2.4380000000000002</v>
      </c>
      <c r="I89" s="257"/>
      <c r="J89" s="253"/>
      <c r="K89" s="253"/>
      <c r="L89" s="258"/>
      <c r="M89" s="259"/>
      <c r="N89" s="260"/>
      <c r="O89" s="260"/>
      <c r="P89" s="260"/>
      <c r="Q89" s="260"/>
      <c r="R89" s="260"/>
      <c r="S89" s="260"/>
      <c r="T89" s="26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62" t="s">
        <v>186</v>
      </c>
      <c r="AU89" s="262" t="s">
        <v>82</v>
      </c>
      <c r="AV89" s="14" t="s">
        <v>82</v>
      </c>
      <c r="AW89" s="14" t="s">
        <v>34</v>
      </c>
      <c r="AX89" s="14" t="s">
        <v>80</v>
      </c>
      <c r="AY89" s="262" t="s">
        <v>177</v>
      </c>
    </row>
    <row r="90" s="2" customFormat="1" ht="30" customHeight="1">
      <c r="A90" s="40"/>
      <c r="B90" s="41"/>
      <c r="C90" s="228" t="s">
        <v>82</v>
      </c>
      <c r="D90" s="228" t="s">
        <v>179</v>
      </c>
      <c r="E90" s="229" t="s">
        <v>3599</v>
      </c>
      <c r="F90" s="230" t="s">
        <v>3600</v>
      </c>
      <c r="G90" s="231" t="s">
        <v>182</v>
      </c>
      <c r="H90" s="232">
        <v>2.4380000000000002</v>
      </c>
      <c r="I90" s="233"/>
      <c r="J90" s="234">
        <f>ROUND(I90*H90,2)</f>
        <v>0</v>
      </c>
      <c r="K90" s="230" t="s">
        <v>183</v>
      </c>
      <c r="L90" s="46"/>
      <c r="M90" s="235" t="s">
        <v>21</v>
      </c>
      <c r="N90" s="236" t="s">
        <v>44</v>
      </c>
      <c r="O90" s="86"/>
      <c r="P90" s="237">
        <f>O90*H90</f>
        <v>0</v>
      </c>
      <c r="Q90" s="237">
        <v>0</v>
      </c>
      <c r="R90" s="237">
        <f>Q90*H90</f>
        <v>0</v>
      </c>
      <c r="S90" s="237">
        <v>0</v>
      </c>
      <c r="T90" s="23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9" t="s">
        <v>184</v>
      </c>
      <c r="AT90" s="239" t="s">
        <v>179</v>
      </c>
      <c r="AU90" s="239" t="s">
        <v>82</v>
      </c>
      <c r="AY90" s="19" t="s">
        <v>177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19" t="s">
        <v>80</v>
      </c>
      <c r="BK90" s="240">
        <f>ROUND(I90*H90,2)</f>
        <v>0</v>
      </c>
      <c r="BL90" s="19" t="s">
        <v>184</v>
      </c>
      <c r="BM90" s="239" t="s">
        <v>3601</v>
      </c>
    </row>
    <row r="91" s="13" customFormat="1">
      <c r="A91" s="13"/>
      <c r="B91" s="241"/>
      <c r="C91" s="242"/>
      <c r="D91" s="243" t="s">
        <v>186</v>
      </c>
      <c r="E91" s="244" t="s">
        <v>21</v>
      </c>
      <c r="F91" s="245" t="s">
        <v>253</v>
      </c>
      <c r="G91" s="242"/>
      <c r="H91" s="244" t="s">
        <v>21</v>
      </c>
      <c r="I91" s="246"/>
      <c r="J91" s="242"/>
      <c r="K91" s="242"/>
      <c r="L91" s="247"/>
      <c r="M91" s="248"/>
      <c r="N91" s="249"/>
      <c r="O91" s="249"/>
      <c r="P91" s="249"/>
      <c r="Q91" s="249"/>
      <c r="R91" s="249"/>
      <c r="S91" s="249"/>
      <c r="T91" s="25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1" t="s">
        <v>186</v>
      </c>
      <c r="AU91" s="251" t="s">
        <v>82</v>
      </c>
      <c r="AV91" s="13" t="s">
        <v>80</v>
      </c>
      <c r="AW91" s="13" t="s">
        <v>34</v>
      </c>
      <c r="AX91" s="13" t="s">
        <v>73</v>
      </c>
      <c r="AY91" s="251" t="s">
        <v>177</v>
      </c>
    </row>
    <row r="92" s="14" customFormat="1">
      <c r="A92" s="14"/>
      <c r="B92" s="252"/>
      <c r="C92" s="253"/>
      <c r="D92" s="243" t="s">
        <v>186</v>
      </c>
      <c r="E92" s="254" t="s">
        <v>21</v>
      </c>
      <c r="F92" s="255" t="s">
        <v>3602</v>
      </c>
      <c r="G92" s="253"/>
      <c r="H92" s="256">
        <v>2.4380000000000002</v>
      </c>
      <c r="I92" s="257"/>
      <c r="J92" s="253"/>
      <c r="K92" s="253"/>
      <c r="L92" s="258"/>
      <c r="M92" s="259"/>
      <c r="N92" s="260"/>
      <c r="O92" s="260"/>
      <c r="P92" s="260"/>
      <c r="Q92" s="260"/>
      <c r="R92" s="260"/>
      <c r="S92" s="260"/>
      <c r="T92" s="26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2" t="s">
        <v>186</v>
      </c>
      <c r="AU92" s="262" t="s">
        <v>82</v>
      </c>
      <c r="AV92" s="14" t="s">
        <v>82</v>
      </c>
      <c r="AW92" s="14" t="s">
        <v>34</v>
      </c>
      <c r="AX92" s="14" t="s">
        <v>80</v>
      </c>
      <c r="AY92" s="262" t="s">
        <v>177</v>
      </c>
    </row>
    <row r="93" s="2" customFormat="1" ht="30" customHeight="1">
      <c r="A93" s="40"/>
      <c r="B93" s="41"/>
      <c r="C93" s="228" t="s">
        <v>199</v>
      </c>
      <c r="D93" s="228" t="s">
        <v>179</v>
      </c>
      <c r="E93" s="229" t="s">
        <v>3603</v>
      </c>
      <c r="F93" s="230" t="s">
        <v>3604</v>
      </c>
      <c r="G93" s="231" t="s">
        <v>182</v>
      </c>
      <c r="H93" s="232">
        <v>24.379999999999999</v>
      </c>
      <c r="I93" s="233"/>
      <c r="J93" s="234">
        <f>ROUND(I93*H93,2)</f>
        <v>0</v>
      </c>
      <c r="K93" s="230" t="s">
        <v>183</v>
      </c>
      <c r="L93" s="46"/>
      <c r="M93" s="235" t="s">
        <v>21</v>
      </c>
      <c r="N93" s="236" t="s">
        <v>44</v>
      </c>
      <c r="O93" s="86"/>
      <c r="P93" s="237">
        <f>O93*H93</f>
        <v>0</v>
      </c>
      <c r="Q93" s="237">
        <v>0</v>
      </c>
      <c r="R93" s="237">
        <f>Q93*H93</f>
        <v>0</v>
      </c>
      <c r="S93" s="237">
        <v>0</v>
      </c>
      <c r="T93" s="23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9" t="s">
        <v>184</v>
      </c>
      <c r="AT93" s="239" t="s">
        <v>179</v>
      </c>
      <c r="AU93" s="239" t="s">
        <v>82</v>
      </c>
      <c r="AY93" s="19" t="s">
        <v>177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19" t="s">
        <v>80</v>
      </c>
      <c r="BK93" s="240">
        <f>ROUND(I93*H93,2)</f>
        <v>0</v>
      </c>
      <c r="BL93" s="19" t="s">
        <v>184</v>
      </c>
      <c r="BM93" s="239" t="s">
        <v>3605</v>
      </c>
    </row>
    <row r="94" s="14" customFormat="1">
      <c r="A94" s="14"/>
      <c r="B94" s="252"/>
      <c r="C94" s="253"/>
      <c r="D94" s="243" t="s">
        <v>186</v>
      </c>
      <c r="E94" s="254" t="s">
        <v>21</v>
      </c>
      <c r="F94" s="255" t="s">
        <v>3606</v>
      </c>
      <c r="G94" s="253"/>
      <c r="H94" s="256">
        <v>24.379999999999999</v>
      </c>
      <c r="I94" s="257"/>
      <c r="J94" s="253"/>
      <c r="K94" s="253"/>
      <c r="L94" s="258"/>
      <c r="M94" s="259"/>
      <c r="N94" s="260"/>
      <c r="O94" s="260"/>
      <c r="P94" s="260"/>
      <c r="Q94" s="260"/>
      <c r="R94" s="260"/>
      <c r="S94" s="260"/>
      <c r="T94" s="26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2" t="s">
        <v>186</v>
      </c>
      <c r="AU94" s="262" t="s">
        <v>82</v>
      </c>
      <c r="AV94" s="14" t="s">
        <v>82</v>
      </c>
      <c r="AW94" s="14" t="s">
        <v>34</v>
      </c>
      <c r="AX94" s="14" t="s">
        <v>80</v>
      </c>
      <c r="AY94" s="262" t="s">
        <v>177</v>
      </c>
    </row>
    <row r="95" s="2" customFormat="1" ht="19.8" customHeight="1">
      <c r="A95" s="40"/>
      <c r="B95" s="41"/>
      <c r="C95" s="228" t="s">
        <v>184</v>
      </c>
      <c r="D95" s="228" t="s">
        <v>179</v>
      </c>
      <c r="E95" s="229" t="s">
        <v>3607</v>
      </c>
      <c r="F95" s="230" t="s">
        <v>373</v>
      </c>
      <c r="G95" s="231" t="s">
        <v>194</v>
      </c>
      <c r="H95" s="232">
        <v>6.0949999999999998</v>
      </c>
      <c r="I95" s="233"/>
      <c r="J95" s="234">
        <f>ROUND(I95*H95,2)</f>
        <v>0</v>
      </c>
      <c r="K95" s="230" t="s">
        <v>183</v>
      </c>
      <c r="L95" s="46"/>
      <c r="M95" s="235" t="s">
        <v>21</v>
      </c>
      <c r="N95" s="236" t="s">
        <v>44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</v>
      </c>
      <c r="T95" s="23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184</v>
      </c>
      <c r="AT95" s="239" t="s">
        <v>179</v>
      </c>
      <c r="AU95" s="239" t="s">
        <v>82</v>
      </c>
      <c r="AY95" s="19" t="s">
        <v>177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80</v>
      </c>
      <c r="BK95" s="240">
        <f>ROUND(I95*H95,2)</f>
        <v>0</v>
      </c>
      <c r="BL95" s="19" t="s">
        <v>184</v>
      </c>
      <c r="BM95" s="239" t="s">
        <v>3608</v>
      </c>
    </row>
    <row r="96" s="14" customFormat="1">
      <c r="A96" s="14"/>
      <c r="B96" s="252"/>
      <c r="C96" s="253"/>
      <c r="D96" s="243" t="s">
        <v>186</v>
      </c>
      <c r="E96" s="254" t="s">
        <v>21</v>
      </c>
      <c r="F96" s="255" t="s">
        <v>3609</v>
      </c>
      <c r="G96" s="253"/>
      <c r="H96" s="256">
        <v>6.0949999999999998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2" t="s">
        <v>186</v>
      </c>
      <c r="AU96" s="262" t="s">
        <v>82</v>
      </c>
      <c r="AV96" s="14" t="s">
        <v>82</v>
      </c>
      <c r="AW96" s="14" t="s">
        <v>34</v>
      </c>
      <c r="AX96" s="14" t="s">
        <v>80</v>
      </c>
      <c r="AY96" s="262" t="s">
        <v>177</v>
      </c>
    </row>
    <row r="97" s="2" customFormat="1" ht="19.8" customHeight="1">
      <c r="A97" s="40"/>
      <c r="B97" s="41"/>
      <c r="C97" s="228" t="s">
        <v>211</v>
      </c>
      <c r="D97" s="228" t="s">
        <v>179</v>
      </c>
      <c r="E97" s="229" t="s">
        <v>180</v>
      </c>
      <c r="F97" s="230" t="s">
        <v>181</v>
      </c>
      <c r="G97" s="231" t="s">
        <v>182</v>
      </c>
      <c r="H97" s="232">
        <v>4.8769999999999998</v>
      </c>
      <c r="I97" s="233"/>
      <c r="J97" s="234">
        <f>ROUND(I97*H97,2)</f>
        <v>0</v>
      </c>
      <c r="K97" s="230" t="s">
        <v>183</v>
      </c>
      <c r="L97" s="46"/>
      <c r="M97" s="235" t="s">
        <v>21</v>
      </c>
      <c r="N97" s="236" t="s">
        <v>44</v>
      </c>
      <c r="O97" s="86"/>
      <c r="P97" s="237">
        <f>O97*H97</f>
        <v>0</v>
      </c>
      <c r="Q97" s="237">
        <v>0</v>
      </c>
      <c r="R97" s="237">
        <f>Q97*H97</f>
        <v>0</v>
      </c>
      <c r="S97" s="237">
        <v>0</v>
      </c>
      <c r="T97" s="23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9" t="s">
        <v>184</v>
      </c>
      <c r="AT97" s="239" t="s">
        <v>179</v>
      </c>
      <c r="AU97" s="239" t="s">
        <v>82</v>
      </c>
      <c r="AY97" s="19" t="s">
        <v>177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19" t="s">
        <v>80</v>
      </c>
      <c r="BK97" s="240">
        <f>ROUND(I97*H97,2)</f>
        <v>0</v>
      </c>
      <c r="BL97" s="19" t="s">
        <v>184</v>
      </c>
      <c r="BM97" s="239" t="s">
        <v>3610</v>
      </c>
    </row>
    <row r="98" s="13" customFormat="1">
      <c r="A98" s="13"/>
      <c r="B98" s="241"/>
      <c r="C98" s="242"/>
      <c r="D98" s="243" t="s">
        <v>186</v>
      </c>
      <c r="E98" s="244" t="s">
        <v>21</v>
      </c>
      <c r="F98" s="245" t="s">
        <v>3611</v>
      </c>
      <c r="G98" s="242"/>
      <c r="H98" s="244" t="s">
        <v>21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1" t="s">
        <v>186</v>
      </c>
      <c r="AU98" s="251" t="s">
        <v>82</v>
      </c>
      <c r="AV98" s="13" t="s">
        <v>80</v>
      </c>
      <c r="AW98" s="13" t="s">
        <v>34</v>
      </c>
      <c r="AX98" s="13" t="s">
        <v>73</v>
      </c>
      <c r="AY98" s="251" t="s">
        <v>177</v>
      </c>
    </row>
    <row r="99" s="14" customFormat="1">
      <c r="A99" s="14"/>
      <c r="B99" s="252"/>
      <c r="C99" s="253"/>
      <c r="D99" s="243" t="s">
        <v>186</v>
      </c>
      <c r="E99" s="254" t="s">
        <v>21</v>
      </c>
      <c r="F99" s="255" t="s">
        <v>3612</v>
      </c>
      <c r="G99" s="253"/>
      <c r="H99" s="256">
        <v>4.8769999999999998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2" t="s">
        <v>186</v>
      </c>
      <c r="AU99" s="262" t="s">
        <v>82</v>
      </c>
      <c r="AV99" s="14" t="s">
        <v>82</v>
      </c>
      <c r="AW99" s="14" t="s">
        <v>34</v>
      </c>
      <c r="AX99" s="14" t="s">
        <v>80</v>
      </c>
      <c r="AY99" s="262" t="s">
        <v>177</v>
      </c>
    </row>
    <row r="100" s="12" customFormat="1" ht="22.8" customHeight="1">
      <c r="A100" s="12"/>
      <c r="B100" s="212"/>
      <c r="C100" s="213"/>
      <c r="D100" s="214" t="s">
        <v>72</v>
      </c>
      <c r="E100" s="226" t="s">
        <v>420</v>
      </c>
      <c r="F100" s="226" t="s">
        <v>3613</v>
      </c>
      <c r="G100" s="213"/>
      <c r="H100" s="213"/>
      <c r="I100" s="216"/>
      <c r="J100" s="227">
        <f>BK100</f>
        <v>0</v>
      </c>
      <c r="K100" s="213"/>
      <c r="L100" s="218"/>
      <c r="M100" s="219"/>
      <c r="N100" s="220"/>
      <c r="O100" s="220"/>
      <c r="P100" s="221">
        <f>P101</f>
        <v>0</v>
      </c>
      <c r="Q100" s="220"/>
      <c r="R100" s="221">
        <f>R101</f>
        <v>0</v>
      </c>
      <c r="S100" s="220"/>
      <c r="T100" s="222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3" t="s">
        <v>80</v>
      </c>
      <c r="AT100" s="224" t="s">
        <v>72</v>
      </c>
      <c r="AU100" s="224" t="s">
        <v>80</v>
      </c>
      <c r="AY100" s="223" t="s">
        <v>177</v>
      </c>
      <c r="BK100" s="225">
        <f>BK101</f>
        <v>0</v>
      </c>
    </row>
    <row r="101" s="2" customFormat="1" ht="14.4" customHeight="1">
      <c r="A101" s="40"/>
      <c r="B101" s="41"/>
      <c r="C101" s="228" t="s">
        <v>218</v>
      </c>
      <c r="D101" s="228" t="s">
        <v>179</v>
      </c>
      <c r="E101" s="229" t="s">
        <v>1267</v>
      </c>
      <c r="F101" s="230" t="s">
        <v>3614</v>
      </c>
      <c r="G101" s="231" t="s">
        <v>1276</v>
      </c>
      <c r="H101" s="232">
        <v>1</v>
      </c>
      <c r="I101" s="233"/>
      <c r="J101" s="234">
        <f>ROUND(I101*H101,2)</f>
        <v>0</v>
      </c>
      <c r="K101" s="230" t="s">
        <v>21</v>
      </c>
      <c r="L101" s="46"/>
      <c r="M101" s="235" t="s">
        <v>21</v>
      </c>
      <c r="N101" s="236" t="s">
        <v>44</v>
      </c>
      <c r="O101" s="86"/>
      <c r="P101" s="237">
        <f>O101*H101</f>
        <v>0</v>
      </c>
      <c r="Q101" s="237">
        <v>0</v>
      </c>
      <c r="R101" s="237">
        <f>Q101*H101</f>
        <v>0</v>
      </c>
      <c r="S101" s="237">
        <v>0</v>
      </c>
      <c r="T101" s="23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184</v>
      </c>
      <c r="AT101" s="239" t="s">
        <v>179</v>
      </c>
      <c r="AU101" s="239" t="s">
        <v>82</v>
      </c>
      <c r="AY101" s="19" t="s">
        <v>177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80</v>
      </c>
      <c r="BK101" s="240">
        <f>ROUND(I101*H101,2)</f>
        <v>0</v>
      </c>
      <c r="BL101" s="19" t="s">
        <v>184</v>
      </c>
      <c r="BM101" s="239" t="s">
        <v>3615</v>
      </c>
    </row>
    <row r="102" s="12" customFormat="1" ht="22.8" customHeight="1">
      <c r="A102" s="12"/>
      <c r="B102" s="212"/>
      <c r="C102" s="213"/>
      <c r="D102" s="214" t="s">
        <v>72</v>
      </c>
      <c r="E102" s="226" t="s">
        <v>791</v>
      </c>
      <c r="F102" s="226" t="s">
        <v>3616</v>
      </c>
      <c r="G102" s="213"/>
      <c r="H102" s="213"/>
      <c r="I102" s="216"/>
      <c r="J102" s="227">
        <f>BK102</f>
        <v>0</v>
      </c>
      <c r="K102" s="213"/>
      <c r="L102" s="218"/>
      <c r="M102" s="219"/>
      <c r="N102" s="220"/>
      <c r="O102" s="220"/>
      <c r="P102" s="221">
        <f>SUM(P103:P121)</f>
        <v>0</v>
      </c>
      <c r="Q102" s="220"/>
      <c r="R102" s="221">
        <f>SUM(R103:R121)</f>
        <v>0</v>
      </c>
      <c r="S102" s="220"/>
      <c r="T102" s="222">
        <f>SUM(T103:T121)</f>
        <v>141.88905000000003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3" t="s">
        <v>80</v>
      </c>
      <c r="AT102" s="224" t="s">
        <v>72</v>
      </c>
      <c r="AU102" s="224" t="s">
        <v>80</v>
      </c>
      <c r="AY102" s="223" t="s">
        <v>177</v>
      </c>
      <c r="BK102" s="225">
        <f>SUM(BK103:BK121)</f>
        <v>0</v>
      </c>
    </row>
    <row r="103" s="2" customFormat="1" ht="30" customHeight="1">
      <c r="A103" s="40"/>
      <c r="B103" s="41"/>
      <c r="C103" s="228" t="s">
        <v>223</v>
      </c>
      <c r="D103" s="228" t="s">
        <v>179</v>
      </c>
      <c r="E103" s="229" t="s">
        <v>3617</v>
      </c>
      <c r="F103" s="230" t="s">
        <v>3618</v>
      </c>
      <c r="G103" s="231" t="s">
        <v>182</v>
      </c>
      <c r="H103" s="232">
        <v>315.30900000000003</v>
      </c>
      <c r="I103" s="233"/>
      <c r="J103" s="234">
        <f>ROUND(I103*H103,2)</f>
        <v>0</v>
      </c>
      <c r="K103" s="230" t="s">
        <v>1695</v>
      </c>
      <c r="L103" s="46"/>
      <c r="M103" s="235" t="s">
        <v>21</v>
      </c>
      <c r="N103" s="236" t="s">
        <v>44</v>
      </c>
      <c r="O103" s="86"/>
      <c r="P103" s="237">
        <f>O103*H103</f>
        <v>0</v>
      </c>
      <c r="Q103" s="237">
        <v>0</v>
      </c>
      <c r="R103" s="237">
        <f>Q103*H103</f>
        <v>0</v>
      </c>
      <c r="S103" s="237">
        <v>0.45000000000000001</v>
      </c>
      <c r="T103" s="238">
        <f>S103*H103</f>
        <v>141.88905000000003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9" t="s">
        <v>184</v>
      </c>
      <c r="AT103" s="239" t="s">
        <v>179</v>
      </c>
      <c r="AU103" s="239" t="s">
        <v>82</v>
      </c>
      <c r="AY103" s="19" t="s">
        <v>177</v>
      </c>
      <c r="BE103" s="240">
        <f>IF(N103="základní",J103,0)</f>
        <v>0</v>
      </c>
      <c r="BF103" s="240">
        <f>IF(N103="snížená",J103,0)</f>
        <v>0</v>
      </c>
      <c r="BG103" s="240">
        <f>IF(N103="zákl. přenesená",J103,0)</f>
        <v>0</v>
      </c>
      <c r="BH103" s="240">
        <f>IF(N103="sníž. přenesená",J103,0)</f>
        <v>0</v>
      </c>
      <c r="BI103" s="240">
        <f>IF(N103="nulová",J103,0)</f>
        <v>0</v>
      </c>
      <c r="BJ103" s="19" t="s">
        <v>80</v>
      </c>
      <c r="BK103" s="240">
        <f>ROUND(I103*H103,2)</f>
        <v>0</v>
      </c>
      <c r="BL103" s="19" t="s">
        <v>184</v>
      </c>
      <c r="BM103" s="239" t="s">
        <v>3619</v>
      </c>
    </row>
    <row r="104" s="2" customFormat="1">
      <c r="A104" s="40"/>
      <c r="B104" s="41"/>
      <c r="C104" s="42"/>
      <c r="D104" s="243" t="s">
        <v>1697</v>
      </c>
      <c r="E104" s="42"/>
      <c r="F104" s="295" t="s">
        <v>3620</v>
      </c>
      <c r="G104" s="42"/>
      <c r="H104" s="42"/>
      <c r="I104" s="148"/>
      <c r="J104" s="42"/>
      <c r="K104" s="42"/>
      <c r="L104" s="46"/>
      <c r="M104" s="296"/>
      <c r="N104" s="297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1697</v>
      </c>
      <c r="AU104" s="19" t="s">
        <v>82</v>
      </c>
    </row>
    <row r="105" s="13" customFormat="1">
      <c r="A105" s="13"/>
      <c r="B105" s="241"/>
      <c r="C105" s="242"/>
      <c r="D105" s="243" t="s">
        <v>186</v>
      </c>
      <c r="E105" s="244" t="s">
        <v>21</v>
      </c>
      <c r="F105" s="245" t="s">
        <v>3621</v>
      </c>
      <c r="G105" s="242"/>
      <c r="H105" s="244" t="s">
        <v>21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186</v>
      </c>
      <c r="AU105" s="251" t="s">
        <v>82</v>
      </c>
      <c r="AV105" s="13" t="s">
        <v>80</v>
      </c>
      <c r="AW105" s="13" t="s">
        <v>34</v>
      </c>
      <c r="AX105" s="13" t="s">
        <v>73</v>
      </c>
      <c r="AY105" s="251" t="s">
        <v>177</v>
      </c>
    </row>
    <row r="106" s="13" customFormat="1">
      <c r="A106" s="13"/>
      <c r="B106" s="241"/>
      <c r="C106" s="242"/>
      <c r="D106" s="243" t="s">
        <v>186</v>
      </c>
      <c r="E106" s="244" t="s">
        <v>21</v>
      </c>
      <c r="F106" s="245" t="s">
        <v>3622</v>
      </c>
      <c r="G106" s="242"/>
      <c r="H106" s="244" t="s">
        <v>21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1" t="s">
        <v>186</v>
      </c>
      <c r="AU106" s="251" t="s">
        <v>82</v>
      </c>
      <c r="AV106" s="13" t="s">
        <v>80</v>
      </c>
      <c r="AW106" s="13" t="s">
        <v>34</v>
      </c>
      <c r="AX106" s="13" t="s">
        <v>73</v>
      </c>
      <c r="AY106" s="251" t="s">
        <v>177</v>
      </c>
    </row>
    <row r="107" s="13" customFormat="1">
      <c r="A107" s="13"/>
      <c r="B107" s="241"/>
      <c r="C107" s="242"/>
      <c r="D107" s="243" t="s">
        <v>186</v>
      </c>
      <c r="E107" s="244" t="s">
        <v>21</v>
      </c>
      <c r="F107" s="245" t="s">
        <v>3597</v>
      </c>
      <c r="G107" s="242"/>
      <c r="H107" s="244" t="s">
        <v>21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1" t="s">
        <v>186</v>
      </c>
      <c r="AU107" s="251" t="s">
        <v>82</v>
      </c>
      <c r="AV107" s="13" t="s">
        <v>80</v>
      </c>
      <c r="AW107" s="13" t="s">
        <v>34</v>
      </c>
      <c r="AX107" s="13" t="s">
        <v>73</v>
      </c>
      <c r="AY107" s="251" t="s">
        <v>177</v>
      </c>
    </row>
    <row r="108" s="14" customFormat="1">
      <c r="A108" s="14"/>
      <c r="B108" s="252"/>
      <c r="C108" s="253"/>
      <c r="D108" s="243" t="s">
        <v>186</v>
      </c>
      <c r="E108" s="254" t="s">
        <v>21</v>
      </c>
      <c r="F108" s="255" t="s">
        <v>3623</v>
      </c>
      <c r="G108" s="253"/>
      <c r="H108" s="256">
        <v>45.518000000000001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2" t="s">
        <v>186</v>
      </c>
      <c r="AU108" s="262" t="s">
        <v>82</v>
      </c>
      <c r="AV108" s="14" t="s">
        <v>82</v>
      </c>
      <c r="AW108" s="14" t="s">
        <v>34</v>
      </c>
      <c r="AX108" s="14" t="s">
        <v>73</v>
      </c>
      <c r="AY108" s="262" t="s">
        <v>177</v>
      </c>
    </row>
    <row r="109" s="13" customFormat="1">
      <c r="A109" s="13"/>
      <c r="B109" s="241"/>
      <c r="C109" s="242"/>
      <c r="D109" s="243" t="s">
        <v>186</v>
      </c>
      <c r="E109" s="244" t="s">
        <v>21</v>
      </c>
      <c r="F109" s="245" t="s">
        <v>3624</v>
      </c>
      <c r="G109" s="242"/>
      <c r="H109" s="244" t="s">
        <v>21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186</v>
      </c>
      <c r="AU109" s="251" t="s">
        <v>82</v>
      </c>
      <c r="AV109" s="13" t="s">
        <v>80</v>
      </c>
      <c r="AW109" s="13" t="s">
        <v>34</v>
      </c>
      <c r="AX109" s="13" t="s">
        <v>73</v>
      </c>
      <c r="AY109" s="251" t="s">
        <v>177</v>
      </c>
    </row>
    <row r="110" s="14" customFormat="1">
      <c r="A110" s="14"/>
      <c r="B110" s="252"/>
      <c r="C110" s="253"/>
      <c r="D110" s="243" t="s">
        <v>186</v>
      </c>
      <c r="E110" s="254" t="s">
        <v>21</v>
      </c>
      <c r="F110" s="255" t="s">
        <v>3625</v>
      </c>
      <c r="G110" s="253"/>
      <c r="H110" s="256">
        <v>269.791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2" t="s">
        <v>186</v>
      </c>
      <c r="AU110" s="262" t="s">
        <v>82</v>
      </c>
      <c r="AV110" s="14" t="s">
        <v>82</v>
      </c>
      <c r="AW110" s="14" t="s">
        <v>34</v>
      </c>
      <c r="AX110" s="14" t="s">
        <v>73</v>
      </c>
      <c r="AY110" s="262" t="s">
        <v>177</v>
      </c>
    </row>
    <row r="111" s="15" customFormat="1">
      <c r="A111" s="15"/>
      <c r="B111" s="263"/>
      <c r="C111" s="264"/>
      <c r="D111" s="243" t="s">
        <v>186</v>
      </c>
      <c r="E111" s="265" t="s">
        <v>21</v>
      </c>
      <c r="F111" s="266" t="s">
        <v>190</v>
      </c>
      <c r="G111" s="264"/>
      <c r="H111" s="267">
        <v>315.30899999999997</v>
      </c>
      <c r="I111" s="268"/>
      <c r="J111" s="264"/>
      <c r="K111" s="264"/>
      <c r="L111" s="269"/>
      <c r="M111" s="270"/>
      <c r="N111" s="271"/>
      <c r="O111" s="271"/>
      <c r="P111" s="271"/>
      <c r="Q111" s="271"/>
      <c r="R111" s="271"/>
      <c r="S111" s="271"/>
      <c r="T111" s="27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3" t="s">
        <v>186</v>
      </c>
      <c r="AU111" s="273" t="s">
        <v>82</v>
      </c>
      <c r="AV111" s="15" t="s">
        <v>184</v>
      </c>
      <c r="AW111" s="15" t="s">
        <v>34</v>
      </c>
      <c r="AX111" s="15" t="s">
        <v>80</v>
      </c>
      <c r="AY111" s="273" t="s">
        <v>177</v>
      </c>
    </row>
    <row r="112" s="2" customFormat="1" ht="19.8" customHeight="1">
      <c r="A112" s="40"/>
      <c r="B112" s="41"/>
      <c r="C112" s="228" t="s">
        <v>195</v>
      </c>
      <c r="D112" s="228" t="s">
        <v>179</v>
      </c>
      <c r="E112" s="229" t="s">
        <v>1679</v>
      </c>
      <c r="F112" s="230" t="s">
        <v>1680</v>
      </c>
      <c r="G112" s="231" t="s">
        <v>194</v>
      </c>
      <c r="H112" s="232">
        <v>141.88900000000001</v>
      </c>
      <c r="I112" s="233"/>
      <c r="J112" s="234">
        <f>ROUND(I112*H112,2)</f>
        <v>0</v>
      </c>
      <c r="K112" s="230" t="s">
        <v>183</v>
      </c>
      <c r="L112" s="46"/>
      <c r="M112" s="235" t="s">
        <v>21</v>
      </c>
      <c r="N112" s="236" t="s">
        <v>44</v>
      </c>
      <c r="O112" s="86"/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184</v>
      </c>
      <c r="AT112" s="239" t="s">
        <v>179</v>
      </c>
      <c r="AU112" s="239" t="s">
        <v>82</v>
      </c>
      <c r="AY112" s="19" t="s">
        <v>177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80</v>
      </c>
      <c r="BK112" s="240">
        <f>ROUND(I112*H112,2)</f>
        <v>0</v>
      </c>
      <c r="BL112" s="19" t="s">
        <v>184</v>
      </c>
      <c r="BM112" s="239" t="s">
        <v>3626</v>
      </c>
    </row>
    <row r="113" s="2" customFormat="1" ht="19.8" customHeight="1">
      <c r="A113" s="40"/>
      <c r="B113" s="41"/>
      <c r="C113" s="228" t="s">
        <v>237</v>
      </c>
      <c r="D113" s="228" t="s">
        <v>179</v>
      </c>
      <c r="E113" s="229" t="s">
        <v>1683</v>
      </c>
      <c r="F113" s="230" t="s">
        <v>1684</v>
      </c>
      <c r="G113" s="231" t="s">
        <v>194</v>
      </c>
      <c r="H113" s="232">
        <v>2695.8910000000001</v>
      </c>
      <c r="I113" s="233"/>
      <c r="J113" s="234">
        <f>ROUND(I113*H113,2)</f>
        <v>0</v>
      </c>
      <c r="K113" s="230" t="s">
        <v>183</v>
      </c>
      <c r="L113" s="46"/>
      <c r="M113" s="235" t="s">
        <v>21</v>
      </c>
      <c r="N113" s="236" t="s">
        <v>44</v>
      </c>
      <c r="O113" s="86"/>
      <c r="P113" s="237">
        <f>O113*H113</f>
        <v>0</v>
      </c>
      <c r="Q113" s="237">
        <v>0</v>
      </c>
      <c r="R113" s="237">
        <f>Q113*H113</f>
        <v>0</v>
      </c>
      <c r="S113" s="237">
        <v>0</v>
      </c>
      <c r="T113" s="23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9" t="s">
        <v>184</v>
      </c>
      <c r="AT113" s="239" t="s">
        <v>179</v>
      </c>
      <c r="AU113" s="239" t="s">
        <v>82</v>
      </c>
      <c r="AY113" s="19" t="s">
        <v>177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19" t="s">
        <v>80</v>
      </c>
      <c r="BK113" s="240">
        <f>ROUND(I113*H113,2)</f>
        <v>0</v>
      </c>
      <c r="BL113" s="19" t="s">
        <v>184</v>
      </c>
      <c r="BM113" s="239" t="s">
        <v>3627</v>
      </c>
    </row>
    <row r="114" s="14" customFormat="1">
      <c r="A114" s="14"/>
      <c r="B114" s="252"/>
      <c r="C114" s="253"/>
      <c r="D114" s="243" t="s">
        <v>186</v>
      </c>
      <c r="E114" s="254" t="s">
        <v>21</v>
      </c>
      <c r="F114" s="255" t="s">
        <v>3628</v>
      </c>
      <c r="G114" s="253"/>
      <c r="H114" s="256">
        <v>2695.8910000000001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2" t="s">
        <v>186</v>
      </c>
      <c r="AU114" s="262" t="s">
        <v>82</v>
      </c>
      <c r="AV114" s="14" t="s">
        <v>82</v>
      </c>
      <c r="AW114" s="14" t="s">
        <v>34</v>
      </c>
      <c r="AX114" s="14" t="s">
        <v>80</v>
      </c>
      <c r="AY114" s="262" t="s">
        <v>177</v>
      </c>
    </row>
    <row r="115" s="2" customFormat="1" ht="30" customHeight="1">
      <c r="A115" s="40"/>
      <c r="B115" s="41"/>
      <c r="C115" s="228" t="s">
        <v>244</v>
      </c>
      <c r="D115" s="228" t="s">
        <v>179</v>
      </c>
      <c r="E115" s="229" t="s">
        <v>3629</v>
      </c>
      <c r="F115" s="230" t="s">
        <v>3630</v>
      </c>
      <c r="G115" s="231" t="s">
        <v>194</v>
      </c>
      <c r="H115" s="232">
        <v>130</v>
      </c>
      <c r="I115" s="233"/>
      <c r="J115" s="234">
        <f>ROUND(I115*H115,2)</f>
        <v>0</v>
      </c>
      <c r="K115" s="230" t="s">
        <v>1695</v>
      </c>
      <c r="L115" s="46"/>
      <c r="M115" s="235" t="s">
        <v>21</v>
      </c>
      <c r="N115" s="236" t="s">
        <v>44</v>
      </c>
      <c r="O115" s="86"/>
      <c r="P115" s="237">
        <f>O115*H115</f>
        <v>0</v>
      </c>
      <c r="Q115" s="237">
        <v>0</v>
      </c>
      <c r="R115" s="237">
        <f>Q115*H115</f>
        <v>0</v>
      </c>
      <c r="S115" s="237">
        <v>0</v>
      </c>
      <c r="T115" s="23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9" t="s">
        <v>184</v>
      </c>
      <c r="AT115" s="239" t="s">
        <v>179</v>
      </c>
      <c r="AU115" s="239" t="s">
        <v>82</v>
      </c>
      <c r="AY115" s="19" t="s">
        <v>177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19" t="s">
        <v>80</v>
      </c>
      <c r="BK115" s="240">
        <f>ROUND(I115*H115,2)</f>
        <v>0</v>
      </c>
      <c r="BL115" s="19" t="s">
        <v>184</v>
      </c>
      <c r="BM115" s="239" t="s">
        <v>3631</v>
      </c>
    </row>
    <row r="116" s="2" customFormat="1">
      <c r="A116" s="40"/>
      <c r="B116" s="41"/>
      <c r="C116" s="42"/>
      <c r="D116" s="243" t="s">
        <v>1697</v>
      </c>
      <c r="E116" s="42"/>
      <c r="F116" s="295" t="s">
        <v>3632</v>
      </c>
      <c r="G116" s="42"/>
      <c r="H116" s="42"/>
      <c r="I116" s="148"/>
      <c r="J116" s="42"/>
      <c r="K116" s="42"/>
      <c r="L116" s="46"/>
      <c r="M116" s="296"/>
      <c r="N116" s="297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1697</v>
      </c>
      <c r="AU116" s="19" t="s">
        <v>82</v>
      </c>
    </row>
    <row r="117" s="13" customFormat="1">
      <c r="A117" s="13"/>
      <c r="B117" s="241"/>
      <c r="C117" s="242"/>
      <c r="D117" s="243" t="s">
        <v>186</v>
      </c>
      <c r="E117" s="244" t="s">
        <v>21</v>
      </c>
      <c r="F117" s="245" t="s">
        <v>3633</v>
      </c>
      <c r="G117" s="242"/>
      <c r="H117" s="244" t="s">
        <v>21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1" t="s">
        <v>186</v>
      </c>
      <c r="AU117" s="251" t="s">
        <v>82</v>
      </c>
      <c r="AV117" s="13" t="s">
        <v>80</v>
      </c>
      <c r="AW117" s="13" t="s">
        <v>34</v>
      </c>
      <c r="AX117" s="13" t="s">
        <v>73</v>
      </c>
      <c r="AY117" s="251" t="s">
        <v>177</v>
      </c>
    </row>
    <row r="118" s="14" customFormat="1">
      <c r="A118" s="14"/>
      <c r="B118" s="252"/>
      <c r="C118" s="253"/>
      <c r="D118" s="243" t="s">
        <v>186</v>
      </c>
      <c r="E118" s="254" t="s">
        <v>21</v>
      </c>
      <c r="F118" s="255" t="s">
        <v>1050</v>
      </c>
      <c r="G118" s="253"/>
      <c r="H118" s="256">
        <v>130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2" t="s">
        <v>186</v>
      </c>
      <c r="AU118" s="262" t="s">
        <v>82</v>
      </c>
      <c r="AV118" s="14" t="s">
        <v>82</v>
      </c>
      <c r="AW118" s="14" t="s">
        <v>34</v>
      </c>
      <c r="AX118" s="14" t="s">
        <v>80</v>
      </c>
      <c r="AY118" s="262" t="s">
        <v>177</v>
      </c>
    </row>
    <row r="119" s="2" customFormat="1" ht="19.8" customHeight="1">
      <c r="A119" s="40"/>
      <c r="B119" s="41"/>
      <c r="C119" s="228" t="s">
        <v>249</v>
      </c>
      <c r="D119" s="228" t="s">
        <v>179</v>
      </c>
      <c r="E119" s="229" t="s">
        <v>1665</v>
      </c>
      <c r="F119" s="230" t="s">
        <v>1666</v>
      </c>
      <c r="G119" s="231" t="s">
        <v>194</v>
      </c>
      <c r="H119" s="232">
        <v>11.888999999999999</v>
      </c>
      <c r="I119" s="233"/>
      <c r="J119" s="234">
        <f>ROUND(I119*H119,2)</f>
        <v>0</v>
      </c>
      <c r="K119" s="230" t="s">
        <v>183</v>
      </c>
      <c r="L119" s="46"/>
      <c r="M119" s="235" t="s">
        <v>21</v>
      </c>
      <c r="N119" s="236" t="s">
        <v>44</v>
      </c>
      <c r="O119" s="86"/>
      <c r="P119" s="237">
        <f>O119*H119</f>
        <v>0</v>
      </c>
      <c r="Q119" s="237">
        <v>0</v>
      </c>
      <c r="R119" s="237">
        <f>Q119*H119</f>
        <v>0</v>
      </c>
      <c r="S119" s="237">
        <v>0</v>
      </c>
      <c r="T119" s="23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9" t="s">
        <v>184</v>
      </c>
      <c r="AT119" s="239" t="s">
        <v>179</v>
      </c>
      <c r="AU119" s="239" t="s">
        <v>82</v>
      </c>
      <c r="AY119" s="19" t="s">
        <v>177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9" t="s">
        <v>80</v>
      </c>
      <c r="BK119" s="240">
        <f>ROUND(I119*H119,2)</f>
        <v>0</v>
      </c>
      <c r="BL119" s="19" t="s">
        <v>184</v>
      </c>
      <c r="BM119" s="239" t="s">
        <v>3634</v>
      </c>
    </row>
    <row r="120" s="13" customFormat="1">
      <c r="A120" s="13"/>
      <c r="B120" s="241"/>
      <c r="C120" s="242"/>
      <c r="D120" s="243" t="s">
        <v>186</v>
      </c>
      <c r="E120" s="244" t="s">
        <v>21</v>
      </c>
      <c r="F120" s="245" t="s">
        <v>3635</v>
      </c>
      <c r="G120" s="242"/>
      <c r="H120" s="244" t="s">
        <v>21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1" t="s">
        <v>186</v>
      </c>
      <c r="AU120" s="251" t="s">
        <v>82</v>
      </c>
      <c r="AV120" s="13" t="s">
        <v>80</v>
      </c>
      <c r="AW120" s="13" t="s">
        <v>34</v>
      </c>
      <c r="AX120" s="13" t="s">
        <v>73</v>
      </c>
      <c r="AY120" s="251" t="s">
        <v>177</v>
      </c>
    </row>
    <row r="121" s="14" customFormat="1">
      <c r="A121" s="14"/>
      <c r="B121" s="252"/>
      <c r="C121" s="253"/>
      <c r="D121" s="243" t="s">
        <v>186</v>
      </c>
      <c r="E121" s="254" t="s">
        <v>21</v>
      </c>
      <c r="F121" s="255" t="s">
        <v>3636</v>
      </c>
      <c r="G121" s="253"/>
      <c r="H121" s="256">
        <v>11.888999999999999</v>
      </c>
      <c r="I121" s="257"/>
      <c r="J121" s="253"/>
      <c r="K121" s="253"/>
      <c r="L121" s="258"/>
      <c r="M121" s="307"/>
      <c r="N121" s="308"/>
      <c r="O121" s="308"/>
      <c r="P121" s="308"/>
      <c r="Q121" s="308"/>
      <c r="R121" s="308"/>
      <c r="S121" s="308"/>
      <c r="T121" s="30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2" t="s">
        <v>186</v>
      </c>
      <c r="AU121" s="262" t="s">
        <v>82</v>
      </c>
      <c r="AV121" s="14" t="s">
        <v>82</v>
      </c>
      <c r="AW121" s="14" t="s">
        <v>34</v>
      </c>
      <c r="AX121" s="14" t="s">
        <v>80</v>
      </c>
      <c r="AY121" s="262" t="s">
        <v>177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177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pvKmjlMHxbYhDl9CzHfbag8dPoiSVQb5Fo86WVEwSH4z9iw1HJ6hWvQ39cAzAZby8KwfLkPzqSj2+Lg9mchP9g==" hashValue="eehLDYaKcAYcvRsux+7QCiPl2i6ZtUaGZYqHppH+D0jZJd2HahH/FAGtZv2FDCLezo28GE0OFRq7Q2ZtilyJqg==" algorithmName="SHA-512" password="CC35"/>
  <autoFilter ref="C82:K12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110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4.4" customHeight="1">
      <c r="A9" s="40"/>
      <c r="B9" s="46"/>
      <c r="C9" s="40"/>
      <c r="D9" s="40"/>
      <c r="E9" s="150" t="s">
        <v>3637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21</v>
      </c>
      <c r="G11" s="40"/>
      <c r="H11" s="40"/>
      <c r="I11" s="151" t="s">
        <v>20</v>
      </c>
      <c r="J11" s="135" t="s">
        <v>21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22</v>
      </c>
      <c r="E12" s="40"/>
      <c r="F12" s="135" t="s">
        <v>23</v>
      </c>
      <c r="G12" s="40"/>
      <c r="H12" s="40"/>
      <c r="I12" s="151" t="s">
        <v>24</v>
      </c>
      <c r="J12" s="152" t="str">
        <f>'Rekapitulace stavby'!AN8</f>
        <v>10. 12. 2019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26</v>
      </c>
      <c r="E14" s="40"/>
      <c r="F14" s="40"/>
      <c r="G14" s="40"/>
      <c r="H14" s="40"/>
      <c r="I14" s="151" t="s">
        <v>27</v>
      </c>
      <c r="J14" s="135" t="s">
        <v>21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21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30</v>
      </c>
      <c r="E17" s="40"/>
      <c r="F17" s="40"/>
      <c r="G17" s="40"/>
      <c r="H17" s="40"/>
      <c r="I17" s="151" t="s">
        <v>27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32</v>
      </c>
      <c r="E20" s="40"/>
      <c r="F20" s="40"/>
      <c r="G20" s="40"/>
      <c r="H20" s="40"/>
      <c r="I20" s="151" t="s">
        <v>27</v>
      </c>
      <c r="J20" s="135" t="s">
        <v>21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51" t="s">
        <v>29</v>
      </c>
      <c r="J21" s="135" t="s">
        <v>21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35</v>
      </c>
      <c r="E23" s="40"/>
      <c r="F23" s="40"/>
      <c r="G23" s="40"/>
      <c r="H23" s="40"/>
      <c r="I23" s="151" t="s">
        <v>27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29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37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60" customHeight="1">
      <c r="A27" s="153"/>
      <c r="B27" s="154"/>
      <c r="C27" s="153"/>
      <c r="D27" s="153"/>
      <c r="E27" s="155" t="s">
        <v>38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39</v>
      </c>
      <c r="E30" s="40"/>
      <c r="F30" s="40"/>
      <c r="G30" s="40"/>
      <c r="H30" s="40"/>
      <c r="I30" s="148"/>
      <c r="J30" s="161">
        <f>ROUND(J80,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41</v>
      </c>
      <c r="G32" s="40"/>
      <c r="H32" s="40"/>
      <c r="I32" s="163" t="s">
        <v>40</v>
      </c>
      <c r="J32" s="162" t="s">
        <v>42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43</v>
      </c>
      <c r="E33" s="146" t="s">
        <v>44</v>
      </c>
      <c r="F33" s="165">
        <f>ROUND((SUM(BE80:BE83)),  2)</f>
        <v>0</v>
      </c>
      <c r="G33" s="40"/>
      <c r="H33" s="40"/>
      <c r="I33" s="166">
        <v>0.20999999999999999</v>
      </c>
      <c r="J33" s="165">
        <f>ROUND(((SUM(BE80:BE83))*I33),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45</v>
      </c>
      <c r="F34" s="165">
        <f>ROUND((SUM(BF80:BF83)),  2)</f>
        <v>0</v>
      </c>
      <c r="G34" s="40"/>
      <c r="H34" s="40"/>
      <c r="I34" s="166">
        <v>0.14999999999999999</v>
      </c>
      <c r="J34" s="165">
        <f>ROUND(((SUM(BF80:BF83))*I34),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46</v>
      </c>
      <c r="F35" s="165">
        <f>ROUND((SUM(BG80:BG83)),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47</v>
      </c>
      <c r="F36" s="165">
        <f>ROUND((SUM(BH80:BH83)),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48</v>
      </c>
      <c r="F37" s="165">
        <f>ROUND((SUM(BI80:BI83)),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49</v>
      </c>
      <c r="E39" s="169"/>
      <c r="F39" s="169"/>
      <c r="G39" s="170" t="s">
        <v>50</v>
      </c>
      <c r="H39" s="171" t="s">
        <v>51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81" t="str">
        <f>E7</f>
        <v>MIKULÁŠOVICE DOLNÍ NÁDRAŽÍ ON PD - OPRAVA OBJEKTU - ZMĚNA č.2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110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71" t="str">
        <f>E9</f>
        <v>SO 04 - INFORMAČNÍ SYSTÉM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MIKULÁŠOVICE</v>
      </c>
      <c r="G52" s="42"/>
      <c r="H52" s="42"/>
      <c r="I52" s="151" t="s">
        <v>24</v>
      </c>
      <c r="J52" s="74" t="str">
        <f>IF(J12="","",J12)</f>
        <v>10. 12. 2019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8" customHeight="1">
      <c r="A54" s="40"/>
      <c r="B54" s="41"/>
      <c r="C54" s="34" t="s">
        <v>26</v>
      </c>
      <c r="D54" s="42"/>
      <c r="E54" s="42"/>
      <c r="F54" s="29" t="str">
        <f>E15</f>
        <v>SŽDC, s.o. - PRAHA 1</v>
      </c>
      <c r="G54" s="42"/>
      <c r="H54" s="42"/>
      <c r="I54" s="151" t="s">
        <v>32</v>
      </c>
      <c r="J54" s="38" t="str">
        <f>E21</f>
        <v>ATELIER DS 76 - D.SUCHEVIČ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51" t="s">
        <v>35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115</v>
      </c>
      <c r="D57" s="183"/>
      <c r="E57" s="183"/>
      <c r="F57" s="183"/>
      <c r="G57" s="183"/>
      <c r="H57" s="183"/>
      <c r="I57" s="184"/>
      <c r="J57" s="185" t="s">
        <v>116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71</v>
      </c>
      <c r="D59" s="42"/>
      <c r="E59" s="42"/>
      <c r="F59" s="42"/>
      <c r="G59" s="42"/>
      <c r="H59" s="42"/>
      <c r="I59" s="148"/>
      <c r="J59" s="104">
        <f>J80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87"/>
      <c r="C60" s="188"/>
      <c r="D60" s="189" t="s">
        <v>3074</v>
      </c>
      <c r="E60" s="190"/>
      <c r="F60" s="190"/>
      <c r="G60" s="190"/>
      <c r="H60" s="190"/>
      <c r="I60" s="191"/>
      <c r="J60" s="192">
        <f>J81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48"/>
      <c r="J61" s="42"/>
      <c r="K61" s="42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77"/>
      <c r="J62" s="62"/>
      <c r="K62" s="6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80"/>
      <c r="J66" s="64"/>
      <c r="K66" s="64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162</v>
      </c>
      <c r="D67" s="42"/>
      <c r="E67" s="42"/>
      <c r="F67" s="42"/>
      <c r="G67" s="42"/>
      <c r="H67" s="42"/>
      <c r="I67" s="148"/>
      <c r="J67" s="42"/>
      <c r="K67" s="4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48"/>
      <c r="J68" s="42"/>
      <c r="K68" s="42"/>
      <c r="L68" s="14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148"/>
      <c r="J69" s="42"/>
      <c r="K69" s="42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4.4" customHeight="1">
      <c r="A70" s="40"/>
      <c r="B70" s="41"/>
      <c r="C70" s="42"/>
      <c r="D70" s="42"/>
      <c r="E70" s="181" t="str">
        <f>E7</f>
        <v>MIKULÁŠOVICE DOLNÍ NÁDRAŽÍ ON PD - OPRAVA OBJEKTU - ZMĚNA č.2</v>
      </c>
      <c r="F70" s="34"/>
      <c r="G70" s="34"/>
      <c r="H70" s="34"/>
      <c r="I70" s="148"/>
      <c r="J70" s="42"/>
      <c r="K70" s="42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110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4.4" customHeight="1">
      <c r="A72" s="40"/>
      <c r="B72" s="41"/>
      <c r="C72" s="42"/>
      <c r="D72" s="42"/>
      <c r="E72" s="71" t="str">
        <f>E9</f>
        <v>SO 04 - INFORMAČNÍ SYSTÉM</v>
      </c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>MIKULÁŠOVICE</v>
      </c>
      <c r="G74" s="42"/>
      <c r="H74" s="42"/>
      <c r="I74" s="151" t="s">
        <v>24</v>
      </c>
      <c r="J74" s="74" t="str">
        <f>IF(J12="","",J12)</f>
        <v>10. 12. 2019</v>
      </c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8" customHeight="1">
      <c r="A76" s="40"/>
      <c r="B76" s="41"/>
      <c r="C76" s="34" t="s">
        <v>26</v>
      </c>
      <c r="D76" s="42"/>
      <c r="E76" s="42"/>
      <c r="F76" s="29" t="str">
        <f>E15</f>
        <v>SŽDC, s.o. - PRAHA 1</v>
      </c>
      <c r="G76" s="42"/>
      <c r="H76" s="42"/>
      <c r="I76" s="151" t="s">
        <v>32</v>
      </c>
      <c r="J76" s="38" t="str">
        <f>E21</f>
        <v>ATELIER DS 76 - D.SUCHEVIČ</v>
      </c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6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151" t="s">
        <v>35</v>
      </c>
      <c r="J77" s="38" t="str">
        <f>E24</f>
        <v xml:space="preserve"> </v>
      </c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200"/>
      <c r="B79" s="201"/>
      <c r="C79" s="202" t="s">
        <v>163</v>
      </c>
      <c r="D79" s="203" t="s">
        <v>58</v>
      </c>
      <c r="E79" s="203" t="s">
        <v>54</v>
      </c>
      <c r="F79" s="203" t="s">
        <v>55</v>
      </c>
      <c r="G79" s="203" t="s">
        <v>164</v>
      </c>
      <c r="H79" s="203" t="s">
        <v>165</v>
      </c>
      <c r="I79" s="204" t="s">
        <v>166</v>
      </c>
      <c r="J79" s="203" t="s">
        <v>116</v>
      </c>
      <c r="K79" s="205" t="s">
        <v>167</v>
      </c>
      <c r="L79" s="206"/>
      <c r="M79" s="94" t="s">
        <v>21</v>
      </c>
      <c r="N79" s="95" t="s">
        <v>43</v>
      </c>
      <c r="O79" s="95" t="s">
        <v>168</v>
      </c>
      <c r="P79" s="95" t="s">
        <v>169</v>
      </c>
      <c r="Q79" s="95" t="s">
        <v>170</v>
      </c>
      <c r="R79" s="95" t="s">
        <v>171</v>
      </c>
      <c r="S79" s="95" t="s">
        <v>172</v>
      </c>
      <c r="T79" s="96" t="s">
        <v>173</v>
      </c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</row>
    <row r="80" s="2" customFormat="1" ht="22.8" customHeight="1">
      <c r="A80" s="40"/>
      <c r="B80" s="41"/>
      <c r="C80" s="101" t="s">
        <v>174</v>
      </c>
      <c r="D80" s="42"/>
      <c r="E80" s="42"/>
      <c r="F80" s="42"/>
      <c r="G80" s="42"/>
      <c r="H80" s="42"/>
      <c r="I80" s="148"/>
      <c r="J80" s="207">
        <f>BK80</f>
        <v>0</v>
      </c>
      <c r="K80" s="42"/>
      <c r="L80" s="46"/>
      <c r="M80" s="97"/>
      <c r="N80" s="208"/>
      <c r="O80" s="98"/>
      <c r="P80" s="209">
        <f>P81</f>
        <v>0</v>
      </c>
      <c r="Q80" s="98"/>
      <c r="R80" s="209">
        <f>R81</f>
        <v>0</v>
      </c>
      <c r="S80" s="98"/>
      <c r="T80" s="210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117</v>
      </c>
      <c r="BK80" s="211">
        <f>BK81</f>
        <v>0</v>
      </c>
    </row>
    <row r="81" s="12" customFormat="1" ht="25.92" customHeight="1">
      <c r="A81" s="12"/>
      <c r="B81" s="212"/>
      <c r="C81" s="213"/>
      <c r="D81" s="214" t="s">
        <v>72</v>
      </c>
      <c r="E81" s="215" t="s">
        <v>2776</v>
      </c>
      <c r="F81" s="215" t="s">
        <v>2777</v>
      </c>
      <c r="G81" s="213"/>
      <c r="H81" s="213"/>
      <c r="I81" s="216"/>
      <c r="J81" s="217">
        <f>BK81</f>
        <v>0</v>
      </c>
      <c r="K81" s="213"/>
      <c r="L81" s="218"/>
      <c r="M81" s="219"/>
      <c r="N81" s="220"/>
      <c r="O81" s="220"/>
      <c r="P81" s="221">
        <f>SUM(P82:P83)</f>
        <v>0</v>
      </c>
      <c r="Q81" s="220"/>
      <c r="R81" s="221">
        <f>SUM(R82:R83)</f>
        <v>0</v>
      </c>
      <c r="S81" s="220"/>
      <c r="T81" s="222">
        <f>SUM(T82:T83)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23" t="s">
        <v>199</v>
      </c>
      <c r="AT81" s="224" t="s">
        <v>72</v>
      </c>
      <c r="AU81" s="224" t="s">
        <v>73</v>
      </c>
      <c r="AY81" s="223" t="s">
        <v>177</v>
      </c>
      <c r="BK81" s="225">
        <f>SUM(BK82:BK83)</f>
        <v>0</v>
      </c>
    </row>
    <row r="82" s="2" customFormat="1" ht="19.8" customHeight="1">
      <c r="A82" s="40"/>
      <c r="B82" s="41"/>
      <c r="C82" s="228" t="s">
        <v>80</v>
      </c>
      <c r="D82" s="228" t="s">
        <v>179</v>
      </c>
      <c r="E82" s="229" t="s">
        <v>3638</v>
      </c>
      <c r="F82" s="230" t="s">
        <v>3639</v>
      </c>
      <c r="G82" s="231" t="s">
        <v>788</v>
      </c>
      <c r="H82" s="232">
        <v>1</v>
      </c>
      <c r="I82" s="233"/>
      <c r="J82" s="234">
        <f>ROUND(I82*H82,2)</f>
        <v>0</v>
      </c>
      <c r="K82" s="230" t="s">
        <v>21</v>
      </c>
      <c r="L82" s="46"/>
      <c r="M82" s="235" t="s">
        <v>21</v>
      </c>
      <c r="N82" s="236" t="s">
        <v>44</v>
      </c>
      <c r="O82" s="86"/>
      <c r="P82" s="237">
        <f>O82*H82</f>
        <v>0</v>
      </c>
      <c r="Q82" s="237">
        <v>0</v>
      </c>
      <c r="R82" s="237">
        <f>Q82*H82</f>
        <v>0</v>
      </c>
      <c r="S82" s="237">
        <v>0</v>
      </c>
      <c r="T82" s="23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9" t="s">
        <v>184</v>
      </c>
      <c r="AT82" s="239" t="s">
        <v>179</v>
      </c>
      <c r="AU82" s="239" t="s">
        <v>80</v>
      </c>
      <c r="AY82" s="19" t="s">
        <v>177</v>
      </c>
      <c r="BE82" s="240">
        <f>IF(N82="základní",J82,0)</f>
        <v>0</v>
      </c>
      <c r="BF82" s="240">
        <f>IF(N82="snížená",J82,0)</f>
        <v>0</v>
      </c>
      <c r="BG82" s="240">
        <f>IF(N82="zákl. přenesená",J82,0)</f>
        <v>0</v>
      </c>
      <c r="BH82" s="240">
        <f>IF(N82="sníž. přenesená",J82,0)</f>
        <v>0</v>
      </c>
      <c r="BI82" s="240">
        <f>IF(N82="nulová",J82,0)</f>
        <v>0</v>
      </c>
      <c r="BJ82" s="19" t="s">
        <v>80</v>
      </c>
      <c r="BK82" s="240">
        <f>ROUND(I82*H82,2)</f>
        <v>0</v>
      </c>
      <c r="BL82" s="19" t="s">
        <v>184</v>
      </c>
      <c r="BM82" s="239" t="s">
        <v>3640</v>
      </c>
    </row>
    <row r="83" s="2" customFormat="1" ht="14.4" customHeight="1">
      <c r="A83" s="40"/>
      <c r="B83" s="41"/>
      <c r="C83" s="228" t="s">
        <v>82</v>
      </c>
      <c r="D83" s="228" t="s">
        <v>179</v>
      </c>
      <c r="E83" s="229" t="s">
        <v>3641</v>
      </c>
      <c r="F83" s="230" t="s">
        <v>3642</v>
      </c>
      <c r="G83" s="231" t="s">
        <v>1276</v>
      </c>
      <c r="H83" s="232">
        <v>1</v>
      </c>
      <c r="I83" s="233"/>
      <c r="J83" s="234">
        <f>ROUND(I83*H83,2)</f>
        <v>0</v>
      </c>
      <c r="K83" s="230" t="s">
        <v>21</v>
      </c>
      <c r="L83" s="46"/>
      <c r="M83" s="301" t="s">
        <v>21</v>
      </c>
      <c r="N83" s="302" t="s">
        <v>44</v>
      </c>
      <c r="O83" s="303"/>
      <c r="P83" s="304">
        <f>O83*H83</f>
        <v>0</v>
      </c>
      <c r="Q83" s="304">
        <v>0</v>
      </c>
      <c r="R83" s="304">
        <f>Q83*H83</f>
        <v>0</v>
      </c>
      <c r="S83" s="304">
        <v>0</v>
      </c>
      <c r="T83" s="305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39" t="s">
        <v>184</v>
      </c>
      <c r="AT83" s="239" t="s">
        <v>179</v>
      </c>
      <c r="AU83" s="239" t="s">
        <v>80</v>
      </c>
      <c r="AY83" s="19" t="s">
        <v>177</v>
      </c>
      <c r="BE83" s="240">
        <f>IF(N83="základní",J83,0)</f>
        <v>0</v>
      </c>
      <c r="BF83" s="240">
        <f>IF(N83="snížená",J83,0)</f>
        <v>0</v>
      </c>
      <c r="BG83" s="240">
        <f>IF(N83="zákl. přenesená",J83,0)</f>
        <v>0</v>
      </c>
      <c r="BH83" s="240">
        <f>IF(N83="sníž. přenesená",J83,0)</f>
        <v>0</v>
      </c>
      <c r="BI83" s="240">
        <f>IF(N83="nulová",J83,0)</f>
        <v>0</v>
      </c>
      <c r="BJ83" s="19" t="s">
        <v>80</v>
      </c>
      <c r="BK83" s="240">
        <f>ROUND(I83*H83,2)</f>
        <v>0</v>
      </c>
      <c r="BL83" s="19" t="s">
        <v>184</v>
      </c>
      <c r="BM83" s="239" t="s">
        <v>3643</v>
      </c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177"/>
      <c r="J84" s="62"/>
      <c r="K84" s="62"/>
      <c r="L84" s="46"/>
      <c r="M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</sheetData>
  <sheetProtection sheet="1" autoFilter="0" formatColumns="0" formatRows="0" objects="1" scenarios="1" spinCount="100000" saltValue="JhUqhtAL/C4qQJze/Kcd3q0wwgY3KKl8l24SycKDjGal6DyWZH9xepWm5vxBfB3P0j8NAmenCiOilbuuvLDtvg==" hashValue="EDZG99u2ThiRci9jh7YOcm2oxty2TgkfT86cKgz9pU7agr7PTbZfagevz477qjrO5zsgE3kjw5yyHymXpvfa8g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40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82</v>
      </c>
    </row>
    <row r="4" s="1" customFormat="1" ht="24.96" customHeight="1">
      <c r="B4" s="22"/>
      <c r="D4" s="144" t="s">
        <v>109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4.4" customHeight="1">
      <c r="B7" s="22"/>
      <c r="E7" s="147" t="str">
        <f>'Rekapitulace stavby'!K6</f>
        <v>MIKULÁŠOVICE DOLNÍ NÁDRAŽÍ ON PD - OPRAVA OBJEKTU - ZMĚNA č.2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110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4.4" customHeight="1">
      <c r="A9" s="40"/>
      <c r="B9" s="46"/>
      <c r="C9" s="40"/>
      <c r="D9" s="40"/>
      <c r="E9" s="150" t="s">
        <v>3644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21</v>
      </c>
      <c r="G11" s="40"/>
      <c r="H11" s="40"/>
      <c r="I11" s="151" t="s">
        <v>20</v>
      </c>
      <c r="J11" s="135" t="s">
        <v>21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22</v>
      </c>
      <c r="E12" s="40"/>
      <c r="F12" s="135" t="s">
        <v>23</v>
      </c>
      <c r="G12" s="40"/>
      <c r="H12" s="40"/>
      <c r="I12" s="151" t="s">
        <v>24</v>
      </c>
      <c r="J12" s="152" t="str">
        <f>'Rekapitulace stavby'!AN8</f>
        <v>10. 12. 2019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26</v>
      </c>
      <c r="E14" s="40"/>
      <c r="F14" s="40"/>
      <c r="G14" s="40"/>
      <c r="H14" s="40"/>
      <c r="I14" s="151" t="s">
        <v>27</v>
      </c>
      <c r="J14" s="135" t="s">
        <v>21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21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30</v>
      </c>
      <c r="E17" s="40"/>
      <c r="F17" s="40"/>
      <c r="G17" s="40"/>
      <c r="H17" s="40"/>
      <c r="I17" s="151" t="s">
        <v>27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32</v>
      </c>
      <c r="E20" s="40"/>
      <c r="F20" s="40"/>
      <c r="G20" s="40"/>
      <c r="H20" s="40"/>
      <c r="I20" s="151" t="s">
        <v>27</v>
      </c>
      <c r="J20" s="135" t="s">
        <v>21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51" t="s">
        <v>29</v>
      </c>
      <c r="J21" s="135" t="s">
        <v>21</v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35</v>
      </c>
      <c r="E23" s="40"/>
      <c r="F23" s="40"/>
      <c r="G23" s="40"/>
      <c r="H23" s="40"/>
      <c r="I23" s="151" t="s">
        <v>27</v>
      </c>
      <c r="J23" s="135" t="str">
        <f>IF('Rekapitulace stavby'!AN19="","",'Rekapitulace stavby'!AN19)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51" t="s">
        <v>29</v>
      </c>
      <c r="J24" s="135" t="str">
        <f>IF('Rekapitulace stavby'!AN20="","",'Rekapitulace stavby'!AN20)</f>
        <v/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37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60" customHeight="1">
      <c r="A27" s="153"/>
      <c r="B27" s="154"/>
      <c r="C27" s="153"/>
      <c r="D27" s="153"/>
      <c r="E27" s="155" t="s">
        <v>38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39</v>
      </c>
      <c r="E30" s="40"/>
      <c r="F30" s="40"/>
      <c r="G30" s="40"/>
      <c r="H30" s="40"/>
      <c r="I30" s="148"/>
      <c r="J30" s="161">
        <f>ROUND(J85,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41</v>
      </c>
      <c r="G32" s="40"/>
      <c r="H32" s="40"/>
      <c r="I32" s="163" t="s">
        <v>40</v>
      </c>
      <c r="J32" s="162" t="s">
        <v>42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43</v>
      </c>
      <c r="E33" s="146" t="s">
        <v>44</v>
      </c>
      <c r="F33" s="165">
        <f>ROUND((SUM(BE85:BE99)),  2)</f>
        <v>0</v>
      </c>
      <c r="G33" s="40"/>
      <c r="H33" s="40"/>
      <c r="I33" s="166">
        <v>0.20999999999999999</v>
      </c>
      <c r="J33" s="165">
        <f>ROUND(((SUM(BE85:BE99))*I33),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45</v>
      </c>
      <c r="F34" s="165">
        <f>ROUND((SUM(BF85:BF99)),  2)</f>
        <v>0</v>
      </c>
      <c r="G34" s="40"/>
      <c r="H34" s="40"/>
      <c r="I34" s="166">
        <v>0.14999999999999999</v>
      </c>
      <c r="J34" s="165">
        <f>ROUND(((SUM(BF85:BF99))*I34),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46</v>
      </c>
      <c r="F35" s="165">
        <f>ROUND((SUM(BG85:BG99)),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47</v>
      </c>
      <c r="F36" s="165">
        <f>ROUND((SUM(BH85:BH99)),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48</v>
      </c>
      <c r="F37" s="165">
        <f>ROUND((SUM(BI85:BI99)),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49</v>
      </c>
      <c r="E39" s="169"/>
      <c r="F39" s="169"/>
      <c r="G39" s="170" t="s">
        <v>50</v>
      </c>
      <c r="H39" s="171" t="s">
        <v>51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114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81" t="str">
        <f>E7</f>
        <v>MIKULÁŠOVICE DOLNÍ NÁDRAŽÍ ON PD - OPRAVA OBJEKTU - ZMĚNA č.2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110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4.4" customHeight="1">
      <c r="A50" s="40"/>
      <c r="B50" s="41"/>
      <c r="C50" s="42"/>
      <c r="D50" s="42"/>
      <c r="E50" s="71" t="str">
        <f>E9</f>
        <v>VRN - VEDLEJŠÍ NÁKLADY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MIKULÁŠOVICE</v>
      </c>
      <c r="G52" s="42"/>
      <c r="H52" s="42"/>
      <c r="I52" s="151" t="s">
        <v>24</v>
      </c>
      <c r="J52" s="74" t="str">
        <f>IF(J12="","",J12)</f>
        <v>10. 12. 2019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8" customHeight="1">
      <c r="A54" s="40"/>
      <c r="B54" s="41"/>
      <c r="C54" s="34" t="s">
        <v>26</v>
      </c>
      <c r="D54" s="42"/>
      <c r="E54" s="42"/>
      <c r="F54" s="29" t="str">
        <f>E15</f>
        <v>SŽDC, s.o. - PRAHA 1</v>
      </c>
      <c r="G54" s="42"/>
      <c r="H54" s="42"/>
      <c r="I54" s="151" t="s">
        <v>32</v>
      </c>
      <c r="J54" s="38" t="str">
        <f>E21</f>
        <v>ATELIER DS 76 - D.SUCHEVIČ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51" t="s">
        <v>35</v>
      </c>
      <c r="J55" s="38" t="str">
        <f>E24</f>
        <v xml:space="preserve"> 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115</v>
      </c>
      <c r="D57" s="183"/>
      <c r="E57" s="183"/>
      <c r="F57" s="183"/>
      <c r="G57" s="183"/>
      <c r="H57" s="183"/>
      <c r="I57" s="184"/>
      <c r="J57" s="185" t="s">
        <v>116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71</v>
      </c>
      <c r="D59" s="42"/>
      <c r="E59" s="42"/>
      <c r="F59" s="42"/>
      <c r="G59" s="42"/>
      <c r="H59" s="42"/>
      <c r="I59" s="148"/>
      <c r="J59" s="104">
        <f>J85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117</v>
      </c>
    </row>
    <row r="60" s="9" customFormat="1" ht="24.96" customHeight="1">
      <c r="A60" s="9"/>
      <c r="B60" s="187"/>
      <c r="C60" s="188"/>
      <c r="D60" s="189" t="s">
        <v>156</v>
      </c>
      <c r="E60" s="190"/>
      <c r="F60" s="190"/>
      <c r="G60" s="190"/>
      <c r="H60" s="190"/>
      <c r="I60" s="191"/>
      <c r="J60" s="192">
        <f>J86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158</v>
      </c>
      <c r="E61" s="196"/>
      <c r="F61" s="196"/>
      <c r="G61" s="196"/>
      <c r="H61" s="196"/>
      <c r="I61" s="197"/>
      <c r="J61" s="198">
        <f>J87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87"/>
      <c r="C62" s="188"/>
      <c r="D62" s="189" t="s">
        <v>3645</v>
      </c>
      <c r="E62" s="190"/>
      <c r="F62" s="190"/>
      <c r="G62" s="190"/>
      <c r="H62" s="190"/>
      <c r="I62" s="191"/>
      <c r="J62" s="192">
        <f>J89</f>
        <v>0</v>
      </c>
      <c r="K62" s="188"/>
      <c r="L62" s="19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94"/>
      <c r="C63" s="127"/>
      <c r="D63" s="195" t="s">
        <v>3646</v>
      </c>
      <c r="E63" s="196"/>
      <c r="F63" s="196"/>
      <c r="G63" s="196"/>
      <c r="H63" s="196"/>
      <c r="I63" s="197"/>
      <c r="J63" s="198">
        <f>J90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3647</v>
      </c>
      <c r="E64" s="196"/>
      <c r="F64" s="196"/>
      <c r="G64" s="196"/>
      <c r="H64" s="196"/>
      <c r="I64" s="197"/>
      <c r="J64" s="198">
        <f>J94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3648</v>
      </c>
      <c r="E65" s="196"/>
      <c r="F65" s="196"/>
      <c r="G65" s="196"/>
      <c r="H65" s="196"/>
      <c r="I65" s="197"/>
      <c r="J65" s="198">
        <f>J98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77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0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162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4.4" customHeight="1">
      <c r="A75" s="40"/>
      <c r="B75" s="41"/>
      <c r="C75" s="42"/>
      <c r="D75" s="42"/>
      <c r="E75" s="181" t="str">
        <f>E7</f>
        <v>MIKULÁŠOVICE DOLNÍ NÁDRAŽÍ ON PD - OPRAVA OBJEKTU - ZMĚNA č.2</v>
      </c>
      <c r="F75" s="34"/>
      <c r="G75" s="34"/>
      <c r="H75" s="34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110</v>
      </c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41"/>
      <c r="C77" s="42"/>
      <c r="D77" s="42"/>
      <c r="E77" s="71" t="str">
        <f>E9</f>
        <v>VRN - VEDLEJŠÍ NÁKLADY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MIKULÁŠOVICE</v>
      </c>
      <c r="G79" s="42"/>
      <c r="H79" s="42"/>
      <c r="I79" s="151" t="s">
        <v>24</v>
      </c>
      <c r="J79" s="74" t="str">
        <f>IF(J12="","",J12)</f>
        <v>10. 12. 2019</v>
      </c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8" customHeight="1">
      <c r="A81" s="40"/>
      <c r="B81" s="41"/>
      <c r="C81" s="34" t="s">
        <v>26</v>
      </c>
      <c r="D81" s="42"/>
      <c r="E81" s="42"/>
      <c r="F81" s="29" t="str">
        <f>E15</f>
        <v>SŽDC, s.o. - PRAHA 1</v>
      </c>
      <c r="G81" s="42"/>
      <c r="H81" s="42"/>
      <c r="I81" s="151" t="s">
        <v>32</v>
      </c>
      <c r="J81" s="38" t="str">
        <f>E21</f>
        <v>ATELIER DS 76 - D.SUCHEVIČ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151" t="s">
        <v>35</v>
      </c>
      <c r="J82" s="38" t="str">
        <f>E24</f>
        <v xml:space="preserve"> </v>
      </c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200"/>
      <c r="B84" s="201"/>
      <c r="C84" s="202" t="s">
        <v>163</v>
      </c>
      <c r="D84" s="203" t="s">
        <v>58</v>
      </c>
      <c r="E84" s="203" t="s">
        <v>54</v>
      </c>
      <c r="F84" s="203" t="s">
        <v>55</v>
      </c>
      <c r="G84" s="203" t="s">
        <v>164</v>
      </c>
      <c r="H84" s="203" t="s">
        <v>165</v>
      </c>
      <c r="I84" s="204" t="s">
        <v>166</v>
      </c>
      <c r="J84" s="203" t="s">
        <v>116</v>
      </c>
      <c r="K84" s="205" t="s">
        <v>167</v>
      </c>
      <c r="L84" s="206"/>
      <c r="M84" s="94" t="s">
        <v>21</v>
      </c>
      <c r="N84" s="95" t="s">
        <v>43</v>
      </c>
      <c r="O84" s="95" t="s">
        <v>168</v>
      </c>
      <c r="P84" s="95" t="s">
        <v>169</v>
      </c>
      <c r="Q84" s="95" t="s">
        <v>170</v>
      </c>
      <c r="R84" s="95" t="s">
        <v>171</v>
      </c>
      <c r="S84" s="95" t="s">
        <v>172</v>
      </c>
      <c r="T84" s="96" t="s">
        <v>173</v>
      </c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</row>
    <row r="85" s="2" customFormat="1" ht="22.8" customHeight="1">
      <c r="A85" s="40"/>
      <c r="B85" s="41"/>
      <c r="C85" s="101" t="s">
        <v>174</v>
      </c>
      <c r="D85" s="42"/>
      <c r="E85" s="42"/>
      <c r="F85" s="42"/>
      <c r="G85" s="42"/>
      <c r="H85" s="42"/>
      <c r="I85" s="148"/>
      <c r="J85" s="207">
        <f>BK85</f>
        <v>0</v>
      </c>
      <c r="K85" s="42"/>
      <c r="L85" s="46"/>
      <c r="M85" s="97"/>
      <c r="N85" s="208"/>
      <c r="O85" s="98"/>
      <c r="P85" s="209">
        <f>P86+P89</f>
        <v>0</v>
      </c>
      <c r="Q85" s="98"/>
      <c r="R85" s="209">
        <f>R86+R89</f>
        <v>0</v>
      </c>
      <c r="S85" s="98"/>
      <c r="T85" s="210">
        <f>T86+T89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117</v>
      </c>
      <c r="BK85" s="211">
        <f>BK86+BK89</f>
        <v>0</v>
      </c>
    </row>
    <row r="86" s="12" customFormat="1" ht="25.92" customHeight="1">
      <c r="A86" s="12"/>
      <c r="B86" s="212"/>
      <c r="C86" s="213"/>
      <c r="D86" s="214" t="s">
        <v>72</v>
      </c>
      <c r="E86" s="215" t="s">
        <v>191</v>
      </c>
      <c r="F86" s="215" t="s">
        <v>2775</v>
      </c>
      <c r="G86" s="213"/>
      <c r="H86" s="213"/>
      <c r="I86" s="216"/>
      <c r="J86" s="217">
        <f>BK86</f>
        <v>0</v>
      </c>
      <c r="K86" s="213"/>
      <c r="L86" s="218"/>
      <c r="M86" s="219"/>
      <c r="N86" s="220"/>
      <c r="O86" s="220"/>
      <c r="P86" s="221">
        <f>P87</f>
        <v>0</v>
      </c>
      <c r="Q86" s="220"/>
      <c r="R86" s="221">
        <f>R87</f>
        <v>0</v>
      </c>
      <c r="S86" s="220"/>
      <c r="T86" s="22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23" t="s">
        <v>199</v>
      </c>
      <c r="AT86" s="224" t="s">
        <v>72</v>
      </c>
      <c r="AU86" s="224" t="s">
        <v>73</v>
      </c>
      <c r="AY86" s="223" t="s">
        <v>177</v>
      </c>
      <c r="BK86" s="225">
        <f>BK87</f>
        <v>0</v>
      </c>
    </row>
    <row r="87" s="12" customFormat="1" ht="22.8" customHeight="1">
      <c r="A87" s="12"/>
      <c r="B87" s="212"/>
      <c r="C87" s="213"/>
      <c r="D87" s="214" t="s">
        <v>72</v>
      </c>
      <c r="E87" s="226" t="s">
        <v>2791</v>
      </c>
      <c r="F87" s="226" t="s">
        <v>2792</v>
      </c>
      <c r="G87" s="213"/>
      <c r="H87" s="213"/>
      <c r="I87" s="216"/>
      <c r="J87" s="227">
        <f>BK87</f>
        <v>0</v>
      </c>
      <c r="K87" s="213"/>
      <c r="L87" s="218"/>
      <c r="M87" s="219"/>
      <c r="N87" s="220"/>
      <c r="O87" s="220"/>
      <c r="P87" s="221">
        <f>P88</f>
        <v>0</v>
      </c>
      <c r="Q87" s="220"/>
      <c r="R87" s="221">
        <f>R88</f>
        <v>0</v>
      </c>
      <c r="S87" s="220"/>
      <c r="T87" s="222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3" t="s">
        <v>199</v>
      </c>
      <c r="AT87" s="224" t="s">
        <v>72</v>
      </c>
      <c r="AU87" s="224" t="s">
        <v>80</v>
      </c>
      <c r="AY87" s="223" t="s">
        <v>177</v>
      </c>
      <c r="BK87" s="225">
        <f>BK88</f>
        <v>0</v>
      </c>
    </row>
    <row r="88" s="2" customFormat="1" ht="14.4" customHeight="1">
      <c r="A88" s="40"/>
      <c r="B88" s="41"/>
      <c r="C88" s="228" t="s">
        <v>80</v>
      </c>
      <c r="D88" s="228" t="s">
        <v>179</v>
      </c>
      <c r="E88" s="229" t="s">
        <v>3649</v>
      </c>
      <c r="F88" s="230" t="s">
        <v>3650</v>
      </c>
      <c r="G88" s="231" t="s">
        <v>788</v>
      </c>
      <c r="H88" s="232">
        <v>1</v>
      </c>
      <c r="I88" s="233"/>
      <c r="J88" s="234">
        <f>ROUND(I88*H88,2)</f>
        <v>0</v>
      </c>
      <c r="K88" s="230" t="s">
        <v>21</v>
      </c>
      <c r="L88" s="46"/>
      <c r="M88" s="235" t="s">
        <v>21</v>
      </c>
      <c r="N88" s="236" t="s">
        <v>44</v>
      </c>
      <c r="O88" s="86"/>
      <c r="P88" s="237">
        <f>O88*H88</f>
        <v>0</v>
      </c>
      <c r="Q88" s="237">
        <v>0</v>
      </c>
      <c r="R88" s="237">
        <f>Q88*H88</f>
        <v>0</v>
      </c>
      <c r="S88" s="237">
        <v>0</v>
      </c>
      <c r="T88" s="23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9" t="s">
        <v>594</v>
      </c>
      <c r="AT88" s="239" t="s">
        <v>179</v>
      </c>
      <c r="AU88" s="239" t="s">
        <v>82</v>
      </c>
      <c r="AY88" s="19" t="s">
        <v>177</v>
      </c>
      <c r="BE88" s="240">
        <f>IF(N88="základní",J88,0)</f>
        <v>0</v>
      </c>
      <c r="BF88" s="240">
        <f>IF(N88="snížená",J88,0)</f>
        <v>0</v>
      </c>
      <c r="BG88" s="240">
        <f>IF(N88="zákl. přenesená",J88,0)</f>
        <v>0</v>
      </c>
      <c r="BH88" s="240">
        <f>IF(N88="sníž. přenesená",J88,0)</f>
        <v>0</v>
      </c>
      <c r="BI88" s="240">
        <f>IF(N88="nulová",J88,0)</f>
        <v>0</v>
      </c>
      <c r="BJ88" s="19" t="s">
        <v>80</v>
      </c>
      <c r="BK88" s="240">
        <f>ROUND(I88*H88,2)</f>
        <v>0</v>
      </c>
      <c r="BL88" s="19" t="s">
        <v>594</v>
      </c>
      <c r="BM88" s="239" t="s">
        <v>3651</v>
      </c>
    </row>
    <row r="89" s="12" customFormat="1" ht="25.92" customHeight="1">
      <c r="A89" s="12"/>
      <c r="B89" s="212"/>
      <c r="C89" s="213"/>
      <c r="D89" s="214" t="s">
        <v>72</v>
      </c>
      <c r="E89" s="215" t="s">
        <v>106</v>
      </c>
      <c r="F89" s="215" t="s">
        <v>3652</v>
      </c>
      <c r="G89" s="213"/>
      <c r="H89" s="213"/>
      <c r="I89" s="216"/>
      <c r="J89" s="217">
        <f>BK89</f>
        <v>0</v>
      </c>
      <c r="K89" s="213"/>
      <c r="L89" s="218"/>
      <c r="M89" s="219"/>
      <c r="N89" s="220"/>
      <c r="O89" s="220"/>
      <c r="P89" s="221">
        <f>P90+P94+P98</f>
        <v>0</v>
      </c>
      <c r="Q89" s="220"/>
      <c r="R89" s="221">
        <f>R90+R94+R98</f>
        <v>0</v>
      </c>
      <c r="S89" s="220"/>
      <c r="T89" s="222">
        <f>T90+T94+T98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3" t="s">
        <v>211</v>
      </c>
      <c r="AT89" s="224" t="s">
        <v>72</v>
      </c>
      <c r="AU89" s="224" t="s">
        <v>73</v>
      </c>
      <c r="AY89" s="223" t="s">
        <v>177</v>
      </c>
      <c r="BK89" s="225">
        <f>BK90+BK94+BK98</f>
        <v>0</v>
      </c>
    </row>
    <row r="90" s="12" customFormat="1" ht="22.8" customHeight="1">
      <c r="A90" s="12"/>
      <c r="B90" s="212"/>
      <c r="C90" s="213"/>
      <c r="D90" s="214" t="s">
        <v>72</v>
      </c>
      <c r="E90" s="226" t="s">
        <v>3653</v>
      </c>
      <c r="F90" s="226" t="s">
        <v>3654</v>
      </c>
      <c r="G90" s="213"/>
      <c r="H90" s="213"/>
      <c r="I90" s="216"/>
      <c r="J90" s="227">
        <f>BK90</f>
        <v>0</v>
      </c>
      <c r="K90" s="213"/>
      <c r="L90" s="218"/>
      <c r="M90" s="219"/>
      <c r="N90" s="220"/>
      <c r="O90" s="220"/>
      <c r="P90" s="221">
        <f>SUM(P91:P93)</f>
        <v>0</v>
      </c>
      <c r="Q90" s="220"/>
      <c r="R90" s="221">
        <f>SUM(R91:R93)</f>
        <v>0</v>
      </c>
      <c r="S90" s="220"/>
      <c r="T90" s="222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3" t="s">
        <v>211</v>
      </c>
      <c r="AT90" s="224" t="s">
        <v>72</v>
      </c>
      <c r="AU90" s="224" t="s">
        <v>80</v>
      </c>
      <c r="AY90" s="223" t="s">
        <v>177</v>
      </c>
      <c r="BK90" s="225">
        <f>SUM(BK91:BK93)</f>
        <v>0</v>
      </c>
    </row>
    <row r="91" s="2" customFormat="1" ht="14.4" customHeight="1">
      <c r="A91" s="40"/>
      <c r="B91" s="41"/>
      <c r="C91" s="228" t="s">
        <v>82</v>
      </c>
      <c r="D91" s="228" t="s">
        <v>179</v>
      </c>
      <c r="E91" s="229" t="s">
        <v>3655</v>
      </c>
      <c r="F91" s="230" t="s">
        <v>3656</v>
      </c>
      <c r="G91" s="231" t="s">
        <v>1276</v>
      </c>
      <c r="H91" s="232">
        <v>1</v>
      </c>
      <c r="I91" s="233"/>
      <c r="J91" s="234">
        <f>ROUND(I91*H91,2)</f>
        <v>0</v>
      </c>
      <c r="K91" s="230" t="s">
        <v>21</v>
      </c>
      <c r="L91" s="46"/>
      <c r="M91" s="235" t="s">
        <v>21</v>
      </c>
      <c r="N91" s="236" t="s">
        <v>44</v>
      </c>
      <c r="O91" s="86"/>
      <c r="P91" s="237">
        <f>O91*H91</f>
        <v>0</v>
      </c>
      <c r="Q91" s="237">
        <v>0</v>
      </c>
      <c r="R91" s="237">
        <f>Q91*H91</f>
        <v>0</v>
      </c>
      <c r="S91" s="237">
        <v>0</v>
      </c>
      <c r="T91" s="23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9" t="s">
        <v>3657</v>
      </c>
      <c r="AT91" s="239" t="s">
        <v>179</v>
      </c>
      <c r="AU91" s="239" t="s">
        <v>82</v>
      </c>
      <c r="AY91" s="19" t="s">
        <v>177</v>
      </c>
      <c r="BE91" s="240">
        <f>IF(N91="základní",J91,0)</f>
        <v>0</v>
      </c>
      <c r="BF91" s="240">
        <f>IF(N91="snížená",J91,0)</f>
        <v>0</v>
      </c>
      <c r="BG91" s="240">
        <f>IF(N91="zákl. přenesená",J91,0)</f>
        <v>0</v>
      </c>
      <c r="BH91" s="240">
        <f>IF(N91="sníž. přenesená",J91,0)</f>
        <v>0</v>
      </c>
      <c r="BI91" s="240">
        <f>IF(N91="nulová",J91,0)</f>
        <v>0</v>
      </c>
      <c r="BJ91" s="19" t="s">
        <v>80</v>
      </c>
      <c r="BK91" s="240">
        <f>ROUND(I91*H91,2)</f>
        <v>0</v>
      </c>
      <c r="BL91" s="19" t="s">
        <v>3657</v>
      </c>
      <c r="BM91" s="239" t="s">
        <v>3658</v>
      </c>
    </row>
    <row r="92" s="2" customFormat="1" ht="14.4" customHeight="1">
      <c r="A92" s="40"/>
      <c r="B92" s="41"/>
      <c r="C92" s="228" t="s">
        <v>199</v>
      </c>
      <c r="D92" s="228" t="s">
        <v>179</v>
      </c>
      <c r="E92" s="229" t="s">
        <v>3659</v>
      </c>
      <c r="F92" s="230" t="s">
        <v>3660</v>
      </c>
      <c r="G92" s="231" t="s">
        <v>1276</v>
      </c>
      <c r="H92" s="232">
        <v>1</v>
      </c>
      <c r="I92" s="233"/>
      <c r="J92" s="234">
        <f>ROUND(I92*H92,2)</f>
        <v>0</v>
      </c>
      <c r="K92" s="230" t="s">
        <v>21</v>
      </c>
      <c r="L92" s="46"/>
      <c r="M92" s="235" t="s">
        <v>21</v>
      </c>
      <c r="N92" s="236" t="s">
        <v>44</v>
      </c>
      <c r="O92" s="86"/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9" t="s">
        <v>3657</v>
      </c>
      <c r="AT92" s="239" t="s">
        <v>179</v>
      </c>
      <c r="AU92" s="239" t="s">
        <v>82</v>
      </c>
      <c r="AY92" s="19" t="s">
        <v>177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9" t="s">
        <v>80</v>
      </c>
      <c r="BK92" s="240">
        <f>ROUND(I92*H92,2)</f>
        <v>0</v>
      </c>
      <c r="BL92" s="19" t="s">
        <v>3657</v>
      </c>
      <c r="BM92" s="239" t="s">
        <v>3661</v>
      </c>
    </row>
    <row r="93" s="2" customFormat="1" ht="19.8" customHeight="1">
      <c r="A93" s="40"/>
      <c r="B93" s="41"/>
      <c r="C93" s="228" t="s">
        <v>184</v>
      </c>
      <c r="D93" s="228" t="s">
        <v>179</v>
      </c>
      <c r="E93" s="229" t="s">
        <v>3662</v>
      </c>
      <c r="F93" s="230" t="s">
        <v>3663</v>
      </c>
      <c r="G93" s="231" t="s">
        <v>1276</v>
      </c>
      <c r="H93" s="232">
        <v>1</v>
      </c>
      <c r="I93" s="233"/>
      <c r="J93" s="234">
        <f>ROUND(I93*H93,2)</f>
        <v>0</v>
      </c>
      <c r="K93" s="230" t="s">
        <v>21</v>
      </c>
      <c r="L93" s="46"/>
      <c r="M93" s="235" t="s">
        <v>21</v>
      </c>
      <c r="N93" s="236" t="s">
        <v>44</v>
      </c>
      <c r="O93" s="86"/>
      <c r="P93" s="237">
        <f>O93*H93</f>
        <v>0</v>
      </c>
      <c r="Q93" s="237">
        <v>0</v>
      </c>
      <c r="R93" s="237">
        <f>Q93*H93</f>
        <v>0</v>
      </c>
      <c r="S93" s="237">
        <v>0</v>
      </c>
      <c r="T93" s="23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9" t="s">
        <v>3657</v>
      </c>
      <c r="AT93" s="239" t="s">
        <v>179</v>
      </c>
      <c r="AU93" s="239" t="s">
        <v>82</v>
      </c>
      <c r="AY93" s="19" t="s">
        <v>177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19" t="s">
        <v>80</v>
      </c>
      <c r="BK93" s="240">
        <f>ROUND(I93*H93,2)</f>
        <v>0</v>
      </c>
      <c r="BL93" s="19" t="s">
        <v>3657</v>
      </c>
      <c r="BM93" s="239" t="s">
        <v>3664</v>
      </c>
    </row>
    <row r="94" s="12" customFormat="1" ht="22.8" customHeight="1">
      <c r="A94" s="12"/>
      <c r="B94" s="212"/>
      <c r="C94" s="213"/>
      <c r="D94" s="214" t="s">
        <v>72</v>
      </c>
      <c r="E94" s="226" t="s">
        <v>3665</v>
      </c>
      <c r="F94" s="226" t="s">
        <v>3666</v>
      </c>
      <c r="G94" s="213"/>
      <c r="H94" s="213"/>
      <c r="I94" s="216"/>
      <c r="J94" s="227">
        <f>BK94</f>
        <v>0</v>
      </c>
      <c r="K94" s="213"/>
      <c r="L94" s="218"/>
      <c r="M94" s="219"/>
      <c r="N94" s="220"/>
      <c r="O94" s="220"/>
      <c r="P94" s="221">
        <f>SUM(P95:P97)</f>
        <v>0</v>
      </c>
      <c r="Q94" s="220"/>
      <c r="R94" s="221">
        <f>SUM(R95:R97)</f>
        <v>0</v>
      </c>
      <c r="S94" s="220"/>
      <c r="T94" s="222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211</v>
      </c>
      <c r="AT94" s="224" t="s">
        <v>72</v>
      </c>
      <c r="AU94" s="224" t="s">
        <v>80</v>
      </c>
      <c r="AY94" s="223" t="s">
        <v>177</v>
      </c>
      <c r="BK94" s="225">
        <f>SUM(BK95:BK97)</f>
        <v>0</v>
      </c>
    </row>
    <row r="95" s="2" customFormat="1" ht="14.4" customHeight="1">
      <c r="A95" s="40"/>
      <c r="B95" s="41"/>
      <c r="C95" s="228" t="s">
        <v>211</v>
      </c>
      <c r="D95" s="228" t="s">
        <v>179</v>
      </c>
      <c r="E95" s="229" t="s">
        <v>3667</v>
      </c>
      <c r="F95" s="230" t="s">
        <v>3668</v>
      </c>
      <c r="G95" s="231" t="s">
        <v>1276</v>
      </c>
      <c r="H95" s="232">
        <v>1</v>
      </c>
      <c r="I95" s="233"/>
      <c r="J95" s="234">
        <f>ROUND(I95*H95,2)</f>
        <v>0</v>
      </c>
      <c r="K95" s="230" t="s">
        <v>183</v>
      </c>
      <c r="L95" s="46"/>
      <c r="M95" s="235" t="s">
        <v>21</v>
      </c>
      <c r="N95" s="236" t="s">
        <v>44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</v>
      </c>
      <c r="T95" s="23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3657</v>
      </c>
      <c r="AT95" s="239" t="s">
        <v>179</v>
      </c>
      <c r="AU95" s="239" t="s">
        <v>82</v>
      </c>
      <c r="AY95" s="19" t="s">
        <v>177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80</v>
      </c>
      <c r="BK95" s="240">
        <f>ROUND(I95*H95,2)</f>
        <v>0</v>
      </c>
      <c r="BL95" s="19" t="s">
        <v>3657</v>
      </c>
      <c r="BM95" s="239" t="s">
        <v>3669</v>
      </c>
    </row>
    <row r="96" s="2" customFormat="1" ht="14.4" customHeight="1">
      <c r="A96" s="40"/>
      <c r="B96" s="41"/>
      <c r="C96" s="228" t="s">
        <v>218</v>
      </c>
      <c r="D96" s="228" t="s">
        <v>179</v>
      </c>
      <c r="E96" s="229" t="s">
        <v>3670</v>
      </c>
      <c r="F96" s="230" t="s">
        <v>3671</v>
      </c>
      <c r="G96" s="231" t="s">
        <v>1276</v>
      </c>
      <c r="H96" s="232">
        <v>1</v>
      </c>
      <c r="I96" s="233"/>
      <c r="J96" s="234">
        <f>ROUND(I96*H96,2)</f>
        <v>0</v>
      </c>
      <c r="K96" s="230" t="s">
        <v>183</v>
      </c>
      <c r="L96" s="46"/>
      <c r="M96" s="235" t="s">
        <v>21</v>
      </c>
      <c r="N96" s="236" t="s">
        <v>44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3657</v>
      </c>
      <c r="AT96" s="239" t="s">
        <v>179</v>
      </c>
      <c r="AU96" s="239" t="s">
        <v>82</v>
      </c>
      <c r="AY96" s="19" t="s">
        <v>177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80</v>
      </c>
      <c r="BK96" s="240">
        <f>ROUND(I96*H96,2)</f>
        <v>0</v>
      </c>
      <c r="BL96" s="19" t="s">
        <v>3657</v>
      </c>
      <c r="BM96" s="239" t="s">
        <v>3672</v>
      </c>
    </row>
    <row r="97" s="2" customFormat="1" ht="14.4" customHeight="1">
      <c r="A97" s="40"/>
      <c r="B97" s="41"/>
      <c r="C97" s="228" t="s">
        <v>223</v>
      </c>
      <c r="D97" s="228" t="s">
        <v>179</v>
      </c>
      <c r="E97" s="229" t="s">
        <v>3673</v>
      </c>
      <c r="F97" s="230" t="s">
        <v>3674</v>
      </c>
      <c r="G97" s="231" t="s">
        <v>1276</v>
      </c>
      <c r="H97" s="232">
        <v>1</v>
      </c>
      <c r="I97" s="233"/>
      <c r="J97" s="234">
        <f>ROUND(I97*H97,2)</f>
        <v>0</v>
      </c>
      <c r="K97" s="230" t="s">
        <v>183</v>
      </c>
      <c r="L97" s="46"/>
      <c r="M97" s="235" t="s">
        <v>21</v>
      </c>
      <c r="N97" s="236" t="s">
        <v>44</v>
      </c>
      <c r="O97" s="86"/>
      <c r="P97" s="237">
        <f>O97*H97</f>
        <v>0</v>
      </c>
      <c r="Q97" s="237">
        <v>0</v>
      </c>
      <c r="R97" s="237">
        <f>Q97*H97</f>
        <v>0</v>
      </c>
      <c r="S97" s="237">
        <v>0</v>
      </c>
      <c r="T97" s="23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9" t="s">
        <v>3657</v>
      </c>
      <c r="AT97" s="239" t="s">
        <v>179</v>
      </c>
      <c r="AU97" s="239" t="s">
        <v>82</v>
      </c>
      <c r="AY97" s="19" t="s">
        <v>177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19" t="s">
        <v>80</v>
      </c>
      <c r="BK97" s="240">
        <f>ROUND(I97*H97,2)</f>
        <v>0</v>
      </c>
      <c r="BL97" s="19" t="s">
        <v>3657</v>
      </c>
      <c r="BM97" s="239" t="s">
        <v>3675</v>
      </c>
    </row>
    <row r="98" s="12" customFormat="1" ht="22.8" customHeight="1">
      <c r="A98" s="12"/>
      <c r="B98" s="212"/>
      <c r="C98" s="213"/>
      <c r="D98" s="214" t="s">
        <v>72</v>
      </c>
      <c r="E98" s="226" t="s">
        <v>3676</v>
      </c>
      <c r="F98" s="226" t="s">
        <v>3677</v>
      </c>
      <c r="G98" s="213"/>
      <c r="H98" s="213"/>
      <c r="I98" s="216"/>
      <c r="J98" s="227">
        <f>BK98</f>
        <v>0</v>
      </c>
      <c r="K98" s="213"/>
      <c r="L98" s="218"/>
      <c r="M98" s="219"/>
      <c r="N98" s="220"/>
      <c r="O98" s="220"/>
      <c r="P98" s="221">
        <f>P99</f>
        <v>0</v>
      </c>
      <c r="Q98" s="220"/>
      <c r="R98" s="221">
        <f>R99</f>
        <v>0</v>
      </c>
      <c r="S98" s="220"/>
      <c r="T98" s="222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3" t="s">
        <v>211</v>
      </c>
      <c r="AT98" s="224" t="s">
        <v>72</v>
      </c>
      <c r="AU98" s="224" t="s">
        <v>80</v>
      </c>
      <c r="AY98" s="223" t="s">
        <v>177</v>
      </c>
      <c r="BK98" s="225">
        <f>BK99</f>
        <v>0</v>
      </c>
    </row>
    <row r="99" s="2" customFormat="1" ht="14.4" customHeight="1">
      <c r="A99" s="40"/>
      <c r="B99" s="41"/>
      <c r="C99" s="228" t="s">
        <v>195</v>
      </c>
      <c r="D99" s="228" t="s">
        <v>179</v>
      </c>
      <c r="E99" s="229" t="s">
        <v>3678</v>
      </c>
      <c r="F99" s="230" t="s">
        <v>3679</v>
      </c>
      <c r="G99" s="231" t="s">
        <v>1276</v>
      </c>
      <c r="H99" s="232">
        <v>1</v>
      </c>
      <c r="I99" s="233"/>
      <c r="J99" s="234">
        <f>ROUND(I99*H99,2)</f>
        <v>0</v>
      </c>
      <c r="K99" s="230" t="s">
        <v>183</v>
      </c>
      <c r="L99" s="46"/>
      <c r="M99" s="301" t="s">
        <v>21</v>
      </c>
      <c r="N99" s="302" t="s">
        <v>44</v>
      </c>
      <c r="O99" s="303"/>
      <c r="P99" s="304">
        <f>O99*H99</f>
        <v>0</v>
      </c>
      <c r="Q99" s="304">
        <v>0</v>
      </c>
      <c r="R99" s="304">
        <f>Q99*H99</f>
        <v>0</v>
      </c>
      <c r="S99" s="304">
        <v>0</v>
      </c>
      <c r="T99" s="30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9" t="s">
        <v>3657</v>
      </c>
      <c r="AT99" s="239" t="s">
        <v>179</v>
      </c>
      <c r="AU99" s="239" t="s">
        <v>82</v>
      </c>
      <c r="AY99" s="19" t="s">
        <v>177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19" t="s">
        <v>80</v>
      </c>
      <c r="BK99" s="240">
        <f>ROUND(I99*H99,2)</f>
        <v>0</v>
      </c>
      <c r="BL99" s="19" t="s">
        <v>3657</v>
      </c>
      <c r="BM99" s="239" t="s">
        <v>3680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177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1vzoFIV3zjEfYkBQoa+c3Xt6g/+HPwrAKsaUKFW5IOGK35wmi7UNy8vpxVtntddRiiAh+IU2G+toRsevdKfH3A==" hashValue="TfvkcLhEkOrUSzuoZkmrsNhUvh7Uf4zvGZXjixguITpvLFfHSQYdyK2tFQMGLyqslyGsnXdOyoMGybsDEJggNw==" algorithmName="SHA-512" password="CC35"/>
  <autoFilter ref="C84:K9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2020-02-07T06:46:18Z</dcterms:created>
  <dcterms:modified xsi:type="dcterms:W3CDTF">2020-02-07T06:46:41Z</dcterms:modified>
</cp:coreProperties>
</file>